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32" i="12" l="1"/>
  <c r="X29" i="14"/>
  <c r="Y28" i="14"/>
  <c r="X27" i="7"/>
  <c r="Y24" i="12"/>
  <c r="X24" i="13"/>
  <c r="Y17" i="7"/>
  <c r="X20" i="12"/>
  <c r="Y15" i="7"/>
  <c r="X15" i="7"/>
  <c r="X10" i="13"/>
  <c r="Y6" i="13"/>
  <c r="X6" i="12"/>
  <c r="Y31" i="12"/>
  <c r="Y30" i="12"/>
  <c r="X30" i="12"/>
  <c r="Y26" i="12"/>
  <c r="X26" i="12"/>
  <c r="X25" i="12"/>
  <c r="Y23" i="12"/>
  <c r="Y22" i="12"/>
  <c r="X22" i="12"/>
  <c r="X21" i="12"/>
  <c r="Y19" i="12"/>
  <c r="X18" i="10"/>
  <c r="Y15" i="8"/>
  <c r="X15" i="8"/>
  <c r="X13" i="12"/>
  <c r="Y11" i="12"/>
  <c r="X9" i="12"/>
  <c r="Y7" i="12"/>
  <c r="X4" i="8"/>
  <c r="X31" i="13"/>
  <c r="X29" i="10"/>
  <c r="X27" i="9"/>
  <c r="X25" i="13"/>
  <c r="Y24" i="13"/>
  <c r="X23" i="13"/>
  <c r="X21" i="13"/>
  <c r="Y20" i="13"/>
  <c r="X19" i="13"/>
  <c r="Y17" i="9"/>
  <c r="Y15" i="9"/>
  <c r="X16" i="10"/>
  <c r="X13" i="13"/>
  <c r="Y12" i="13"/>
  <c r="X12" i="13"/>
  <c r="Y11" i="10"/>
  <c r="X11" i="13"/>
  <c r="X9" i="13"/>
  <c r="Y8" i="13"/>
  <c r="X8" i="10"/>
  <c r="Y7" i="10"/>
  <c r="X7" i="13"/>
  <c r="X32" i="10"/>
  <c r="Y30" i="10"/>
  <c r="X30" i="10"/>
  <c r="X28" i="10"/>
  <c r="Y26" i="10"/>
  <c r="X24" i="10"/>
  <c r="Y22" i="10"/>
  <c r="X22" i="10"/>
  <c r="X20" i="10"/>
  <c r="Y19" i="10"/>
  <c r="Y18" i="10"/>
  <c r="Y14" i="10"/>
  <c r="X14" i="10"/>
  <c r="Y10" i="10"/>
  <c r="X10" i="10"/>
  <c r="X9" i="10"/>
  <c r="Y6" i="10"/>
  <c r="X6" i="10"/>
  <c r="Y30" i="14"/>
  <c r="X30" i="14"/>
  <c r="Y23" i="14"/>
  <c r="Y23" i="17" s="1"/>
  <c r="X23" i="14"/>
  <c r="X23" i="17" s="1"/>
  <c r="Y22" i="14"/>
  <c r="Y22" i="17" s="1"/>
  <c r="Y19" i="14"/>
  <c r="Y15" i="11"/>
  <c r="X15" i="11"/>
  <c r="Y10" i="14"/>
  <c r="Y10" i="17" s="1"/>
  <c r="Y9" i="14"/>
  <c r="Y9" i="17" s="1"/>
  <c r="Y6" i="14"/>
  <c r="X6" i="14"/>
  <c r="X4" i="11"/>
  <c r="X32" i="12"/>
  <c r="Y28" i="12"/>
  <c r="X28" i="12"/>
  <c r="X18" i="12"/>
  <c r="Y12" i="12"/>
  <c r="X12" i="12"/>
  <c r="Y8" i="12"/>
  <c r="X8" i="12"/>
  <c r="X32" i="13"/>
  <c r="Y31" i="13"/>
  <c r="Y30" i="13"/>
  <c r="X30" i="13"/>
  <c r="X28" i="13"/>
  <c r="Y26" i="13"/>
  <c r="X26" i="13"/>
  <c r="Y23" i="13"/>
  <c r="Y22" i="13"/>
  <c r="X22" i="13"/>
  <c r="Y19" i="13"/>
  <c r="Y18" i="13"/>
  <c r="X18" i="13"/>
  <c r="Y11" i="13"/>
  <c r="Y10" i="13"/>
  <c r="Y32" i="14"/>
  <c r="Y32" i="17" s="1"/>
  <c r="X32" i="14"/>
  <c r="X32" i="17" s="1"/>
  <c r="Y31" i="14"/>
  <c r="Y31" i="17" s="1"/>
  <c r="X31" i="14"/>
  <c r="X31" i="17" s="1"/>
  <c r="X28" i="14"/>
  <c r="Y26" i="14"/>
  <c r="Y26" i="17" s="1"/>
  <c r="X26" i="14"/>
  <c r="X26" i="17" s="1"/>
  <c r="Y25" i="14"/>
  <c r="Y25" i="17" s="1"/>
  <c r="X25" i="14"/>
  <c r="X25" i="17" s="1"/>
  <c r="Y24" i="14"/>
  <c r="Y24" i="17" s="1"/>
  <c r="X24" i="14"/>
  <c r="X24" i="17" s="1"/>
  <c r="X22" i="14"/>
  <c r="X22" i="17" s="1"/>
  <c r="X21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Y12" i="14"/>
  <c r="Y12" i="17" s="1"/>
  <c r="X12" i="14"/>
  <c r="X12" i="17" s="1"/>
  <c r="Y11" i="14"/>
  <c r="X11" i="14"/>
  <c r="X10" i="14"/>
  <c r="X10" i="17" s="1"/>
  <c r="X9" i="14"/>
  <c r="X9" i="17" s="1"/>
  <c r="Y8" i="14"/>
  <c r="X8" i="14"/>
  <c r="Y7" i="14"/>
  <c r="X5" i="14"/>
  <c r="X13" i="17"/>
  <c r="Y11" i="17"/>
  <c r="X11" i="17"/>
  <c r="Y31" i="23"/>
  <c r="X31" i="24"/>
  <c r="Y26" i="24"/>
  <c r="Y22" i="24"/>
  <c r="Y18" i="24"/>
  <c r="X17" i="18"/>
  <c r="Y15" i="18"/>
  <c r="X15" i="18"/>
  <c r="Y11" i="23"/>
  <c r="X11" i="23"/>
  <c r="Y4" i="18"/>
  <c r="Y3" i="18" s="1"/>
  <c r="X4" i="18"/>
  <c r="X3" i="18" s="1"/>
  <c r="Y32" i="23"/>
  <c r="X32" i="23"/>
  <c r="X30" i="23"/>
  <c r="Y28" i="23"/>
  <c r="X27" i="19"/>
  <c r="X24" i="23"/>
  <c r="Y23" i="21"/>
  <c r="X23" i="21"/>
  <c r="X20" i="23"/>
  <c r="Y19" i="21"/>
  <c r="X19" i="23"/>
  <c r="Y15" i="19"/>
  <c r="X15" i="19"/>
  <c r="X12" i="23"/>
  <c r="Y10" i="23"/>
  <c r="X10" i="23"/>
  <c r="Y9" i="23"/>
  <c r="X8" i="23"/>
  <c r="Y6" i="23"/>
  <c r="Y5" i="23"/>
  <c r="X30" i="24"/>
  <c r="Y29" i="21"/>
  <c r="Y25" i="21"/>
  <c r="X25" i="24"/>
  <c r="Y21" i="21"/>
  <c r="X21" i="21"/>
  <c r="Y17" i="20"/>
  <c r="Y11" i="21"/>
  <c r="X11" i="21"/>
  <c r="X10" i="24"/>
  <c r="Y7" i="24"/>
  <c r="X7" i="24"/>
  <c r="X6" i="24"/>
  <c r="Y31" i="21"/>
  <c r="X31" i="21"/>
  <c r="Y30" i="21"/>
  <c r="X29" i="21"/>
  <c r="X26" i="21"/>
  <c r="X22" i="21"/>
  <c r="Y14" i="21"/>
  <c r="X13" i="21"/>
  <c r="Y10" i="21"/>
  <c r="X9" i="21"/>
  <c r="Y6" i="21"/>
  <c r="X5" i="21"/>
  <c r="X31" i="25"/>
  <c r="X31" i="28" s="1"/>
  <c r="Y30" i="25"/>
  <c r="X30" i="25"/>
  <c r="X27" i="22"/>
  <c r="Y23" i="25"/>
  <c r="Y23" i="28" s="1"/>
  <c r="Y22" i="25"/>
  <c r="Y22" i="28" s="1"/>
  <c r="Y21" i="25"/>
  <c r="X21" i="25"/>
  <c r="Y19" i="25"/>
  <c r="X17" i="22"/>
  <c r="Y15" i="22"/>
  <c r="X15" i="22"/>
  <c r="Y11" i="25"/>
  <c r="Y11" i="28" s="1"/>
  <c r="X11" i="25"/>
  <c r="X11" i="28" s="1"/>
  <c r="Y10" i="25"/>
  <c r="Y10" i="28" s="1"/>
  <c r="Y9" i="25"/>
  <c r="Y7" i="25"/>
  <c r="Y6" i="25"/>
  <c r="X31" i="23"/>
  <c r="Y29" i="23"/>
  <c r="X29" i="23"/>
  <c r="Y25" i="23"/>
  <c r="X25" i="23"/>
  <c r="Y24" i="23"/>
  <c r="Y23" i="23"/>
  <c r="X23" i="23"/>
  <c r="Y21" i="23"/>
  <c r="X21" i="23"/>
  <c r="Y20" i="23"/>
  <c r="Y13" i="23"/>
  <c r="X13" i="23"/>
  <c r="Y12" i="23"/>
  <c r="X9" i="23"/>
  <c r="Y8" i="23"/>
  <c r="Y7" i="23"/>
  <c r="X5" i="23"/>
  <c r="Y30" i="24"/>
  <c r="Y29" i="24"/>
  <c r="X29" i="24"/>
  <c r="Y25" i="24"/>
  <c r="Y23" i="24"/>
  <c r="X23" i="24"/>
  <c r="Y21" i="24"/>
  <c r="X21" i="24"/>
  <c r="Y19" i="24"/>
  <c r="X19" i="24"/>
  <c r="Y13" i="24"/>
  <c r="X13" i="24"/>
  <c r="Y11" i="24"/>
  <c r="Y10" i="24"/>
  <c r="Y9" i="24"/>
  <c r="X9" i="24"/>
  <c r="Y6" i="24"/>
  <c r="Y5" i="24"/>
  <c r="X5" i="24"/>
  <c r="Y32" i="25"/>
  <c r="Y32" i="28" s="1"/>
  <c r="X32" i="25"/>
  <c r="X32" i="28" s="1"/>
  <c r="Y31" i="25"/>
  <c r="Y31" i="28" s="1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X23" i="25"/>
  <c r="X23" i="28" s="1"/>
  <c r="X22" i="25"/>
  <c r="X22" i="28" s="1"/>
  <c r="Y20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X10" i="25"/>
  <c r="X10" i="28" s="1"/>
  <c r="X9" i="25"/>
  <c r="X9" i="28" s="1"/>
  <c r="Y8" i="25"/>
  <c r="X7" i="25"/>
  <c r="X6" i="25"/>
  <c r="Y9" i="28"/>
  <c r="X23" i="29"/>
  <c r="Y19" i="29"/>
  <c r="X19" i="29"/>
  <c r="X6" i="29" s="1"/>
  <c r="X18" i="29"/>
  <c r="Y27" i="29"/>
  <c r="X27" i="29"/>
  <c r="X14" i="29" s="1"/>
  <c r="Y26" i="29"/>
  <c r="Y13" i="29" s="1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Y168" i="42"/>
  <c r="X168" i="42"/>
  <c r="Y150" i="42"/>
  <c r="X150" i="42"/>
  <c r="Y132" i="42"/>
  <c r="X132" i="42"/>
  <c r="Y113" i="42"/>
  <c r="X113" i="42"/>
  <c r="Y96" i="42"/>
  <c r="X96" i="42"/>
  <c r="X88" i="42"/>
  <c r="X69" i="42"/>
  <c r="X50" i="42"/>
  <c r="Y31" i="42"/>
  <c r="X31" i="42"/>
  <c r="Y12" i="42"/>
  <c r="X12" i="42"/>
  <c r="X172" i="42"/>
  <c r="Y167" i="42"/>
  <c r="X154" i="42"/>
  <c r="Y149" i="42"/>
  <c r="X136" i="42"/>
  <c r="Y131" i="42"/>
  <c r="X117" i="42"/>
  <c r="Y112" i="42"/>
  <c r="Y97" i="42"/>
  <c r="Y93" i="42"/>
  <c r="X92" i="42"/>
  <c r="Y74" i="42"/>
  <c r="X73" i="42"/>
  <c r="Y55" i="42"/>
  <c r="X54" i="42"/>
  <c r="Y36" i="42"/>
  <c r="X35" i="42"/>
  <c r="X16" i="42"/>
  <c r="Y15" i="42"/>
  <c r="Y11" i="42"/>
  <c r="X10" i="42"/>
  <c r="Y171" i="42"/>
  <c r="Y170" i="42"/>
  <c r="X170" i="42"/>
  <c r="Y169" i="42"/>
  <c r="X169" i="42"/>
  <c r="X167" i="42"/>
  <c r="Y153" i="42"/>
  <c r="Y152" i="42"/>
  <c r="X152" i="42"/>
  <c r="Y151" i="42"/>
  <c r="X151" i="42"/>
  <c r="X149" i="42"/>
  <c r="Y135" i="42"/>
  <c r="Y134" i="42"/>
  <c r="X134" i="42"/>
  <c r="Y133" i="42"/>
  <c r="X133" i="42"/>
  <c r="X131" i="42"/>
  <c r="Y117" i="42"/>
  <c r="Y116" i="42"/>
  <c r="Y115" i="42"/>
  <c r="X115" i="42"/>
  <c r="Y114" i="42"/>
  <c r="X114" i="42"/>
  <c r="X112" i="42"/>
  <c r="Y95" i="42"/>
  <c r="X95" i="42"/>
  <c r="Y94" i="42"/>
  <c r="X94" i="42"/>
  <c r="X93" i="42"/>
  <c r="Y92" i="42"/>
  <c r="Y91" i="42"/>
  <c r="X91" i="42"/>
  <c r="Y90" i="42"/>
  <c r="X90" i="42"/>
  <c r="Y89" i="42"/>
  <c r="Y88" i="42"/>
  <c r="X74" i="42"/>
  <c r="Y72" i="42"/>
  <c r="X72" i="42"/>
  <c r="Y71" i="42"/>
  <c r="X71" i="42"/>
  <c r="Y70" i="42"/>
  <c r="Y69" i="42"/>
  <c r="X55" i="42"/>
  <c r="Y53" i="42"/>
  <c r="X53" i="42"/>
  <c r="Y52" i="42"/>
  <c r="X52" i="42"/>
  <c r="Y51" i="42"/>
  <c r="Y50" i="42"/>
  <c r="X36" i="42"/>
  <c r="Y34" i="42"/>
  <c r="X34" i="42"/>
  <c r="Y33" i="42"/>
  <c r="X33" i="42"/>
  <c r="Y32" i="42"/>
  <c r="X32" i="42"/>
  <c r="Y14" i="42"/>
  <c r="X14" i="42"/>
  <c r="Y13" i="42"/>
  <c r="X13" i="42"/>
  <c r="X11" i="42"/>
  <c r="Y164" i="44"/>
  <c r="X164" i="44"/>
  <c r="X162" i="44"/>
  <c r="X146" i="44"/>
  <c r="Y146" i="44"/>
  <c r="Y144" i="44"/>
  <c r="Y128" i="44"/>
  <c r="X128" i="44"/>
  <c r="X125" i="44"/>
  <c r="Y125" i="44"/>
  <c r="Y109" i="44"/>
  <c r="X109" i="44"/>
  <c r="Y106" i="44"/>
  <c r="X106" i="44"/>
  <c r="Y85" i="44"/>
  <c r="X85" i="44"/>
  <c r="X82" i="44"/>
  <c r="X66" i="44"/>
  <c r="Y66" i="44"/>
  <c r="Y63" i="44"/>
  <c r="X47" i="44"/>
  <c r="Y47" i="44"/>
  <c r="Y44" i="44"/>
  <c r="X44" i="44"/>
  <c r="X28" i="44"/>
  <c r="Y28" i="44"/>
  <c r="Y25" i="44"/>
  <c r="X7" i="44"/>
  <c r="Y7" i="44"/>
  <c r="X4" i="44"/>
  <c r="Y4" i="44"/>
  <c r="X177" i="46"/>
  <c r="Y174" i="46"/>
  <c r="X173" i="46"/>
  <c r="Y170" i="46"/>
  <c r="X169" i="46"/>
  <c r="Y166" i="46"/>
  <c r="Y164" i="45"/>
  <c r="X162" i="45"/>
  <c r="Y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2" i="46"/>
  <c r="X118" i="46"/>
  <c r="Y109" i="45"/>
  <c r="Y109" i="46" s="1"/>
  <c r="X109" i="45"/>
  <c r="X109" i="46" s="1"/>
  <c r="X106" i="45"/>
  <c r="Y106" i="45"/>
  <c r="Y106" i="46" s="1"/>
  <c r="Y85" i="45"/>
  <c r="Y85" i="46" s="1"/>
  <c r="X85" i="45"/>
  <c r="X85" i="46" s="1"/>
  <c r="X82" i="45"/>
  <c r="Y82" i="45"/>
  <c r="Y77" i="46"/>
  <c r="Y73" i="46"/>
  <c r="Y69" i="46"/>
  <c r="Y66" i="45"/>
  <c r="X66" i="45"/>
  <c r="X63" i="45"/>
  <c r="Y60" i="46"/>
  <c r="Y56" i="46"/>
  <c r="Y52" i="46"/>
  <c r="Y47" i="45"/>
  <c r="Y47" i="46" s="1"/>
  <c r="X47" i="45"/>
  <c r="X47" i="46" s="1"/>
  <c r="X44" i="45"/>
  <c r="Y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Y7" i="46" s="1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Y62" i="47" s="1"/>
  <c r="X63" i="47"/>
  <c r="X62" i="47" s="1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10" i="49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Y8" i="49"/>
  <c r="Y220" i="64" s="1"/>
  <c r="Y219" i="64" s="1"/>
  <c r="X8" i="49"/>
  <c r="X7" i="49" s="1"/>
  <c r="Y164" i="50"/>
  <c r="X164" i="50"/>
  <c r="Y162" i="50"/>
  <c r="Y161" i="50" s="1"/>
  <c r="X162" i="50"/>
  <c r="X161" i="50" s="1"/>
  <c r="Y146" i="50"/>
  <c r="X146" i="50"/>
  <c r="Y144" i="50"/>
  <c r="X144" i="50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Y144" i="54"/>
  <c r="X144" i="54"/>
  <c r="Y128" i="54"/>
  <c r="X128" i="54"/>
  <c r="Y125" i="54"/>
  <c r="Y109" i="54"/>
  <c r="X109" i="54"/>
  <c r="X106" i="54"/>
  <c r="Y106" i="54"/>
  <c r="X85" i="54"/>
  <c r="Y85" i="54"/>
  <c r="X82" i="54"/>
  <c r="Y66" i="54"/>
  <c r="X66" i="54"/>
  <c r="Y63" i="54"/>
  <c r="X63" i="54"/>
  <c r="X47" i="54"/>
  <c r="Y47" i="54"/>
  <c r="Y44" i="54"/>
  <c r="X44" i="54"/>
  <c r="Y28" i="54"/>
  <c r="X28" i="54"/>
  <c r="X25" i="54"/>
  <c r="Y25" i="54"/>
  <c r="Y7" i="54"/>
  <c r="X7" i="54"/>
  <c r="Y4" i="54"/>
  <c r="X4" i="54"/>
  <c r="X175" i="56"/>
  <c r="X171" i="56"/>
  <c r="X167" i="56"/>
  <c r="X164" i="55"/>
  <c r="X164" i="56" s="1"/>
  <c r="Y164" i="55"/>
  <c r="Y164" i="56" s="1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Y63" i="55"/>
  <c r="X63" i="55"/>
  <c r="Y47" i="55"/>
  <c r="Y47" i="56" s="1"/>
  <c r="X47" i="55"/>
  <c r="X47" i="56" s="1"/>
  <c r="Y44" i="55"/>
  <c r="X44" i="55"/>
  <c r="X44" i="56" s="1"/>
  <c r="Y28" i="55"/>
  <c r="X28" i="55"/>
  <c r="Y25" i="55"/>
  <c r="X25" i="55"/>
  <c r="Y7" i="55"/>
  <c r="X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355" i="72" s="1"/>
  <c r="X354" i="72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461" i="68" s="1"/>
  <c r="Y460" i="68" s="1"/>
  <c r="X86" i="58"/>
  <c r="X85" i="58" s="1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X144" i="59"/>
  <c r="Y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X323" i="64"/>
  <c r="X322" i="64" s="1"/>
  <c r="Y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71" i="65"/>
  <c r="Y370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9" i="65"/>
  <c r="Y178" i="65" s="1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X291" i="66"/>
  <c r="Y273" i="66"/>
  <c r="X273" i="66"/>
  <c r="Y216" i="66"/>
  <c r="X216" i="66"/>
  <c r="Y213" i="66"/>
  <c r="Y212" i="66" s="1"/>
  <c r="X213" i="66"/>
  <c r="X212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X213" i="67"/>
  <c r="X212" i="67" s="1"/>
  <c r="X194" i="67"/>
  <c r="Y194" i="67"/>
  <c r="Y179" i="67"/>
  <c r="Y178" i="67" s="1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Y243" i="68"/>
  <c r="Y242" i="68" s="1"/>
  <c r="X243" i="68"/>
  <c r="X242" i="68" s="1"/>
  <c r="Y239" i="68"/>
  <c r="X239" i="68"/>
  <c r="Y215" i="68"/>
  <c r="X215" i="68"/>
  <c r="Y194" i="68"/>
  <c r="X194" i="68"/>
  <c r="Y191" i="68"/>
  <c r="Y190" i="68" s="1"/>
  <c r="X191" i="68"/>
  <c r="X190" i="68" s="1"/>
  <c r="X146" i="68"/>
  <c r="Y143" i="68"/>
  <c r="X122" i="68"/>
  <c r="Y122" i="68"/>
  <c r="Y119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213" i="69"/>
  <c r="Y212" i="69" s="1"/>
  <c r="Y198" i="69"/>
  <c r="Y197" i="69" s="1"/>
  <c r="Y194" i="69"/>
  <c r="X194" i="69"/>
  <c r="X175" i="69"/>
  <c r="Y175" i="69"/>
  <c r="Y159" i="69"/>
  <c r="X159" i="69"/>
  <c r="Y156" i="69"/>
  <c r="Y155" i="69" s="1"/>
  <c r="X156" i="69"/>
  <c r="X155" i="69" s="1"/>
  <c r="Y121" i="69"/>
  <c r="X121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X390" i="70"/>
  <c r="X389" i="70" s="1"/>
  <c r="Y386" i="70"/>
  <c r="X386" i="70"/>
  <c r="Y367" i="70"/>
  <c r="X367" i="70"/>
  <c r="Y351" i="70"/>
  <c r="X351" i="70"/>
  <c r="X348" i="70"/>
  <c r="X347" i="70" s="1"/>
  <c r="Y348" i="70"/>
  <c r="Y347" i="70" s="1"/>
  <c r="Y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Y198" i="70"/>
  <c r="Y197" i="70" s="1"/>
  <c r="X198" i="70"/>
  <c r="X197" i="70" s="1"/>
  <c r="X194" i="70"/>
  <c r="Y194" i="70"/>
  <c r="Y175" i="70"/>
  <c r="X175" i="70"/>
  <c r="Y159" i="70"/>
  <c r="X159" i="70"/>
  <c r="Y156" i="70"/>
  <c r="Y155" i="70" s="1"/>
  <c r="X156" i="70"/>
  <c r="X155" i="70" s="1"/>
  <c r="X121" i="70"/>
  <c r="Y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X137" i="71"/>
  <c r="X118" i="71"/>
  <c r="Y116" i="71"/>
  <c r="X147" i="71"/>
  <c r="X143" i="71"/>
  <c r="Y100" i="71"/>
  <c r="X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X388" i="72"/>
  <c r="X387" i="72" s="1"/>
  <c r="Y388" i="72"/>
  <c r="Y387" i="72" s="1"/>
  <c r="X370" i="72"/>
  <c r="Y370" i="72"/>
  <c r="Y352" i="72"/>
  <c r="X352" i="72"/>
  <c r="Y336" i="72"/>
  <c r="X336" i="72"/>
  <c r="Y334" i="72"/>
  <c r="Y333" i="72" s="1"/>
  <c r="X334" i="72"/>
  <c r="X333" i="72" s="1"/>
  <c r="Y331" i="72"/>
  <c r="X329" i="72"/>
  <c r="Y328" i="72"/>
  <c r="Y327" i="72"/>
  <c r="X325" i="72"/>
  <c r="Y324" i="72"/>
  <c r="Y323" i="72"/>
  <c r="X321" i="72"/>
  <c r="Y300" i="72"/>
  <c r="X300" i="72"/>
  <c r="X317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3" i="72"/>
  <c r="Y172" i="72" s="1"/>
  <c r="X173" i="72"/>
  <c r="X172" i="72" s="1"/>
  <c r="Y170" i="72"/>
  <c r="X170" i="72"/>
  <c r="Y154" i="72"/>
  <c r="X154" i="72"/>
  <c r="Y152" i="72"/>
  <c r="Y151" i="72" s="1"/>
  <c r="X152" i="72"/>
  <c r="X118" i="72"/>
  <c r="Y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104" i="6"/>
  <c r="Y92" i="6"/>
  <c r="X92" i="6"/>
  <c r="Y89" i="6"/>
  <c r="X89" i="6"/>
  <c r="X114" i="6"/>
  <c r="Y30" i="6"/>
  <c r="Y21" i="6"/>
  <c r="Y19" i="6"/>
  <c r="Y17" i="6"/>
  <c r="Y159" i="6" s="1"/>
  <c r="Y12" i="6"/>
  <c r="Y13" i="6" s="1"/>
  <c r="Y124" i="45" l="1"/>
  <c r="X279" i="71"/>
  <c r="Y179" i="69"/>
  <c r="Y178" i="69" s="1"/>
  <c r="X191" i="71"/>
  <c r="X190" i="71" s="1"/>
  <c r="Y198" i="67"/>
  <c r="Y197" i="67" s="1"/>
  <c r="Y105" i="54"/>
  <c r="X309" i="66"/>
  <c r="X198" i="66"/>
  <c r="X197" i="66" s="1"/>
  <c r="X179" i="69"/>
  <c r="X178" i="69" s="1"/>
  <c r="X62" i="45"/>
  <c r="Y128" i="56"/>
  <c r="Y390" i="69"/>
  <c r="Y389" i="69" s="1"/>
  <c r="X66" i="56"/>
  <c r="X290" i="65"/>
  <c r="X179" i="70"/>
  <c r="X178" i="70" s="1"/>
  <c r="Y371" i="67"/>
  <c r="Y370" i="67" s="1"/>
  <c r="X290" i="66"/>
  <c r="Y7" i="49"/>
  <c r="X373" i="72"/>
  <c r="X372" i="72" s="1"/>
  <c r="Y390" i="70"/>
  <c r="Y389" i="70" s="1"/>
  <c r="Y198" i="66"/>
  <c r="Y197" i="66" s="1"/>
  <c r="Y373" i="72"/>
  <c r="Y372" i="72" s="1"/>
  <c r="Y140" i="66"/>
  <c r="X7" i="56"/>
  <c r="Y173" i="71"/>
  <c r="Y172" i="71" s="1"/>
  <c r="Y432" i="64"/>
  <c r="Y431" i="64" s="1"/>
  <c r="Y191" i="71"/>
  <c r="Y190" i="71" s="1"/>
  <c r="Y187" i="71" s="1"/>
  <c r="Y355" i="71"/>
  <c r="Y354" i="71" s="1"/>
  <c r="X173" i="71"/>
  <c r="X172" i="71" s="1"/>
  <c r="Y309" i="66"/>
  <c r="Y7" i="56"/>
  <c r="X28" i="56"/>
  <c r="X390" i="67"/>
  <c r="X389" i="67" s="1"/>
  <c r="X220" i="64"/>
  <c r="X219" i="64" s="1"/>
  <c r="X215" i="64" s="1"/>
  <c r="Y390" i="66"/>
  <c r="Y389" i="66" s="1"/>
  <c r="X373" i="71"/>
  <c r="X372" i="71" s="1"/>
  <c r="X191" i="72"/>
  <c r="X190" i="72" s="1"/>
  <c r="X85" i="56"/>
  <c r="Y191" i="72"/>
  <c r="Y190" i="72" s="1"/>
  <c r="X371" i="69"/>
  <c r="X370" i="69" s="1"/>
  <c r="Y85" i="56"/>
  <c r="Y118" i="68"/>
  <c r="X355" i="71"/>
  <c r="X354" i="71" s="1"/>
  <c r="X351" i="71" s="1"/>
  <c r="X390" i="69"/>
  <c r="X389" i="69" s="1"/>
  <c r="X385" i="69" s="1"/>
  <c r="X371" i="65"/>
  <c r="X370" i="65" s="1"/>
  <c r="X366" i="65" s="1"/>
  <c r="Y373" i="71"/>
  <c r="Y372" i="71" s="1"/>
  <c r="Y179" i="66"/>
  <c r="Y178" i="66" s="1"/>
  <c r="Y85" i="58"/>
  <c r="X161" i="48"/>
  <c r="X16" i="28"/>
  <c r="X164" i="58"/>
  <c r="Y43" i="48"/>
  <c r="Y97" i="72"/>
  <c r="Y355" i="72"/>
  <c r="Y354" i="72" s="1"/>
  <c r="X219" i="68"/>
  <c r="X218" i="68" s="1"/>
  <c r="X198" i="67"/>
  <c r="X197" i="67" s="1"/>
  <c r="X16" i="17"/>
  <c r="Y390" i="67"/>
  <c r="Y389" i="67" s="1"/>
  <c r="Y385" i="67" s="1"/>
  <c r="Y371" i="69"/>
  <c r="Y370" i="69" s="1"/>
  <c r="Y219" i="68"/>
  <c r="Y218" i="68" s="1"/>
  <c r="Y98" i="66"/>
  <c r="X390" i="66"/>
  <c r="X389" i="66" s="1"/>
  <c r="X385" i="66" s="1"/>
  <c r="Y485" i="68"/>
  <c r="Y484" i="68" s="1"/>
  <c r="X179" i="67"/>
  <c r="X178" i="67" s="1"/>
  <c r="X179" i="66"/>
  <c r="X178" i="66" s="1"/>
  <c r="X174" i="66" s="1"/>
  <c r="X98" i="65"/>
  <c r="X117" i="65"/>
  <c r="X63" i="56"/>
  <c r="Y161" i="49"/>
  <c r="X7" i="46"/>
  <c r="X105" i="44"/>
  <c r="X27" i="13"/>
  <c r="Y134" i="72"/>
  <c r="X485" i="68"/>
  <c r="X484" i="68" s="1"/>
  <c r="X371" i="67"/>
  <c r="X370" i="67" s="1"/>
  <c r="Y4" i="56"/>
  <c r="X161" i="49"/>
  <c r="Y146" i="46"/>
  <c r="Y3" i="44"/>
  <c r="X117" i="70"/>
  <c r="X97" i="72"/>
  <c r="Y117" i="70"/>
  <c r="Y98" i="65"/>
  <c r="Y174" i="65"/>
  <c r="Y411" i="64"/>
  <c r="Y410" i="64" s="1"/>
  <c r="Y406" i="64" s="1"/>
  <c r="X105" i="54"/>
  <c r="Y290" i="65"/>
  <c r="Y110" i="64"/>
  <c r="X432" i="64"/>
  <c r="X431" i="64" s="1"/>
  <c r="X427" i="64" s="1"/>
  <c r="X4" i="56"/>
  <c r="Y62" i="48"/>
  <c r="X43" i="45"/>
  <c r="X146" i="46"/>
  <c r="Y238" i="68"/>
  <c r="X461" i="68"/>
  <c r="X460" i="68" s="1"/>
  <c r="X456" i="68" s="1"/>
  <c r="Y105" i="55"/>
  <c r="Y105" i="56" s="1"/>
  <c r="X81" i="45"/>
  <c r="Y24" i="44"/>
  <c r="X198" i="65"/>
  <c r="X197" i="65" s="1"/>
  <c r="X193" i="65" s="1"/>
  <c r="Y105" i="48"/>
  <c r="X174" i="70"/>
  <c r="X371" i="70"/>
  <c r="X370" i="70" s="1"/>
  <c r="Y198" i="65"/>
  <c r="Y197" i="65" s="1"/>
  <c r="Y62" i="58"/>
  <c r="X81" i="49"/>
  <c r="Y66" i="46"/>
  <c r="X124" i="44"/>
  <c r="X17" i="25"/>
  <c r="X351" i="72"/>
  <c r="Y371" i="70"/>
  <c r="Y370" i="70" s="1"/>
  <c r="Y366" i="70" s="1"/>
  <c r="X198" i="69"/>
  <c r="X197" i="69" s="1"/>
  <c r="X371" i="66"/>
  <c r="X370" i="66" s="1"/>
  <c r="X366" i="66" s="1"/>
  <c r="X179" i="65"/>
  <c r="X178" i="65" s="1"/>
  <c r="X174" i="65" s="1"/>
  <c r="X199" i="64"/>
  <c r="X198" i="64" s="1"/>
  <c r="X194" i="64" s="1"/>
  <c r="Y106" i="56"/>
  <c r="Y43" i="49"/>
  <c r="Y456" i="68"/>
  <c r="Y371" i="66"/>
  <c r="Y370" i="66" s="1"/>
  <c r="Y366" i="66" s="1"/>
  <c r="Y199" i="64"/>
  <c r="Y198" i="64" s="1"/>
  <c r="Y28" i="56"/>
  <c r="Y66" i="56"/>
  <c r="Y24" i="54"/>
  <c r="X28" i="46"/>
  <c r="Y164" i="46"/>
  <c r="Y193" i="67"/>
  <c r="X390" i="65"/>
  <c r="X389" i="65" s="1"/>
  <c r="X3" i="48"/>
  <c r="Y161" i="48"/>
  <c r="Y28" i="46"/>
  <c r="X279" i="72"/>
  <c r="X369" i="72"/>
  <c r="Y193" i="70"/>
  <c r="Y390" i="65"/>
  <c r="Y389" i="65" s="1"/>
  <c r="Y3" i="55"/>
  <c r="Y124" i="55"/>
  <c r="X62" i="49"/>
  <c r="Y81" i="45"/>
  <c r="Y25" i="29"/>
  <c r="X25" i="29"/>
  <c r="Y224" i="72"/>
  <c r="Y260" i="72"/>
  <c r="Y260" i="71"/>
  <c r="Y242" i="71"/>
  <c r="Y232" i="67"/>
  <c r="Y162" i="52"/>
  <c r="Y144" i="51"/>
  <c r="Y424" i="71"/>
  <c r="Y442" i="71"/>
  <c r="Y162" i="63"/>
  <c r="Y144" i="62"/>
  <c r="Y162" i="61"/>
  <c r="Y125" i="61"/>
  <c r="Y360" i="68"/>
  <c r="Y81" i="59"/>
  <c r="Y3" i="58"/>
  <c r="Y15" i="10"/>
  <c r="Y3" i="59"/>
  <c r="Y43" i="58"/>
  <c r="X105" i="58"/>
  <c r="Y161" i="54"/>
  <c r="Y3" i="48"/>
  <c r="X193" i="69"/>
  <c r="X385" i="67"/>
  <c r="Y193" i="65"/>
  <c r="Y366" i="65"/>
  <c r="Y215" i="64"/>
  <c r="X3" i="59"/>
  <c r="Y81" i="58"/>
  <c r="Y43" i="54"/>
  <c r="X62" i="48"/>
  <c r="X105" i="48"/>
  <c r="X169" i="72"/>
  <c r="Y193" i="69"/>
  <c r="X238" i="68"/>
  <c r="X44" i="46"/>
  <c r="Y174" i="69"/>
  <c r="X174" i="69"/>
  <c r="X214" i="68"/>
  <c r="Y24" i="58"/>
  <c r="X193" i="70"/>
  <c r="Y214" i="68"/>
  <c r="X174" i="67"/>
  <c r="Y194" i="64"/>
  <c r="Y322" i="64"/>
  <c r="X62" i="59"/>
  <c r="X62" i="58"/>
  <c r="X3" i="55"/>
  <c r="Y62" i="54"/>
  <c r="X43" i="48"/>
  <c r="X360" i="68"/>
  <c r="Y174" i="67"/>
  <c r="Y366" i="67"/>
  <c r="Y343" i="64"/>
  <c r="Y427" i="64"/>
  <c r="Y279" i="72"/>
  <c r="Y22" i="6"/>
  <c r="Y23" i="6"/>
  <c r="Y99" i="6"/>
  <c r="Y153" i="6" s="1"/>
  <c r="Y115" i="6"/>
  <c r="Y169" i="6" s="1"/>
  <c r="X142" i="72"/>
  <c r="X146" i="72"/>
  <c r="Y320" i="72"/>
  <c r="Y317" i="72"/>
  <c r="Y322" i="72"/>
  <c r="Y326" i="72"/>
  <c r="Y330" i="72"/>
  <c r="X17" i="6"/>
  <c r="X160" i="6" s="1"/>
  <c r="X21" i="6"/>
  <c r="X6" i="28" s="1"/>
  <c r="X100" i="6"/>
  <c r="Y136" i="6"/>
  <c r="Y138" i="72"/>
  <c r="Y142" i="72"/>
  <c r="Y146" i="72"/>
  <c r="X151" i="72"/>
  <c r="X318" i="72"/>
  <c r="X323" i="72"/>
  <c r="X327" i="72"/>
  <c r="X331" i="72"/>
  <c r="X97" i="71"/>
  <c r="Y138" i="71"/>
  <c r="Y142" i="71"/>
  <c r="Y146" i="71"/>
  <c r="Y100" i="6"/>
  <c r="Y154" i="6" s="1"/>
  <c r="X147" i="72"/>
  <c r="Y318" i="72"/>
  <c r="Y351" i="72"/>
  <c r="X139" i="71"/>
  <c r="X101" i="6"/>
  <c r="X122" i="6" s="1"/>
  <c r="Y143" i="72"/>
  <c r="Y147" i="72"/>
  <c r="X320" i="72"/>
  <c r="X324" i="72"/>
  <c r="X328" i="72"/>
  <c r="Y369" i="72"/>
  <c r="X116" i="71"/>
  <c r="X134" i="71" s="1"/>
  <c r="X135" i="71"/>
  <c r="Y34" i="6"/>
  <c r="Y28" i="6" s="1"/>
  <c r="Y101" i="6"/>
  <c r="Y155" i="6" s="1"/>
  <c r="Y112" i="6"/>
  <c r="X140" i="72"/>
  <c r="X144" i="72"/>
  <c r="X148" i="72"/>
  <c r="X12" i="6"/>
  <c r="X13" i="6" s="1"/>
  <c r="X34" i="6"/>
  <c r="X98" i="6"/>
  <c r="X119" i="6" s="1"/>
  <c r="X102" i="6"/>
  <c r="Y134" i="6"/>
  <c r="Y138" i="6"/>
  <c r="Y136" i="72"/>
  <c r="Y140" i="72"/>
  <c r="Y144" i="72"/>
  <c r="Y148" i="72"/>
  <c r="X30" i="6"/>
  <c r="Y98" i="6"/>
  <c r="Y119" i="6" s="1"/>
  <c r="Y102" i="6"/>
  <c r="Y156" i="6" s="1"/>
  <c r="Y113" i="6"/>
  <c r="Y143" i="6" s="1"/>
  <c r="X141" i="72"/>
  <c r="X145" i="72"/>
  <c r="X149" i="72"/>
  <c r="Y169" i="72"/>
  <c r="Y321" i="72"/>
  <c r="Y325" i="72"/>
  <c r="Y329" i="72"/>
  <c r="X23" i="6"/>
  <c r="X99" i="6"/>
  <c r="Y145" i="72"/>
  <c r="Y149" i="72"/>
  <c r="X322" i="72"/>
  <c r="X326" i="72"/>
  <c r="X330" i="72"/>
  <c r="Y97" i="71"/>
  <c r="Y137" i="71"/>
  <c r="Y139" i="71"/>
  <c r="Y143" i="71"/>
  <c r="Y147" i="71"/>
  <c r="X317" i="71"/>
  <c r="Y336" i="70"/>
  <c r="Y340" i="70"/>
  <c r="Y344" i="70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2" i="60"/>
  <c r="X81" i="60" s="1"/>
  <c r="X81" i="58"/>
  <c r="X143" i="50"/>
  <c r="X4" i="49"/>
  <c r="X3" i="49" s="1"/>
  <c r="X125" i="49"/>
  <c r="X124" i="49" s="1"/>
  <c r="X143" i="48"/>
  <c r="X140" i="71"/>
  <c r="X144" i="71"/>
  <c r="X148" i="71"/>
  <c r="X187" i="71"/>
  <c r="Y351" i="71"/>
  <c r="Y143" i="70"/>
  <c r="Y147" i="70"/>
  <c r="Y151" i="70"/>
  <c r="X333" i="70"/>
  <c r="X337" i="70"/>
  <c r="X341" i="70"/>
  <c r="X345" i="70"/>
  <c r="X405" i="70"/>
  <c r="X404" i="70" s="1"/>
  <c r="X139" i="69"/>
  <c r="X143" i="69"/>
  <c r="X147" i="69"/>
  <c r="X151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Y63" i="59"/>
  <c r="Y62" i="59" s="1"/>
  <c r="X81" i="59"/>
  <c r="Y82" i="54"/>
  <c r="Y81" i="54" s="1"/>
  <c r="Y143" i="50"/>
  <c r="Y4" i="49"/>
  <c r="Y3" i="49" s="1"/>
  <c r="Y125" i="49"/>
  <c r="Y124" i="49" s="1"/>
  <c r="Y140" i="71"/>
  <c r="Y144" i="71"/>
  <c r="Y148" i="71"/>
  <c r="Y322" i="71"/>
  <c r="Y326" i="71"/>
  <c r="Y330" i="71"/>
  <c r="Y369" i="71"/>
  <c r="Y139" i="70"/>
  <c r="X144" i="70"/>
  <c r="X148" i="70"/>
  <c r="X152" i="70"/>
  <c r="Y139" i="69"/>
  <c r="Y143" i="69"/>
  <c r="Y147" i="69"/>
  <c r="Y151" i="69"/>
  <c r="X291" i="69"/>
  <c r="X367" i="69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4" i="50"/>
  <c r="X3" i="50" s="1"/>
  <c r="X124" i="48"/>
  <c r="X141" i="71"/>
  <c r="X145" i="71"/>
  <c r="X149" i="71"/>
  <c r="X323" i="71"/>
  <c r="X327" i="71"/>
  <c r="X331" i="71"/>
  <c r="Y140" i="70"/>
  <c r="Y144" i="70"/>
  <c r="Y148" i="70"/>
  <c r="Y152" i="70"/>
  <c r="Y385" i="70"/>
  <c r="X140" i="69"/>
  <c r="X144" i="69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24" i="58"/>
  <c r="Y143" i="58"/>
  <c r="X24" i="55"/>
  <c r="X144" i="56"/>
  <c r="X168" i="56"/>
  <c r="X172" i="56"/>
  <c r="X176" i="56"/>
  <c r="X25" i="49"/>
  <c r="X24" i="49" s="1"/>
  <c r="Y141" i="71"/>
  <c r="Y145" i="71"/>
  <c r="Y149" i="71"/>
  <c r="Y323" i="71"/>
  <c r="Y327" i="71"/>
  <c r="Y331" i="71"/>
  <c r="X140" i="70"/>
  <c r="X145" i="70"/>
  <c r="X149" i="70"/>
  <c r="X153" i="70"/>
  <c r="Y334" i="70"/>
  <c r="Y338" i="70"/>
  <c r="Y342" i="70"/>
  <c r="Y144" i="69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334" i="65"/>
  <c r="Y338" i="65"/>
  <c r="Y342" i="65"/>
  <c r="X154" i="64"/>
  <c r="Y158" i="64"/>
  <c r="Y162" i="64"/>
  <c r="Y166" i="64"/>
  <c r="Y170" i="64"/>
  <c r="Y124" i="59"/>
  <c r="X161" i="58"/>
  <c r="Y24" i="49"/>
  <c r="X43" i="49"/>
  <c r="X143" i="49"/>
  <c r="X138" i="71"/>
  <c r="X142" i="71"/>
  <c r="X146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194" i="66"/>
  <c r="X193" i="66" s="1"/>
  <c r="X328" i="66"/>
  <c r="X334" i="66"/>
  <c r="X338" i="66"/>
  <c r="X342" i="66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Y161" i="60"/>
  <c r="X24" i="59"/>
  <c r="X151" i="56"/>
  <c r="X155" i="56"/>
  <c r="X159" i="56"/>
  <c r="Y81" i="49"/>
  <c r="Y143" i="49"/>
  <c r="X316" i="71"/>
  <c r="Y320" i="71"/>
  <c r="Y324" i="71"/>
  <c r="Y328" i="71"/>
  <c r="X142" i="70"/>
  <c r="X146" i="70"/>
  <c r="X150" i="70"/>
  <c r="Y331" i="70"/>
  <c r="Y335" i="70"/>
  <c r="Y339" i="70"/>
  <c r="Y343" i="70"/>
  <c r="X118" i="69"/>
  <c r="X117" i="69" s="1"/>
  <c r="Y331" i="69"/>
  <c r="Y335" i="69"/>
  <c r="Y339" i="69"/>
  <c r="Y343" i="69"/>
  <c r="Y386" i="69"/>
  <c r="Y385" i="69" s="1"/>
  <c r="X118" i="68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28" i="66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X4" i="60"/>
  <c r="X3" i="60" s="1"/>
  <c r="X143" i="59"/>
  <c r="Y161" i="59"/>
  <c r="X143" i="58"/>
  <c r="Y161" i="58"/>
  <c r="X113" i="56"/>
  <c r="X117" i="56"/>
  <c r="X121" i="56"/>
  <c r="X25" i="48"/>
  <c r="X24" i="48" s="1"/>
  <c r="X321" i="71"/>
  <c r="X325" i="71"/>
  <c r="X329" i="71"/>
  <c r="X138" i="70"/>
  <c r="X313" i="70"/>
  <c r="X332" i="70" s="1"/>
  <c r="X336" i="70"/>
  <c r="X340" i="70"/>
  <c r="X344" i="70"/>
  <c r="X336" i="69"/>
  <c r="X340" i="69"/>
  <c r="X344" i="69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330" i="66"/>
  <c r="X331" i="65"/>
  <c r="X336" i="65"/>
  <c r="X340" i="65"/>
  <c r="X344" i="65"/>
  <c r="X386" i="65"/>
  <c r="X110" i="64"/>
  <c r="Y155" i="64"/>
  <c r="X160" i="64"/>
  <c r="X164" i="64"/>
  <c r="X168" i="64"/>
  <c r="Y365" i="64"/>
  <c r="X370" i="64"/>
  <c r="X378" i="64"/>
  <c r="X382" i="64"/>
  <c r="X43" i="58"/>
  <c r="Y82" i="55"/>
  <c r="Y81" i="55" s="1"/>
  <c r="X143" i="55"/>
  <c r="X88" i="56"/>
  <c r="X92" i="56"/>
  <c r="X96" i="56"/>
  <c r="X161" i="54"/>
  <c r="Y3" i="50"/>
  <c r="Y25" i="48"/>
  <c r="Y24" i="48" s="1"/>
  <c r="Y16" i="23"/>
  <c r="Y15" i="23" s="1"/>
  <c r="Y15" i="26" s="1"/>
  <c r="Y120" i="46"/>
  <c r="Y150" i="46"/>
  <c r="Y154" i="46"/>
  <c r="Y158" i="46"/>
  <c r="Y14" i="29"/>
  <c r="Y144" i="29" s="1"/>
  <c r="Y31" i="24"/>
  <c r="Y31" i="27" s="1"/>
  <c r="Y19" i="23"/>
  <c r="Y19" i="26" s="1"/>
  <c r="X4" i="22"/>
  <c r="X4" i="25" s="1"/>
  <c r="X25" i="21"/>
  <c r="X20" i="25"/>
  <c r="X20" i="28" s="1"/>
  <c r="X27" i="11"/>
  <c r="X27" i="14" s="1"/>
  <c r="X5" i="10"/>
  <c r="X26" i="10"/>
  <c r="X162" i="46"/>
  <c r="X10" i="46"/>
  <c r="X14" i="46"/>
  <c r="X18" i="46"/>
  <c r="X22" i="46"/>
  <c r="Y62" i="44"/>
  <c r="Y10" i="42"/>
  <c r="Y16" i="42"/>
  <c r="Y35" i="42"/>
  <c r="Y54" i="42"/>
  <c r="Y73" i="42"/>
  <c r="Y136" i="42"/>
  <c r="Y154" i="42"/>
  <c r="Y172" i="42"/>
  <c r="Y16" i="28"/>
  <c r="Y27" i="22"/>
  <c r="Y5" i="21"/>
  <c r="Y9" i="21"/>
  <c r="Y13" i="21"/>
  <c r="Y14" i="18"/>
  <c r="Y14" i="24" s="1"/>
  <c r="Y14" i="27" s="1"/>
  <c r="Y17" i="18"/>
  <c r="Y17" i="24" s="1"/>
  <c r="Y17" i="27" s="1"/>
  <c r="Y7" i="13"/>
  <c r="Y7" i="16" s="1"/>
  <c r="X24" i="12"/>
  <c r="Y27" i="11"/>
  <c r="X12" i="10"/>
  <c r="X31" i="12"/>
  <c r="Y105" i="45"/>
  <c r="X3" i="44"/>
  <c r="X66" i="46"/>
  <c r="X136" i="46"/>
  <c r="X166" i="46"/>
  <c r="X170" i="46"/>
  <c r="X174" i="46"/>
  <c r="Y18" i="25"/>
  <c r="Y18" i="28" s="1"/>
  <c r="X7" i="21"/>
  <c r="X19" i="21"/>
  <c r="X22" i="23"/>
  <c r="X26" i="23"/>
  <c r="X14" i="18"/>
  <c r="X14" i="24" s="1"/>
  <c r="X20" i="14"/>
  <c r="X8" i="13"/>
  <c r="X20" i="13"/>
  <c r="X29" i="13"/>
  <c r="X10" i="12"/>
  <c r="X17" i="11"/>
  <c r="X13" i="10"/>
  <c r="X29" i="12"/>
  <c r="X4" i="7"/>
  <c r="X4" i="12" s="1"/>
  <c r="X19" i="12"/>
  <c r="X19" i="15" s="1"/>
  <c r="X23" i="12"/>
  <c r="X23" i="15" s="1"/>
  <c r="X11" i="24"/>
  <c r="X7" i="23"/>
  <c r="X7" i="26" s="1"/>
  <c r="Y7" i="21"/>
  <c r="X30" i="21"/>
  <c r="Y22" i="23"/>
  <c r="Y22" i="26" s="1"/>
  <c r="Y26" i="23"/>
  <c r="Y26" i="26" s="1"/>
  <c r="Y20" i="14"/>
  <c r="Y20" i="17" s="1"/>
  <c r="X21" i="10"/>
  <c r="X15" i="9"/>
  <c r="X15" i="10" s="1"/>
  <c r="Y27" i="9"/>
  <c r="Y32" i="13"/>
  <c r="Y32" i="16" s="1"/>
  <c r="Y9" i="12"/>
  <c r="Y9" i="15" s="1"/>
  <c r="Y13" i="12"/>
  <c r="Y13" i="15" s="1"/>
  <c r="X17" i="8"/>
  <c r="Y105" i="47"/>
  <c r="X24" i="45"/>
  <c r="X111" i="46"/>
  <c r="X115" i="46"/>
  <c r="Y133" i="46"/>
  <c r="Y137" i="46"/>
  <c r="Y141" i="46"/>
  <c r="X149" i="46"/>
  <c r="X153" i="46"/>
  <c r="X157" i="46"/>
  <c r="Y167" i="46"/>
  <c r="Y171" i="46"/>
  <c r="Y175" i="46"/>
  <c r="X31" i="46"/>
  <c r="X35" i="46"/>
  <c r="X39" i="46"/>
  <c r="Y43" i="44"/>
  <c r="X69" i="46"/>
  <c r="X73" i="46"/>
  <c r="X77" i="46"/>
  <c r="Y105" i="44"/>
  <c r="X15" i="42"/>
  <c r="X51" i="42"/>
  <c r="X70" i="42"/>
  <c r="X89" i="42"/>
  <c r="X97" i="42"/>
  <c r="X116" i="42"/>
  <c r="X135" i="42"/>
  <c r="X153" i="42"/>
  <c r="X171" i="42"/>
  <c r="X8" i="25"/>
  <c r="X27" i="18"/>
  <c r="X27" i="23" s="1"/>
  <c r="X7" i="12"/>
  <c r="X7" i="15" s="1"/>
  <c r="X11" i="12"/>
  <c r="Y3" i="47"/>
  <c r="X128" i="46"/>
  <c r="X63" i="44"/>
  <c r="X63" i="46" s="1"/>
  <c r="X4" i="20"/>
  <c r="X4" i="24" s="1"/>
  <c r="X22" i="24"/>
  <c r="X26" i="24"/>
  <c r="Y27" i="18"/>
  <c r="X6" i="13"/>
  <c r="Y20" i="12"/>
  <c r="Y20" i="15" s="1"/>
  <c r="X25" i="10"/>
  <c r="X4" i="9"/>
  <c r="X4" i="10" s="1"/>
  <c r="Y6" i="12"/>
  <c r="Y6" i="15" s="1"/>
  <c r="Y10" i="12"/>
  <c r="Y10" i="15" s="1"/>
  <c r="Y27" i="8"/>
  <c r="Y21" i="12"/>
  <c r="Y21" i="15" s="1"/>
  <c r="Y25" i="12"/>
  <c r="Y25" i="15" s="1"/>
  <c r="Y6" i="26"/>
  <c r="Y29" i="28"/>
  <c r="Y7" i="28"/>
  <c r="Y5" i="26"/>
  <c r="Y30" i="27"/>
  <c r="Y19" i="27"/>
  <c r="Y20" i="28"/>
  <c r="Y10" i="26"/>
  <c r="Y29" i="27"/>
  <c r="Y13" i="27"/>
  <c r="Y28" i="28"/>
  <c r="Y19" i="28"/>
  <c r="Y6" i="28"/>
  <c r="Y25" i="26"/>
  <c r="Y9" i="26"/>
  <c r="Y23" i="27"/>
  <c r="Y18" i="27"/>
  <c r="Y7" i="27"/>
  <c r="Y8" i="26"/>
  <c r="Y22" i="27"/>
  <c r="Y11" i="27"/>
  <c r="Y6" i="27"/>
  <c r="Y30" i="28"/>
  <c r="Y8" i="28"/>
  <c r="Y26" i="27"/>
  <c r="Y21" i="28"/>
  <c r="Y29" i="26"/>
  <c r="Y10" i="27"/>
  <c r="Y21" i="26"/>
  <c r="Y13" i="26"/>
  <c r="Y129" i="61"/>
  <c r="Y144" i="61"/>
  <c r="Y86" i="61"/>
  <c r="Y48" i="61"/>
  <c r="Y165" i="62"/>
  <c r="Y165" i="61"/>
  <c r="Y110" i="61"/>
  <c r="Y25" i="61"/>
  <c r="Y147" i="62"/>
  <c r="Y147" i="61"/>
  <c r="Y67" i="61"/>
  <c r="Y29" i="61"/>
  <c r="Y8" i="61"/>
  <c r="Y162" i="62"/>
  <c r="Y129" i="62"/>
  <c r="Y110" i="62"/>
  <c r="Y67" i="62"/>
  <c r="Y29" i="62"/>
  <c r="Y8" i="62"/>
  <c r="Y86" i="62"/>
  <c r="Y48" i="62"/>
  <c r="Y144" i="63"/>
  <c r="Y63" i="62"/>
  <c r="Y424" i="65"/>
  <c r="Y25" i="62"/>
  <c r="Y462" i="67"/>
  <c r="Y529" i="68"/>
  <c r="Y443" i="66"/>
  <c r="Y577" i="68"/>
  <c r="Y576" i="68" s="1"/>
  <c r="Y424" i="72"/>
  <c r="Y406" i="71"/>
  <c r="Y406" i="72"/>
  <c r="Y442" i="72"/>
  <c r="Y20" i="6"/>
  <c r="Y137" i="6"/>
  <c r="Y142" i="6"/>
  <c r="Y166" i="6"/>
  <c r="Y31" i="16"/>
  <c r="Y23" i="16"/>
  <c r="Y19" i="16"/>
  <c r="Y11" i="16"/>
  <c r="Y19" i="17"/>
  <c r="Y7" i="17"/>
  <c r="Y24" i="16"/>
  <c r="Y22" i="15"/>
  <c r="Y20" i="16"/>
  <c r="Y30" i="17"/>
  <c r="Y165" i="51"/>
  <c r="Y110" i="51"/>
  <c r="Y147" i="51"/>
  <c r="Y162" i="51"/>
  <c r="Y48" i="51"/>
  <c r="Y165" i="52"/>
  <c r="Y162" i="53"/>
  <c r="Y144" i="53"/>
  <c r="Y147" i="52"/>
  <c r="Y67" i="52"/>
  <c r="Y86" i="51"/>
  <c r="Y29" i="51"/>
  <c r="Y48" i="52"/>
  <c r="Y144" i="52"/>
  <c r="Y125" i="53"/>
  <c r="Y63" i="53"/>
  <c r="Y67" i="51"/>
  <c r="Y86" i="52"/>
  <c r="Y6" i="17"/>
  <c r="Y129" i="52"/>
  <c r="Y29" i="52"/>
  <c r="Y8" i="52"/>
  <c r="Y106" i="53"/>
  <c r="Y44" i="53"/>
  <c r="Y8" i="51"/>
  <c r="Y82" i="52"/>
  <c r="Y311" i="68"/>
  <c r="Y335" i="68"/>
  <c r="Y224" i="71"/>
  <c r="Y251" i="69"/>
  <c r="Y232" i="69"/>
  <c r="Y242" i="72"/>
  <c r="Y135" i="6"/>
  <c r="X19" i="27"/>
  <c r="X13" i="27"/>
  <c r="X23" i="27"/>
  <c r="X7" i="27"/>
  <c r="Y114" i="6"/>
  <c r="Y160" i="6"/>
  <c r="X135" i="72"/>
  <c r="X139" i="72"/>
  <c r="X143" i="72"/>
  <c r="X169" i="71"/>
  <c r="Y316" i="71"/>
  <c r="X385" i="70"/>
  <c r="X45" i="6"/>
  <c r="X79" i="6"/>
  <c r="X115" i="6"/>
  <c r="Y135" i="72"/>
  <c r="Y139" i="72"/>
  <c r="X187" i="72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21" i="6"/>
  <c r="X162" i="6"/>
  <c r="X136" i="71"/>
  <c r="Y318" i="71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Y158" i="6"/>
  <c r="Y162" i="6"/>
  <c r="X137" i="72"/>
  <c r="Y279" i="71"/>
  <c r="X318" i="71"/>
  <c r="X297" i="71"/>
  <c r="X315" i="71" s="1"/>
  <c r="X19" i="6"/>
  <c r="X11" i="16" s="1"/>
  <c r="X104" i="6"/>
  <c r="X113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167" i="68"/>
  <c r="Y480" i="68"/>
  <c r="Y309" i="67"/>
  <c r="Y329" i="67"/>
  <c r="Y115" i="72"/>
  <c r="Y133" i="72" s="1"/>
  <c r="Y298" i="72"/>
  <c r="Y319" i="72"/>
  <c r="Y319" i="71"/>
  <c r="Y118" i="69"/>
  <c r="Y330" i="69"/>
  <c r="X99" i="70"/>
  <c r="X98" i="70" s="1"/>
  <c r="X141" i="70"/>
  <c r="X310" i="69"/>
  <c r="X409" i="68"/>
  <c r="Y99" i="70"/>
  <c r="Y98" i="70" s="1"/>
  <c r="Y136" i="70" s="1"/>
  <c r="Y294" i="70"/>
  <c r="Y290" i="70" s="1"/>
  <c r="Y102" i="69"/>
  <c r="Y98" i="69" s="1"/>
  <c r="Y409" i="68"/>
  <c r="X140" i="67"/>
  <c r="X136" i="65"/>
  <c r="X291" i="70"/>
  <c r="X290" i="70" s="1"/>
  <c r="X99" i="69"/>
  <c r="X98" i="69" s="1"/>
  <c r="X294" i="69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29" i="66"/>
  <c r="X333" i="66"/>
  <c r="X137" i="65"/>
  <c r="X141" i="65"/>
  <c r="X309" i="65"/>
  <c r="X328" i="65" s="1"/>
  <c r="Y131" i="64"/>
  <c r="Y152" i="64" s="1"/>
  <c r="Y118" i="67"/>
  <c r="Y330" i="67"/>
  <c r="Y138" i="66"/>
  <c r="Y329" i="66"/>
  <c r="Y333" i="66"/>
  <c r="Y137" i="65"/>
  <c r="Y141" i="65"/>
  <c r="Y309" i="65"/>
  <c r="Y328" i="65" s="1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Y62" i="55"/>
  <c r="Y63" i="56"/>
  <c r="Y161" i="55"/>
  <c r="Y161" i="56" s="1"/>
  <c r="Y162" i="56"/>
  <c r="X24" i="54"/>
  <c r="X25" i="56"/>
  <c r="X62" i="57"/>
  <c r="X124" i="57"/>
  <c r="Y24" i="55"/>
  <c r="Y25" i="56"/>
  <c r="Y43" i="55"/>
  <c r="Y43" i="56" s="1"/>
  <c r="Y44" i="56"/>
  <c r="Y24" i="59"/>
  <c r="X43" i="59"/>
  <c r="X124" i="60"/>
  <c r="Y105" i="59"/>
  <c r="X124" i="59"/>
  <c r="X161" i="59"/>
  <c r="Y105" i="58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43" i="56" s="1"/>
  <c r="X82" i="55"/>
  <c r="X83" i="56"/>
  <c r="X162" i="55"/>
  <c r="X163" i="56"/>
  <c r="X62" i="54"/>
  <c r="X146" i="54"/>
  <c r="X143" i="54" s="1"/>
  <c r="X147" i="56"/>
  <c r="Y109" i="49"/>
  <c r="Y105" i="49" s="1"/>
  <c r="Y110" i="52"/>
  <c r="Y62" i="49"/>
  <c r="X138" i="29"/>
  <c r="Y30" i="15"/>
  <c r="X105" i="49"/>
  <c r="Y9" i="27"/>
  <c r="Y11" i="26"/>
  <c r="X125" i="50"/>
  <c r="X124" i="50" s="1"/>
  <c r="X81" i="48"/>
  <c r="Y125" i="50"/>
  <c r="Y124" i="50" s="1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Y25" i="27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" i="26"/>
  <c r="Y145" i="46"/>
  <c r="Y144" i="45"/>
  <c r="Y111" i="29"/>
  <c r="Y124" i="29" s="1"/>
  <c r="Y117" i="29"/>
  <c r="Y130" i="29" s="1"/>
  <c r="Y5" i="27"/>
  <c r="Y7" i="26"/>
  <c r="X23" i="26"/>
  <c r="Y45" i="46"/>
  <c r="X125" i="45"/>
  <c r="X127" i="46"/>
  <c r="Y18" i="36"/>
  <c r="X18" i="34"/>
  <c r="Y18" i="30"/>
  <c r="X112" i="29"/>
  <c r="X118" i="29"/>
  <c r="X7" i="28"/>
  <c r="Y21" i="27"/>
  <c r="Y25" i="45"/>
  <c r="Y43" i="45"/>
  <c r="Y43" i="46" s="1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Y131" i="29" s="1"/>
  <c r="X19" i="28"/>
  <c r="Y31" i="26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19" i="2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22" i="16"/>
  <c r="Y30" i="16"/>
  <c r="Y20" i="29"/>
  <c r="Y7" i="29" s="1"/>
  <c r="Y24" i="29"/>
  <c r="Y12" i="26"/>
  <c r="Y32" i="26"/>
  <c r="X14" i="21"/>
  <c r="X27" i="20"/>
  <c r="X28" i="24"/>
  <c r="X28" i="27" s="1"/>
  <c r="X28" i="21"/>
  <c r="X32" i="24"/>
  <c r="X32" i="21"/>
  <c r="Y30" i="23"/>
  <c r="Y30" i="26" s="1"/>
  <c r="Y27" i="19"/>
  <c r="Y12" i="15"/>
  <c r="Y4" i="11"/>
  <c r="Y17" i="11"/>
  <c r="Y17" i="14" s="1"/>
  <c r="Y17" i="17" s="1"/>
  <c r="Y18" i="14"/>
  <c r="Y18" i="17" s="1"/>
  <c r="X9" i="16"/>
  <c r="Y17" i="8"/>
  <c r="Y17" i="12" s="1"/>
  <c r="Y17" i="15" s="1"/>
  <c r="Y29" i="12"/>
  <c r="Y29" i="15" s="1"/>
  <c r="Y29" i="14"/>
  <c r="Y29" i="17" s="1"/>
  <c r="X12" i="29"/>
  <c r="X110" i="29"/>
  <c r="X123" i="29" s="1"/>
  <c r="Y20" i="26"/>
  <c r="Y22" i="21"/>
  <c r="X10" i="27"/>
  <c r="Y27" i="20"/>
  <c r="Y28" i="24"/>
  <c r="Y28" i="27" s="1"/>
  <c r="Y28" i="21"/>
  <c r="Y32" i="24"/>
  <c r="Y32" i="27" s="1"/>
  <c r="Y32" i="21"/>
  <c r="X17" i="19"/>
  <c r="X17" i="23" s="1"/>
  <c r="X18" i="23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31" i="15"/>
  <c r="Y110" i="29"/>
  <c r="Y123" i="29" s="1"/>
  <c r="X20" i="24"/>
  <c r="X20" i="27" s="1"/>
  <c r="X20" i="21"/>
  <c r="X24" i="24"/>
  <c r="X24" i="21"/>
  <c r="Y17" i="19"/>
  <c r="Y18" i="23"/>
  <c r="Y18" i="26" s="1"/>
  <c r="Y6" i="16"/>
  <c r="Y28" i="15"/>
  <c r="X19" i="16"/>
  <c r="X23" i="16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7" s="1"/>
  <c r="Y20" i="21"/>
  <c r="Y24" i="24"/>
  <c r="Y24" i="27" s="1"/>
  <c r="Y24" i="21"/>
  <c r="Y4" i="19"/>
  <c r="Y18" i="16"/>
  <c r="Y26" i="16"/>
  <c r="Y7" i="15"/>
  <c r="Y11" i="15"/>
  <c r="Y18" i="21"/>
  <c r="Y15" i="20"/>
  <c r="Y15" i="21" s="1"/>
  <c r="Y16" i="24"/>
  <c r="Y16" i="21"/>
  <c r="X6" i="23"/>
  <c r="X4" i="19"/>
  <c r="X10" i="26"/>
  <c r="Y23" i="10"/>
  <c r="X7" i="16"/>
  <c r="X5" i="25"/>
  <c r="Y23" i="26"/>
  <c r="X8" i="24"/>
  <c r="X8" i="21"/>
  <c r="X12" i="24"/>
  <c r="X12" i="21"/>
  <c r="X20" i="26"/>
  <c r="Y8" i="17"/>
  <c r="Y8" i="15"/>
  <c r="Y32" i="15"/>
  <c r="X21" i="15"/>
  <c r="Y4" i="7"/>
  <c r="Y3" i="7" s="1"/>
  <c r="Y16" i="13" s="1"/>
  <c r="Y14" i="7"/>
  <c r="Y14" i="13" s="1"/>
  <c r="Y14" i="16" s="1"/>
  <c r="Y5" i="12"/>
  <c r="Y5" i="15" s="1"/>
  <c r="Y24" i="26"/>
  <c r="X6" i="21"/>
  <c r="Y26" i="21"/>
  <c r="Y4" i="20"/>
  <c r="Y8" i="24"/>
  <c r="Y8" i="27" s="1"/>
  <c r="Y8" i="21"/>
  <c r="Y12" i="24"/>
  <c r="Y12" i="27" s="1"/>
  <c r="Y12" i="21"/>
  <c r="X17" i="20"/>
  <c r="Y10" i="16"/>
  <c r="Y21" i="14"/>
  <c r="Y21" i="17" s="1"/>
  <c r="Y31" i="10"/>
  <c r="X21" i="16"/>
  <c r="Y29" i="13"/>
  <c r="Y29" i="16" s="1"/>
  <c r="Y29" i="10"/>
  <c r="Y27" i="7"/>
  <c r="X7" i="10"/>
  <c r="X11" i="10"/>
  <c r="X19" i="10"/>
  <c r="X23" i="10"/>
  <c r="X31" i="10"/>
  <c r="X17" i="9"/>
  <c r="X27" i="8"/>
  <c r="X27" i="12" s="1"/>
  <c r="X27" i="15" s="1"/>
  <c r="X17" i="7"/>
  <c r="X28" i="25"/>
  <c r="X28" i="28" s="1"/>
  <c r="X18" i="24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7" i="17" s="1"/>
  <c r="X19" i="14"/>
  <c r="X19" i="17" s="1"/>
  <c r="X5" i="13"/>
  <c r="Y270" i="66" l="1"/>
  <c r="X14" i="23"/>
  <c r="X22" i="27"/>
  <c r="X27" i="17"/>
  <c r="Y251" i="66"/>
  <c r="Y4" i="51"/>
  <c r="Y443" i="70"/>
  <c r="Y4" i="62"/>
  <c r="Y82" i="63"/>
  <c r="X21" i="26"/>
  <c r="Y553" i="68"/>
  <c r="Y106" i="51"/>
  <c r="Y251" i="65"/>
  <c r="Y4" i="53"/>
  <c r="Y3" i="53" s="1"/>
  <c r="Y24" i="56"/>
  <c r="X17" i="26"/>
  <c r="X81" i="46"/>
  <c r="Y251" i="70"/>
  <c r="X154" i="6"/>
  <c r="Y120" i="6"/>
  <c r="X366" i="69"/>
  <c r="Y17" i="23"/>
  <c r="Y17" i="26" s="1"/>
  <c r="Y232" i="66"/>
  <c r="X6" i="27"/>
  <c r="X67" i="62"/>
  <c r="X147" i="62"/>
  <c r="X129" i="61"/>
  <c r="Y364" i="64"/>
  <c r="Y462" i="65"/>
  <c r="X29" i="27"/>
  <c r="X5" i="27"/>
  <c r="X11" i="15"/>
  <c r="X14" i="26"/>
  <c r="X18" i="27"/>
  <c r="X9" i="26"/>
  <c r="X13" i="16"/>
  <c r="X4" i="28"/>
  <c r="X290" i="69"/>
  <c r="Y129" i="6"/>
  <c r="X28" i="6"/>
  <c r="X3" i="11"/>
  <c r="X13" i="15"/>
  <c r="X32" i="27"/>
  <c r="Y125" i="62"/>
  <c r="X29" i="26"/>
  <c r="X30" i="28"/>
  <c r="X4" i="27"/>
  <c r="Y128" i="6"/>
  <c r="Y27" i="13"/>
  <c r="Y27" i="16" s="1"/>
  <c r="X161" i="6"/>
  <c r="X9" i="15"/>
  <c r="Y17" i="25"/>
  <c r="Y17" i="28" s="1"/>
  <c r="X30" i="26"/>
  <c r="X18" i="26"/>
  <c r="X14" i="27"/>
  <c r="Y44" i="52"/>
  <c r="Y300" i="64"/>
  <c r="Y299" i="64" s="1"/>
  <c r="Y27" i="23"/>
  <c r="Y27" i="26" s="1"/>
  <c r="X144" i="46"/>
  <c r="X24" i="46"/>
  <c r="X4" i="15"/>
  <c r="X143" i="46"/>
  <c r="X29" i="15"/>
  <c r="Y17" i="21"/>
  <c r="Y131" i="6"/>
  <c r="X168" i="6"/>
  <c r="Y145" i="6"/>
  <c r="X155" i="6"/>
  <c r="X26" i="26"/>
  <c r="Y122" i="6"/>
  <c r="X159" i="6"/>
  <c r="X156" i="6"/>
  <c r="X22" i="26"/>
  <c r="Y16" i="26"/>
  <c r="X31" i="16"/>
  <c r="X25" i="16"/>
  <c r="X5" i="28"/>
  <c r="X27" i="16"/>
  <c r="Y127" i="29"/>
  <c r="X31" i="27"/>
  <c r="X143" i="56"/>
  <c r="X152" i="6"/>
  <c r="Y4" i="63"/>
  <c r="Y424" i="69"/>
  <c r="X20" i="6"/>
  <c r="Y106" i="63"/>
  <c r="Y105" i="63" s="1"/>
  <c r="Y443" i="67"/>
  <c r="Y132" i="6"/>
  <c r="Y81" i="56"/>
  <c r="X153" i="6"/>
  <c r="Y152" i="6"/>
  <c r="Y14" i="23"/>
  <c r="Y14" i="26" s="1"/>
  <c r="X31" i="15"/>
  <c r="X147" i="61"/>
  <c r="X21" i="27"/>
  <c r="X29" i="28"/>
  <c r="X165" i="61"/>
  <c r="Y62" i="56"/>
  <c r="X86" i="62"/>
  <c r="X557" i="68" s="1"/>
  <c r="X556" i="68" s="1"/>
  <c r="X11" i="27"/>
  <c r="X8" i="27"/>
  <c r="X4" i="21"/>
  <c r="X17" i="28"/>
  <c r="X5" i="26"/>
  <c r="Y121" i="6"/>
  <c r="X165" i="62"/>
  <c r="X11" i="26"/>
  <c r="Y441" i="71"/>
  <c r="X26" i="27"/>
  <c r="X25" i="15"/>
  <c r="X24" i="26"/>
  <c r="X30" i="27"/>
  <c r="X4" i="13"/>
  <c r="X4" i="16" s="1"/>
  <c r="X8" i="26"/>
  <c r="X25" i="26"/>
  <c r="X62" i="44"/>
  <c r="X62" i="46" s="1"/>
  <c r="X29" i="62"/>
  <c r="X86" i="61"/>
  <c r="X18" i="28"/>
  <c r="X3" i="20"/>
  <c r="X9" i="27"/>
  <c r="Y82" i="56"/>
  <c r="Y167" i="6"/>
  <c r="X3" i="22"/>
  <c r="X48" i="62"/>
  <c r="X67" i="61"/>
  <c r="Y130" i="6"/>
  <c r="X32" i="26"/>
  <c r="X110" i="61"/>
  <c r="X17" i="12"/>
  <c r="X17" i="15" s="1"/>
  <c r="X12" i="27"/>
  <c r="X24" i="27"/>
  <c r="Y315" i="71"/>
  <c r="X120" i="6"/>
  <c r="X385" i="65"/>
  <c r="X4" i="14"/>
  <c r="X4" i="17" s="1"/>
  <c r="X110" i="62"/>
  <c r="X109" i="62" s="1"/>
  <c r="X25" i="27"/>
  <c r="X3" i="9"/>
  <c r="X3" i="7"/>
  <c r="X29" i="61"/>
  <c r="X115" i="71"/>
  <c r="X133" i="71" s="1"/>
  <c r="X31" i="26"/>
  <c r="X5" i="16"/>
  <c r="X5" i="15"/>
  <c r="X8" i="28"/>
  <c r="X6" i="26"/>
  <c r="X12" i="26"/>
  <c r="X21" i="28"/>
  <c r="X16" i="29"/>
  <c r="X129" i="62"/>
  <c r="X24" i="56"/>
  <c r="X8" i="61"/>
  <c r="X474" i="64" s="1"/>
  <c r="X473" i="64" s="1"/>
  <c r="X8" i="62"/>
  <c r="X48" i="61"/>
  <c r="X27" i="26"/>
  <c r="X128" i="29"/>
  <c r="X442" i="72"/>
  <c r="X424" i="72"/>
  <c r="X406" i="72"/>
  <c r="X424" i="71"/>
  <c r="X442" i="71"/>
  <c r="X406" i="71"/>
  <c r="X162" i="63"/>
  <c r="X144" i="63"/>
  <c r="X144" i="62"/>
  <c r="X162" i="62"/>
  <c r="X162" i="61"/>
  <c r="X144" i="61"/>
  <c r="X130" i="6"/>
  <c r="X224" i="72"/>
  <c r="X224" i="71"/>
  <c r="X162" i="53"/>
  <c r="X63" i="51"/>
  <c r="Y142" i="68"/>
  <c r="Y166" i="68" s="1"/>
  <c r="X137" i="70"/>
  <c r="X406" i="64"/>
  <c r="X131" i="29"/>
  <c r="X130" i="29"/>
  <c r="X124" i="55"/>
  <c r="X124" i="56" s="1"/>
  <c r="X18" i="35"/>
  <c r="X125" i="29"/>
  <c r="Y162" i="46"/>
  <c r="X136" i="69"/>
  <c r="Y140" i="69"/>
  <c r="Y18" i="32"/>
  <c r="Y290" i="67"/>
  <c r="Y328" i="67" s="1"/>
  <c r="Y142" i="29"/>
  <c r="Y3" i="56"/>
  <c r="X136" i="70"/>
  <c r="Y115" i="71"/>
  <c r="Y133" i="71" s="1"/>
  <c r="Y270" i="70"/>
  <c r="Y269" i="66"/>
  <c r="Y251" i="67"/>
  <c r="Y62" i="53"/>
  <c r="Y63" i="52"/>
  <c r="Y82" i="51"/>
  <c r="Y14" i="12"/>
  <c r="Y14" i="15" s="1"/>
  <c r="Y137" i="29"/>
  <c r="Y18" i="37"/>
  <c r="X491" i="64"/>
  <c r="Y461" i="67"/>
  <c r="Y443" i="65"/>
  <c r="Y106" i="62"/>
  <c r="Y27" i="10"/>
  <c r="Y27" i="25"/>
  <c r="Y27" i="28" s="1"/>
  <c r="X27" i="25"/>
  <c r="X27" i="28" s="1"/>
  <c r="X3" i="25"/>
  <c r="X18" i="31"/>
  <c r="Y16" i="12"/>
  <c r="Y15" i="12" s="1"/>
  <c r="Y15" i="15" s="1"/>
  <c r="X3" i="56"/>
  <c r="X332" i="69"/>
  <c r="Y334" i="68"/>
  <c r="Y279" i="64"/>
  <c r="Y12" i="29"/>
  <c r="Y290" i="69"/>
  <c r="Y328" i="69" s="1"/>
  <c r="X18" i="36"/>
  <c r="X18" i="37"/>
  <c r="Y63" i="61"/>
  <c r="Y105" i="46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1" i="72"/>
  <c r="X164" i="62"/>
  <c r="X161" i="62" s="1"/>
  <c r="X427" i="72"/>
  <c r="X426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81" i="63"/>
  <c r="Y161" i="63"/>
  <c r="Y512" i="64"/>
  <c r="Y511" i="64" s="1"/>
  <c r="Y63" i="63"/>
  <c r="Y62" i="63" s="1"/>
  <c r="Y164" i="62"/>
  <c r="Y161" i="62" s="1"/>
  <c r="Y427" i="72"/>
  <c r="Y426" i="72" s="1"/>
  <c r="Y423" i="72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428" i="65"/>
  <c r="X427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125" i="63"/>
  <c r="X164" i="61"/>
  <c r="X409" i="72"/>
  <c r="X408" i="72" s="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167" i="68"/>
  <c r="X142" i="68"/>
  <c r="X166" i="68" s="1"/>
  <c r="Y384" i="68"/>
  <c r="Y408" i="68" s="1"/>
  <c r="X384" i="68"/>
  <c r="X408" i="68" s="1"/>
  <c r="X332" i="67"/>
  <c r="X134" i="6"/>
  <c r="X158" i="6"/>
  <c r="X169" i="6"/>
  <c r="X145" i="6"/>
  <c r="X470" i="64"/>
  <c r="X4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7" i="61"/>
  <c r="Y474" i="64"/>
  <c r="Y473" i="64" s="1"/>
  <c r="Y164" i="61"/>
  <c r="Y161" i="61" s="1"/>
  <c r="Y409" i="72"/>
  <c r="Y408" i="72" s="1"/>
  <c r="Y405" i="72" s="1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2" i="64" s="1"/>
  <c r="X153" i="64"/>
  <c r="X137" i="69"/>
  <c r="X78" i="6"/>
  <c r="X87" i="6" s="1"/>
  <c r="X111" i="6"/>
  <c r="X424" i="69"/>
  <c r="X7" i="62"/>
  <c r="X495" i="64"/>
  <c r="X494" i="64" s="1"/>
  <c r="X146" i="62"/>
  <c r="X427" i="71"/>
  <c r="X426" i="71" s="1"/>
  <c r="X128" i="61"/>
  <c r="X428" i="70"/>
  <c r="X427" i="70" s="1"/>
  <c r="Y223" i="71"/>
  <c r="Y270" i="67"/>
  <c r="Y269" i="67" s="1"/>
  <c r="Y47" i="51"/>
  <c r="Y236" i="66"/>
  <c r="Y235" i="66" s="1"/>
  <c r="Y231" i="66" s="1"/>
  <c r="Y3" i="63"/>
  <c r="Y461" i="65"/>
  <c r="Y25" i="63"/>
  <c r="Y24" i="63" s="1"/>
  <c r="Y491" i="64"/>
  <c r="Y447" i="65"/>
  <c r="Y446" i="65" s="1"/>
  <c r="Y28" i="62"/>
  <c r="Y24" i="62" s="1"/>
  <c r="Y66" i="62"/>
  <c r="Y62" i="62" s="1"/>
  <c r="Y447" i="67"/>
  <c r="Y446" i="67" s="1"/>
  <c r="Y442" i="67" s="1"/>
  <c r="Y4" i="61"/>
  <c r="Y128" i="61"/>
  <c r="Y124" i="61" s="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106" i="51"/>
  <c r="X48" i="51"/>
  <c r="X165" i="52"/>
  <c r="X110" i="52"/>
  <c r="X63" i="52"/>
  <c r="X25" i="51"/>
  <c r="X4" i="51"/>
  <c r="X147" i="52"/>
  <c r="X125" i="52"/>
  <c r="X67" i="52"/>
  <c r="X29" i="52"/>
  <c r="X8" i="52"/>
  <c r="X67" i="51"/>
  <c r="X29" i="51"/>
  <c r="X8" i="51"/>
  <c r="X162" i="52"/>
  <c r="X129" i="52"/>
  <c r="X82" i="52"/>
  <c r="X44" i="52"/>
  <c r="X48" i="52"/>
  <c r="X86" i="51"/>
  <c r="X144" i="52"/>
  <c r="X144" i="53"/>
  <c r="X144" i="51"/>
  <c r="X44" i="51"/>
  <c r="X86" i="52"/>
  <c r="X106" i="52"/>
  <c r="X4" i="53"/>
  <c r="X3" i="53" s="1"/>
  <c r="X270" i="66"/>
  <c r="X251" i="65"/>
  <c r="X270" i="67"/>
  <c r="X232" i="67"/>
  <c r="X335" i="68"/>
  <c r="X334" i="68" s="1"/>
  <c r="X242" i="71"/>
  <c r="X242" i="72"/>
  <c r="X251" i="70"/>
  <c r="X260" i="71"/>
  <c r="X259" i="71" s="1"/>
  <c r="X260" i="72"/>
  <c r="X146" i="6"/>
  <c r="X170" i="6"/>
  <c r="X144" i="6"/>
  <c r="Y269" i="70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143" i="62" s="1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7" i="62"/>
  <c r="X447" i="66"/>
  <c r="X446" i="66" s="1"/>
  <c r="X47" i="61"/>
  <c r="X428" i="66"/>
  <c r="X427" i="66" s="1"/>
  <c r="X85" i="61"/>
  <c r="X533" i="68"/>
  <c r="X532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70"/>
  <c r="Y461" i="70" s="1"/>
  <c r="Y462" i="69"/>
  <c r="Y461" i="69" s="1"/>
  <c r="Y424" i="67"/>
  <c r="Y462" i="66"/>
  <c r="Y461" i="66" s="1"/>
  <c r="Y44" i="63"/>
  <c r="Y43" i="63" s="1"/>
  <c r="Y125" i="63"/>
  <c r="Y124" i="63" s="1"/>
  <c r="Y47" i="61"/>
  <c r="Y428" i="66"/>
  <c r="Y427" i="66" s="1"/>
  <c r="Y85" i="61"/>
  <c r="Y533" i="68"/>
  <c r="Y532" i="68" s="1"/>
  <c r="Y528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146" i="61"/>
  <c r="X409" i="71"/>
  <c r="X408" i="71" s="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143" i="63"/>
  <c r="Y470" i="64"/>
  <c r="Y28" i="61"/>
  <c r="Y24" i="61" s="1"/>
  <c r="Y428" i="65"/>
  <c r="Y427" i="65" s="1"/>
  <c r="Y423" i="65" s="1"/>
  <c r="Y66" i="61"/>
  <c r="Y428" i="67"/>
  <c r="Y427" i="67" s="1"/>
  <c r="Y146" i="61"/>
  <c r="Y143" i="61" s="1"/>
  <c r="Y409" i="71"/>
  <c r="Y408" i="71" s="1"/>
  <c r="Y405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28" i="62"/>
  <c r="X447" i="65"/>
  <c r="X446" i="65" s="1"/>
  <c r="X66" i="62"/>
  <c r="X447" i="67"/>
  <c r="X446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442" i="66" s="1"/>
  <c r="Y85" i="62"/>
  <c r="Y557" i="68"/>
  <c r="Y556" i="68" s="1"/>
  <c r="Y552" i="68" s="1"/>
  <c r="Y7" i="62"/>
  <c r="Y3" i="62" s="1"/>
  <c r="Y495" i="64"/>
  <c r="Y494" i="64" s="1"/>
  <c r="Y128" i="62"/>
  <c r="Y124" i="62" s="1"/>
  <c r="Y447" i="70"/>
  <c r="Y446" i="70" s="1"/>
  <c r="Y442" i="70" s="1"/>
  <c r="Y109" i="61"/>
  <c r="Y428" i="69"/>
  <c r="Y427" i="69" s="1"/>
  <c r="Y423" i="69" s="1"/>
  <c r="Y124" i="52" l="1"/>
  <c r="X512" i="64"/>
  <c r="Y81" i="51"/>
  <c r="Y469" i="64"/>
  <c r="Y442" i="69"/>
  <c r="X106" i="62"/>
  <c r="X4" i="62"/>
  <c r="X3" i="62" s="1"/>
  <c r="X143" i="63"/>
  <c r="X259" i="72"/>
  <c r="X63" i="61"/>
  <c r="X62" i="61" s="1"/>
  <c r="X443" i="70"/>
  <c r="X424" i="65"/>
  <c r="X423" i="65" s="1"/>
  <c r="X441" i="71"/>
  <c r="Y105" i="52"/>
  <c r="Y250" i="67"/>
  <c r="X82" i="61"/>
  <c r="X81" i="61" s="1"/>
  <c r="X424" i="66"/>
  <c r="X423" i="66" s="1"/>
  <c r="X424" i="70"/>
  <c r="X423" i="70" s="1"/>
  <c r="Y423" i="70"/>
  <c r="X125" i="51"/>
  <c r="X25" i="52"/>
  <c r="X251" i="69"/>
  <c r="X106" i="61"/>
  <c r="X125" i="61"/>
  <c r="X124" i="61" s="1"/>
  <c r="X25" i="63"/>
  <c r="X24" i="63" s="1"/>
  <c r="X63" i="63"/>
  <c r="X62" i="63" s="1"/>
  <c r="X511" i="64"/>
  <c r="X462" i="66"/>
  <c r="X461" i="66" s="1"/>
  <c r="X143" i="62"/>
  <c r="Y231" i="65"/>
  <c r="Y24" i="51"/>
  <c r="X490" i="64"/>
  <c r="X462" i="67"/>
  <c r="X461" i="67" s="1"/>
  <c r="X85" i="62"/>
  <c r="Y62" i="61"/>
  <c r="Y24" i="52"/>
  <c r="X161" i="63"/>
  <c r="Y16" i="15"/>
  <c r="X423" i="72"/>
  <c r="X447" i="69"/>
  <c r="X446" i="69" s="1"/>
  <c r="X442" i="69" s="1"/>
  <c r="X423" i="71"/>
  <c r="X405" i="72"/>
  <c r="X405" i="71"/>
  <c r="X143" i="61"/>
  <c r="X161" i="61"/>
  <c r="X443" i="66"/>
  <c r="X442" i="66" s="1"/>
  <c r="X3" i="29"/>
  <c r="X124" i="63"/>
  <c r="Y278" i="64"/>
  <c r="X44" i="63"/>
  <c r="X43" i="63" s="1"/>
  <c r="X44" i="62"/>
  <c r="X43" i="62" s="1"/>
  <c r="X106" i="63"/>
  <c r="X105" i="63" s="1"/>
  <c r="X4" i="63"/>
  <c r="X3" i="63" s="1"/>
  <c r="X443" i="67"/>
  <c r="X553" i="68"/>
  <c r="X462" i="69"/>
  <c r="X461" i="69" s="1"/>
  <c r="X442" i="67"/>
  <c r="Y105" i="62"/>
  <c r="Y62" i="52"/>
  <c r="X82" i="62"/>
  <c r="Y423" i="66"/>
  <c r="X552" i="68"/>
  <c r="X82" i="63"/>
  <c r="X81" i="63" s="1"/>
  <c r="Y442" i="65"/>
  <c r="X25" i="62"/>
  <c r="X24" i="62" s="1"/>
  <c r="X424" i="67"/>
  <c r="X529" i="68"/>
  <c r="X528" i="68" s="1"/>
  <c r="X577" i="68"/>
  <c r="X576" i="68" s="1"/>
  <c r="X423" i="67"/>
  <c r="X25" i="61"/>
  <c r="X24" i="61" s="1"/>
  <c r="X63" i="62"/>
  <c r="X62" i="62" s="1"/>
  <c r="X125" i="62"/>
  <c r="X124" i="62" s="1"/>
  <c r="X462" i="65"/>
  <c r="X461" i="65" s="1"/>
  <c r="Y43" i="51"/>
  <c r="X3" i="61"/>
  <c r="Y423" i="67"/>
  <c r="Y3" i="61"/>
  <c r="X3" i="17"/>
  <c r="X3" i="28"/>
  <c r="X134" i="29"/>
  <c r="Y3" i="14"/>
  <c r="X3" i="12"/>
  <c r="X136" i="66"/>
  <c r="X232" i="70"/>
  <c r="X118" i="6"/>
  <c r="X3" i="23"/>
  <c r="X3" i="46"/>
  <c r="X3" i="27"/>
  <c r="X139" i="29"/>
  <c r="X3" i="16"/>
  <c r="Y3" i="25"/>
  <c r="X3" i="21"/>
  <c r="X270" i="69"/>
  <c r="X269" i="69" s="1"/>
  <c r="X232" i="65"/>
  <c r="X161" i="53"/>
  <c r="Y286" i="68"/>
  <c r="Y3" i="46"/>
  <c r="X311" i="68"/>
  <c r="Y134" i="29"/>
  <c r="Y3" i="12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125" i="53"/>
  <c r="X124" i="53" s="1"/>
  <c r="X62" i="5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69" i="66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105" i="51" s="1"/>
  <c r="X236" i="69"/>
  <c r="X235" i="69" s="1"/>
  <c r="X15" i="13"/>
  <c r="X15" i="16" s="1"/>
  <c r="X16" i="16"/>
  <c r="X109" i="52"/>
  <c r="X105" i="52" s="1"/>
  <c r="X255" i="69"/>
  <c r="X254" i="69" s="1"/>
  <c r="X47" i="51"/>
  <c r="X43" i="51" s="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55" i="65"/>
  <c r="X254" i="65" s="1"/>
  <c r="X250" i="65" s="1"/>
  <c r="X66" i="52"/>
  <c r="X62" i="52" s="1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50" i="69" l="1"/>
  <c r="X24" i="52"/>
  <c r="X81" i="62"/>
  <c r="X231" i="70"/>
  <c r="X133" i="29"/>
  <c r="X310" i="68"/>
  <c r="X250" i="66"/>
  <c r="X3" i="52"/>
  <c r="X231" i="65"/>
  <c r="Y3" i="27"/>
  <c r="Y3" i="17"/>
  <c r="Y139" i="29"/>
  <c r="Y133" i="29" s="1"/>
  <c r="Y3" i="26"/>
  <c r="Y3" i="28"/>
  <c r="Y3" i="16"/>
  <c r="Y3" i="15"/>
  <c r="X3" i="26"/>
  <c r="X3" i="15"/>
  <c r="X231" i="6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L28" i="6" l="1"/>
  <c r="T28" i="6"/>
  <c r="N28" i="6"/>
  <c r="B28" i="6"/>
  <c r="F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74" i="69" l="1"/>
  <c r="W153" i="64"/>
  <c r="W214" i="68"/>
  <c r="W81" i="54"/>
  <c r="W164" i="49"/>
  <c r="W161" i="49" s="1"/>
  <c r="W406" i="72"/>
  <c r="W442" i="72"/>
  <c r="W442" i="71"/>
  <c r="W424" i="71"/>
  <c r="W406" i="71"/>
  <c r="W144" i="63"/>
  <c r="W162" i="63"/>
  <c r="W144" i="62"/>
  <c r="W162" i="62"/>
  <c r="W162" i="61"/>
  <c r="W144" i="61"/>
  <c r="W260" i="71"/>
  <c r="W242" i="71"/>
  <c r="W224" i="71"/>
  <c r="W260" i="72"/>
  <c r="W242" i="72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2" i="15"/>
  <c r="W224" i="7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0" i="4"/>
  <c r="B79" i="4"/>
  <c r="B48" i="4"/>
  <c r="B17" i="4"/>
  <c r="B9" i="4"/>
  <c r="B16" i="4"/>
  <c r="B7" i="4"/>
  <c r="B56" i="4"/>
  <c r="B25" i="4"/>
  <c r="B10" i="4"/>
  <c r="B68" i="4"/>
  <c r="B69" i="4"/>
  <c r="B70" i="4"/>
  <c r="B26" i="4"/>
  <c r="B13" i="4"/>
  <c r="B66" i="4"/>
  <c r="B58" i="4"/>
  <c r="B71" i="4"/>
  <c r="B8" i="4"/>
  <c r="B49" i="4"/>
  <c r="B53" i="4"/>
  <c r="B59" i="4"/>
  <c r="B52" i="4"/>
  <c r="B24" i="4"/>
  <c r="B65" i="4"/>
  <c r="B57" i="4"/>
  <c r="B23" i="4"/>
  <c r="B35" i="4"/>
  <c r="B82" i="4"/>
  <c r="B73" i="4"/>
  <c r="B78" i="4"/>
  <c r="B28" i="4"/>
  <c r="B34" i="4"/>
  <c r="B33" i="4"/>
  <c r="B4" i="4"/>
  <c r="B14" i="4"/>
  <c r="B15" i="4"/>
  <c r="B76" i="4"/>
  <c r="B22" i="4"/>
  <c r="B11" i="4"/>
  <c r="B41" i="4"/>
  <c r="B40" i="4"/>
  <c r="B29" i="4"/>
  <c r="B55" i="4"/>
  <c r="B84" i="4"/>
  <c r="B72" i="4"/>
  <c r="B21" i="4"/>
  <c r="B27" i="4"/>
  <c r="B83" i="4"/>
  <c r="B37" i="4"/>
  <c r="B64" i="4"/>
  <c r="B36" i="4"/>
  <c r="B39" i="4"/>
  <c r="B80" i="4"/>
  <c r="B61" i="4"/>
  <c r="B46" i="4"/>
  <c r="B44" i="4"/>
  <c r="B12" i="4"/>
  <c r="B47" i="4"/>
  <c r="B67" i="4"/>
  <c r="B20" i="4"/>
  <c r="B38" i="4"/>
  <c r="B81" i="4"/>
  <c r="B77" i="4"/>
  <c r="B54" i="4"/>
  <c r="B45" i="4"/>
  <c r="B30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5" i="21" s="1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24" i="56" s="1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E17" i="13"/>
  <c r="E17" i="16" s="1"/>
  <c r="E17" i="10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C3" i="16" l="1"/>
  <c r="R3" i="46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<sst xmlns="http://schemas.openxmlformats.org/spreadsheetml/2006/main" count="18216" uniqueCount="4948">
  <si>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</si>
  <si>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</si>
  <si>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</si>
  <si>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</si>
  <si>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</si>
  <si>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</si>
  <si>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</si>
  <si>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</si>
  <si>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</si>
  <si>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</si>
  <si>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</si>
  <si>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</si>
  <si>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</si>
  <si>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</si>
  <si>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</si>
  <si>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</si>
  <si>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</si>
  <si>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</si>
  <si>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</si>
  <si>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</si>
  <si>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</si>
  <si>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</si>
  <si>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</si>
  <si>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</si>
  <si>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</si>
  <si>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</si>
  <si>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</si>
  <si>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</si>
  <si>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</si>
  <si>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</si>
  <si>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</si>
  <si>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</si>
  <si>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</si>
  <si>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</si>
  <si>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</si>
  <si>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</si>
  <si>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</si>
  <si>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</si>
  <si>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</si>
  <si>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</si>
  <si>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</si>
  <si>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</si>
  <si>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</si>
  <si>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</si>
  <si>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</si>
  <si>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</si>
  <si>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</si>
  <si>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</si>
  <si>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</si>
  <si>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</si>
  <si>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</si>
  <si>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</si>
  <si>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</si>
  <si>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</si>
  <si>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</si>
  <si>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</si>
  <si>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</si>
  <si>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</si>
  <si>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</si>
  <si>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</si>
  <si>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</si>
  <si>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</si>
  <si>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</si>
  <si>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</si>
  <si>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</si>
  <si>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</si>
  <si>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</si>
  <si>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</si>
  <si>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</si>
  <si>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</si>
  <si>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</si>
  <si>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</si>
  <si>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</si>
  <si>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</si>
  <si>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</si>
  <si>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</si>
  <si>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</si>
  <si>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</si>
  <si>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</si>
  <si>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</si>
  <si>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</si>
  <si>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</si>
  <si>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</si>
  <si>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</si>
  <si>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</si>
  <si>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</si>
  <si>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</si>
  <si>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</si>
  <si>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</si>
  <si>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</si>
  <si>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</si>
  <si>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</si>
  <si>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</si>
  <si>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</si>
  <si>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</si>
  <si>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</si>
  <si>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</si>
  <si>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</si>
  <si>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</si>
  <si>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</si>
  <si>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</si>
  <si>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</si>
  <si>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</si>
  <si>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</si>
  <si>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</si>
  <si>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</si>
  <si>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</si>
  <si>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</si>
  <si>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</si>
  <si>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</si>
  <si>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</si>
  <si>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</si>
  <si>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</si>
  <si>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</si>
  <si>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</si>
  <si>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</si>
  <si>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</si>
  <si>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</si>
  <si>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</si>
  <si>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</si>
  <si>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</si>
  <si>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</si>
  <si>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</si>
  <si>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</si>
  <si>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</si>
  <si>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</si>
  <si>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</si>
  <si>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</si>
  <si>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</si>
  <si>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</si>
  <si>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</si>
  <si>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</si>
  <si>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</si>
  <si>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</si>
  <si>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</si>
  <si>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</si>
  <si>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</si>
  <si>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</si>
  <si>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</si>
  <si>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</si>
  <si>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</si>
  <si>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</si>
  <si>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</si>
  <si>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</si>
  <si>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</si>
  <si>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</si>
  <si>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</si>
  <si>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</si>
  <si>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</si>
  <si>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</si>
  <si>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</si>
  <si>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</si>
  <si>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</si>
  <si>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</si>
  <si>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</si>
  <si>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</si>
  <si>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</si>
  <si>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</si>
  <si>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</si>
  <si>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</si>
  <si>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</si>
  <si>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</si>
  <si>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</si>
  <si>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</si>
  <si>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</si>
  <si>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</si>
  <si>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</si>
  <si>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</si>
  <si>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</si>
  <si>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</si>
  <si>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</si>
  <si>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</si>
  <si>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</si>
  <si>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</si>
  <si>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</si>
  <si>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</si>
  <si>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</si>
  <si>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</si>
  <si>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</si>
  <si>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</si>
  <si>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</si>
  <si>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</si>
  <si>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</si>
  <si>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</si>
  <si>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</si>
  <si>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</si>
  <si>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</si>
  <si>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</si>
  <si>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</si>
  <si>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</si>
  <si>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</si>
  <si>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</si>
  <si>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</si>
  <si>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</si>
  <si>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</si>
  <si>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</si>
  <si>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</si>
  <si>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</si>
  <si>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</si>
  <si>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</si>
  <si>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</si>
  <si>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</si>
  <si>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</si>
  <si>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</si>
  <si>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</si>
  <si>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</si>
  <si>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</si>
  <si>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</si>
  <si>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</si>
  <si>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</si>
  <si>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</si>
  <si>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</si>
  <si>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</si>
  <si>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</si>
  <si>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</si>
  <si>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</si>
  <si>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CZ</t>
  </si>
  <si>
    <t>Czechia</t>
  </si>
  <si>
    <t>Household consumption expenditure (M€2023)</t>
  </si>
  <si>
    <t>Household consumption expenditure per capita (€2023)</t>
  </si>
  <si>
    <t>Household consumption expenditure per household (€2023)</t>
  </si>
  <si>
    <t>CZ - Residential sector summary</t>
  </si>
  <si>
    <t>Macro.Meuro2015.CZ.ConsumptionExpenditure</t>
  </si>
  <si>
    <t>Macro.number.CZ.Population</t>
  </si>
  <si>
    <t>NUM.number.CZ.Res.HH</t>
  </si>
  <si>
    <t>SurfaceArea.ksqm.CZ.Res.HH</t>
  </si>
  <si>
    <t>NUM.number.CZ.Res.HHnew</t>
  </si>
  <si>
    <t>SurfaceArea.ksqm.CZ.Res.HHnew</t>
  </si>
  <si>
    <t>HDD.Celsius.CZ.Actual</t>
  </si>
  <si>
    <t>HDD.Celsius.CZ.Mean</t>
  </si>
  <si>
    <t>HDD.ratio.CZ.Relative</t>
  </si>
  <si>
    <t>FEC.ktoe.CZ.ES.Res</t>
  </si>
  <si>
    <t>FEC.ktoe.CZ.ES.Res.Solids</t>
  </si>
  <si>
    <t>FEC.ktoe.CZ.ES.Res.LPG</t>
  </si>
  <si>
    <t>FEC.ktoe.CZ.ES.Res.Oil</t>
  </si>
  <si>
    <t>FEC.ktoe.CZ.ES.Res.NG</t>
  </si>
  <si>
    <t>FEC.ktoe.CZ.ES.Res.Biomass_Waste</t>
  </si>
  <si>
    <t>FEC.ktoe.CZ.ES.Res.Biogas</t>
  </si>
  <si>
    <t>FEC.ktoe.CZ.ES.Res.LiqBio</t>
  </si>
  <si>
    <t>FEC.ktoe.CZ.ES.Res.Solar</t>
  </si>
  <si>
    <t>FEC.ktoe.CZ.ES.Res.Geo</t>
  </si>
  <si>
    <t>FEC.ktoe.CZ.ES.Res.Ambient</t>
  </si>
  <si>
    <t>FEC.ktoe.CZ.ES.Res.Steam_Distr</t>
  </si>
  <si>
    <t>FEC.ktoe.CZ.ES.Res.Elec</t>
  </si>
  <si>
    <t>FEC.ktoe.CZ.Res.HH</t>
  </si>
  <si>
    <t>FEC.ktoe.CZ.Res.HH.Thermal</t>
  </si>
  <si>
    <t>FEC.ktoe.CZ.Res.HH.Thermal.SH</t>
  </si>
  <si>
    <t>FEC.ktoe.CZ.Res.HH.Thermal.SC</t>
  </si>
  <si>
    <t>FEC.ktoe.CZ.Res.HH.Thermal.WH</t>
  </si>
  <si>
    <t>FEC.ktoe.CZ.Res.HH.Thermal.CO</t>
  </si>
  <si>
    <t>FEC.ktoe.CZ.Res.HH.Appl</t>
  </si>
  <si>
    <t>EMI.ktCO2.CZ.ES.Res</t>
  </si>
  <si>
    <t>EMI.ktCO2.CZ.ES.Res.Solids</t>
  </si>
  <si>
    <t>EMI.ktCO2.CZ.ES.Res.LPG</t>
  </si>
  <si>
    <t>EMI.ktCO2.CZ.ES.Res.Oil</t>
  </si>
  <si>
    <t>EMI.ktCO2.CZ.ES.Res.NG</t>
  </si>
  <si>
    <t>EMI.ktCO2.CZ.ES.Res.Biomass_Waste</t>
  </si>
  <si>
    <t>EMI.ktCO2.CZ.ES.Res.Biogas</t>
  </si>
  <si>
    <t>EMI.ktCO2.CZ.ES.Res.LiqBio</t>
  </si>
  <si>
    <t>EMI.ktCO2.CZ.ES.Res.Solar</t>
  </si>
  <si>
    <t>EMI.ktCO2.CZ.ES.Res.Geo</t>
  </si>
  <si>
    <t>EMI.ktCO2.CZ.ES.Res.Ambient</t>
  </si>
  <si>
    <t>EMI.ktCO2.CZ.ES.Res.Steam_Distr</t>
  </si>
  <si>
    <t>EMI.ktCO2.CZ.ES.Res.Elec</t>
  </si>
  <si>
    <t>EMI.ktCO2.CZ.Res.HH</t>
  </si>
  <si>
    <t>EMI.ktCO2.CZ.Res.HH.Thermal</t>
  </si>
  <si>
    <t>EMI.ktCO2.CZ.Res.HH.Thermal.SH</t>
  </si>
  <si>
    <t>EMI.ktCO2.CZ.Res.HH.Thermal.SC</t>
  </si>
  <si>
    <t>EMI.ktCO2.CZ.Res.HH.Thermal.WH</t>
  </si>
  <si>
    <t>EMI.ktCO2.CZ.Res.HH.Thermal.CO</t>
  </si>
  <si>
    <t>EMI.ktCO2.CZ.Res.HH.Appl</t>
  </si>
  <si>
    <t>FEC_per_household.kWh.CZ.Res.HH</t>
  </si>
  <si>
    <t>FEC_per_household.kWh.CZ.Res.HH.Thermal</t>
  </si>
  <si>
    <t>FEC_per_household.kWh.CZ.Res.HH.Thermal.SH</t>
  </si>
  <si>
    <t>FEC_per_household.kWh.CZ.Res.HH.Thermal.SC</t>
  </si>
  <si>
    <t>FEC_per_household.kWh.CZ.Res.HH.Thermal.WH</t>
  </si>
  <si>
    <t>FEC_per_household.kWh.CZ.Res.HH.Thermal.CO</t>
  </si>
  <si>
    <t>FEC_per_household.kWh.CZ.Res.HH.Appl</t>
  </si>
  <si>
    <t>TES_per_household.kWh.CZ.Res.HH.Thermal</t>
  </si>
  <si>
    <t>TES_per_household.kWh.CZ.Res.HH.Thermal.SH</t>
  </si>
  <si>
    <t>TES_per_household.kWh.CZ.Res.HH.Thermal.SC</t>
  </si>
  <si>
    <t>TES_per_household.kWh.CZ.Res.HH.Thermal.WH</t>
  </si>
  <si>
    <t>TES_per_household.kWh.CZ.Res.HH.Thermal.CO</t>
  </si>
  <si>
    <t>EMI_per_household.kgCO2.CZ.Res.HH</t>
  </si>
  <si>
    <t>EMI_per_household.kgCO2.CZ.Res.HH.Thermal</t>
  </si>
  <si>
    <t>EMI_per_household.kgCO2.CZ.Res.HH.Thermal.SH</t>
  </si>
  <si>
    <t>EMI_per_household.kgCO2.CZ.Res.HH.Thermal.SC</t>
  </si>
  <si>
    <t>EMI_per_household.kgCO2.CZ.Res.HH.Thermal.WH</t>
  </si>
  <si>
    <t>EMI_per_household.kgCO2.CZ.Res.HH.Thermal.CO</t>
  </si>
  <si>
    <t>EMI_per_household.kgCO2.CZ.Res.HH.Appl</t>
  </si>
  <si>
    <t>Eff.ratio.CZ.Res.HH.Thermal</t>
  </si>
  <si>
    <t>Eff.ratio.CZ.Res.HH.Thermal.SH</t>
  </si>
  <si>
    <t>Eff.ratio.CZ.Res.HH.Thermal.SC</t>
  </si>
  <si>
    <t>Eff.ratio.CZ.Res.HH.Thermal.WH</t>
  </si>
  <si>
    <t>Eff.ratio.CZ.Res.HH.Thermal.CO</t>
  </si>
  <si>
    <t>FEC_per_sqm.kWh.CZ.Res.HH</t>
  </si>
  <si>
    <t>FEC_per_sqm.kWh.CZ.Res.HH.Thermal</t>
  </si>
  <si>
    <t>FEC_per_sqm.kWh.CZ.Res.HH.Thermal.SH</t>
  </si>
  <si>
    <t>FEC_per_sqm.kWh.CZ.Res.HH.Thermal.SC</t>
  </si>
  <si>
    <t>FEC_per_sqm.kWh.CZ.Res.HH.Thermal.WH</t>
  </si>
  <si>
    <t>FEC_per_sqm.kWh.CZ.Res.HH.Thermal.CO</t>
  </si>
  <si>
    <t>FEC_per_sqm.kWh.CZ.Res.HH.Appl</t>
  </si>
  <si>
    <t>TES_per_sqm.kWh.CZ.Res.HH.Thermal</t>
  </si>
  <si>
    <t>TES_per_sqm.kWh.CZ.Res.HH.Thermal.SH</t>
  </si>
  <si>
    <t>TES_per_sqm.kWh.CZ.Res.HH.Thermal.SC</t>
  </si>
  <si>
    <t>TES_per_sqm.kWh.CZ.Res.HH.Thermal.WH</t>
  </si>
  <si>
    <t>TES_per_sqm.kWh.CZ.Res.HH.Thermal.CO</t>
  </si>
  <si>
    <t>EMI_per_sqm.kgCO2.CZ.Res.HH</t>
  </si>
  <si>
    <t>EMI_per_sqm.kgCO2.CZ.Res.HH.Thermal</t>
  </si>
  <si>
    <t>EMI_per_sqm.kgCO2.CZ.Res.HH.Thermal.SH</t>
  </si>
  <si>
    <t>EMI_per_sqm.kgCO2.CZ.Res.HH.Thermal.SC</t>
  </si>
  <si>
    <t>EMI_per_sqm.kgCO2.CZ.Res.HH.Thermal.WH</t>
  </si>
  <si>
    <t>EMI_per_sqm.kgCO2.CZ.Res.HH.Thermal.CO</t>
  </si>
  <si>
    <t>EMI_per_sqm.kgCO2.CZ.Res.HH.Appl</t>
  </si>
  <si>
    <t>FEC_per_capita.kWh.CZ.Res.HH</t>
  </si>
  <si>
    <t>FEC_per_capita.kWh.CZ.Res.HH.Thermal</t>
  </si>
  <si>
    <t>FEC_per_capita.kWh.CZ.Res.HH.Thermal.SH</t>
  </si>
  <si>
    <t>FEC_per_capita.kWh.CZ.Res.HH.Thermal.SC</t>
  </si>
  <si>
    <t>FEC_per_capita.kWh.CZ.Res.HH.Thermal.WH</t>
  </si>
  <si>
    <t>FEC_per_capita.kWh.CZ.Res.HH.Thermal.CO</t>
  </si>
  <si>
    <t>FEC_per_capita.kWh.CZ.Res.HH.Appl</t>
  </si>
  <si>
    <t>TES_per_capita.kWh.CZ.Res.HH.Thermal</t>
  </si>
  <si>
    <t>TES_per_capita.kWh.CZ.Res.HH.Thermal.SH</t>
  </si>
  <si>
    <t>TES_per_capita.kWh.CZ.Res.HH.Thermal.SC</t>
  </si>
  <si>
    <t>TES_per_capita.kWh.CZ.Res.HH.Thermal.WH</t>
  </si>
  <si>
    <t>TES_per_capita.kWh.CZ.Res.HH.Thermal.CO</t>
  </si>
  <si>
    <t>EMI_per_capita.kgCO2.CZ.Res.HH</t>
  </si>
  <si>
    <t>EMI_per_capita.kgCO2.CZ.Res.HH.Thermal</t>
  </si>
  <si>
    <t>EMI_per_capita.kgCO2.CZ.Res.HH.Thermal.SH</t>
  </si>
  <si>
    <t>EMI_per_capita.kgCO2.CZ.Res.HH.Thermal.SC</t>
  </si>
  <si>
    <t>EMI_per_capita.kgCO2.CZ.Res.HH.Thermal.WH</t>
  </si>
  <si>
    <t>EMI_per_capita.kgCO2.CZ.Res.HH.Thermal.CO</t>
  </si>
  <si>
    <t>EMI_per_capita.kgCO2.CZ.Res.HH.Appl</t>
  </si>
  <si>
    <t>CZ - Number of households</t>
  </si>
  <si>
    <t>NUM.number.CZ.Res.HH.Thermal</t>
  </si>
  <si>
    <t>NUM.number.CZ.Res.HH.Thermal.SH</t>
  </si>
  <si>
    <t>NUM.number.CZ.Res.HH.Thermal.SH.Solids</t>
  </si>
  <si>
    <t>NUM.number.CZ.Res.HH.Thermal.SH.LPG</t>
  </si>
  <si>
    <t>NUM.number.CZ.Res.HH.Thermal.SH.Oil</t>
  </si>
  <si>
    <t>NUM.number.CZ.Res.HH.Thermal.SH.Gas</t>
  </si>
  <si>
    <t>NUM.number.CZ.Res.HH.Thermal.SH.Biomass</t>
  </si>
  <si>
    <t>NUM.number.CZ.Res.HH.Thermal.SH.Geo</t>
  </si>
  <si>
    <t>NUM.number.CZ.Res.HH.Thermal.SH.DistrHeat</t>
  </si>
  <si>
    <t>NUM.number.CZ.Res.HH.Thermal.SH.AdvElc</t>
  </si>
  <si>
    <t>NUM.number.CZ.Res.HH.Thermal.SH.ConvElc</t>
  </si>
  <si>
    <t>NUM.number.CZ.Res.HH.Thermal.SC</t>
  </si>
  <si>
    <t>NUM.number.CZ.Res.HH.Thermal.SC.AC</t>
  </si>
  <si>
    <t>NUM.number.CZ.Res.HH.Thermal.WH</t>
  </si>
  <si>
    <t>NUM.number.CZ.Res.HH.Thermal.WH.Solids</t>
  </si>
  <si>
    <t>NUM.number.CZ.Res.HH.Thermal.WH.LPG</t>
  </si>
  <si>
    <t>NUM.number.CZ.Res.HH.Thermal.WH.Oil</t>
  </si>
  <si>
    <t>NUM.number.CZ.Res.HH.Thermal.WH.Gas</t>
  </si>
  <si>
    <t>NUM.number.CZ.Res.HH.Thermal.WH.Biomass</t>
  </si>
  <si>
    <t>NUM.number.CZ.Res.HH.Thermal.WH.Geo</t>
  </si>
  <si>
    <t>NUM.number.CZ.Res.HH.Thermal.WH.DistrHeat</t>
  </si>
  <si>
    <t>NUM.number.CZ.Res.HH.Thermal.WH.Elc</t>
  </si>
  <si>
    <t>NUM.number.CZ.Res.HH.Thermal.WH.Solar</t>
  </si>
  <si>
    <t>NUM.number.CZ.Res.HH.Thermal.CO</t>
  </si>
  <si>
    <t>NUM.number.CZ.Res.HH.Thermal.CO.Solids</t>
  </si>
  <si>
    <t>NUM.number.CZ.Res.HH.Thermal.CO.LPG</t>
  </si>
  <si>
    <t>NUM.number.CZ.Res.HH.Thermal.CO.Gas</t>
  </si>
  <si>
    <t>NUM.number.CZ.Res.HH.Thermal.CO.Biomass</t>
  </si>
  <si>
    <t>NUM.number.CZ.Res.HH.Thermal.CO.Elc</t>
  </si>
  <si>
    <t>CZ - Final energy consumption</t>
  </si>
  <si>
    <t>FEC.ktoe.CZ.Res.HH.Thermal.SH.Solids.Solids</t>
  </si>
  <si>
    <t>FEC.ktoe.CZ.Res.HH.Thermal.SH.LPG.LPG</t>
  </si>
  <si>
    <t>FEC.ktoe.CZ.Res.HH.Thermal.SH.Oil.Oil_LiqBio</t>
  </si>
  <si>
    <t>FEC.ktoe.CZ.Res.HH.Thermal.SH.Gas.NG_Biogas</t>
  </si>
  <si>
    <t>FEC.ktoe.CZ.Res.HH.Thermal.SH.Biomass.Biomass_Waste</t>
  </si>
  <si>
    <t>FEC.ktoe.CZ.Res.HH.Thermal.SH.Geo.Geo</t>
  </si>
  <si>
    <t>FEC.ktoe.CZ.Res.HH.Thermal.SH.DistrHeat.Steam_Distr</t>
  </si>
  <si>
    <t>FEC.ktoe.CZ.Res.HH.Thermal.SH.AdvElc.Elec</t>
  </si>
  <si>
    <t>FEC.ktoe.CZ.Res.HH.Thermal.SH.ConvElc.Elec</t>
  </si>
  <si>
    <t>FEC.ktoe.CZ.Res.HH.Thermal.SH.TotalCirculation.Elec</t>
  </si>
  <si>
    <t>FEC.ktoe.CZ.Res.HH.Thermal.SC.AC.Elec</t>
  </si>
  <si>
    <t>FEC.ktoe.CZ.Res.HH.Thermal.WH.Solids.Solids</t>
  </si>
  <si>
    <t>FEC.ktoe.CZ.Res.HH.Thermal.WH.LPG.LPG</t>
  </si>
  <si>
    <t>FEC.ktoe.CZ.Res.HH.Thermal.WH.Oil.Oil_LiqBio</t>
  </si>
  <si>
    <t>FEC.ktoe.CZ.Res.HH.Thermal.WH.Gas.NG_Biogas</t>
  </si>
  <si>
    <t>FEC.ktoe.CZ.Res.HH.Thermal.WH.Biomass.Biomass_Waste</t>
  </si>
  <si>
    <t>FEC.ktoe.CZ.Res.HH.Thermal.WH.Geo.Geo</t>
  </si>
  <si>
    <t>FEC.ktoe.CZ.Res.HH.Thermal.WH.DistrHeat.Steam_Distr</t>
  </si>
  <si>
    <t>FEC.ktoe.CZ.Res.HH.Thermal.WH.Elc.Elec</t>
  </si>
  <si>
    <t>FEC.ktoe.CZ.Res.HH.Thermal.WH.TotalSolar.Solar</t>
  </si>
  <si>
    <t>FEC.ktoe.CZ.Res.HH.Thermal.CO.Solids.Solids</t>
  </si>
  <si>
    <t>FEC.ktoe.CZ.Res.HH.Thermal.CO.LPG.LPG</t>
  </si>
  <si>
    <t>FEC.ktoe.CZ.Res.HH.Thermal.CO.Gas.NG_Biogas</t>
  </si>
  <si>
    <t>FEC.ktoe.CZ.Res.HH.Thermal.CO.Biomass.Biomass_Waste</t>
  </si>
  <si>
    <t>FEC.ktoe.CZ.Res.HH.Thermal.CO.Elc.Elec</t>
  </si>
  <si>
    <t>CZ - Thermal energy service</t>
  </si>
  <si>
    <t>TES.ktoe.CZ.Res.HH.Thermal</t>
  </si>
  <si>
    <t>TES.ktoe.CZ.Res.HH.Thermal.SH</t>
  </si>
  <si>
    <t>TES.ktoe.CZ.Res.HH.Thermal.SH.Solids.Solids</t>
  </si>
  <si>
    <t>TES.ktoe.CZ.Res.HH.Thermal.SH.LPG.LPG</t>
  </si>
  <si>
    <t>TES.ktoe.CZ.Res.HH.Thermal.SH.Oil.Oil_LiqBio</t>
  </si>
  <si>
    <t>TES.ktoe.CZ.Res.HH.Thermal.SH.Gas.NG_Biogas</t>
  </si>
  <si>
    <t>TES.ktoe.CZ.Res.HH.Thermal.SH.Biomass.Biomass_Waste</t>
  </si>
  <si>
    <t>TES.ktoe.CZ.Res.HH.Thermal.SH.Geo.Geo</t>
  </si>
  <si>
    <t>TES.ktoe.CZ.Res.HH.Thermal.SH.DistrHeat.Steam_Distr</t>
  </si>
  <si>
    <t>TES.ktoe.CZ.Res.HH.Thermal.SH.AdvElc.Elec</t>
  </si>
  <si>
    <t>TES.ktoe.CZ.Res.HH.Thermal.SH.ConvElc.Elec</t>
  </si>
  <si>
    <t>TES.ktoe.CZ.Res.HH.Thermal.SH.TotalCirculation.Elec</t>
  </si>
  <si>
    <t>TES.ktoe.CZ.Res.HH.Thermal.SC</t>
  </si>
  <si>
    <t>TES.ktoe.CZ.Res.HH.Thermal.SC.AC.Elec</t>
  </si>
  <si>
    <t>TES.ktoe.CZ.Res.HH.Thermal.WH</t>
  </si>
  <si>
    <t>TES.ktoe.CZ.Res.HH.Thermal.WH.Solids.Solids</t>
  </si>
  <si>
    <t>TES.ktoe.CZ.Res.HH.Thermal.WH.LPG.LPG</t>
  </si>
  <si>
    <t>TES.ktoe.CZ.Res.HH.Thermal.WH.Oil.Oil_LiqBio</t>
  </si>
  <si>
    <t>TES.ktoe.CZ.Res.HH.Thermal.WH.Gas.NG_Biogas</t>
  </si>
  <si>
    <t>TES.ktoe.CZ.Res.HH.Thermal.WH.Biomass.Biomass_Waste</t>
  </si>
  <si>
    <t>TES.ktoe.CZ.Res.HH.Thermal.WH.Geo.Geo</t>
  </si>
  <si>
    <t>TES.ktoe.CZ.Res.HH.Thermal.WH.DistrHeat.Steam_Distr</t>
  </si>
  <si>
    <t>TES.ktoe.CZ.Res.HH.Thermal.WH.Elc.Elec</t>
  </si>
  <si>
    <t>TES.ktoe.CZ.Res.HH.Thermal.WH.TotalSolar.Solar</t>
  </si>
  <si>
    <t>TES.ktoe.CZ.Res.HH.Thermal.CO</t>
  </si>
  <si>
    <t>TES.ktoe.CZ.Res.HH.Thermal.CO.Solids.Solids</t>
  </si>
  <si>
    <t>TES.ktoe.CZ.Res.HH.Thermal.CO.LPG.LPG</t>
  </si>
  <si>
    <t>TES.ktoe.CZ.Res.HH.Thermal.CO.Gas.NG_Biogas</t>
  </si>
  <si>
    <t>TES.ktoe.CZ.Res.HH.Thermal.CO.Biomass.Biomass_Waste</t>
  </si>
  <si>
    <t>TES.ktoe.CZ.Res.HH.Thermal.CO.Elc.Elec</t>
  </si>
  <si>
    <t>CZ - System efficiency indicator of total stock</t>
  </si>
  <si>
    <t>Eff.ratio.CZ.Res.HH.Thermal.SH.Solids.Solids</t>
  </si>
  <si>
    <t>Eff.ratio.CZ.Res.HH.Thermal.SH.LPG.LPG</t>
  </si>
  <si>
    <t>Eff.ratio.CZ.Res.HH.Thermal.SH.Oil.Oil_LiqBio</t>
  </si>
  <si>
    <t>Eff.ratio.CZ.Res.HH.Thermal.SH.Gas.NG_Biogas</t>
  </si>
  <si>
    <t>Eff.ratio.CZ.Res.HH.Thermal.SH.Biomass.Biomass_Waste</t>
  </si>
  <si>
    <t>Eff.ratio.CZ.Res.HH.Thermal.SH.Geo.Geo</t>
  </si>
  <si>
    <t>Eff.ratio.CZ.Res.HH.Thermal.SH.DistrHeat.Steam_Distr</t>
  </si>
  <si>
    <t>Eff.ratio.CZ.Res.HH.Thermal.SH.AdvElc.Elec</t>
  </si>
  <si>
    <t>Eff.ratio.CZ.Res.HH.Thermal.SH.ConvElc.Elec</t>
  </si>
  <si>
    <t>Eff.ratio.CZ.Res.HH.Thermal.SH.TotalCirculation.Elec</t>
  </si>
  <si>
    <t>Eff.ratio.CZ.Res.HH.Thermal.SC.AC.Elec</t>
  </si>
  <si>
    <t>Eff.ratio.CZ.Res.HH.Thermal.WH.Solids.Solids</t>
  </si>
  <si>
    <t>Eff.ratio.CZ.Res.HH.Thermal.WH.LPG.LPG</t>
  </si>
  <si>
    <t>Eff.ratio.CZ.Res.HH.Thermal.WH.Oil.Oil_LiqBio</t>
  </si>
  <si>
    <t>Eff.ratio.CZ.Res.HH.Thermal.WH.Gas.NG_Biogas</t>
  </si>
  <si>
    <t>Eff.ratio.CZ.Res.HH.Thermal.WH.Biomass.Biomass_Waste</t>
  </si>
  <si>
    <t>Eff.ratio.CZ.Res.HH.Thermal.WH.Geo.Geo</t>
  </si>
  <si>
    <t>Eff.ratio.CZ.Res.HH.Thermal.WH.DistrHeat.Steam_Distr</t>
  </si>
  <si>
    <t>Eff.ratio.CZ.Res.HH.Thermal.WH.Elc.Elec</t>
  </si>
  <si>
    <t>Eff.ratio.CZ.Res.HH.Thermal.WH.TotalSolar.Solar</t>
  </si>
  <si>
    <t>Eff.ratio.CZ.Res.HH.Thermal.CO.Solids.Solids</t>
  </si>
  <si>
    <t>Eff.ratio.CZ.Res.HH.Thermal.CO.LPG.LPG</t>
  </si>
  <si>
    <t>Eff.ratio.CZ.Res.HH.Thermal.CO.Gas.NG_Biogas</t>
  </si>
  <si>
    <t>Eff.ratio.CZ.Res.HH.Thermal.CO.Biomass.Biomass_Waste</t>
  </si>
  <si>
    <t>Eff.ratio.CZ.Res.HH.Thermal.CO.Elc.Elec</t>
  </si>
  <si>
    <t>CZ - CO2 emissions</t>
  </si>
  <si>
    <t>EMI.ktCO2.CZ.Res.HH.Thermal.SH.Solids.Solids</t>
  </si>
  <si>
    <t>EMI.ktCO2.CZ.Res.HH.Thermal.SH.LPG.LPG</t>
  </si>
  <si>
    <t>EMI.ktCO2.CZ.Res.HH.Thermal.SH.Oil.Oil_LiqBio</t>
  </si>
  <si>
    <t>EMI.ktCO2.CZ.Res.HH.Thermal.SH.Gas.NG_Biogas</t>
  </si>
  <si>
    <t>EMI.ktCO2.CZ.Res.HH.Thermal.SH.Biomass.Biomass_Waste</t>
  </si>
  <si>
    <t>EMI.ktCO2.CZ.Res.HH.Thermal.SH.Geo.Geo</t>
  </si>
  <si>
    <t>EMI.ktCO2.CZ.Res.HH.Thermal.SH.DistrHeat.Steam_Distr</t>
  </si>
  <si>
    <t>EMI.ktCO2.CZ.Res.HH.Thermal.SH.AdvElc.Elec</t>
  </si>
  <si>
    <t>EMI.ktCO2.CZ.Res.HH.Thermal.SH.ConvElc.Elec</t>
  </si>
  <si>
    <t>EMI.ktCO2.CZ.Res.HH.Thermal.SH.TotalCirculation.Elec</t>
  </si>
  <si>
    <t>EMI.ktCO2.CZ.Res.HH.Thermal.SC.AC.Elec</t>
  </si>
  <si>
    <t>EMI.ktCO2.CZ.Res.HH.Thermal.WH.Solids.Solids</t>
  </si>
  <si>
    <t>EMI.ktCO2.CZ.Res.HH.Thermal.WH.LPG.LPG</t>
  </si>
  <si>
    <t>EMI.ktCO2.CZ.Res.HH.Thermal.WH.Oil.Oil_LiqBio</t>
  </si>
  <si>
    <t>EMI.ktCO2.CZ.Res.HH.Thermal.WH.Gas.NG_Biogas</t>
  </si>
  <si>
    <t>EMI.ktCO2.CZ.Res.HH.Thermal.WH.Biomass.Biomass_Waste</t>
  </si>
  <si>
    <t>EMI.ktCO2.CZ.Res.HH.Thermal.WH.Geo.Geo</t>
  </si>
  <si>
    <t>EMI.ktCO2.CZ.Res.HH.Thermal.WH.DistrHeat.Steam_Distr</t>
  </si>
  <si>
    <t>EMI.ktCO2.CZ.Res.HH.Thermal.WH.Elc.Elec</t>
  </si>
  <si>
    <t>EMI.ktCO2.CZ.Res.HH.Thermal.WH.TotalSolar.Solar</t>
  </si>
  <si>
    <t>EMI.ktCO2.CZ.Res.HH.Thermal.CO.Solids.Solids</t>
  </si>
  <si>
    <t>EMI.ktCO2.CZ.Res.HH.Thermal.CO.LPG.LPG</t>
  </si>
  <si>
    <t>EMI.ktCO2.CZ.Res.HH.Thermal.CO.Gas.NG_Biogas</t>
  </si>
  <si>
    <t>EMI.ktCO2.CZ.Res.HH.Thermal.CO.Biomass.Biomass_Waste</t>
  </si>
  <si>
    <t>EMI.ktCO2.CZ.Res.HH.Thermal.CO.Elc.Elec</t>
  </si>
  <si>
    <t>CZ - Final energy consumption per household</t>
  </si>
  <si>
    <t>FEC_per_household.kWh.CZ.Res.HH.Thermal.SH.Solids.Solids</t>
  </si>
  <si>
    <t>FEC_per_household.kWh.CZ.Res.HH.Thermal.SH.LPG.LPG</t>
  </si>
  <si>
    <t>FEC_per_household.kWh.CZ.Res.HH.Thermal.SH.Oil.Oil_LiqBio</t>
  </si>
  <si>
    <t>FEC_per_household.kWh.CZ.Res.HH.Thermal.SH.Gas.NG_Biogas</t>
  </si>
  <si>
    <t>FEC_per_household.kWh.CZ.Res.HH.Thermal.SH.Biomass.Biomass_Waste</t>
  </si>
  <si>
    <t>FEC_per_household.kWh.CZ.Res.HH.Thermal.SH.Geo.Geo</t>
  </si>
  <si>
    <t>FEC_per_household.kWh.CZ.Res.HH.Thermal.SH.DistrHeat.Steam_Distr</t>
  </si>
  <si>
    <t>FEC_per_household.kWh.CZ.Res.HH.Thermal.SH.AdvElc.Elec</t>
  </si>
  <si>
    <t>FEC_per_household.kWh.CZ.Res.HH.Thermal.SH.ConvElc.Elec</t>
  </si>
  <si>
    <t>FEC_per_household.kWh.CZ.Res.HH.Thermal.SH.TotalCirculation.Elec</t>
  </si>
  <si>
    <t>FEC_per_household.kWh.CZ.Res.HH.Thermal.SC.AC.Elec</t>
  </si>
  <si>
    <t>FEC_per_household.kWh.CZ.Res.HH.Thermal.WH.Solids.Solids</t>
  </si>
  <si>
    <t>FEC_per_household.kWh.CZ.Res.HH.Thermal.WH.LPG.LPG</t>
  </si>
  <si>
    <t>FEC_per_household.kWh.CZ.Res.HH.Thermal.WH.Oil.Oil_LiqBio</t>
  </si>
  <si>
    <t>FEC_per_household.kWh.CZ.Res.HH.Thermal.WH.Gas.NG_Biogas</t>
  </si>
  <si>
    <t>FEC_per_household.kWh.CZ.Res.HH.Thermal.WH.Biomass.Biomass_Waste</t>
  </si>
  <si>
    <t>FEC_per_household.kWh.CZ.Res.HH.Thermal.WH.Geo.Geo</t>
  </si>
  <si>
    <t>FEC_per_household.kWh.CZ.Res.HH.Thermal.WH.DistrHeat.Steam_Distr</t>
  </si>
  <si>
    <t>FEC_per_household.kWh.CZ.Res.HH.Thermal.WH.Elc.Elec</t>
  </si>
  <si>
    <t>FEC_per_household.kWh.CZ.Res.HH.Thermal.WH.TotalSolar.Solar</t>
  </si>
  <si>
    <t>FEC_per_household.kWh.CZ.Res.HH.Thermal.CO.Solids.Solids</t>
  </si>
  <si>
    <t>FEC_per_household.kWh.CZ.Res.HH.Thermal.CO.LPG.LPG</t>
  </si>
  <si>
    <t>FEC_per_household.kWh.CZ.Res.HH.Thermal.CO.Gas.NG_Biogas</t>
  </si>
  <si>
    <t>FEC_per_household.kWh.CZ.Res.HH.Thermal.CO.Biomass.Biomass_Waste</t>
  </si>
  <si>
    <t>FEC_per_household.kWh.CZ.Res.HH.Thermal.CO.Elc.Elec</t>
  </si>
  <si>
    <t>CZ - Thermal energy service per household</t>
  </si>
  <si>
    <t>TES_per_household.kWh.CZ.Res.HH.Thermal.SH.Solids.Solids</t>
  </si>
  <si>
    <t>TES_per_household.kWh.CZ.Res.HH.Thermal.SH.LPG.LPG</t>
  </si>
  <si>
    <t>TES_per_household.kWh.CZ.Res.HH.Thermal.SH.Oil.Oil_LiqBio</t>
  </si>
  <si>
    <t>TES_per_household.kWh.CZ.Res.HH.Thermal.SH.Gas.NG_Biogas</t>
  </si>
  <si>
    <t>TES_per_household.kWh.CZ.Res.HH.Thermal.SH.Biomass.Biomass_Waste</t>
  </si>
  <si>
    <t>TES_per_household.kWh.CZ.Res.HH.Thermal.SH.Geo.Geo</t>
  </si>
  <si>
    <t>TES_per_household.kWh.CZ.Res.HH.Thermal.SH.DistrHeat.Steam_Distr</t>
  </si>
  <si>
    <t>TES_per_household.kWh.CZ.Res.HH.Thermal.SH.AdvElc.Elec</t>
  </si>
  <si>
    <t>TES_per_household.kWh.CZ.Res.HH.Thermal.SH.ConvElc.Elec</t>
  </si>
  <si>
    <t>TES_per_household.kWh.CZ.Res.HH.Thermal.SH.TotalCirculation.Elec</t>
  </si>
  <si>
    <t>TES_per_household.kWh.CZ.Res.HH.Thermal.SC.AC.Elec</t>
  </si>
  <si>
    <t>TES_per_household.kWh.CZ.Res.HH.Thermal.WH.Solids.Solids</t>
  </si>
  <si>
    <t>TES_per_household.kWh.CZ.Res.HH.Thermal.WH.LPG.LPG</t>
  </si>
  <si>
    <t>TES_per_household.kWh.CZ.Res.HH.Thermal.WH.Oil.Oil_LiqBio</t>
  </si>
  <si>
    <t>TES_per_household.kWh.CZ.Res.HH.Thermal.WH.Gas.NG_Biogas</t>
  </si>
  <si>
    <t>TES_per_household.kWh.CZ.Res.HH.Thermal.WH.Biomass.Biomass_Waste</t>
  </si>
  <si>
    <t>TES_per_household.kWh.CZ.Res.HH.Thermal.WH.Geo.Geo</t>
  </si>
  <si>
    <t>TES_per_household.kWh.CZ.Res.HH.Thermal.WH.DistrHeat.Steam_Distr</t>
  </si>
  <si>
    <t>TES_per_household.kWh.CZ.Res.HH.Thermal.WH.Elc.Elec</t>
  </si>
  <si>
    <t>TES_per_household.kWh.CZ.Res.HH.Thermal.WH.TotalSolar.Solar</t>
  </si>
  <si>
    <t>TES_per_household.kWh.CZ.Res.HH.Thermal.CO.Solids.Solids</t>
  </si>
  <si>
    <t>TES_per_household.kWh.CZ.Res.HH.Thermal.CO.LPG.LPG</t>
  </si>
  <si>
    <t>TES_per_household.kWh.CZ.Res.HH.Thermal.CO.Gas.NG_Biogas</t>
  </si>
  <si>
    <t>TES_per_household.kWh.CZ.Res.HH.Thermal.CO.Biomass.Biomass_Waste</t>
  </si>
  <si>
    <t>TES_per_household.kWh.CZ.Res.HH.Thermal.CO.Elc.Elec</t>
  </si>
  <si>
    <t>CZ - CO2 emissions per household</t>
  </si>
  <si>
    <t>EMI_per_household.kgCO2.CZ.Res.HH.Thermal.SH.Solids.Solids</t>
  </si>
  <si>
    <t>EMI_per_household.kgCO2.CZ.Res.HH.Thermal.SH.LPG.LPG</t>
  </si>
  <si>
    <t>EMI_per_household.kgCO2.CZ.Res.HH.Thermal.SH.Oil.Oil_LiqBio</t>
  </si>
  <si>
    <t>EMI_per_household.kgCO2.CZ.Res.HH.Thermal.SH.Gas.NG_Biogas</t>
  </si>
  <si>
    <t>EMI_per_household.kgCO2.CZ.Res.HH.Thermal.SH.Biomass.Biomass_Waste</t>
  </si>
  <si>
    <t>EMI_per_household.kgCO2.CZ.Res.HH.Thermal.SH.Geo.Geo</t>
  </si>
  <si>
    <t>EMI_per_household.kgCO2.CZ.Res.HH.Thermal.SH.DistrHeat.Steam_Distr</t>
  </si>
  <si>
    <t>EMI_per_household.kgCO2.CZ.Res.HH.Thermal.SH.AdvElc.Elec</t>
  </si>
  <si>
    <t>EMI_per_household.kgCO2.CZ.Res.HH.Thermal.SH.ConvElc.Elec</t>
  </si>
  <si>
    <t>EMI_per_household.kgCO2.CZ.Res.HH.Thermal.SH.TotalCirculation.Elec</t>
  </si>
  <si>
    <t>EMI_per_household.kgCO2.CZ.Res.HH.Thermal.SC.AC.Elec</t>
  </si>
  <si>
    <t>EMI_per_household.kgCO2.CZ.Res.HH.Thermal.WH.Solids.Solids</t>
  </si>
  <si>
    <t>EMI_per_household.kgCO2.CZ.Res.HH.Thermal.WH.LPG.LPG</t>
  </si>
  <si>
    <t>EMI_per_household.kgCO2.CZ.Res.HH.Thermal.WH.Oil.Oil_LiqBio</t>
  </si>
  <si>
    <t>EMI_per_household.kgCO2.CZ.Res.HH.Thermal.WH.Gas.NG_Biogas</t>
  </si>
  <si>
    <t>EMI_per_household.kgCO2.CZ.Res.HH.Thermal.WH.Biomass.Biomass_Waste</t>
  </si>
  <si>
    <t>EMI_per_household.kgCO2.CZ.Res.HH.Thermal.WH.Geo.Geo</t>
  </si>
  <si>
    <t>EMI_per_household.kgCO2.CZ.Res.HH.Thermal.WH.DistrHeat.Steam_Distr</t>
  </si>
  <si>
    <t>EMI_per_household.kgCO2.CZ.Res.HH.Thermal.WH.Elc.Elec</t>
  </si>
  <si>
    <t>EMI_per_household.kgCO2.CZ.Res.HH.Thermal.WH.TotalSolar.Solar</t>
  </si>
  <si>
    <t>EMI_per_household.kgCO2.CZ.Res.HH.Thermal.CO.Solids.Solids</t>
  </si>
  <si>
    <t>EMI_per_household.kgCO2.CZ.Res.HH.Thermal.CO.LPG.LPG</t>
  </si>
  <si>
    <t>EMI_per_household.kgCO2.CZ.Res.HH.Thermal.CO.Gas.NG_Biogas</t>
  </si>
  <si>
    <t>EMI_per_household.kgCO2.CZ.Res.HH.Thermal.CO.Biomass.Biomass_Waste</t>
  </si>
  <si>
    <t>EMI_per_household.kgCO2.CZ.Res.HH.Thermal.CO.Elc.Elec</t>
  </si>
  <si>
    <t>CZ - Final energy consumption per surface area</t>
  </si>
  <si>
    <t>FEC_per_sqm.kWh.CZ.Res.HH.Thermal.SH.Solids.Solids</t>
  </si>
  <si>
    <t>FEC_per_sqm.kWh.CZ.Res.HH.Thermal.SH.LPG.LPG</t>
  </si>
  <si>
    <t>FEC_per_sqm.kWh.CZ.Res.HH.Thermal.SH.Oil.Oil_LiqBio</t>
  </si>
  <si>
    <t>FEC_per_sqm.kWh.CZ.Res.HH.Thermal.SH.Gas.NG_Biogas</t>
  </si>
  <si>
    <t>FEC_per_sqm.kWh.CZ.Res.HH.Thermal.SH.Biomass.Biomass_Waste</t>
  </si>
  <si>
    <t>FEC_per_sqm.kWh.CZ.Res.HH.Thermal.SH.Geo.Geo</t>
  </si>
  <si>
    <t>FEC_per_sqm.kWh.CZ.Res.HH.Thermal.SH.DistrHeat.Steam_Distr</t>
  </si>
  <si>
    <t>FEC_per_sqm.kWh.CZ.Res.HH.Thermal.SH.AdvElc.Elec</t>
  </si>
  <si>
    <t>FEC_per_sqm.kWh.CZ.Res.HH.Thermal.SH.ConvElc.Elec</t>
  </si>
  <si>
    <t>FEC_per_sqm.kWh.CZ.Res.HH.Thermal.SH.TotalCirculation.Elec</t>
  </si>
  <si>
    <t>FEC_per_sqm.kWh.CZ.Res.HH.Thermal.SC.AC.Elec</t>
  </si>
  <si>
    <t>FEC_per_sqm.kWh.CZ.Res.HH.Thermal.WH.Solids.Solids</t>
  </si>
  <si>
    <t>FEC_per_sqm.kWh.CZ.Res.HH.Thermal.WH.LPG.LPG</t>
  </si>
  <si>
    <t>FEC_per_sqm.kWh.CZ.Res.HH.Thermal.WH.Oil.Oil_LiqBio</t>
  </si>
  <si>
    <t>FEC_per_sqm.kWh.CZ.Res.HH.Thermal.WH.Gas.NG_Biogas</t>
  </si>
  <si>
    <t>FEC_per_sqm.kWh.CZ.Res.HH.Thermal.WH.Biomass.Biomass_Waste</t>
  </si>
  <si>
    <t>FEC_per_sqm.kWh.CZ.Res.HH.Thermal.WH.Geo.Geo</t>
  </si>
  <si>
    <t>FEC_per_sqm.kWh.CZ.Res.HH.Thermal.WH.DistrHeat.Steam_Distr</t>
  </si>
  <si>
    <t>FEC_per_sqm.kWh.CZ.Res.HH.Thermal.WH.Elc.Elec</t>
  </si>
  <si>
    <t>FEC_per_sqm.kWh.CZ.Res.HH.Thermal.WH.TotalSolar.Solar</t>
  </si>
  <si>
    <t>FEC_per_sqm.kWh.CZ.Res.HH.Thermal.CO.Solids.Solids</t>
  </si>
  <si>
    <t>FEC_per_sqm.kWh.CZ.Res.HH.Thermal.CO.LPG.LPG</t>
  </si>
  <si>
    <t>FEC_per_sqm.kWh.CZ.Res.HH.Thermal.CO.Gas.NG_Biogas</t>
  </si>
  <si>
    <t>FEC_per_sqm.kWh.CZ.Res.HH.Thermal.CO.Biomass.Biomass_Waste</t>
  </si>
  <si>
    <t>FEC_per_sqm.kWh.CZ.Res.HH.Thermal.CO.Elc.Elec</t>
  </si>
  <si>
    <t>CZ - Thermal energy service per surface area</t>
  </si>
  <si>
    <t>TES_per_sqm.kWh.CZ.Res.HH.Thermal.SH.Solids.Solids</t>
  </si>
  <si>
    <t>TES_per_sqm.kWh.CZ.Res.HH.Thermal.SH.LPG.LPG</t>
  </si>
  <si>
    <t>TES_per_sqm.kWh.CZ.Res.HH.Thermal.SH.Oil.Oil_LiqBio</t>
  </si>
  <si>
    <t>TES_per_sqm.kWh.CZ.Res.HH.Thermal.SH.Gas.NG_Biogas</t>
  </si>
  <si>
    <t>TES_per_sqm.kWh.CZ.Res.HH.Thermal.SH.Biomass.Biomass_Waste</t>
  </si>
  <si>
    <t>TES_per_sqm.kWh.CZ.Res.HH.Thermal.SH.Geo.Geo</t>
  </si>
  <si>
    <t>TES_per_sqm.kWh.CZ.Res.HH.Thermal.SH.DistrHeat.Steam_Distr</t>
  </si>
  <si>
    <t>TES_per_sqm.kWh.CZ.Res.HH.Thermal.SH.AdvElc.Elec</t>
  </si>
  <si>
    <t>TES_per_sqm.kWh.CZ.Res.HH.Thermal.SH.ConvElc.Elec</t>
  </si>
  <si>
    <t>TES_per_sqm.kWh.CZ.Res.HH.Thermal.SH.TotalCirculation.Elec</t>
  </si>
  <si>
    <t>TES_per_sqm.kWh.CZ.Res.HH.Thermal.SC.AC.Elec</t>
  </si>
  <si>
    <t>TES_per_sqm.kWh.CZ.Res.HH.Thermal.WH.Solids.Solids</t>
  </si>
  <si>
    <t>TES_per_sqm.kWh.CZ.Res.HH.Thermal.WH.LPG.LPG</t>
  </si>
  <si>
    <t>TES_per_sqm.kWh.CZ.Res.HH.Thermal.WH.Oil.Oil_LiqBio</t>
  </si>
  <si>
    <t>TES_per_sqm.kWh.CZ.Res.HH.Thermal.WH.Gas.NG_Biogas</t>
  </si>
  <si>
    <t>TES_per_sqm.kWh.CZ.Res.HH.Thermal.WH.Biomass.Biomass_Waste</t>
  </si>
  <si>
    <t>TES_per_sqm.kWh.CZ.Res.HH.Thermal.WH.Geo.Geo</t>
  </si>
  <si>
    <t>TES_per_sqm.kWh.CZ.Res.HH.Thermal.WH.DistrHeat.Steam_Distr</t>
  </si>
  <si>
    <t>TES_per_sqm.kWh.CZ.Res.HH.Thermal.WH.Elc.Elec</t>
  </si>
  <si>
    <t>TES_per_sqm.kWh.CZ.Res.HH.Thermal.WH.TotalSolar.Solar</t>
  </si>
  <si>
    <t>TES_per_sqm.kWh.CZ.Res.HH.Thermal.CO.Solids.Solids</t>
  </si>
  <si>
    <t>TES_per_sqm.kWh.CZ.Res.HH.Thermal.CO.LPG.LPG</t>
  </si>
  <si>
    <t>TES_per_sqm.kWh.CZ.Res.HH.Thermal.CO.Gas.NG_Biogas</t>
  </si>
  <si>
    <t>TES_per_sqm.kWh.CZ.Res.HH.Thermal.CO.Biomass.Biomass_Waste</t>
  </si>
  <si>
    <t>TES_per_sqm.kWh.CZ.Res.HH.Thermal.CO.Elc.Elec</t>
  </si>
  <si>
    <t>CZ - CO2 emissions per surface area</t>
  </si>
  <si>
    <t>EMI_per_sqm.kgCO2.CZ.Res.HH.Thermal.SH.Solids.Solids</t>
  </si>
  <si>
    <t>EMI_per_sqm.kgCO2.CZ.Res.HH.Thermal.SH.LPG.LPG</t>
  </si>
  <si>
    <t>EMI_per_sqm.kgCO2.CZ.Res.HH.Thermal.SH.Oil.Oil_LiqBio</t>
  </si>
  <si>
    <t>EMI_per_sqm.kgCO2.CZ.Res.HH.Thermal.SH.Gas.NG_Biogas</t>
  </si>
  <si>
    <t>EMI_per_sqm.kgCO2.CZ.Res.HH.Thermal.SH.Biomass.Biomass_Waste</t>
  </si>
  <si>
    <t>EMI_per_sqm.kgCO2.CZ.Res.HH.Thermal.SH.Geo.Geo</t>
  </si>
  <si>
    <t>EMI_per_sqm.kgCO2.CZ.Res.HH.Thermal.SH.DistrHeat.Steam_Distr</t>
  </si>
  <si>
    <t>EMI_per_sqm.kgCO2.CZ.Res.HH.Thermal.SH.AdvElc.Elec</t>
  </si>
  <si>
    <t>EMI_per_sqm.kgCO2.CZ.Res.HH.Thermal.SH.ConvElc.Elec</t>
  </si>
  <si>
    <t>EMI_per_sqm.kgCO2.CZ.Res.HH.Thermal.SH.TotalCirculation.Elec</t>
  </si>
  <si>
    <t>EMI_per_sqm.kgCO2.CZ.Res.HH.Thermal.SC.AC.Elec</t>
  </si>
  <si>
    <t>EMI_per_sqm.kgCO2.CZ.Res.HH.Thermal.WH.Solids.Solids</t>
  </si>
  <si>
    <t>EMI_per_sqm.kgCO2.CZ.Res.HH.Thermal.WH.LPG.LPG</t>
  </si>
  <si>
    <t>EMI_per_sqm.kgCO2.CZ.Res.HH.Thermal.WH.Oil.Oil_LiqBio</t>
  </si>
  <si>
    <t>EMI_per_sqm.kgCO2.CZ.Res.HH.Thermal.WH.Gas.NG_Biogas</t>
  </si>
  <si>
    <t>EMI_per_sqm.kgCO2.CZ.Res.HH.Thermal.WH.Biomass.Biomass_Waste</t>
  </si>
  <si>
    <t>EMI_per_sqm.kgCO2.CZ.Res.HH.Thermal.WH.Geo.Geo</t>
  </si>
  <si>
    <t>EMI_per_sqm.kgCO2.CZ.Res.HH.Thermal.WH.DistrHeat.Steam_Distr</t>
  </si>
  <si>
    <t>EMI_per_sqm.kgCO2.CZ.Res.HH.Thermal.WH.Elc.Elec</t>
  </si>
  <si>
    <t>EMI_per_sqm.kgCO2.CZ.Res.HH.Thermal.WH.TotalSolar.Solar</t>
  </si>
  <si>
    <t>EMI_per_sqm.kgCO2.CZ.Res.HH.Thermal.CO.Solids.Solids</t>
  </si>
  <si>
    <t>EMI_per_sqm.kgCO2.CZ.Res.HH.Thermal.CO.LPG.LPG</t>
  </si>
  <si>
    <t>EMI_per_sqm.kgCO2.CZ.Res.HH.Thermal.CO.Gas.NG_Biogas</t>
  </si>
  <si>
    <t>EMI_per_sqm.kgCO2.CZ.Res.HH.Thermal.CO.Biomass.Biomass_Waste</t>
  </si>
  <si>
    <t>EMI_per_sqm.kgCO2.CZ.Res.HH.Thermal.CO.Elc.Elec</t>
  </si>
  <si>
    <t>CZ - Number of new and renovated households</t>
  </si>
  <si>
    <t>NUM.number.CZ.Res.HHnew.Thermal</t>
  </si>
  <si>
    <t>NUM.number.CZ.Res.HHnew.Thermal.SH</t>
  </si>
  <si>
    <t>NUM.number.CZ.Res.HHnew.Thermal.SH.Solids</t>
  </si>
  <si>
    <t>NUM.number.CZ.Res.HHnew.Thermal.SH.LPG</t>
  </si>
  <si>
    <t>NUM.number.CZ.Res.HHnew.Thermal.SH.Oil</t>
  </si>
  <si>
    <t>NUM.number.CZ.Res.HHnew.Thermal.SH.Gas</t>
  </si>
  <si>
    <t>NUM.number.CZ.Res.HHnew.Thermal.SH.Biomass</t>
  </si>
  <si>
    <t>NUM.number.CZ.Res.HHnew.Thermal.SH.Geo</t>
  </si>
  <si>
    <t>NUM.number.CZ.Res.HHnew.Thermal.SH.DistrHeat</t>
  </si>
  <si>
    <t>NUM.number.CZ.Res.HHnew.Thermal.SH.AdvElc</t>
  </si>
  <si>
    <t>NUM.number.CZ.Res.HHnew.Thermal.SH.ConvElc</t>
  </si>
  <si>
    <t>NUM.number.CZ.Res.HHnew.Thermal.SC</t>
  </si>
  <si>
    <t>NUM.number.CZ.Res.HHnew.Thermal.SC.AC</t>
  </si>
  <si>
    <t>NUM.number.CZ.Res.HHnew.Thermal.WH</t>
  </si>
  <si>
    <t>NUM.number.CZ.Res.HHnew.Thermal.WH.Solids</t>
  </si>
  <si>
    <t>NUM.number.CZ.Res.HHnew.Thermal.WH.LPG</t>
  </si>
  <si>
    <t>NUM.number.CZ.Res.HHnew.Thermal.WH.Oil</t>
  </si>
  <si>
    <t>NUM.number.CZ.Res.HHnew.Thermal.WH.Gas</t>
  </si>
  <si>
    <t>NUM.number.CZ.Res.HHnew.Thermal.WH.Biomass</t>
  </si>
  <si>
    <t>NUM.number.CZ.Res.HHnew.Thermal.WH.Geo</t>
  </si>
  <si>
    <t>NUM.number.CZ.Res.HHnew.Thermal.WH.DistrHeat</t>
  </si>
  <si>
    <t>NUM.number.CZ.Res.HHnew.Thermal.WH.Elc</t>
  </si>
  <si>
    <t>NUM.number.CZ.Res.HHnew.Thermal.WH.Solar</t>
  </si>
  <si>
    <t>NUM.number.CZ.Res.HHnew.Thermal.CO</t>
  </si>
  <si>
    <t>NUM.number.CZ.Res.HHnew.Thermal.CO.Solids</t>
  </si>
  <si>
    <t>NUM.number.CZ.Res.HHnew.Thermal.CO.LPG</t>
  </si>
  <si>
    <t>NUM.number.CZ.Res.HHnew.Thermal.CO.Gas</t>
  </si>
  <si>
    <t>NUM.number.CZ.Res.HHnew.Thermal.CO.Biomass</t>
  </si>
  <si>
    <t>NUM.number.CZ.Res.HHnew.Thermal.CO.Elc</t>
  </si>
  <si>
    <t>CZ - Final energy consumption in new and renovated households</t>
  </si>
  <si>
    <t>FEC.ktoe.CZ.Res.HHnew.Thermal</t>
  </si>
  <si>
    <t>FEC.ktoe.CZ.Res.HHnew.Thermal.SH</t>
  </si>
  <si>
    <t>FEC.ktoe.CZ.Res.HHnew.Thermal.SH.Solids.Solids</t>
  </si>
  <si>
    <t>FEC.ktoe.CZ.Res.HHnew.Thermal.SH.LPG.LPG</t>
  </si>
  <si>
    <t>FEC.ktoe.CZ.Res.HHnew.Thermal.SH.Oil.Oil_LiqBio</t>
  </si>
  <si>
    <t>FEC.ktoe.CZ.Res.HHnew.Thermal.SH.Gas.NG_Biogas</t>
  </si>
  <si>
    <t>FEC.ktoe.CZ.Res.HHnew.Thermal.SH.Biomass.Biomass_Waste</t>
  </si>
  <si>
    <t>FEC.ktoe.CZ.Res.HHnew.Thermal.SH.Geo.Geo</t>
  </si>
  <si>
    <t>FEC.ktoe.CZ.Res.HHnew.Thermal.SH.DistrHeat.Steam_Distr</t>
  </si>
  <si>
    <t>FEC.ktoe.CZ.Res.HHnew.Thermal.SH.AdvElc.Elec</t>
  </si>
  <si>
    <t>FEC.ktoe.CZ.Res.HHnew.Thermal.SH.ConvElc.Elec</t>
  </si>
  <si>
    <t>FEC.ktoe.CZ.Res.HHnew.Thermal.SH.TotalCirculation.Elec</t>
  </si>
  <si>
    <t>FEC.ktoe.CZ.Res.HHnew.Thermal.SC</t>
  </si>
  <si>
    <t>FEC.ktoe.CZ.Res.HHnew.Thermal.SC.AC.Elec</t>
  </si>
  <si>
    <t>FEC.ktoe.CZ.Res.HHnew.Thermal.WH</t>
  </si>
  <si>
    <t>FEC.ktoe.CZ.Res.HHnew.Thermal.WH.Solids.Solids</t>
  </si>
  <si>
    <t>FEC.ktoe.CZ.Res.HHnew.Thermal.WH.LPG.LPG</t>
  </si>
  <si>
    <t>FEC.ktoe.CZ.Res.HHnew.Thermal.WH.Oil.Oil_LiqBio</t>
  </si>
  <si>
    <t>FEC.ktoe.CZ.Res.HHnew.Thermal.WH.Gas.NG_Biogas</t>
  </si>
  <si>
    <t>FEC.ktoe.CZ.Res.HHnew.Thermal.WH.Biomass.Biomass_Waste</t>
  </si>
  <si>
    <t>FEC.ktoe.CZ.Res.HHnew.Thermal.WH.Geo.Geo</t>
  </si>
  <si>
    <t>FEC.ktoe.CZ.Res.HHnew.Thermal.WH.DistrHeat.Steam_Distr</t>
  </si>
  <si>
    <t>FEC.ktoe.CZ.Res.HHnew.Thermal.WH.Elc.Elec</t>
  </si>
  <si>
    <t>FEC.ktoe.CZ.Res.HHnew.Thermal.WH.TotalSolar.Solar</t>
  </si>
  <si>
    <t>FEC.ktoe.CZ.Res.HHnew.Thermal.CO</t>
  </si>
  <si>
    <t>FEC.ktoe.CZ.Res.HHnew.Thermal.CO.Solids.Solids</t>
  </si>
  <si>
    <t>FEC.ktoe.CZ.Res.HHnew.Thermal.CO.LPG.LPG</t>
  </si>
  <si>
    <t>FEC.ktoe.CZ.Res.HHnew.Thermal.CO.Gas.NG_Biogas</t>
  </si>
  <si>
    <t>FEC.ktoe.CZ.Res.HHnew.Thermal.CO.Biomass.Biomass_Waste</t>
  </si>
  <si>
    <t>FEC.ktoe.CZ.Res.HHnew.Thermal.CO.Elc.Elec</t>
  </si>
  <si>
    <t>CZ - Thermal energy service in new and renovated households</t>
  </si>
  <si>
    <t>TES.ktoe.CZ.Res.HHnew.Thermal</t>
  </si>
  <si>
    <t>TES.ktoe.CZ.Res.HHnew.Thermal.SH</t>
  </si>
  <si>
    <t>TES.ktoe.CZ.Res.HHnew.Thermal.SH.Solids.Solids</t>
  </si>
  <si>
    <t>TES.ktoe.CZ.Res.HHnew.Thermal.SH.LPG.LPG</t>
  </si>
  <si>
    <t>TES.ktoe.CZ.Res.HHnew.Thermal.SH.Oil.Oil_LiqBio</t>
  </si>
  <si>
    <t>TES.ktoe.CZ.Res.HHnew.Thermal.SH.Gas.NG_Biogas</t>
  </si>
  <si>
    <t>TES.ktoe.CZ.Res.HHnew.Thermal.SH.Biomass.Biomass_Waste</t>
  </si>
  <si>
    <t>TES.ktoe.CZ.Res.HHnew.Thermal.SH.Geo.Geo</t>
  </si>
  <si>
    <t>TES.ktoe.CZ.Res.HHnew.Thermal.SH.DistrHeat.Steam_Distr</t>
  </si>
  <si>
    <t>TES.ktoe.CZ.Res.HHnew.Thermal.SH.AdvElc.Elec</t>
  </si>
  <si>
    <t>TES.ktoe.CZ.Res.HHnew.Thermal.SH.ConvElc.Elec</t>
  </si>
  <si>
    <t>TES.ktoe.CZ.Res.HHnew.Thermal.SH.TotalCirculation.Elec</t>
  </si>
  <si>
    <t>TES.ktoe.CZ.Res.HHnew.Thermal.SC</t>
  </si>
  <si>
    <t>TES.ktoe.CZ.Res.HHnew.Thermal.SC.AC.Elec</t>
  </si>
  <si>
    <t>TES.ktoe.CZ.Res.HHnew.Thermal.WH</t>
  </si>
  <si>
    <t>TES.ktoe.CZ.Res.HHnew.Thermal.WH.Solids.Solids</t>
  </si>
  <si>
    <t>TES.ktoe.CZ.Res.HHnew.Thermal.WH.LPG.LPG</t>
  </si>
  <si>
    <t>TES.ktoe.CZ.Res.HHnew.Thermal.WH.Oil.Oil_LiqBio</t>
  </si>
  <si>
    <t>TES.ktoe.CZ.Res.HHnew.Thermal.WH.Gas.NG_Biogas</t>
  </si>
  <si>
    <t>TES.ktoe.CZ.Res.HHnew.Thermal.WH.Biomass.Biomass_Waste</t>
  </si>
  <si>
    <t>TES.ktoe.CZ.Res.HHnew.Thermal.WH.Geo.Geo</t>
  </si>
  <si>
    <t>TES.ktoe.CZ.Res.HHnew.Thermal.WH.DistrHeat.Steam_Distr</t>
  </si>
  <si>
    <t>TES.ktoe.CZ.Res.HHnew.Thermal.WH.Elc.Elec</t>
  </si>
  <si>
    <t>TES.ktoe.CZ.Res.HHnew.Thermal.WH.TotalSolar.Solar</t>
  </si>
  <si>
    <t>TES.ktoe.CZ.Res.HHnew.Thermal.CO</t>
  </si>
  <si>
    <t>TES.ktoe.CZ.Res.HHnew.Thermal.CO.Solids.Solids</t>
  </si>
  <si>
    <t>TES.ktoe.CZ.Res.HHnew.Thermal.CO.LPG.LPG</t>
  </si>
  <si>
    <t>TES.ktoe.CZ.Res.HHnew.Thermal.CO.Gas.NG_Biogas</t>
  </si>
  <si>
    <t>TES.ktoe.CZ.Res.HHnew.Thermal.CO.Biomass.Biomass_Waste</t>
  </si>
  <si>
    <t>TES.ktoe.CZ.Res.HHnew.Thermal.CO.Elc.Elec</t>
  </si>
  <si>
    <t>CZ - System efficiency indicator of new and renovated households</t>
  </si>
  <si>
    <t>Eff.ratio.CZ.Res.HHnew.Thermal</t>
  </si>
  <si>
    <t>Eff.ratio.CZ.Res.HHnew.Thermal.SH</t>
  </si>
  <si>
    <t>Eff.ratio.CZ.Res.HHnew.Thermal.SH.Solids.Solids</t>
  </si>
  <si>
    <t>Eff.ratio.CZ.Res.HHnew.Thermal.SH.LPG.LPG</t>
  </si>
  <si>
    <t>Eff.ratio.CZ.Res.HHnew.Thermal.SH.Oil.Oil_LiqBio</t>
  </si>
  <si>
    <t>Eff.ratio.CZ.Res.HHnew.Thermal.SH.Gas.NG_Biogas</t>
  </si>
  <si>
    <t>Eff.ratio.CZ.Res.HHnew.Thermal.SH.Biomass.Biomass_Waste</t>
  </si>
  <si>
    <t>Eff.ratio.CZ.Res.HHnew.Thermal.SH.Geo.Geo</t>
  </si>
  <si>
    <t>Eff.ratio.CZ.Res.HHnew.Thermal.SH.DistrHeat.Steam_Distr</t>
  </si>
  <si>
    <t>Eff.ratio.CZ.Res.HHnew.Thermal.SH.AdvElc.Elec</t>
  </si>
  <si>
    <t>Eff.ratio.CZ.Res.HHnew.Thermal.SH.ConvElc.Elec</t>
  </si>
  <si>
    <t>Eff.ratio.CZ.Res.HHnew.Thermal.SH.TotalCirculation.Elec</t>
  </si>
  <si>
    <t>Eff.ratio.CZ.Res.HHnew.Thermal.SC</t>
  </si>
  <si>
    <t>Eff.ratio.CZ.Res.HHnew.Thermal.SC.AC.Elec</t>
  </si>
  <si>
    <t>Eff.ratio.CZ.Res.HHnew.Thermal.WH</t>
  </si>
  <si>
    <t>Eff.ratio.CZ.Res.HHnew.Thermal.WH.Solids.Solids</t>
  </si>
  <si>
    <t>Eff.ratio.CZ.Res.HHnew.Thermal.WH.LPG.LPG</t>
  </si>
  <si>
    <t>Eff.ratio.CZ.Res.HHnew.Thermal.WH.Oil.Oil_LiqBio</t>
  </si>
  <si>
    <t>Eff.ratio.CZ.Res.HHnew.Thermal.WH.Gas.NG_Biogas</t>
  </si>
  <si>
    <t>Eff.ratio.CZ.Res.HHnew.Thermal.WH.Biomass.Biomass_Waste</t>
  </si>
  <si>
    <t>Eff.ratio.CZ.Res.HHnew.Thermal.WH.Geo.Geo</t>
  </si>
  <si>
    <t>Eff.ratio.CZ.Res.HHnew.Thermal.WH.DistrHeat.Steam_Distr</t>
  </si>
  <si>
    <t>Eff.ratio.CZ.Res.HHnew.Thermal.WH.Elc.Elec</t>
  </si>
  <si>
    <t>Eff.ratio.CZ.Res.HHnew.Thermal.WH.TotalSolar.Solar</t>
  </si>
  <si>
    <t>Eff.ratio.CZ.Res.HHnew.Thermal.CO</t>
  </si>
  <si>
    <t>Eff.ratio.CZ.Res.HHnew.Thermal.CO.Solids.Solids</t>
  </si>
  <si>
    <t>Eff.ratio.CZ.Res.HHnew.Thermal.CO.LPG.LPG</t>
  </si>
  <si>
    <t>Eff.ratio.CZ.Res.HHnew.Thermal.CO.Gas.NG_Biogas</t>
  </si>
  <si>
    <t>Eff.ratio.CZ.Res.HHnew.Thermal.CO.Biomass.Biomass_Waste</t>
  </si>
  <si>
    <t>Eff.ratio.CZ.Res.HHnew.Thermal.CO.Elc.Elec</t>
  </si>
  <si>
    <t>CZ - CO2 emissions in new and renovated households</t>
  </si>
  <si>
    <t>EMI.ktCO2.CZ.Res.HHnew.Thermal</t>
  </si>
  <si>
    <t>EMI.ktCO2.CZ.Res.HHnew.Thermal.SH</t>
  </si>
  <si>
    <t>EMI.ktCO2.CZ.Res.HHnew.Thermal.SH.Solids.Solids</t>
  </si>
  <si>
    <t>EMI.ktCO2.CZ.Res.HHnew.Thermal.SH.LPG.LPG</t>
  </si>
  <si>
    <t>EMI.ktCO2.CZ.Res.HHnew.Thermal.SH.Oil.Oil_LiqBio</t>
  </si>
  <si>
    <t>EMI.ktCO2.CZ.Res.HHnew.Thermal.SH.Gas.NG_Biogas</t>
  </si>
  <si>
    <t>EMI.ktCO2.CZ.Res.HHnew.Thermal.SH.Biomass.Biomass_Waste</t>
  </si>
  <si>
    <t>EMI.ktCO2.CZ.Res.HHnew.Thermal.SH.Geo.Geo</t>
  </si>
  <si>
    <t>EMI.ktCO2.CZ.Res.HHnew.Thermal.SH.DistrHeat.Steam_Distr</t>
  </si>
  <si>
    <t>EMI.ktCO2.CZ.Res.HHnew.Thermal.SH.AdvElc.Elec</t>
  </si>
  <si>
    <t>EMI.ktCO2.CZ.Res.HHnew.Thermal.SH.ConvElc.Elec</t>
  </si>
  <si>
    <t>EMI.ktCO2.CZ.Res.HHnew.Thermal.SH.TotalCirculation.Elec</t>
  </si>
  <si>
    <t>EMI.ktCO2.CZ.Res.HHnew.Thermal.SC</t>
  </si>
  <si>
    <t>EMI.ktCO2.CZ.Res.HHnew.Thermal.SC.AC.Elec</t>
  </si>
  <si>
    <t>EMI.ktCO2.CZ.Res.HHnew.Thermal.WH</t>
  </si>
  <si>
    <t>EMI.ktCO2.CZ.Res.HHnew.Thermal.WH.Solids.Solids</t>
  </si>
  <si>
    <t>EMI.ktCO2.CZ.Res.HHnew.Thermal.WH.LPG.LPG</t>
  </si>
  <si>
    <t>EMI.ktCO2.CZ.Res.HHnew.Thermal.WH.Oil.Oil_LiqBio</t>
  </si>
  <si>
    <t>EMI.ktCO2.CZ.Res.HHnew.Thermal.WH.Gas.NG_Biogas</t>
  </si>
  <si>
    <t>EMI.ktCO2.CZ.Res.HHnew.Thermal.WH.Biomass.Biomass_Waste</t>
  </si>
  <si>
    <t>EMI.ktCO2.CZ.Res.HHnew.Thermal.WH.Geo.Geo</t>
  </si>
  <si>
    <t>EMI.ktCO2.CZ.Res.HHnew.Thermal.WH.DistrHeat.Steam_Distr</t>
  </si>
  <si>
    <t>EMI.ktCO2.CZ.Res.HHnew.Thermal.WH.Elc.Elec</t>
  </si>
  <si>
    <t>EMI.ktCO2.CZ.Res.HHnew.Thermal.WH.TotalSolar.Solar</t>
  </si>
  <si>
    <t>EMI.ktCO2.CZ.Res.HHnew.Thermal.CO</t>
  </si>
  <si>
    <t>EMI.ktCO2.CZ.Res.HHnew.Thermal.CO.Solids.Solids</t>
  </si>
  <si>
    <t>EMI.ktCO2.CZ.Res.HHnew.Thermal.CO.LPG.LPG</t>
  </si>
  <si>
    <t>EMI.ktCO2.CZ.Res.HHnew.Thermal.CO.Gas.NG_Biogas</t>
  </si>
  <si>
    <t>EMI.ktCO2.CZ.Res.HHnew.Thermal.CO.Biomass.Biomass_Waste</t>
  </si>
  <si>
    <t>EMI.ktCO2.CZ.Res.HHnew.Thermal.CO.Elc.Elec</t>
  </si>
  <si>
    <t>CZ - Final energy consumption of new and renovated households (per household)</t>
  </si>
  <si>
    <t>FEC_per_household.kWh.CZ.Res.HHnew.Thermal</t>
  </si>
  <si>
    <t>FEC_per_household.kWh.CZ.Res.HHnew.Thermal.SH</t>
  </si>
  <si>
    <t>FEC_per_household.kWh.CZ.Res.HHnew.Thermal.SH.Solids.Solids</t>
  </si>
  <si>
    <t>FEC_per_household.kWh.CZ.Res.HHnew.Thermal.SH.LPG.LPG</t>
  </si>
  <si>
    <t>FEC_per_household.kWh.CZ.Res.HHnew.Thermal.SH.Oil.Oil_LiqBio</t>
  </si>
  <si>
    <t>FEC_per_household.kWh.CZ.Res.HHnew.Thermal.SH.Gas.NG_Biogas</t>
  </si>
  <si>
    <t>FEC_per_household.kWh.CZ.Res.HHnew.Thermal.SH.Biomass.Biomass_Waste</t>
  </si>
  <si>
    <t>FEC_per_household.kWh.CZ.Res.HHnew.Thermal.SH.Geo.Geo</t>
  </si>
  <si>
    <t>FEC_per_household.kWh.CZ.Res.HHnew.Thermal.SH.DistrHeat.Steam_Distr</t>
  </si>
  <si>
    <t>FEC_per_household.kWh.CZ.Res.HHnew.Thermal.SH.AdvElc.Elec</t>
  </si>
  <si>
    <t>FEC_per_household.kWh.CZ.Res.HHnew.Thermal.SH.ConvElc.Elec</t>
  </si>
  <si>
    <t>FEC_per_household.kWh.CZ.Res.HHnew.Thermal.SH.TotalCirculation.Elec</t>
  </si>
  <si>
    <t>FEC_per_household.kWh.CZ.Res.HHnew.Thermal.SC</t>
  </si>
  <si>
    <t>FEC_per_household.kWh.CZ.Res.HHnew.Thermal.SC.AC.Elec</t>
  </si>
  <si>
    <t>FEC_per_household.kWh.CZ.Res.HHnew.Thermal.WH</t>
  </si>
  <si>
    <t>FEC_per_household.kWh.CZ.Res.HHnew.Thermal.WH.Solids.Solids</t>
  </si>
  <si>
    <t>FEC_per_household.kWh.CZ.Res.HHnew.Thermal.WH.LPG.LPG</t>
  </si>
  <si>
    <t>FEC_per_household.kWh.CZ.Res.HHnew.Thermal.WH.Oil.Oil_LiqBio</t>
  </si>
  <si>
    <t>FEC_per_household.kWh.CZ.Res.HHnew.Thermal.WH.Gas.NG_Biogas</t>
  </si>
  <si>
    <t>FEC_per_household.kWh.CZ.Res.HHnew.Thermal.WH.Biomass.Biomass_Waste</t>
  </si>
  <si>
    <t>FEC_per_household.kWh.CZ.Res.HHnew.Thermal.WH.Geo.Geo</t>
  </si>
  <si>
    <t>FEC_per_household.kWh.CZ.Res.HHnew.Thermal.WH.DistrHeat.Steam_Distr</t>
  </si>
  <si>
    <t>FEC_per_household.kWh.CZ.Res.HHnew.Thermal.WH.Elc.Elec</t>
  </si>
  <si>
    <t>FEC_per_household.kWh.CZ.Res.HHnew.Thermal.WH.TotalSolar.Solar</t>
  </si>
  <si>
    <t>FEC_per_household.kWh.CZ.Res.HHnew.Thermal.CO</t>
  </si>
  <si>
    <t>FEC_per_household.kWh.CZ.Res.HHnew.Thermal.CO.Solids.Solids</t>
  </si>
  <si>
    <t>FEC_per_household.kWh.CZ.Res.HHnew.Thermal.CO.LPG.LPG</t>
  </si>
  <si>
    <t>FEC_per_household.kWh.CZ.Res.HHnew.Thermal.CO.Gas.NG_Biogas</t>
  </si>
  <si>
    <t>FEC_per_household.kWh.CZ.Res.HHnew.Thermal.CO.Biomass.Biomass_Waste</t>
  </si>
  <si>
    <t>FEC_per_household.kWh.CZ.Res.HHnew.Thermal.CO.Elc.Elec</t>
  </si>
  <si>
    <t>CZ - Thermal energy service of new and renovated households (per household)</t>
  </si>
  <si>
    <t>TES_per_household.kWh.CZ.Res.HHnew.Thermal</t>
  </si>
  <si>
    <t>TES_per_household.kWh.CZ.Res.HHnew.Thermal.SH</t>
  </si>
  <si>
    <t>TES_per_household.kWh.CZ.Res.HHnew.Thermal.SH.Solids.Solids</t>
  </si>
  <si>
    <t>TES_per_household.kWh.CZ.Res.HHnew.Thermal.SH.LPG.LPG</t>
  </si>
  <si>
    <t>TES_per_household.kWh.CZ.Res.HHnew.Thermal.SH.Oil.Oil_LiqBio</t>
  </si>
  <si>
    <t>TES_per_household.kWh.CZ.Res.HHnew.Thermal.SH.Gas.NG_Biogas</t>
  </si>
  <si>
    <t>TES_per_household.kWh.CZ.Res.HHnew.Thermal.SH.Biomass.Biomass_Waste</t>
  </si>
  <si>
    <t>TES_per_household.kWh.CZ.Res.HHnew.Thermal.SH.Geo.Geo</t>
  </si>
  <si>
    <t>TES_per_household.kWh.CZ.Res.HHnew.Thermal.SH.DistrHeat.Steam_Distr</t>
  </si>
  <si>
    <t>TES_per_household.kWh.CZ.Res.HHnew.Thermal.SH.AdvElc.Elec</t>
  </si>
  <si>
    <t>TES_per_household.kWh.CZ.Res.HHnew.Thermal.SH.ConvElc.Elec</t>
  </si>
  <si>
    <t>TES_per_household.kWh.CZ.Res.HHnew.Thermal.SH.TotalCirculation.Elec</t>
  </si>
  <si>
    <t>TES_per_household.kWh.CZ.Res.HHnew.Thermal.SC</t>
  </si>
  <si>
    <t>TES_per_household.kWh.CZ.Res.HHnew.Thermal.SC.AC.Elec</t>
  </si>
  <si>
    <t>TES_per_household.kWh.CZ.Res.HHnew.Thermal.WH</t>
  </si>
  <si>
    <t>TES_per_household.kWh.CZ.Res.HHnew.Thermal.WH.Solids.Solids</t>
  </si>
  <si>
    <t>TES_per_household.kWh.CZ.Res.HHnew.Thermal.WH.LPG.LPG</t>
  </si>
  <si>
    <t>TES_per_household.kWh.CZ.Res.HHnew.Thermal.WH.Oil.Oil_LiqBio</t>
  </si>
  <si>
    <t>TES_per_household.kWh.CZ.Res.HHnew.Thermal.WH.Gas.NG_Biogas</t>
  </si>
  <si>
    <t>TES_per_household.kWh.CZ.Res.HHnew.Thermal.WH.Biomass.Biomass_Waste</t>
  </si>
  <si>
    <t>TES_per_household.kWh.CZ.Res.HHnew.Thermal.WH.Geo.Geo</t>
  </si>
  <si>
    <t>TES_per_household.kWh.CZ.Res.HHnew.Thermal.WH.DistrHeat.Steam_Distr</t>
  </si>
  <si>
    <t>TES_per_household.kWh.CZ.Res.HHnew.Thermal.WH.Elc.Elec</t>
  </si>
  <si>
    <t>TES_per_household.kWh.CZ.Res.HHnew.Thermal.WH.TotalSolar.Solar</t>
  </si>
  <si>
    <t>TES_per_household.kWh.CZ.Res.HHnew.Thermal.CO</t>
  </si>
  <si>
    <t>TES_per_household.kWh.CZ.Res.HHnew.Thermal.CO.Solids.Solids</t>
  </si>
  <si>
    <t>TES_per_household.kWh.CZ.Res.HHnew.Thermal.CO.LPG.LPG</t>
  </si>
  <si>
    <t>TES_per_household.kWh.CZ.Res.HHnew.Thermal.CO.Gas.NG_Biogas</t>
  </si>
  <si>
    <t>TES_per_household.kWh.CZ.Res.HHnew.Thermal.CO.Biomass.Biomass_Waste</t>
  </si>
  <si>
    <t>TES_per_household.kWh.CZ.Res.HHnew.Thermal.CO.Elc.Elec</t>
  </si>
  <si>
    <t>CZ - CO2 emissions in new and renovated households (per household)</t>
  </si>
  <si>
    <t>EMI_per_household.kgCO2.CZ.Res.HHnew.Thermal</t>
  </si>
  <si>
    <t>EMI_per_household.kgCO2.CZ.Res.HHnew.Thermal.SH</t>
  </si>
  <si>
    <t>EMI_per_household.kgCO2.CZ.Res.HHnew.Thermal.SH.Solids.Solids</t>
  </si>
  <si>
    <t>EMI_per_household.kgCO2.CZ.Res.HHnew.Thermal.SH.LPG.LPG</t>
  </si>
  <si>
    <t>EMI_per_household.kgCO2.CZ.Res.HHnew.Thermal.SH.Oil.Oil_LiqBio</t>
  </si>
  <si>
    <t>EMI_per_household.kgCO2.CZ.Res.HHnew.Thermal.SH.Gas.NG_Biogas</t>
  </si>
  <si>
    <t>EMI_per_household.kgCO2.CZ.Res.HHnew.Thermal.SH.Biomass.Biomass_Waste</t>
  </si>
  <si>
    <t>EMI_per_household.kgCO2.CZ.Res.HHnew.Thermal.SH.Geo.Geo</t>
  </si>
  <si>
    <t>EMI_per_household.kgCO2.CZ.Res.HHnew.Thermal.SH.DistrHeat.Steam_Distr</t>
  </si>
  <si>
    <t>EMI_per_household.kgCO2.CZ.Res.HHnew.Thermal.SH.AdvElc.Elec</t>
  </si>
  <si>
    <t>EMI_per_household.kgCO2.CZ.Res.HHnew.Thermal.SH.ConvElc.Elec</t>
  </si>
  <si>
    <t>EMI_per_household.kgCO2.CZ.Res.HHnew.Thermal.SH.TotalCirculation.Elec</t>
  </si>
  <si>
    <t>EMI_per_household.kgCO2.CZ.Res.HHnew.Thermal.SC</t>
  </si>
  <si>
    <t>EMI_per_household.kgCO2.CZ.Res.HHnew.Thermal.SC.AC.Elec</t>
  </si>
  <si>
    <t>EMI_per_household.kgCO2.CZ.Res.HHnew.Thermal.WH</t>
  </si>
  <si>
    <t>EMI_per_household.kgCO2.CZ.Res.HHnew.Thermal.WH.Solids.Solids</t>
  </si>
  <si>
    <t>EMI_per_household.kgCO2.CZ.Res.HHnew.Thermal.WH.LPG.LPG</t>
  </si>
  <si>
    <t>EMI_per_household.kgCO2.CZ.Res.HHnew.Thermal.WH.Oil.Oil_LiqBio</t>
  </si>
  <si>
    <t>EMI_per_household.kgCO2.CZ.Res.HHnew.Thermal.WH.Gas.NG_Biogas</t>
  </si>
  <si>
    <t>EMI_per_household.kgCO2.CZ.Res.HHnew.Thermal.WH.Biomass.Biomass_Waste</t>
  </si>
  <si>
    <t>EMI_per_household.kgCO2.CZ.Res.HHnew.Thermal.WH.Geo.Geo</t>
  </si>
  <si>
    <t>EMI_per_household.kgCO2.CZ.Res.HHnew.Thermal.WH.DistrHeat.Steam_Distr</t>
  </si>
  <si>
    <t>EMI_per_household.kgCO2.CZ.Res.HHnew.Thermal.WH.Elc.Elec</t>
  </si>
  <si>
    <t>EMI_per_household.kgCO2.CZ.Res.HHnew.Thermal.WH.TotalSolar.Solar</t>
  </si>
  <si>
    <t>EMI_per_household.kgCO2.CZ.Res.HHnew.Thermal.CO</t>
  </si>
  <si>
    <t>EMI_per_household.kgCO2.CZ.Res.HHnew.Thermal.CO.Solids.Solids</t>
  </si>
  <si>
    <t>EMI_per_household.kgCO2.CZ.Res.HHnew.Thermal.CO.LPG.LPG</t>
  </si>
  <si>
    <t>EMI_per_household.kgCO2.CZ.Res.HHnew.Thermal.CO.Gas.NG_Biogas</t>
  </si>
  <si>
    <t>EMI_per_household.kgCO2.CZ.Res.HHnew.Thermal.CO.Biomass.Biomass_Waste</t>
  </si>
  <si>
    <t>EMI_per_household.kgCO2.CZ.Res.HHnew.Thermal.CO.Elc.Elec</t>
  </si>
  <si>
    <t>CZ - Final energy consumption in new and renovated households per surface area</t>
  </si>
  <si>
    <t>FEC_per_sqm.kWh.CZ.Res.HHnew.Thermal</t>
  </si>
  <si>
    <t>FEC_per_sqm.kWh.CZ.Res.HHnew.Thermal.SH</t>
  </si>
  <si>
    <t>FEC_per_sqm.kWh.CZ.Res.HHnew.Thermal.SH.Solids.Solids</t>
  </si>
  <si>
    <t>FEC_per_sqm.kWh.CZ.Res.HHnew.Thermal.SH.LPG.LPG</t>
  </si>
  <si>
    <t>FEC_per_sqm.kWh.CZ.Res.HHnew.Thermal.SH.Oil.Oil_LiqBio</t>
  </si>
  <si>
    <t>FEC_per_sqm.kWh.CZ.Res.HHnew.Thermal.SH.Gas.NG_Biogas</t>
  </si>
  <si>
    <t>FEC_per_sqm.kWh.CZ.Res.HHnew.Thermal.SH.Biomass.Biomass_Waste</t>
  </si>
  <si>
    <t>FEC_per_sqm.kWh.CZ.Res.HHnew.Thermal.SH.Geo.Geo</t>
  </si>
  <si>
    <t>FEC_per_sqm.kWh.CZ.Res.HHnew.Thermal.SH.DistrHeat.Steam_Distr</t>
  </si>
  <si>
    <t>FEC_per_sqm.kWh.CZ.Res.HHnew.Thermal.SH.AdvElc.Elec</t>
  </si>
  <si>
    <t>FEC_per_sqm.kWh.CZ.Res.HHnew.Thermal.SH.ConvElc.Elec</t>
  </si>
  <si>
    <t>FEC_per_sqm.kWh.CZ.Res.HHnew.Thermal.SH.TotalCirculation.Elec</t>
  </si>
  <si>
    <t>FEC_per_sqm.kWh.CZ.Res.HHnew.Thermal.SC</t>
  </si>
  <si>
    <t>FEC_per_sqm.kWh.CZ.Res.HHnew.Thermal.SC.AC.Elec</t>
  </si>
  <si>
    <t>FEC_per_sqm.kWh.CZ.Res.HHnew.Thermal.WH</t>
  </si>
  <si>
    <t>FEC_per_sqm.kWh.CZ.Res.HHnew.Thermal.WH.Solids.Solids</t>
  </si>
  <si>
    <t>FEC_per_sqm.kWh.CZ.Res.HHnew.Thermal.WH.LPG.LPG</t>
  </si>
  <si>
    <t>FEC_per_sqm.kWh.CZ.Res.HHnew.Thermal.WH.Oil.Oil_LiqBio</t>
  </si>
  <si>
    <t>FEC_per_sqm.kWh.CZ.Res.HHnew.Thermal.WH.Gas.NG_Biogas</t>
  </si>
  <si>
    <t>FEC_per_sqm.kWh.CZ.Res.HHnew.Thermal.WH.Biomass.Biomass_Waste</t>
  </si>
  <si>
    <t>FEC_per_sqm.kWh.CZ.Res.HHnew.Thermal.WH.Geo.Geo</t>
  </si>
  <si>
    <t>FEC_per_sqm.kWh.CZ.Res.HHnew.Thermal.WH.DistrHeat.Steam_Distr</t>
  </si>
  <si>
    <t>FEC_per_sqm.kWh.CZ.Res.HHnew.Thermal.WH.Elc.Elec</t>
  </si>
  <si>
    <t>FEC_per_sqm.kWh.CZ.Res.HHnew.Thermal.WH.TotalSolar.Solar</t>
  </si>
  <si>
    <t>FEC_per_sqm.kWh.CZ.Res.HHnew.Thermal.CO</t>
  </si>
  <si>
    <t>FEC_per_sqm.kWh.CZ.Res.HHnew.Thermal.CO.Solids.Solids</t>
  </si>
  <si>
    <t>FEC_per_sqm.kWh.CZ.Res.HHnew.Thermal.CO.LPG.LPG</t>
  </si>
  <si>
    <t>FEC_per_sqm.kWh.CZ.Res.HHnew.Thermal.CO.Gas.NG_Biogas</t>
  </si>
  <si>
    <t>FEC_per_sqm.kWh.CZ.Res.HHnew.Thermal.CO.Biomass.Biomass_Waste</t>
  </si>
  <si>
    <t>FEC_per_sqm.kWh.CZ.Res.HHnew.Thermal.CO.Elc.Elec</t>
  </si>
  <si>
    <t>CZ - Thermal energy service in new and renovated households per surface area</t>
  </si>
  <si>
    <t>TES_per_sqm.kWh.CZ.Res.HHnew.Thermal</t>
  </si>
  <si>
    <t>TES_per_sqm.kWh.CZ.Res.HHnew.Thermal.SH</t>
  </si>
  <si>
    <t>TES_per_sqm.kWh.CZ.Res.HHnew.Thermal.SH.Solids.Solids</t>
  </si>
  <si>
    <t>TES_per_sqm.kWh.CZ.Res.HHnew.Thermal.SH.LPG.LPG</t>
  </si>
  <si>
    <t>TES_per_sqm.kWh.CZ.Res.HHnew.Thermal.SH.Oil.Oil_LiqBio</t>
  </si>
  <si>
    <t>TES_per_sqm.kWh.CZ.Res.HHnew.Thermal.SH.Gas.NG_Biogas</t>
  </si>
  <si>
    <t>TES_per_sqm.kWh.CZ.Res.HHnew.Thermal.SH.Biomass.Biomass_Waste</t>
  </si>
  <si>
    <t>TES_per_sqm.kWh.CZ.Res.HHnew.Thermal.SH.Geo.Geo</t>
  </si>
  <si>
    <t>TES_per_sqm.kWh.CZ.Res.HHnew.Thermal.SH.DistrHeat.Steam_Distr</t>
  </si>
  <si>
    <t>TES_per_sqm.kWh.CZ.Res.HHnew.Thermal.SH.AdvElc.Elec</t>
  </si>
  <si>
    <t>TES_per_sqm.kWh.CZ.Res.HHnew.Thermal.SH.ConvElc.Elec</t>
  </si>
  <si>
    <t>TES_per_sqm.kWh.CZ.Res.HHnew.Thermal.SH.TotalCirculation.Elec</t>
  </si>
  <si>
    <t>TES_per_sqm.kWh.CZ.Res.HHnew.Thermal.SC</t>
  </si>
  <si>
    <t>TES_per_sqm.kWh.CZ.Res.HHnew.Thermal.SC.AC.Elec</t>
  </si>
  <si>
    <t>TES_per_sqm.kWh.CZ.Res.HHnew.Thermal.WH</t>
  </si>
  <si>
    <t>TES_per_sqm.kWh.CZ.Res.HHnew.Thermal.WH.Solids.Solids</t>
  </si>
  <si>
    <t>TES_per_sqm.kWh.CZ.Res.HHnew.Thermal.WH.LPG.LPG</t>
  </si>
  <si>
    <t>TES_per_sqm.kWh.CZ.Res.HHnew.Thermal.WH.Oil.Oil_LiqBio</t>
  </si>
  <si>
    <t>TES_per_sqm.kWh.CZ.Res.HHnew.Thermal.WH.Gas.NG_Biogas</t>
  </si>
  <si>
    <t>TES_per_sqm.kWh.CZ.Res.HHnew.Thermal.WH.Biomass.Biomass_Waste</t>
  </si>
  <si>
    <t>TES_per_sqm.kWh.CZ.Res.HHnew.Thermal.WH.Geo.Geo</t>
  </si>
  <si>
    <t>TES_per_sqm.kWh.CZ.Res.HHnew.Thermal.WH.DistrHeat.Steam_Distr</t>
  </si>
  <si>
    <t>TES_per_sqm.kWh.CZ.Res.HHnew.Thermal.WH.Elc.Elec</t>
  </si>
  <si>
    <t>TES_per_sqm.kWh.CZ.Res.HHnew.Thermal.WH.TotalSolar.Solar</t>
  </si>
  <si>
    <t>TES_per_sqm.kWh.CZ.Res.HHnew.Thermal.CO</t>
  </si>
  <si>
    <t>TES_per_sqm.kWh.CZ.Res.HHnew.Thermal.CO.Solids.Solids</t>
  </si>
  <si>
    <t>TES_per_sqm.kWh.CZ.Res.HHnew.Thermal.CO.LPG.LPG</t>
  </si>
  <si>
    <t>TES_per_sqm.kWh.CZ.Res.HHnew.Thermal.CO.Gas.NG_Biogas</t>
  </si>
  <si>
    <t>TES_per_sqm.kWh.CZ.Res.HHnew.Thermal.CO.Biomass.Biomass_Waste</t>
  </si>
  <si>
    <t>TES_per_sqm.kWh.CZ.Res.HHnew.Thermal.CO.Elc.Elec</t>
  </si>
  <si>
    <t>CZ - CO2 emissions in new and renovated households per surface area</t>
  </si>
  <si>
    <t>EMI_per_sqm.kgCO2.CZ.Res.HHnew.Thermal</t>
  </si>
  <si>
    <t>EMI_per_sqm.kgCO2.CZ.Res.HHnew.Thermal.SH</t>
  </si>
  <si>
    <t>EMI_per_sqm.kgCO2.CZ.Res.HHnew.Thermal.SH.Solids.Solids</t>
  </si>
  <si>
    <t>EMI_per_sqm.kgCO2.CZ.Res.HHnew.Thermal.SH.LPG.LPG</t>
  </si>
  <si>
    <t>EMI_per_sqm.kgCO2.CZ.Res.HHnew.Thermal.SH.Oil.Oil_LiqBio</t>
  </si>
  <si>
    <t>EMI_per_sqm.kgCO2.CZ.Res.HHnew.Thermal.SH.Gas.NG_Biogas</t>
  </si>
  <si>
    <t>EMI_per_sqm.kgCO2.CZ.Res.HHnew.Thermal.SH.Biomass.Biomass_Waste</t>
  </si>
  <si>
    <t>EMI_per_sqm.kgCO2.CZ.Res.HHnew.Thermal.SH.Geo.Geo</t>
  </si>
  <si>
    <t>EMI_per_sqm.kgCO2.CZ.Res.HHnew.Thermal.SH.DistrHeat.Steam_Distr</t>
  </si>
  <si>
    <t>EMI_per_sqm.kgCO2.CZ.Res.HHnew.Thermal.SH.AdvElc.Elec</t>
  </si>
  <si>
    <t>EMI_per_sqm.kgCO2.CZ.Res.HHnew.Thermal.SH.ConvElc.Elec</t>
  </si>
  <si>
    <t>EMI_per_sqm.kgCO2.CZ.Res.HHnew.Thermal.SH.TotalCirculation.Elec</t>
  </si>
  <si>
    <t>EMI_per_sqm.kgCO2.CZ.Res.HHnew.Thermal.SC</t>
  </si>
  <si>
    <t>EMI_per_sqm.kgCO2.CZ.Res.HHnew.Thermal.SC.AC.Elec</t>
  </si>
  <si>
    <t>EMI_per_sqm.kgCO2.CZ.Res.HHnew.Thermal.WH</t>
  </si>
  <si>
    <t>EMI_per_sqm.kgCO2.CZ.Res.HHnew.Thermal.WH.Solids.Solids</t>
  </si>
  <si>
    <t>EMI_per_sqm.kgCO2.CZ.Res.HHnew.Thermal.WH.LPG.LPG</t>
  </si>
  <si>
    <t>EMI_per_sqm.kgCO2.CZ.Res.HHnew.Thermal.WH.Oil.Oil_LiqBio</t>
  </si>
  <si>
    <t>EMI_per_sqm.kgCO2.CZ.Res.HHnew.Thermal.WH.Gas.NG_Biogas</t>
  </si>
  <si>
    <t>EMI_per_sqm.kgCO2.CZ.Res.HHnew.Thermal.WH.Biomass.Biomass_Waste</t>
  </si>
  <si>
    <t>EMI_per_sqm.kgCO2.CZ.Res.HHnew.Thermal.WH.Geo.Geo</t>
  </si>
  <si>
    <t>EMI_per_sqm.kgCO2.CZ.Res.HHnew.Thermal.WH.DistrHeat.Steam_Distr</t>
  </si>
  <si>
    <t>EMI_per_sqm.kgCO2.CZ.Res.HHnew.Thermal.WH.Elc.Elec</t>
  </si>
  <si>
    <t>EMI_per_sqm.kgCO2.CZ.Res.HHnew.Thermal.WH.TotalSolar.Solar</t>
  </si>
  <si>
    <t>EMI_per_sqm.kgCO2.CZ.Res.HHnew.Thermal.CO</t>
  </si>
  <si>
    <t>EMI_per_sqm.kgCO2.CZ.Res.HHnew.Thermal.CO.Solids.Solids</t>
  </si>
  <si>
    <t>EMI_per_sqm.kgCO2.CZ.Res.HHnew.Thermal.CO.LPG.LPG</t>
  </si>
  <si>
    <t>EMI_per_sqm.kgCO2.CZ.Res.HHnew.Thermal.CO.Gas.NG_Biogas</t>
  </si>
  <si>
    <t>EMI_per_sqm.kgCO2.CZ.Res.HHnew.Thermal.CO.Biomass.Biomass_Waste</t>
  </si>
  <si>
    <t>EMI_per_sqm.kgCO2.CZ.Res.HHnew.Thermal.CO.Elc.Elec</t>
  </si>
  <si>
    <t>FEC.ktoe.CZ.Res.HH.Appl.RF</t>
  </si>
  <si>
    <t>FEC.ktoe.CZ.Res.HH.Appl.WM</t>
  </si>
  <si>
    <t>FEC.ktoe.CZ.Res.HH.Appl.DR</t>
  </si>
  <si>
    <t>FEC.ktoe.CZ.Res.HH.Appl.DW</t>
  </si>
  <si>
    <t>FEC.ktoe.CZ.Res.HH.Appl.TV</t>
  </si>
  <si>
    <t>FEC.ktoe.CZ.Res.HH.Appl.IT</t>
  </si>
  <si>
    <t>FEC.ktoe.CZ.Res.HH.Appl.LI</t>
  </si>
  <si>
    <t>FEC.ktoe.CZ.Res.HH.Appl.OA</t>
  </si>
  <si>
    <t>Size.MW.CZ.Res.HH.Appl</t>
  </si>
  <si>
    <t>Size.MW.CZ.Res.HH.Appl.RF</t>
  </si>
  <si>
    <t>Size.MW.CZ.Res.HH.Appl.WM</t>
  </si>
  <si>
    <t>Size.MW.CZ.Res.HH.Appl.DR</t>
  </si>
  <si>
    <t>Size.MW.CZ.Res.HH.Appl.DW</t>
  </si>
  <si>
    <t>Size.MW.CZ.Res.HH.Appl.TV</t>
  </si>
  <si>
    <t>Size.MW.CZ.Res.HH.Appl.IT</t>
  </si>
  <si>
    <t>Size.MW.CZ.Res.HH.Appl.LI</t>
  </si>
  <si>
    <t>Size.MW.CZ.Res.HH.Appl.OA</t>
  </si>
  <si>
    <t>NUM.number.CZ.Res.HH.Appl.RF</t>
  </si>
  <si>
    <t>NUM.number.CZ.Res.HH.Appl.WM</t>
  </si>
  <si>
    <t>NUM.number.CZ.Res.HH.Appl.DR</t>
  </si>
  <si>
    <t>NUM.number.CZ.Res.HH.Appl.DW</t>
  </si>
  <si>
    <t>NUM.number.CZ.Res.HH.Appl.TV</t>
  </si>
  <si>
    <t>NUM.number.CZ.Res.HH.Appl.IT</t>
  </si>
  <si>
    <t>NUM.number.CZ.Res.HH.Appl.LI</t>
  </si>
  <si>
    <t>NUM.number.CZ.Res.HH.Appl.OA</t>
  </si>
  <si>
    <t>NUM.number.CZ.Res.HH.Applnew.RF</t>
  </si>
  <si>
    <t>NUM.number.CZ.Res.HH.Applnew.WM</t>
  </si>
  <si>
    <t>NUM.number.CZ.Res.HH.Applnew.DR</t>
  </si>
  <si>
    <t>NUM.number.CZ.Res.HH.Applnew.DW</t>
  </si>
  <si>
    <t>NUM.number.CZ.Res.HH.Applnew.TV</t>
  </si>
  <si>
    <t>NUM.number.CZ.Res.HH.Applnew.IT</t>
  </si>
  <si>
    <t>NUM.number.CZ.Res.HH.Applnew.LI</t>
  </si>
  <si>
    <t>NUM.number.CZ.Res.HH.Applnew.OA</t>
  </si>
  <si>
    <t>NUM.number.CZ.Res.HH.Applrepl.RF</t>
  </si>
  <si>
    <t>NUM.number.CZ.Res.HH.Applrepl.WM</t>
  </si>
  <si>
    <t>NUM.number.CZ.Res.HH.Applrepl.DR</t>
  </si>
  <si>
    <t>NUM.number.CZ.Res.HH.Applrepl.DW</t>
  </si>
  <si>
    <t>NUM.number.CZ.Res.HH.Applrepl.TV</t>
  </si>
  <si>
    <t>NUM.number.CZ.Res.HH.Applrepl.IT</t>
  </si>
  <si>
    <t>NUM.number.CZ.Res.HH.Applrepl.LI</t>
  </si>
  <si>
    <t>NUM.number.CZ.Res.HH.Applrepl.OA</t>
  </si>
  <si>
    <t>Op.hours.CZ.Res.HH.Appl.RF</t>
  </si>
  <si>
    <t>Op.hours.CZ.Res.HH.Appl.WM</t>
  </si>
  <si>
    <t>Op.hours.CZ.Res.HH.Appl.DR</t>
  </si>
  <si>
    <t>Op.hours.CZ.Res.HH.Appl.DW</t>
  </si>
  <si>
    <t>Op.hours.CZ.Res.HH.Appl.TV</t>
  </si>
  <si>
    <t>Op.hours.CZ.Res.HH.Appl.IT</t>
  </si>
  <si>
    <t>Op.hours.CZ.Res.HH.Appl.LI</t>
  </si>
  <si>
    <t>Op.hours.CZ.Res.HH.Appl.OA</t>
  </si>
  <si>
    <t>Size_per_appl.W.CZ.Res.HH.Appl.RF</t>
  </si>
  <si>
    <t>Size_per_appl.W.CZ.Res.HH.Appl.WM</t>
  </si>
  <si>
    <t>Size_per_appl.W.CZ.Res.HH.Appl.DR</t>
  </si>
  <si>
    <t>Size_per_appl.W.CZ.Res.HH.Appl.DW</t>
  </si>
  <si>
    <t>Size_per_appl.W.CZ.Res.HH.Appl.TV</t>
  </si>
  <si>
    <t>Size_per_appl.W.CZ.Res.HH.Appl.IT</t>
  </si>
  <si>
    <t>Size_per_appl.W.CZ.Res.HH.Appl.LI</t>
  </si>
  <si>
    <t>Size_per_appl.W.CZ.Res.HH.Appl.OA</t>
  </si>
  <si>
    <t>Size_per_appl.W.CZ.Res.HH.Applnew.RF</t>
  </si>
  <si>
    <t>Size_per_appl.W.CZ.Res.HH.Applnew.WM</t>
  </si>
  <si>
    <t>Size_per_appl.W.CZ.Res.HH.Applnew.DR</t>
  </si>
  <si>
    <t>Size_per_appl.W.CZ.Res.HH.Applnew.DW</t>
  </si>
  <si>
    <t>Size_per_appl.W.CZ.Res.HH.Applnew.TV</t>
  </si>
  <si>
    <t>Size_per_appl.W.CZ.Res.HH.Applnew.IT</t>
  </si>
  <si>
    <t>Size_per_appl.W.CZ.Res.HH.Applnew.LI</t>
  </si>
  <si>
    <t>Size_per_appl.W.CZ.Res.HH.Applnew.OA</t>
  </si>
  <si>
    <t>NUM.number_per_household.CZ.Res.HH.Appl.RF</t>
  </si>
  <si>
    <t>NUM.number_per_household.CZ.Res.HH.Appl.WM</t>
  </si>
  <si>
    <t>NUM.number_per_household.CZ.Res.HH.Appl.DR</t>
  </si>
  <si>
    <t>NUM.number_per_household.CZ.Res.HH.Appl.DW</t>
  </si>
  <si>
    <t>NUM.number_per_household.CZ.Res.HH.Appl.TV</t>
  </si>
  <si>
    <t>NUM.number_per_household.CZ.Res.HH.Appl.IT</t>
  </si>
  <si>
    <t>NUM.number_per_household.CZ.Res.HH.Appl.LI</t>
  </si>
  <si>
    <t>NUM.number_per_household.CZ.Res.HH.Appl.OA</t>
  </si>
  <si>
    <t>Size_per_household.W.CZ.Res.HH.Appl.RF</t>
  </si>
  <si>
    <t>Size_per_household.W.CZ.Res.HH.Appl.WM</t>
  </si>
  <si>
    <t>Size_per_household.W.CZ.Res.HH.Appl.DR</t>
  </si>
  <si>
    <t>Size_per_household.W.CZ.Res.HH.Appl.DW</t>
  </si>
  <si>
    <t>Size_per_household.W.CZ.Res.HH.Appl.TV</t>
  </si>
  <si>
    <t>Size_per_household.W.CZ.Res.HH.Appl.IT</t>
  </si>
  <si>
    <t>Size_per_household.W.CZ.Res.HH.Appl.LI</t>
  </si>
  <si>
    <t>Size_per_household.W.CZ.Res.HH.Appl.OA</t>
  </si>
  <si>
    <t>FEC_per_household.kWh.CZ.Res.HH.Appl.RF</t>
  </si>
  <si>
    <t>FEC_per_household.kWh.CZ.Res.HH.Appl.WM</t>
  </si>
  <si>
    <t>FEC_per_household.kWh.CZ.Res.HH.Appl.DR</t>
  </si>
  <si>
    <t>FEC_per_household.kWh.CZ.Res.HH.Appl.DW</t>
  </si>
  <si>
    <t>FEC_per_household.kWh.CZ.Res.HH.Appl.TV</t>
  </si>
  <si>
    <t>FEC_per_household.kWh.CZ.Res.HH.Appl.IT</t>
  </si>
  <si>
    <t>FEC_per_household.kWh.CZ.Res.HH.Appl.LI</t>
  </si>
  <si>
    <t>FEC_per_household.kWh.CZ.Res.HH.Appl.OA</t>
  </si>
  <si>
    <t>Lumens_per_household.lumen.CZ.Res.HH.Appl.LI</t>
  </si>
  <si>
    <t>CZ - Number of households (detailed structure)</t>
  </si>
  <si>
    <t>NUM.number.CZ.Res.HH.Thermal.SH.Solids.SH</t>
  </si>
  <si>
    <t>NUM.number.CZ.Res.HH.Thermal.SH.Solids.SC.AC</t>
  </si>
  <si>
    <t>NUM.number.CZ.Res.HH.Thermal.SH.Solids.WH.Solids.NoSolar</t>
  </si>
  <si>
    <t>NUM.number.CZ.Res.HH.Thermal.SH.Solids.WH.LPG.NoSolar</t>
  </si>
  <si>
    <t>NUM.number.CZ.Res.HH.Thermal.SH.Solids.WH.LPG.Solar</t>
  </si>
  <si>
    <t>NUM.number.CZ.Res.HH.Thermal.SH.Solids.WH.Elc.NoSolar</t>
  </si>
  <si>
    <t>NUM.number.CZ.Res.HH.Thermal.SH.Solids.WH.Elc.Solar</t>
  </si>
  <si>
    <t>NUM.number.CZ.Res.HH.Thermal.SH.Solids.CO.Solids</t>
  </si>
  <si>
    <t>NUM.number.CZ.Res.HH.Thermal.SH.Solids.CO.LPG</t>
  </si>
  <si>
    <t>NUM.number.CZ.Res.HH.Thermal.SH.Solids.CO.Elc</t>
  </si>
  <si>
    <t>NUM.number.CZ.Res.HH.Thermal.SH.LPG.SH</t>
  </si>
  <si>
    <t>NUM.number.CZ.Res.HH.Thermal.SH.LPG.SC.AC</t>
  </si>
  <si>
    <t>NUM.number.CZ.Res.HH.Thermal.SH.LPG.WH.LPG.NoSolar</t>
  </si>
  <si>
    <t>NUM.number.CZ.Res.HH.Thermal.SH.LPG.WH.LPG.Solar</t>
  </si>
  <si>
    <t>NUM.number.CZ.Res.HH.Thermal.SH.LPG.WH.Elc.NoSolar</t>
  </si>
  <si>
    <t>NUM.number.CZ.Res.HH.Thermal.SH.LPG.WH.Elc.Solar</t>
  </si>
  <si>
    <t>NUM.number.CZ.Res.HH.Thermal.SH.LPG.CO.LPG</t>
  </si>
  <si>
    <t>NUM.number.CZ.Res.HH.Thermal.SH.LPG.CO.Elc</t>
  </si>
  <si>
    <t>NUM.number.CZ.Res.HH.Thermal.SH.Oil.SH</t>
  </si>
  <si>
    <t>NUM.number.CZ.Res.HH.Thermal.SH.Oil.SC.AC</t>
  </si>
  <si>
    <t>NUM.number.CZ.Res.HH.Thermal.SH.Oil.WH.Oil.NoSolar</t>
  </si>
  <si>
    <t>NUM.number.CZ.Res.HH.Thermal.SH.Oil.WH.Oil.Solar</t>
  </si>
  <si>
    <t>NUM.number.CZ.Res.HH.Thermal.SH.Oil.WH.Elc.NoSolar</t>
  </si>
  <si>
    <t>NUM.number.CZ.Res.HH.Thermal.SH.Oil.WH.Elc.Solar</t>
  </si>
  <si>
    <t>NUM.number.CZ.Res.HH.Thermal.SH.Oil.CO.LPG</t>
  </si>
  <si>
    <t>NUM.number.CZ.Res.HH.Thermal.SH.Oil.CO.Elc</t>
  </si>
  <si>
    <t>NUM.number.CZ.Res.HH.Thermal.SH.Gas.SH</t>
  </si>
  <si>
    <t>NUM.number.CZ.Res.HH.Thermal.SH.Gas.SC.AC</t>
  </si>
  <si>
    <t>NUM.number.CZ.Res.HH.Thermal.SH.Gas.WH.Gas.NoSolar</t>
  </si>
  <si>
    <t>NUM.number.CZ.Res.HH.Thermal.SH.Gas.WH.Gas.Solar</t>
  </si>
  <si>
    <t>NUM.number.CZ.Res.HH.Thermal.SH.Gas.WH.Elc.NoSolar</t>
  </si>
  <si>
    <t>NUM.number.CZ.Res.HH.Thermal.SH.Gas.WH.Elc.Solar</t>
  </si>
  <si>
    <t>NUM.number.CZ.Res.HH.Thermal.SH.Gas.CO.Gas</t>
  </si>
  <si>
    <t>NUM.number.CZ.Res.HH.Thermal.SH.Gas.CO.Elc</t>
  </si>
  <si>
    <t>NUM.number.CZ.Res.HH.Thermal.SH.Biomass.SH</t>
  </si>
  <si>
    <t>NUM.number.CZ.Res.HH.Thermal.SH.Biomass.SC.AC</t>
  </si>
  <si>
    <t>NUM.number.CZ.Res.HH.Thermal.SH.Biomass.WH.Biomass.NoSolar</t>
  </si>
  <si>
    <t>NUM.number.CZ.Res.HH.Thermal.SH.Biomass.WH.Biomass.Solar</t>
  </si>
  <si>
    <t>NUM.number.CZ.Res.HH.Thermal.SH.Biomass.WH.LPG.NoSolar</t>
  </si>
  <si>
    <t>NUM.number.CZ.Res.HH.Thermal.SH.Biomass.WH.LPG.Solar</t>
  </si>
  <si>
    <t>NUM.number.CZ.Res.HH.Thermal.SH.Biomass.WH.Elc.NoSolar</t>
  </si>
  <si>
    <t>NUM.number.CZ.Res.HH.Thermal.SH.Biomass.WH.Elc.Solar</t>
  </si>
  <si>
    <t>NUM.number.CZ.Res.HH.Thermal.SH.Biomass.CO.Biomass</t>
  </si>
  <si>
    <t>NUM.number.CZ.Res.HH.Thermal.SH.Biomass.CO.LPG</t>
  </si>
  <si>
    <t>NUM.number.CZ.Res.HH.Thermal.SH.Biomass.CO.Elc</t>
  </si>
  <si>
    <t>NUM.number.CZ.Res.HH.Thermal.SH.Geo.SH</t>
  </si>
  <si>
    <t>NUM.number.CZ.Res.HH.Thermal.SH.Geo.SC.AC</t>
  </si>
  <si>
    <t>NUM.number.CZ.Res.HH.Thermal.SH.Geo.WH.Geo.NoSolar</t>
  </si>
  <si>
    <t>NUM.number.CZ.Res.HH.Thermal.SH.Geo.WH.Geo.Solar</t>
  </si>
  <si>
    <t>NUM.number.CZ.Res.HH.Thermal.SH.Geo.WH.Elc.NoSolar</t>
  </si>
  <si>
    <t>NUM.number.CZ.Res.HH.Thermal.SH.Geo.WH.Elc.Solar</t>
  </si>
  <si>
    <t>NUM.number.CZ.Res.HH.Thermal.SH.Geo.CO.LPG</t>
  </si>
  <si>
    <t>NUM.number.CZ.Res.HH.Thermal.SH.Geo.CO.Elc</t>
  </si>
  <si>
    <t>NUM.number.CZ.Res.HH.Thermal.SH.DistrHeat.SH</t>
  </si>
  <si>
    <t>NUM.number.CZ.Res.HH.Thermal.SH.DistrHeat.SC.AC</t>
  </si>
  <si>
    <t>NUM.number.CZ.Res.HH.Thermal.SH.DistrHeat.WH.DistrHeat.NoSolar</t>
  </si>
  <si>
    <t>NUM.number.CZ.Res.HH.Thermal.SH.DistrHeat.WH.DistrHeat.Solar</t>
  </si>
  <si>
    <t>NUM.number.CZ.Res.HH.Thermal.SH.DistrHeat.WH.Elc.NoSolar</t>
  </si>
  <si>
    <t>NUM.number.CZ.Res.HH.Thermal.SH.DistrHeat.WH.Elc.Solar</t>
  </si>
  <si>
    <t>NUM.number.CZ.Res.HH.Thermal.SH.DistrHeat.CO.LPG</t>
  </si>
  <si>
    <t>NUM.number.CZ.Res.HH.Thermal.SH.DistrHeat.CO.Elc</t>
  </si>
  <si>
    <t>NUM.number.CZ.Res.HH.Thermal.SH.AdvElc.SH</t>
  </si>
  <si>
    <t>NUM.number.CZ.Res.HH.Thermal.SH.AdvElc.SC.AC</t>
  </si>
  <si>
    <t>NUM.number.CZ.Res.HH.Thermal.SH.AdvElc.WH.LPG.NoSolar</t>
  </si>
  <si>
    <t>NUM.number.CZ.Res.HH.Thermal.SH.AdvElc.WH.LPG.Solar</t>
  </si>
  <si>
    <t>NUM.number.CZ.Res.HH.Thermal.SH.AdvElc.WH.Elc.NoSolar</t>
  </si>
  <si>
    <t>NUM.number.CZ.Res.HH.Thermal.SH.AdvElc.WH.Elc.Solar</t>
  </si>
  <si>
    <t>NUM.number.CZ.Res.HH.Thermal.SH.AdvElc.CO.LPG</t>
  </si>
  <si>
    <t>NUM.number.CZ.Res.HH.Thermal.SH.AdvElc.CO.Elc</t>
  </si>
  <si>
    <t>NUM.number.CZ.Res.HH.Thermal.SH.ConvElc.SH</t>
  </si>
  <si>
    <t>NUM.number.CZ.Res.HH.Thermal.SH.ConvElc.SC.AC</t>
  </si>
  <si>
    <t>NUM.number.CZ.Res.HH.Thermal.SH.ConvElc.WH.LPG.NoSolar</t>
  </si>
  <si>
    <t>NUM.number.CZ.Res.HH.Thermal.SH.ConvElc.WH.LPG.Solar</t>
  </si>
  <si>
    <t>NUM.number.CZ.Res.HH.Thermal.SH.ConvElc.WH.Elc.NoSolar</t>
  </si>
  <si>
    <t>NUM.number.CZ.Res.HH.Thermal.SH.ConvElc.WH.Elc.Solar</t>
  </si>
  <si>
    <t>NUM.number.CZ.Res.HH.Thermal.SH.ConvElc.CO.LPG</t>
  </si>
  <si>
    <t>NUM.number.CZ.Res.HH.Thermal.SH.ConvElc.CO.Elc</t>
  </si>
  <si>
    <t>CZ - Retired equipment (detailed structure)</t>
  </si>
  <si>
    <t>NUM.number.CZ.Res.HH.ThermalOut.SH.Solids</t>
  </si>
  <si>
    <t>NUM.number.CZ.Res.HH.ThermalOut.SH.Solids.SH</t>
  </si>
  <si>
    <t>NUM.number.CZ.Res.HH.ThermalOut.SH.Solids.SC.AC</t>
  </si>
  <si>
    <t>NUM.number.CZ.Res.HH.ThermalOut.SH.Solids.WH.Solids.NoSolar</t>
  </si>
  <si>
    <t>NUM.number.CZ.Res.HH.ThermalOut.SH.Solids.WH.LPG.NoSolar</t>
  </si>
  <si>
    <t>NUM.number.CZ.Res.HH.ThermalOut.SH.Solids.WH.LPG.Solar</t>
  </si>
  <si>
    <t>NUM.number.CZ.Res.HH.ThermalOut.SH.Solids.WH.Elc.NoSolar</t>
  </si>
  <si>
    <t>NUM.number.CZ.Res.HH.ThermalOut.SH.Solids.WH.Elc.Solar</t>
  </si>
  <si>
    <t>NUM.number.CZ.Res.HH.ThermalOut.SH.Solids.CO.Solids</t>
  </si>
  <si>
    <t>NUM.number.CZ.Res.HH.ThermalOut.SH.Solids.CO.LPG</t>
  </si>
  <si>
    <t>NUM.number.CZ.Res.HH.ThermalOut.SH.Solids.CO.Elc</t>
  </si>
  <si>
    <t>NUM.number.CZ.Res.HH.ThermalOut.SH.LPG</t>
  </si>
  <si>
    <t>NUM.number.CZ.Res.HH.ThermalOut.SH.LPG.SH</t>
  </si>
  <si>
    <t>NUM.number.CZ.Res.HH.ThermalOut.SH.LPG.SC.AC</t>
  </si>
  <si>
    <t>NUM.number.CZ.Res.HH.ThermalOut.SH.LPG.WH.LPG.NoSolar</t>
  </si>
  <si>
    <t>NUM.number.CZ.Res.HH.ThermalOut.SH.LPG.WH.LPG.Solar</t>
  </si>
  <si>
    <t>NUM.number.CZ.Res.HH.ThermalOut.SH.LPG.WH.Elc.NoSolar</t>
  </si>
  <si>
    <t>NUM.number.CZ.Res.HH.ThermalOut.SH.LPG.WH.Elc.Solar</t>
  </si>
  <si>
    <t>NUM.number.CZ.Res.HH.ThermalOut.SH.LPG.CO.LPG</t>
  </si>
  <si>
    <t>NUM.number.CZ.Res.HH.ThermalOut.SH.LPG.CO.Elc</t>
  </si>
  <si>
    <t>NUM.number.CZ.Res.HH.ThermalOut.SH.Oil</t>
  </si>
  <si>
    <t>NUM.number.CZ.Res.HH.ThermalOut.SH.Oil.SH</t>
  </si>
  <si>
    <t>NUM.number.CZ.Res.HH.ThermalOut.SH.Oil.SC.AC</t>
  </si>
  <si>
    <t>NUM.number.CZ.Res.HH.ThermalOut.SH.Oil.WH.Oil.NoSolar</t>
  </si>
  <si>
    <t>NUM.number.CZ.Res.HH.ThermalOut.SH.Oil.WH.Oil.Solar</t>
  </si>
  <si>
    <t>NUM.number.CZ.Res.HH.ThermalOut.SH.Oil.WH.Elc.NoSolar</t>
  </si>
  <si>
    <t>NUM.number.CZ.Res.HH.ThermalOut.SH.Oil.WH.Elc.Solar</t>
  </si>
  <si>
    <t>NUM.number.CZ.Res.HH.ThermalOut.SH.Oil.CO.LPG</t>
  </si>
  <si>
    <t>NUM.number.CZ.Res.HH.ThermalOut.SH.Oil.CO.Elc</t>
  </si>
  <si>
    <t>NUM.number.CZ.Res.HH.ThermalOut.SH.Gas</t>
  </si>
  <si>
    <t>NUM.number.CZ.Res.HH.ThermalOut.SH.Gas.SH</t>
  </si>
  <si>
    <t>NUM.number.CZ.Res.HH.ThermalOut.SH.Gas.SC.AC</t>
  </si>
  <si>
    <t>NUM.number.CZ.Res.HH.ThermalOut.SH.Gas.WH.Gas.NoSolar</t>
  </si>
  <si>
    <t>NUM.number.CZ.Res.HH.ThermalOut.SH.Gas.WH.Gas.Solar</t>
  </si>
  <si>
    <t>NUM.number.CZ.Res.HH.ThermalOut.SH.Gas.WH.Elc.NoSolar</t>
  </si>
  <si>
    <t>NUM.number.CZ.Res.HH.ThermalOut.SH.Gas.WH.Elc.Solar</t>
  </si>
  <si>
    <t>NUM.number.CZ.Res.HH.ThermalOut.SH.Gas.CO.Gas</t>
  </si>
  <si>
    <t>NUM.number.CZ.Res.HH.ThermalOut.SH.Gas.CO.Elc</t>
  </si>
  <si>
    <t>NUM.number.CZ.Res.HH.ThermalOut.SH.Biomass</t>
  </si>
  <si>
    <t>NUM.number.CZ.Res.HH.ThermalOut.SH.Biomass.SH</t>
  </si>
  <si>
    <t>NUM.number.CZ.Res.HH.ThermalOut.SH.Biomass.SC.AC</t>
  </si>
  <si>
    <t>NUM.number.CZ.Res.HH.ThermalOut.SH.Biomass.WH.Biomass.NoSolar</t>
  </si>
  <si>
    <t>NUM.number.CZ.Res.HH.ThermalOut.SH.Biomass.WH.Biomass.Solar</t>
  </si>
  <si>
    <t>NUM.number.CZ.Res.HH.ThermalOut.SH.Biomass.WH.LPG.NoSolar</t>
  </si>
  <si>
    <t>NUM.number.CZ.Res.HH.ThermalOut.SH.Biomass.WH.LPG.Solar</t>
  </si>
  <si>
    <t>NUM.number.CZ.Res.HH.ThermalOut.SH.Biomass.WH.Elc.NoSolar</t>
  </si>
  <si>
    <t>NUM.number.CZ.Res.HH.ThermalOut.SH.Biomass.WH.Elc.Solar</t>
  </si>
  <si>
    <t>NUM.number.CZ.Res.HH.ThermalOut.SH.Biomass.CO.Biomass</t>
  </si>
  <si>
    <t>NUM.number.CZ.Res.HH.ThermalOut.SH.Biomass.CO.LPG</t>
  </si>
  <si>
    <t>NUM.number.CZ.Res.HH.ThermalOut.SH.Biomass.CO.Elc</t>
  </si>
  <si>
    <t>NUM.number.CZ.Res.HH.ThermalOut.SH.Geo</t>
  </si>
  <si>
    <t>NUM.number.CZ.Res.HH.ThermalOut.SH.Geo.SH</t>
  </si>
  <si>
    <t>NUM.number.CZ.Res.HH.ThermalOut.SH.Geo.SC.AC</t>
  </si>
  <si>
    <t>NUM.number.CZ.Res.HH.ThermalOut.SH.Geo.WH.Geo.NoSolar</t>
  </si>
  <si>
    <t>NUM.number.CZ.Res.HH.ThermalOut.SH.Geo.WH.Geo.Solar</t>
  </si>
  <si>
    <t>NUM.number.CZ.Res.HH.ThermalOut.SH.Geo.WH.Elc.NoSolar</t>
  </si>
  <si>
    <t>NUM.number.CZ.Res.HH.ThermalOut.SH.Geo.WH.Elc.Solar</t>
  </si>
  <si>
    <t>NUM.number.CZ.Res.HH.ThermalOut.SH.Geo.CO.LPG</t>
  </si>
  <si>
    <t>NUM.number.CZ.Res.HH.ThermalOut.SH.Geo.CO.Elc</t>
  </si>
  <si>
    <t>NUM.number.CZ.Res.HH.ThermalOut.SH.DistrHeat</t>
  </si>
  <si>
    <t>NUM.number.CZ.Res.HH.ThermalOut.SH.DistrHeat.SH</t>
  </si>
  <si>
    <t>NUM.number.CZ.Res.HH.ThermalOut.SH.DistrHeat.SC.AC</t>
  </si>
  <si>
    <t>NUM.number.CZ.Res.HH.ThermalOut.SH.DistrHeat.WH.DistrHeat.NoSolar</t>
  </si>
  <si>
    <t>NUM.number.CZ.Res.HH.ThermalOut.SH.DistrHeat.WH.DistrHeat.Solar</t>
  </si>
  <si>
    <t>NUM.number.CZ.Res.HH.ThermalOut.SH.DistrHeat.WH.Elc.NoSolar</t>
  </si>
  <si>
    <t>NUM.number.CZ.Res.HH.ThermalOut.SH.DistrHeat.WH.Elc.Solar</t>
  </si>
  <si>
    <t>NUM.number.CZ.Res.HH.ThermalOut.SH.DistrHeat.CO.LPG</t>
  </si>
  <si>
    <t>NUM.number.CZ.Res.HH.ThermalOut.SH.DistrHeat.CO.Elc</t>
  </si>
  <si>
    <t>NUM.number.CZ.Res.HH.ThermalOut.SH.AdvElc</t>
  </si>
  <si>
    <t>NUM.number.CZ.Res.HH.ThermalOut.SH.AdvElc.SH</t>
  </si>
  <si>
    <t>NUM.number.CZ.Res.HH.ThermalOut.SH.AdvElc.SC.AC</t>
  </si>
  <si>
    <t>NUM.number.CZ.Res.HH.ThermalOut.SH.AdvElc.WH.LPG.NoSolar</t>
  </si>
  <si>
    <t>NUM.number.CZ.Res.HH.ThermalOut.SH.AdvElc.WH.LPG.Solar</t>
  </si>
  <si>
    <t>NUM.number.CZ.Res.HH.ThermalOut.SH.AdvElc.WH.Elc.NoSolar</t>
  </si>
  <si>
    <t>NUM.number.CZ.Res.HH.ThermalOut.SH.AdvElc.WH.Elc.Solar</t>
  </si>
  <si>
    <t>NUM.number.CZ.Res.HH.ThermalOut.SH.AdvElc.CO.LPG</t>
  </si>
  <si>
    <t>NUM.number.CZ.Res.HH.ThermalOut.SH.AdvElc.CO.Elc</t>
  </si>
  <si>
    <t>NUM.number.CZ.Res.HH.ThermalOut.SH.ConvElc</t>
  </si>
  <si>
    <t>NUM.number.CZ.Res.HH.ThermalOut.SH.ConvElc.SH</t>
  </si>
  <si>
    <t>NUM.number.CZ.Res.HH.ThermalOut.SH.ConvElc.SC.AC</t>
  </si>
  <si>
    <t>NUM.number.CZ.Res.HH.ThermalOut.SH.ConvElc.WH.LPG.NoSolar</t>
  </si>
  <si>
    <t>NUM.number.CZ.Res.HH.ThermalOut.SH.ConvElc.WH.LPG.Solar</t>
  </si>
  <si>
    <t>NUM.number.CZ.Res.HH.ThermalOut.SH.ConvElc.WH.Elc.NoSolar</t>
  </si>
  <si>
    <t>NUM.number.CZ.Res.HH.ThermalOut.SH.ConvElc.WH.Elc.Solar</t>
  </si>
  <si>
    <t>NUM.number.CZ.Res.HH.ThermalOut.SH.ConvElc.CO.LPG</t>
  </si>
  <si>
    <t>NUM.number.CZ.Res.HH.ThermalOut.SH.ConvElc.CO.Elc</t>
  </si>
  <si>
    <t>CZ - New equipment installations (detailed structure)</t>
  </si>
  <si>
    <t>NUM.number.CZ.Res.HH.ThermalNew.SH.Solids</t>
  </si>
  <si>
    <t>NUM.number.CZ.Res.HH.ThermalNew.SH.Solids.SH</t>
  </si>
  <si>
    <t>NUM.number.CZ.Res.HH.ThermalNew.SH.Solids.SC.AC</t>
  </si>
  <si>
    <t>NUM.number.CZ.Res.HH.ThermalNew.SH.Solids.WH.Solids.NoSolar</t>
  </si>
  <si>
    <t>NUM.number.CZ.Res.HH.ThermalNew.SH.Solids.WH.LPG.NoSolar</t>
  </si>
  <si>
    <t>NUM.number.CZ.Res.HH.ThermalNew.SH.Solids.WH.LPG.Solar</t>
  </si>
  <si>
    <t>NUM.number.CZ.Res.HH.ThermalNew.SH.Solids.WH.Elc.NoSolar</t>
  </si>
  <si>
    <t>NUM.number.CZ.Res.HH.ThermalNew.SH.Solids.WH.Elc.Solar</t>
  </si>
  <si>
    <t>NUM.number.CZ.Res.HH.ThermalNew.SH.Solids.CO.Solids</t>
  </si>
  <si>
    <t>NUM.number.CZ.Res.HH.ThermalNew.SH.Solids.CO.LPG</t>
  </si>
  <si>
    <t>NUM.number.CZ.Res.HH.ThermalNew.SH.Solids.CO.Elc</t>
  </si>
  <si>
    <t>NUM.number.CZ.Res.HH.ThermalNew.SH.LPG</t>
  </si>
  <si>
    <t>NUM.number.CZ.Res.HH.ThermalNew.SH.LPG.SH</t>
  </si>
  <si>
    <t>NUM.number.CZ.Res.HH.ThermalNew.SH.LPG.SC.AC</t>
  </si>
  <si>
    <t>NUM.number.CZ.Res.HH.ThermalNew.SH.LPG.WH.LPG.NoSolar</t>
  </si>
  <si>
    <t>NUM.number.CZ.Res.HH.ThermalNew.SH.LPG.WH.LPG.Solar</t>
  </si>
  <si>
    <t>NUM.number.CZ.Res.HH.ThermalNew.SH.LPG.WH.Elc.NoSolar</t>
  </si>
  <si>
    <t>NUM.number.CZ.Res.HH.ThermalNew.SH.LPG.WH.Elc.Solar</t>
  </si>
  <si>
    <t>NUM.number.CZ.Res.HH.ThermalNew.SH.LPG.CO.LPG</t>
  </si>
  <si>
    <t>NUM.number.CZ.Res.HH.ThermalNew.SH.LPG.CO.Elc</t>
  </si>
  <si>
    <t>NUM.number.CZ.Res.HH.ThermalNew.SH.Oil</t>
  </si>
  <si>
    <t>NUM.number.CZ.Res.HH.ThermalNew.SH.Oil.SH</t>
  </si>
  <si>
    <t>NUM.number.CZ.Res.HH.ThermalNew.SH.Oil.SC.AC</t>
  </si>
  <si>
    <t>NUM.number.CZ.Res.HH.ThermalNew.SH.Oil.WH.Oil.NoSolar</t>
  </si>
  <si>
    <t>NUM.number.CZ.Res.HH.ThermalNew.SH.Oil.WH.Oil.Solar</t>
  </si>
  <si>
    <t>NUM.number.CZ.Res.HH.ThermalNew.SH.Oil.WH.Elc.NoSolar</t>
  </si>
  <si>
    <t>NUM.number.CZ.Res.HH.ThermalNew.SH.Oil.WH.Elc.Solar</t>
  </si>
  <si>
    <t>NUM.number.CZ.Res.HH.ThermalNew.SH.Oil.CO.LPG</t>
  </si>
  <si>
    <t>NUM.number.CZ.Res.HH.ThermalNew.SH.Oil.CO.Elc</t>
  </si>
  <si>
    <t>NUM.number.CZ.Res.HH.ThermalNew.SH.Gas</t>
  </si>
  <si>
    <t>NUM.number.CZ.Res.HH.ThermalNew.SH.Gas.SH</t>
  </si>
  <si>
    <t>NUM.number.CZ.Res.HH.ThermalNew.SH.Gas.SC.AC</t>
  </si>
  <si>
    <t>NUM.number.CZ.Res.HH.ThermalNew.SH.Gas.WH.Gas.NoSolar</t>
  </si>
  <si>
    <t>NUM.number.CZ.Res.HH.ThermalNew.SH.Gas.WH.Gas.Solar</t>
  </si>
  <si>
    <t>NUM.number.CZ.Res.HH.ThermalNew.SH.Gas.WH.Elc.NoSolar</t>
  </si>
  <si>
    <t>NUM.number.CZ.Res.HH.ThermalNew.SH.Gas.WH.Elc.Solar</t>
  </si>
  <si>
    <t>NUM.number.CZ.Res.HH.ThermalNew.SH.Gas.CO.Gas</t>
  </si>
  <si>
    <t>NUM.number.CZ.Res.HH.ThermalNew.SH.Gas.CO.Elc</t>
  </si>
  <si>
    <t>NUM.number.CZ.Res.HH.ThermalNew.SH.Biomass</t>
  </si>
  <si>
    <t>NUM.number.CZ.Res.HH.ThermalNew.SH.Biomass.SH</t>
  </si>
  <si>
    <t>NUM.number.CZ.Res.HH.ThermalNew.SH.Biomass.SC.AC</t>
  </si>
  <si>
    <t>NUM.number.CZ.Res.HH.ThermalNew.SH.Biomass.WH.Biomass.NoSolar</t>
  </si>
  <si>
    <t>NUM.number.CZ.Res.HH.ThermalNew.SH.Biomass.WH.Biomass.Solar</t>
  </si>
  <si>
    <t>NUM.number.CZ.Res.HH.ThermalNew.SH.Biomass.WH.LPG.NoSolar</t>
  </si>
  <si>
    <t>NUM.number.CZ.Res.HH.ThermalNew.SH.Biomass.WH.LPG.Solar</t>
  </si>
  <si>
    <t>NUM.number.CZ.Res.HH.ThermalNew.SH.Biomass.WH.Elc.NoSolar</t>
  </si>
  <si>
    <t>NUM.number.CZ.Res.HH.ThermalNew.SH.Biomass.WH.Elc.Solar</t>
  </si>
  <si>
    <t>NUM.number.CZ.Res.HH.ThermalNew.SH.Biomass.CO.Biomass</t>
  </si>
  <si>
    <t>NUM.number.CZ.Res.HH.ThermalNew.SH.Biomass.CO.LPG</t>
  </si>
  <si>
    <t>NUM.number.CZ.Res.HH.ThermalNew.SH.Biomass.CO.Elc</t>
  </si>
  <si>
    <t>NUM.number.CZ.Res.HH.ThermalNew.SH.Geo</t>
  </si>
  <si>
    <t>NUM.number.CZ.Res.HH.ThermalNew.SH.Geo.SH</t>
  </si>
  <si>
    <t>NUM.number.CZ.Res.HH.ThermalNew.SH.Geo.SC.AC</t>
  </si>
  <si>
    <t>NUM.number.CZ.Res.HH.ThermalNew.SH.Geo.WH.Geo.NoSolar</t>
  </si>
  <si>
    <t>NUM.number.CZ.Res.HH.ThermalNew.SH.Geo.WH.Geo.Solar</t>
  </si>
  <si>
    <t>NUM.number.CZ.Res.HH.ThermalNew.SH.Geo.WH.Elc.NoSolar</t>
  </si>
  <si>
    <t>NUM.number.CZ.Res.HH.ThermalNew.SH.Geo.WH.Elc.Solar</t>
  </si>
  <si>
    <t>NUM.number.CZ.Res.HH.ThermalNew.SH.Geo.CO.LPG</t>
  </si>
  <si>
    <t>NUM.number.CZ.Res.HH.ThermalNew.SH.Geo.CO.Elc</t>
  </si>
  <si>
    <t>NUM.number.CZ.Res.HH.ThermalNew.SH.DistrHeat</t>
  </si>
  <si>
    <t>NUM.number.CZ.Res.HH.ThermalNew.SH.DistrHeat.SH</t>
  </si>
  <si>
    <t>NUM.number.CZ.Res.HH.ThermalNew.SH.DistrHeat.SC.AC</t>
  </si>
  <si>
    <t>NUM.number.CZ.Res.HH.ThermalNew.SH.DistrHeat.WH.DistrHeat.NoSolar</t>
  </si>
  <si>
    <t>NUM.number.CZ.Res.HH.ThermalNew.SH.DistrHeat.WH.DistrHeat.Solar</t>
  </si>
  <si>
    <t>NUM.number.CZ.Res.HH.ThermalNew.SH.DistrHeat.WH.Elc.NoSolar</t>
  </si>
  <si>
    <t>NUM.number.CZ.Res.HH.ThermalNew.SH.DistrHeat.WH.Elc.Solar</t>
  </si>
  <si>
    <t>NUM.number.CZ.Res.HH.ThermalNew.SH.DistrHeat.CO.LPG</t>
  </si>
  <si>
    <t>NUM.number.CZ.Res.HH.ThermalNew.SH.DistrHeat.CO.Elc</t>
  </si>
  <si>
    <t>NUM.number.CZ.Res.HH.ThermalNew.SH.AdvElc</t>
  </si>
  <si>
    <t>NUM.number.CZ.Res.HH.ThermalNew.SH.AdvElc.SH</t>
  </si>
  <si>
    <t>NUM.number.CZ.Res.HH.ThermalNew.SH.AdvElc.SC.AC</t>
  </si>
  <si>
    <t>NUM.number.CZ.Res.HH.ThermalNew.SH.AdvElc.WH.LPG.NoSolar</t>
  </si>
  <si>
    <t>NUM.number.CZ.Res.HH.ThermalNew.SH.AdvElc.WH.LPG.Solar</t>
  </si>
  <si>
    <t>NUM.number.CZ.Res.HH.ThermalNew.SH.AdvElc.WH.Elc.NoSolar</t>
  </si>
  <si>
    <t>NUM.number.CZ.Res.HH.ThermalNew.SH.AdvElc.WH.Elc.Solar</t>
  </si>
  <si>
    <t>NUM.number.CZ.Res.HH.ThermalNew.SH.AdvElc.CO.LPG</t>
  </si>
  <si>
    <t>NUM.number.CZ.Res.HH.ThermalNew.SH.AdvElc.CO.Elc</t>
  </si>
  <si>
    <t>NUM.number.CZ.Res.HH.ThermalNew.SH.ConvElc</t>
  </si>
  <si>
    <t>NUM.number.CZ.Res.HH.ThermalNew.SH.ConvElc.SH</t>
  </si>
  <si>
    <t>NUM.number.CZ.Res.HH.ThermalNew.SH.ConvElc.SC.AC</t>
  </si>
  <si>
    <t>NUM.number.CZ.Res.HH.ThermalNew.SH.ConvElc.WH.LPG.NoSolar</t>
  </si>
  <si>
    <t>NUM.number.CZ.Res.HH.ThermalNew.SH.ConvElc.WH.LPG.Solar</t>
  </si>
  <si>
    <t>NUM.number.CZ.Res.HH.ThermalNew.SH.ConvElc.WH.Elc.NoSolar</t>
  </si>
  <si>
    <t>NUM.number.CZ.Res.HH.ThermalNew.SH.ConvElc.WH.Elc.Solar</t>
  </si>
  <si>
    <t>NUM.number.CZ.Res.HH.ThermalNew.SH.ConvElc.CO.LPG</t>
  </si>
  <si>
    <t>NUM.number.CZ.Res.HH.ThermalNew.SH.ConvElc.CO.Elc</t>
  </si>
  <si>
    <t>CZ - New equipment installations in new and renovated households (detailed structure)</t>
  </si>
  <si>
    <t>NUM.number.CZ.Res.HHnew.ThermalNew.SH.Solids</t>
  </si>
  <si>
    <t>NUM.number.CZ.Res.HHnew.ThermalNew.SH.Solids.SH</t>
  </si>
  <si>
    <t>NUM.number.CZ.Res.HHnew.ThermalNew.SH.Solids.SC.AC</t>
  </si>
  <si>
    <t>NUM.number.CZ.Res.HHnew.ThermalNew.SH.Solids.WH.Solids.NoSolar</t>
  </si>
  <si>
    <t>NUM.number.CZ.Res.HHnew.ThermalNew.SH.Solids.WH.LPG.NoSolar</t>
  </si>
  <si>
    <t>NUM.number.CZ.Res.HHnew.ThermalNew.SH.Solids.WH.LPG.Solar</t>
  </si>
  <si>
    <t>NUM.number.CZ.Res.HHnew.ThermalNew.SH.Solids.WH.Elc.NoSolar</t>
  </si>
  <si>
    <t>NUM.number.CZ.Res.HHnew.ThermalNew.SH.Solids.WH.Elc.Solar</t>
  </si>
  <si>
    <t>NUM.number.CZ.Res.HHnew.ThermalNew.SH.Solids.CO.Solids</t>
  </si>
  <si>
    <t>NUM.number.CZ.Res.HHnew.ThermalNew.SH.Solids.CO.LPG</t>
  </si>
  <si>
    <t>NUM.number.CZ.Res.HHnew.ThermalNew.SH.Solids.CO.Elc</t>
  </si>
  <si>
    <t>NUM.number.CZ.Res.HHnew.ThermalNew.SH.LPG</t>
  </si>
  <si>
    <t>NUM.number.CZ.Res.HHnew.ThermalNew.SH.LPG.SH</t>
  </si>
  <si>
    <t>NUM.number.CZ.Res.HHnew.ThermalNew.SH.LPG.SC.AC</t>
  </si>
  <si>
    <t>NUM.number.CZ.Res.HHnew.ThermalNew.SH.LPG.WH.LPG.NoSolar</t>
  </si>
  <si>
    <t>NUM.number.CZ.Res.HHnew.ThermalNew.SH.LPG.WH.LPG.Solar</t>
  </si>
  <si>
    <t>NUM.number.CZ.Res.HHnew.ThermalNew.SH.LPG.WH.Elc.NoSolar</t>
  </si>
  <si>
    <t>NUM.number.CZ.Res.HHnew.ThermalNew.SH.LPG.WH.Elc.Solar</t>
  </si>
  <si>
    <t>NUM.number.CZ.Res.HHnew.ThermalNew.SH.LPG.CO.LPG</t>
  </si>
  <si>
    <t>NUM.number.CZ.Res.HHnew.ThermalNew.SH.LPG.CO.Elc</t>
  </si>
  <si>
    <t>NUM.number.CZ.Res.HHnew.ThermalNew.SH.Oil</t>
  </si>
  <si>
    <t>NUM.number.CZ.Res.HHnew.ThermalNew.SH.Oil.SH</t>
  </si>
  <si>
    <t>NUM.number.CZ.Res.HHnew.ThermalNew.SH.Oil.SC.AC</t>
  </si>
  <si>
    <t>NUM.number.CZ.Res.HHnew.ThermalNew.SH.Oil.WH.Oil.NoSolar</t>
  </si>
  <si>
    <t>NUM.number.CZ.Res.HHnew.ThermalNew.SH.Oil.WH.Oil.Solar</t>
  </si>
  <si>
    <t>NUM.number.CZ.Res.HHnew.ThermalNew.SH.Oil.WH.Elc.NoSolar</t>
  </si>
  <si>
    <t>NUM.number.CZ.Res.HHnew.ThermalNew.SH.Oil.WH.Elc.Solar</t>
  </si>
  <si>
    <t>NUM.number.CZ.Res.HHnew.ThermalNew.SH.Oil.CO.LPG</t>
  </si>
  <si>
    <t>NUM.number.CZ.Res.HHnew.ThermalNew.SH.Oil.CO.Elc</t>
  </si>
  <si>
    <t>NUM.number.CZ.Res.HHnew.ThermalNew.SH.Gas</t>
  </si>
  <si>
    <t>NUM.number.CZ.Res.HHnew.ThermalNew.SH.Gas.SH</t>
  </si>
  <si>
    <t>NUM.number.CZ.Res.HHnew.ThermalNew.SH.Gas.SC.AC</t>
  </si>
  <si>
    <t>NUM.number.CZ.Res.HHnew.ThermalNew.SH.Gas.WH.Gas.NoSolar</t>
  </si>
  <si>
    <t>NUM.number.CZ.Res.HHnew.ThermalNew.SH.Gas.WH.Gas.Solar</t>
  </si>
  <si>
    <t>NUM.number.CZ.Res.HHnew.ThermalNew.SH.Gas.WH.Elc.NoSolar</t>
  </si>
  <si>
    <t>NUM.number.CZ.Res.HHnew.ThermalNew.SH.Gas.WH.Elc.Solar</t>
  </si>
  <si>
    <t>NUM.number.CZ.Res.HHnew.ThermalNew.SH.Gas.CO.Gas</t>
  </si>
  <si>
    <t>NUM.number.CZ.Res.HHnew.ThermalNew.SH.Gas.CO.Elc</t>
  </si>
  <si>
    <t>NUM.number.CZ.Res.HHnew.ThermalNew.SH.Biomass</t>
  </si>
  <si>
    <t>NUM.number.CZ.Res.HHnew.ThermalNew.SH.Biomass.SH</t>
  </si>
  <si>
    <t>NUM.number.CZ.Res.HHnew.ThermalNew.SH.Biomass.SC.AC</t>
  </si>
  <si>
    <t>NUM.number.CZ.Res.HHnew.ThermalNew.SH.Biomass.WH.Biomass.NoSolar</t>
  </si>
  <si>
    <t>NUM.number.CZ.Res.HHnew.ThermalNew.SH.Biomass.WH.Biomass.Solar</t>
  </si>
  <si>
    <t>NUM.number.CZ.Res.HHnew.ThermalNew.SH.Biomass.WH.LPG.NoSolar</t>
  </si>
  <si>
    <t>NUM.number.CZ.Res.HHnew.ThermalNew.SH.Biomass.WH.LPG.Solar</t>
  </si>
  <si>
    <t>NUM.number.CZ.Res.HHnew.ThermalNew.SH.Biomass.WH.Elc.NoSolar</t>
  </si>
  <si>
    <t>NUM.number.CZ.Res.HHnew.ThermalNew.SH.Biomass.WH.Elc.Solar</t>
  </si>
  <si>
    <t>NUM.number.CZ.Res.HHnew.ThermalNew.SH.Biomass.CO.Biomass</t>
  </si>
  <si>
    <t>NUM.number.CZ.Res.HHnew.ThermalNew.SH.Biomass.CO.LPG</t>
  </si>
  <si>
    <t>NUM.number.CZ.Res.HHnew.ThermalNew.SH.Biomass.CO.Elc</t>
  </si>
  <si>
    <t>NUM.number.CZ.Res.HHnew.ThermalNew.SH.Geo</t>
  </si>
  <si>
    <t>NUM.number.CZ.Res.HHnew.ThermalNew.SH.Geo.SH</t>
  </si>
  <si>
    <t>NUM.number.CZ.Res.HHnew.ThermalNew.SH.Geo.SC.AC</t>
  </si>
  <si>
    <t>NUM.number.CZ.Res.HHnew.ThermalNew.SH.Geo.WH.Geo.NoSolar</t>
  </si>
  <si>
    <t>NUM.number.CZ.Res.HHnew.ThermalNew.SH.Geo.WH.Geo.Solar</t>
  </si>
  <si>
    <t>NUM.number.CZ.Res.HHnew.ThermalNew.SH.Geo.WH.Elc.NoSolar</t>
  </si>
  <si>
    <t>NUM.number.CZ.Res.HHnew.ThermalNew.SH.Geo.WH.Elc.Solar</t>
  </si>
  <si>
    <t>NUM.number.CZ.Res.HHnew.ThermalNew.SH.Geo.CO.LPG</t>
  </si>
  <si>
    <t>NUM.number.CZ.Res.HHnew.ThermalNew.SH.Geo.CO.Elc</t>
  </si>
  <si>
    <t>NUM.number.CZ.Res.HHnew.ThermalNew.SH.DistrHeat</t>
  </si>
  <si>
    <t>NUM.number.CZ.Res.HHnew.ThermalNew.SH.DistrHeat.SH</t>
  </si>
  <si>
    <t>NUM.number.CZ.Res.HHnew.ThermalNew.SH.DistrHeat.SC.AC</t>
  </si>
  <si>
    <t>NUM.number.CZ.Res.HHnew.ThermalNew.SH.DistrHeat.WH.DistrHeat.NoSolar</t>
  </si>
  <si>
    <t>NUM.number.CZ.Res.HHnew.ThermalNew.SH.DistrHeat.WH.DistrHeat.Solar</t>
  </si>
  <si>
    <t>NUM.number.CZ.Res.HHnew.ThermalNew.SH.DistrHeat.WH.Elc.NoSolar</t>
  </si>
  <si>
    <t>NUM.number.CZ.Res.HHnew.ThermalNew.SH.DistrHeat.WH.Elc.Solar</t>
  </si>
  <si>
    <t>NUM.number.CZ.Res.HHnew.ThermalNew.SH.DistrHeat.CO.LPG</t>
  </si>
  <si>
    <t>NUM.number.CZ.Res.HHnew.ThermalNew.SH.DistrHeat.CO.Elc</t>
  </si>
  <si>
    <t>NUM.number.CZ.Res.HHnew.ThermalNew.SH.AdvElc</t>
  </si>
  <si>
    <t>NUM.number.CZ.Res.HHnew.ThermalNew.SH.AdvElc.SH</t>
  </si>
  <si>
    <t>NUM.number.CZ.Res.HHnew.ThermalNew.SH.AdvElc.SC.AC</t>
  </si>
  <si>
    <t>NUM.number.CZ.Res.HHnew.ThermalNew.SH.AdvElc.WH.LPG.NoSolar</t>
  </si>
  <si>
    <t>NUM.number.CZ.Res.HHnew.ThermalNew.SH.AdvElc.WH.LPG.Solar</t>
  </si>
  <si>
    <t>NUM.number.CZ.Res.HHnew.ThermalNew.SH.AdvElc.WH.Elc.NoSolar</t>
  </si>
  <si>
    <t>NUM.number.CZ.Res.HHnew.ThermalNew.SH.AdvElc.WH.Elc.Solar</t>
  </si>
  <si>
    <t>NUM.number.CZ.Res.HHnew.ThermalNew.SH.AdvElc.CO.LPG</t>
  </si>
  <si>
    <t>NUM.number.CZ.Res.HHnew.ThermalNew.SH.AdvElc.CO.Elc</t>
  </si>
  <si>
    <t>NUM.number.CZ.Res.HHnew.ThermalNew.SH.ConvElc</t>
  </si>
  <si>
    <t>NUM.number.CZ.Res.HHnew.ThermalNew.SH.ConvElc.SH</t>
  </si>
  <si>
    <t>NUM.number.CZ.Res.HHnew.ThermalNew.SH.ConvElc.SC.AC</t>
  </si>
  <si>
    <t>NUM.number.CZ.Res.HHnew.ThermalNew.SH.ConvElc.WH.LPG.NoSolar</t>
  </si>
  <si>
    <t>NUM.number.CZ.Res.HHnew.ThermalNew.SH.ConvElc.WH.LPG.Solar</t>
  </si>
  <si>
    <t>NUM.number.CZ.Res.HHnew.ThermalNew.SH.ConvElc.WH.Elc.NoSolar</t>
  </si>
  <si>
    <t>NUM.number.CZ.Res.HHnew.ThermalNew.SH.ConvElc.WH.Elc.Solar</t>
  </si>
  <si>
    <t>NUM.number.CZ.Res.HHnew.ThermalNew.SH.ConvElc.CO.LPG</t>
  </si>
  <si>
    <t>NUM.number.CZ.Res.HHnew.ThermalNew.SH.ConvElc.CO.Elc</t>
  </si>
  <si>
    <t>CZ - New equipment installations via replacement (detailed structure)</t>
  </si>
  <si>
    <t>NUM.number.CZ.Res.HH.ThermalRepl.SH.Solids</t>
  </si>
  <si>
    <t>NUM.number.CZ.Res.HH.ThermalRepl.SH.Solids.SH</t>
  </si>
  <si>
    <t>NUM.number.CZ.Res.HH.ThermalRepl.SH.Solids.SC.AC</t>
  </si>
  <si>
    <t>NUM.number.CZ.Res.HH.ThermalRepl.SH.Solids.WH.Solids.NoSolar</t>
  </si>
  <si>
    <t>NUM.number.CZ.Res.HH.ThermalRepl.SH.Solids.WH.LPG.NoSolar</t>
  </si>
  <si>
    <t>NUM.number.CZ.Res.HH.ThermalRepl.SH.Solids.WH.LPG.Solar</t>
  </si>
  <si>
    <t>NUM.number.CZ.Res.HH.ThermalRepl.SH.Solids.WH.Elc.NoSolar</t>
  </si>
  <si>
    <t>NUM.number.CZ.Res.HH.ThermalRepl.SH.Solids.WH.Elc.Solar</t>
  </si>
  <si>
    <t>NUM.number.CZ.Res.HH.ThermalRepl.SH.Solids.CO.Solids</t>
  </si>
  <si>
    <t>NUM.number.CZ.Res.HH.ThermalRepl.SH.Solids.CO.LPG</t>
  </si>
  <si>
    <t>NUM.number.CZ.Res.HH.ThermalRepl.SH.Solids.CO.Elc</t>
  </si>
  <si>
    <t>NUM.number.CZ.Res.HH.ThermalRepl.SH.LPG</t>
  </si>
  <si>
    <t>NUM.number.CZ.Res.HH.ThermalRepl.SH.LPG.SH</t>
  </si>
  <si>
    <t>NUM.number.CZ.Res.HH.ThermalRepl.SH.LPG.SC.AC</t>
  </si>
  <si>
    <t>NUM.number.CZ.Res.HH.ThermalRepl.SH.LPG.WH.LPG.NoSolar</t>
  </si>
  <si>
    <t>NUM.number.CZ.Res.HH.ThermalRepl.SH.LPG.WH.LPG.Solar</t>
  </si>
  <si>
    <t>NUM.number.CZ.Res.HH.ThermalRepl.SH.LPG.WH.Elc.NoSolar</t>
  </si>
  <si>
    <t>NUM.number.CZ.Res.HH.ThermalRepl.SH.LPG.WH.Elc.Solar</t>
  </si>
  <si>
    <t>NUM.number.CZ.Res.HH.ThermalRepl.SH.LPG.CO.LPG</t>
  </si>
  <si>
    <t>NUM.number.CZ.Res.HH.ThermalRepl.SH.LPG.CO.Elc</t>
  </si>
  <si>
    <t>NUM.number.CZ.Res.HH.ThermalRepl.SH.Oil</t>
  </si>
  <si>
    <t>NUM.number.CZ.Res.HH.ThermalRepl.SH.Oil.SH</t>
  </si>
  <si>
    <t>NUM.number.CZ.Res.HH.ThermalRepl.SH.Oil.SC.AC</t>
  </si>
  <si>
    <t>NUM.number.CZ.Res.HH.ThermalRepl.SH.Oil.WH.Oil.NoSolar</t>
  </si>
  <si>
    <t>NUM.number.CZ.Res.HH.ThermalRepl.SH.Oil.WH.Oil.Solar</t>
  </si>
  <si>
    <t>NUM.number.CZ.Res.HH.ThermalRepl.SH.Oil.WH.Elc.NoSolar</t>
  </si>
  <si>
    <t>NUM.number.CZ.Res.HH.ThermalRepl.SH.Oil.WH.Elc.Solar</t>
  </si>
  <si>
    <t>NUM.number.CZ.Res.HH.ThermalRepl.SH.Oil.CO.LPG</t>
  </si>
  <si>
    <t>NUM.number.CZ.Res.HH.ThermalRepl.SH.Oil.CO.Elc</t>
  </si>
  <si>
    <t>NUM.number.CZ.Res.HH.ThermalRepl.SH.Gas</t>
  </si>
  <si>
    <t>NUM.number.CZ.Res.HH.ThermalRepl.SH.Gas.SH</t>
  </si>
  <si>
    <t>NUM.number.CZ.Res.HH.ThermalRepl.SH.Gas.SC.AC</t>
  </si>
  <si>
    <t>NUM.number.CZ.Res.HH.ThermalRepl.SH.Gas.WH.Gas.NoSolar</t>
  </si>
  <si>
    <t>NUM.number.CZ.Res.HH.ThermalRepl.SH.Gas.WH.Gas.Solar</t>
  </si>
  <si>
    <t>NUM.number.CZ.Res.HH.ThermalRepl.SH.Gas.WH.Elc.NoSolar</t>
  </si>
  <si>
    <t>NUM.number.CZ.Res.HH.ThermalRepl.SH.Gas.WH.Elc.Solar</t>
  </si>
  <si>
    <t>NUM.number.CZ.Res.HH.ThermalRepl.SH.Gas.CO.Gas</t>
  </si>
  <si>
    <t>NUM.number.CZ.Res.HH.ThermalRepl.SH.Gas.CO.Elc</t>
  </si>
  <si>
    <t>NUM.number.CZ.Res.HH.ThermalRepl.SH.Biomass</t>
  </si>
  <si>
    <t>NUM.number.CZ.Res.HH.ThermalRepl.SH.Biomass.SH</t>
  </si>
  <si>
    <t>NUM.number.CZ.Res.HH.ThermalRepl.SH.Biomass.SC.AC</t>
  </si>
  <si>
    <t>NUM.number.CZ.Res.HH.ThermalRepl.SH.Biomass.WH.Biomass.NoSolar</t>
  </si>
  <si>
    <t>NUM.number.CZ.Res.HH.ThermalRepl.SH.Biomass.WH.Biomass.Solar</t>
  </si>
  <si>
    <t>NUM.number.CZ.Res.HH.ThermalRepl.SH.Biomass.WH.LPG.NoSolar</t>
  </si>
  <si>
    <t>NUM.number.CZ.Res.HH.ThermalRepl.SH.Biomass.WH.LPG.Solar</t>
  </si>
  <si>
    <t>NUM.number.CZ.Res.HH.ThermalRepl.SH.Biomass.WH.Elc.NoSolar</t>
  </si>
  <si>
    <t>NUM.number.CZ.Res.HH.ThermalRepl.SH.Biomass.WH.Elc.Solar</t>
  </si>
  <si>
    <t>NUM.number.CZ.Res.HH.ThermalRepl.SH.Biomass.CO.Biomass</t>
  </si>
  <si>
    <t>NUM.number.CZ.Res.HH.ThermalRepl.SH.Biomass.CO.LPG</t>
  </si>
  <si>
    <t>NUM.number.CZ.Res.HH.ThermalRepl.SH.Biomass.CO.Elc</t>
  </si>
  <si>
    <t>NUM.number.CZ.Res.HH.ThermalRepl.SH.Geo</t>
  </si>
  <si>
    <t>NUM.number.CZ.Res.HH.ThermalRepl.SH.Geo.SH</t>
  </si>
  <si>
    <t>NUM.number.CZ.Res.HH.ThermalRepl.SH.Geo.SC.AC</t>
  </si>
  <si>
    <t>NUM.number.CZ.Res.HH.ThermalRepl.SH.Geo.WH.Geo.NoSolar</t>
  </si>
  <si>
    <t>NUM.number.CZ.Res.HH.ThermalRepl.SH.Geo.WH.Geo.Solar</t>
  </si>
  <si>
    <t>NUM.number.CZ.Res.HH.ThermalRepl.SH.Geo.WH.Elc.NoSolar</t>
  </si>
  <si>
    <t>NUM.number.CZ.Res.HH.ThermalRepl.SH.Geo.WH.Elc.Solar</t>
  </si>
  <si>
    <t>NUM.number.CZ.Res.HH.ThermalRepl.SH.Geo.CO.LPG</t>
  </si>
  <si>
    <t>NUM.number.CZ.Res.HH.ThermalRepl.SH.Geo.CO.Elc</t>
  </si>
  <si>
    <t>NUM.number.CZ.Res.HH.ThermalRepl.SH.DistrHeat</t>
  </si>
  <si>
    <t>NUM.number.CZ.Res.HH.ThermalRepl.SH.DistrHeat.SH</t>
  </si>
  <si>
    <t>NUM.number.CZ.Res.HH.ThermalRepl.SH.DistrHeat.SC.AC</t>
  </si>
  <si>
    <t>NUM.number.CZ.Res.HH.ThermalRepl.SH.DistrHeat.WH.DistrHeat.NoSolar</t>
  </si>
  <si>
    <t>NUM.number.CZ.Res.HH.ThermalRepl.SH.DistrHeat.WH.DistrHeat.Solar</t>
  </si>
  <si>
    <t>NUM.number.CZ.Res.HH.ThermalRepl.SH.DistrHeat.WH.Elc.NoSolar</t>
  </si>
  <si>
    <t>NUM.number.CZ.Res.HH.ThermalRepl.SH.DistrHeat.WH.Elc.Solar</t>
  </si>
  <si>
    <t>NUM.number.CZ.Res.HH.ThermalRepl.SH.DistrHeat.CO.LPG</t>
  </si>
  <si>
    <t>NUM.number.CZ.Res.HH.ThermalRepl.SH.DistrHeat.CO.Elc</t>
  </si>
  <si>
    <t>NUM.number.CZ.Res.HH.ThermalRepl.SH.AdvElc</t>
  </si>
  <si>
    <t>NUM.number.CZ.Res.HH.ThermalRepl.SH.AdvElc.SH</t>
  </si>
  <si>
    <t>NUM.number.CZ.Res.HH.ThermalRepl.SH.AdvElc.SC.AC</t>
  </si>
  <si>
    <t>NUM.number.CZ.Res.HH.ThermalRepl.SH.AdvElc.WH.LPG.NoSolar</t>
  </si>
  <si>
    <t>NUM.number.CZ.Res.HH.ThermalRepl.SH.AdvElc.WH.LPG.Solar</t>
  </si>
  <si>
    <t>NUM.number.CZ.Res.HH.ThermalRepl.SH.AdvElc.WH.Elc.NoSolar</t>
  </si>
  <si>
    <t>NUM.number.CZ.Res.HH.ThermalRepl.SH.AdvElc.WH.Elc.Solar</t>
  </si>
  <si>
    <t>NUM.number.CZ.Res.HH.ThermalRepl.SH.AdvElc.CO.LPG</t>
  </si>
  <si>
    <t>NUM.number.CZ.Res.HH.ThermalRepl.SH.AdvElc.CO.Elc</t>
  </si>
  <si>
    <t>NUM.number.CZ.Res.HH.ThermalRepl.SH.ConvElc</t>
  </si>
  <si>
    <t>NUM.number.CZ.Res.HH.ThermalRepl.SH.ConvElc.SH</t>
  </si>
  <si>
    <t>NUM.number.CZ.Res.HH.ThermalRepl.SH.ConvElc.SC.AC</t>
  </si>
  <si>
    <t>NUM.number.CZ.Res.HH.ThermalRepl.SH.ConvElc.WH.LPG.NoSolar</t>
  </si>
  <si>
    <t>NUM.number.CZ.Res.HH.ThermalRepl.SH.ConvElc.WH.LPG.Solar</t>
  </si>
  <si>
    <t>NUM.number.CZ.Res.HH.ThermalRepl.SH.ConvElc.WH.Elc.NoSolar</t>
  </si>
  <si>
    <t>NUM.number.CZ.Res.HH.ThermalRepl.SH.ConvElc.WH.Elc.Solar</t>
  </si>
  <si>
    <t>NUM.number.CZ.Res.HH.ThermalRepl.SH.ConvElc.CO.LPG</t>
  </si>
  <si>
    <t>NUM.number.CZ.Res.HH.ThermalRepl.SH.ConvElc.CO.Elc</t>
  </si>
  <si>
    <t>CZ - Equipment installations in 2021 - vintage structure</t>
  </si>
  <si>
    <t>VIN.number.CZ.Res.HH.Thermal.SH.Solids</t>
  </si>
  <si>
    <t>VIN.number.CZ.Res.HH.Thermal.SH.Solids.SH</t>
  </si>
  <si>
    <t>VIN.number.CZ.Res.HH.Thermal.SH.Solids.SC.AC</t>
  </si>
  <si>
    <t>VIN.number.CZ.Res.HH.Thermal.SH.Solids.WH.Solids.NoSolar</t>
  </si>
  <si>
    <t>VIN.number.CZ.Res.HH.Thermal.SH.Solids.WH.LPG.NoSolar</t>
  </si>
  <si>
    <t>VIN.number.CZ.Res.HH.Thermal.SH.Solids.WH.LPG.Solar</t>
  </si>
  <si>
    <t>VIN.number.CZ.Res.HH.Thermal.SH.Solids.WH.Elc.NoSolar</t>
  </si>
  <si>
    <t>VIN.number.CZ.Res.HH.Thermal.SH.Solids.WH.Elc.Solar</t>
  </si>
  <si>
    <t>VIN.number.CZ.Res.HH.Thermal.SH.Solids.CO.Solids</t>
  </si>
  <si>
    <t>VIN.number.CZ.Res.HH.Thermal.SH.Solids.CO.LPG</t>
  </si>
  <si>
    <t>VIN.number.CZ.Res.HH.Thermal.SH.Solids.CO.Elc</t>
  </si>
  <si>
    <t>VIN.number.CZ.Res.HH.Thermal.SH.LPG</t>
  </si>
  <si>
    <t>VIN.number.CZ.Res.HH.Thermal.SH.LPG.SH</t>
  </si>
  <si>
    <t>VIN.number.CZ.Res.HH.Thermal.SH.LPG.SC.AC</t>
  </si>
  <si>
    <t>VIN.number.CZ.Res.HH.Thermal.SH.LPG.WH.LPG.NoSolar</t>
  </si>
  <si>
    <t>VIN.number.CZ.Res.HH.Thermal.SH.LPG.WH.LPG.Solar</t>
  </si>
  <si>
    <t>VIN.number.CZ.Res.HH.Thermal.SH.LPG.WH.Elc.NoSolar</t>
  </si>
  <si>
    <t>VIN.number.CZ.Res.HH.Thermal.SH.LPG.WH.Elc.Solar</t>
  </si>
  <si>
    <t>VIN.number.CZ.Res.HH.Thermal.SH.LPG.CO.LPG</t>
  </si>
  <si>
    <t>VIN.number.CZ.Res.HH.Thermal.SH.LPG.CO.Elc</t>
  </si>
  <si>
    <t>VIN.number.CZ.Res.HH.Thermal.SH.Oil</t>
  </si>
  <si>
    <t>VIN.number.CZ.Res.HH.Thermal.SH.Oil.SH</t>
  </si>
  <si>
    <t>VIN.number.CZ.Res.HH.Thermal.SH.Oil.SC.AC</t>
  </si>
  <si>
    <t>VIN.number.CZ.Res.HH.Thermal.SH.Oil.WH.Oil.NoSolar</t>
  </si>
  <si>
    <t>VIN.number.CZ.Res.HH.Thermal.SH.Oil.WH.Oil.Solar</t>
  </si>
  <si>
    <t>VIN.number.CZ.Res.HH.Thermal.SH.Oil.WH.Elc.NoSolar</t>
  </si>
  <si>
    <t>VIN.number.CZ.Res.HH.Thermal.SH.Oil.WH.Elc.Solar</t>
  </si>
  <si>
    <t>VIN.number.CZ.Res.HH.Thermal.SH.Oil.CO.LPG</t>
  </si>
  <si>
    <t>VIN.number.CZ.Res.HH.Thermal.SH.Oil.CO.Elc</t>
  </si>
  <si>
    <t>VIN.number.CZ.Res.HH.Thermal.SH.Gas</t>
  </si>
  <si>
    <t>VIN.number.CZ.Res.HH.Thermal.SH.Gas.SH</t>
  </si>
  <si>
    <t>VIN.number.CZ.Res.HH.Thermal.SH.Gas.SC.AC</t>
  </si>
  <si>
    <t>VIN.number.CZ.Res.HH.Thermal.SH.Gas.WH.Gas.NoSolar</t>
  </si>
  <si>
    <t>VIN.number.CZ.Res.HH.Thermal.SH.Gas.WH.Gas.Solar</t>
  </si>
  <si>
    <t>VIN.number.CZ.Res.HH.Thermal.SH.Gas.WH.Elc.NoSolar</t>
  </si>
  <si>
    <t>VIN.number.CZ.Res.HH.Thermal.SH.Gas.WH.Elc.Solar</t>
  </si>
  <si>
    <t>VIN.number.CZ.Res.HH.Thermal.SH.Gas.CO.Gas</t>
  </si>
  <si>
    <t>VIN.number.CZ.Res.HH.Thermal.SH.Gas.CO.Elc</t>
  </si>
  <si>
    <t>VIN.number.CZ.Res.HH.Thermal.SH.Biomass</t>
  </si>
  <si>
    <t>VIN.number.CZ.Res.HH.Thermal.SH.Biomass.SH</t>
  </si>
  <si>
    <t>VIN.number.CZ.Res.HH.Thermal.SH.Biomass.SC.AC</t>
  </si>
  <si>
    <t>VIN.number.CZ.Res.HH.Thermal.SH.Biomass.WH.Biomass.NoSolar</t>
  </si>
  <si>
    <t>VIN.number.CZ.Res.HH.Thermal.SH.Biomass.WH.Biomass.Solar</t>
  </si>
  <si>
    <t>VIN.number.CZ.Res.HH.Thermal.SH.Biomass.WH.LPG.NoSolar</t>
  </si>
  <si>
    <t>VIN.number.CZ.Res.HH.Thermal.SH.Biomass.WH.LPG.Solar</t>
  </si>
  <si>
    <t>VIN.number.CZ.Res.HH.Thermal.SH.Biomass.WH.Elc.NoSolar</t>
  </si>
  <si>
    <t>VIN.number.CZ.Res.HH.Thermal.SH.Biomass.WH.Elc.Solar</t>
  </si>
  <si>
    <t>VIN.number.CZ.Res.HH.Thermal.SH.Biomass.CO.Biomass</t>
  </si>
  <si>
    <t>VIN.number.CZ.Res.HH.Thermal.SH.Biomass.CO.LPG</t>
  </si>
  <si>
    <t>VIN.number.CZ.Res.HH.Thermal.SH.Biomass.CO.Elc</t>
  </si>
  <si>
    <t>VIN.number.CZ.Res.HH.Thermal.SH.Geo</t>
  </si>
  <si>
    <t>VIN.number.CZ.Res.HH.Thermal.SH.Geo.SH</t>
  </si>
  <si>
    <t>VIN.number.CZ.Res.HH.Thermal.SH.Geo.SC.AC</t>
  </si>
  <si>
    <t>VIN.number.CZ.Res.HH.Thermal.SH.Geo.WH.Geo.NoSolar</t>
  </si>
  <si>
    <t>VIN.number.CZ.Res.HH.Thermal.SH.Geo.WH.Geo.Solar</t>
  </si>
  <si>
    <t>VIN.number.CZ.Res.HH.Thermal.SH.Geo.WH.Elc.NoSolar</t>
  </si>
  <si>
    <t>VIN.number.CZ.Res.HH.Thermal.SH.Geo.WH.Elc.Solar</t>
  </si>
  <si>
    <t>VIN.number.CZ.Res.HH.Thermal.SH.Geo.CO.LPG</t>
  </si>
  <si>
    <t>VIN.number.CZ.Res.HH.Thermal.SH.Geo.CO.Elc</t>
  </si>
  <si>
    <t>VIN.number.CZ.Res.HH.Thermal.SH.DistrHeat</t>
  </si>
  <si>
    <t>VIN.number.CZ.Res.HH.Thermal.SH.DistrHeat.SH</t>
  </si>
  <si>
    <t>VIN.number.CZ.Res.HH.Thermal.SH.DistrHeat.SC.AC</t>
  </si>
  <si>
    <t>VIN.number.CZ.Res.HH.Thermal.SH.DistrHeat.WH.DistrHeat.NoSolar</t>
  </si>
  <si>
    <t>VIN.number.CZ.Res.HH.Thermal.SH.DistrHeat.WH.DistrHeat.Solar</t>
  </si>
  <si>
    <t>VIN.number.CZ.Res.HH.Thermal.SH.DistrHeat.WH.Elc.NoSolar</t>
  </si>
  <si>
    <t>VIN.number.CZ.Res.HH.Thermal.SH.DistrHeat.WH.Elc.Solar</t>
  </si>
  <si>
    <t>VIN.number.CZ.Res.HH.Thermal.SH.DistrHeat.CO.LPG</t>
  </si>
  <si>
    <t>VIN.number.CZ.Res.HH.Thermal.SH.DistrHeat.CO.Elc</t>
  </si>
  <si>
    <t>VIN.number.CZ.Res.HH.Thermal.SH.AdvElc</t>
  </si>
  <si>
    <t>VIN.number.CZ.Res.HH.Thermal.SH.AdvElc.SH</t>
  </si>
  <si>
    <t>VIN.number.CZ.Res.HH.Thermal.SH.AdvElc.SC.AC</t>
  </si>
  <si>
    <t>VIN.number.CZ.Res.HH.Thermal.SH.AdvElc.WH.LPG.NoSolar</t>
  </si>
  <si>
    <t>VIN.number.CZ.Res.HH.Thermal.SH.AdvElc.WH.LPG.Solar</t>
  </si>
  <si>
    <t>VIN.number.CZ.Res.HH.Thermal.SH.AdvElc.WH.Elc.NoSolar</t>
  </si>
  <si>
    <t>VIN.number.CZ.Res.HH.Thermal.SH.AdvElc.WH.Elc.Solar</t>
  </si>
  <si>
    <t>VIN.number.CZ.Res.HH.Thermal.SH.AdvElc.CO.LPG</t>
  </si>
  <si>
    <t>VIN.number.CZ.Res.HH.Thermal.SH.AdvElc.CO.Elc</t>
  </si>
  <si>
    <t>VIN.number.CZ.Res.HH.Thermal.SH.ConvElc</t>
  </si>
  <si>
    <t>VIN.number.CZ.Res.HH.Thermal.SH.ConvElc.SH</t>
  </si>
  <si>
    <t>VIN.number.CZ.Res.HH.Thermal.SH.ConvElc.SC.AC</t>
  </si>
  <si>
    <t>VIN.number.CZ.Res.HH.Thermal.SH.ConvElc.WH.LPG.NoSolar</t>
  </si>
  <si>
    <t>VIN.number.CZ.Res.HH.Thermal.SH.ConvElc.WH.LPG.Solar</t>
  </si>
  <si>
    <t>VIN.number.CZ.Res.HH.Thermal.SH.ConvElc.WH.Elc.NoSolar</t>
  </si>
  <si>
    <t>VIN.number.CZ.Res.HH.Thermal.SH.ConvElc.WH.Elc.Solar</t>
  </si>
  <si>
    <t>VIN.number.CZ.Res.HH.Thermal.SH.ConvElc.CO.LPG</t>
  </si>
  <si>
    <t>VIN.number.CZ.Res.HH.Thermal.SH.ConvElc.CO.Elc</t>
  </si>
  <si>
    <t>CZ - Final energy consumption (detailed structure)</t>
  </si>
  <si>
    <t>FEC.ktoe.CZ.Res.HH.Thermal.SH.Solids</t>
  </si>
  <si>
    <t>FEC.ktoe.CZ.Res.HH.Thermal.SH.Solids.SH</t>
  </si>
  <si>
    <t>FEC.ktoe.CZ.Res.HH.Thermal.SH.Solids.SH.Solids</t>
  </si>
  <si>
    <t>FEC.ktoe.CZ.Res.HH.Thermal.SH.Solids.SH.Elec</t>
  </si>
  <si>
    <t>FEC.ktoe.CZ.Res.HH.Thermal.SH.Solids.SC</t>
  </si>
  <si>
    <t>FEC.ktoe.CZ.Res.HH.Thermal.SH.Solids.SC.AC.Elec</t>
  </si>
  <si>
    <t>FEC.ktoe.CZ.Res.HH.Thermal.SH.Solids.WH</t>
  </si>
  <si>
    <t>FEC.ktoe.CZ.Res.HH.Thermal.SH.Solids.WH.Solids.NoSolar.Solids</t>
  </si>
  <si>
    <t>FEC.ktoe.CZ.Res.HH.Thermal.SH.Solids.WH.LPG.NoSolar.LPG</t>
  </si>
  <si>
    <t>FEC.ktoe.CZ.Res.HH.Thermal.SH.Solids.WH.LPG.Solar</t>
  </si>
  <si>
    <t>FEC.ktoe.CZ.Res.HH.Thermal.SH.Solids.WH.LPG.Solar.LPG</t>
  </si>
  <si>
    <t>FEC.ktoe.CZ.Res.HH.Thermal.SH.Solids.WH.LPG.Solar.Solar</t>
  </si>
  <si>
    <t>FEC.ktoe.CZ.Res.HH.Thermal.SH.Solids.WH.Elc.NoSolar.Elec</t>
  </si>
  <si>
    <t>FEC.ktoe.CZ.Res.HH.Thermal.SH.Solids.WH.Elc.Solar</t>
  </si>
  <si>
    <t>FEC.ktoe.CZ.Res.HH.Thermal.SH.Solids.WH.Elc.Solar.Elec</t>
  </si>
  <si>
    <t>FEC.ktoe.CZ.Res.HH.Thermal.SH.Solids.WH.Elc.Solar.Solar</t>
  </si>
  <si>
    <t>FEC.ktoe.CZ.Res.HH.Thermal.SH.Solids.CO</t>
  </si>
  <si>
    <t>FEC.ktoe.CZ.Res.HH.Thermal.SH.Solids.CO.Solids.Solids</t>
  </si>
  <si>
    <t>FEC.ktoe.CZ.Res.HH.Thermal.SH.Solids.CO.LPG.LPG</t>
  </si>
  <si>
    <t>FEC.ktoe.CZ.Res.HH.Thermal.SH.Solids.CO.Elc.Elec</t>
  </si>
  <si>
    <t>FEC.ktoe.CZ.Res.HH.Thermal.SH.LPG</t>
  </si>
  <si>
    <t>FEC.ktoe.CZ.Res.HH.Thermal.SH.LPG.SH</t>
  </si>
  <si>
    <t>FEC.ktoe.CZ.Res.HH.Thermal.SH.LPG.SH.LPG</t>
  </si>
  <si>
    <t>FEC.ktoe.CZ.Res.HH.Thermal.SH.LPG.SH.Elec</t>
  </si>
  <si>
    <t>FEC.ktoe.CZ.Res.HH.Thermal.SH.LPG.SC</t>
  </si>
  <si>
    <t>FEC.ktoe.CZ.Res.HH.Thermal.SH.LPG.SC.AC.Elec</t>
  </si>
  <si>
    <t>FEC.ktoe.CZ.Res.HH.Thermal.SH.LPG.WH</t>
  </si>
  <si>
    <t>FEC.ktoe.CZ.Res.HH.Thermal.SH.LPG.WH.LPG.NoSolar.LPG</t>
  </si>
  <si>
    <t>FEC.ktoe.CZ.Res.HH.Thermal.SH.LPG.WH.LPG.Solar</t>
  </si>
  <si>
    <t>FEC.ktoe.CZ.Res.HH.Thermal.SH.LPG.WH.LPG.Solar.LPG</t>
  </si>
  <si>
    <t>FEC.ktoe.CZ.Res.HH.Thermal.SH.LPG.WH.LPG.Solar.Solar</t>
  </si>
  <si>
    <t>FEC.ktoe.CZ.Res.HH.Thermal.SH.LPG.WH.Elc.NoSolar.Elec</t>
  </si>
  <si>
    <t>FEC.ktoe.CZ.Res.HH.Thermal.SH.LPG.WH.Elc.Solar</t>
  </si>
  <si>
    <t>FEC.ktoe.CZ.Res.HH.Thermal.SH.LPG.WH.Elc.Solar.Elec</t>
  </si>
  <si>
    <t>FEC.ktoe.CZ.Res.HH.Thermal.SH.LPG.WH.Elc.Solar.Solar</t>
  </si>
  <si>
    <t>FEC.ktoe.CZ.Res.HH.Thermal.SH.LPG.CO</t>
  </si>
  <si>
    <t>FEC.ktoe.CZ.Res.HH.Thermal.SH.LPG.CO.LPG.LPG</t>
  </si>
  <si>
    <t>FEC.ktoe.CZ.Res.HH.Thermal.SH.LPG.CO.Elc.Elec</t>
  </si>
  <si>
    <t>FEC.ktoe.CZ.Res.HH.Thermal.SH.Oil</t>
  </si>
  <si>
    <t>FEC.ktoe.CZ.Res.HH.Thermal.SH.Oil.SH</t>
  </si>
  <si>
    <t>FEC.ktoe.CZ.Res.HH.Thermal.SH.Oil.SH.Oil</t>
  </si>
  <si>
    <t>FEC.ktoe.CZ.Res.HH.Thermal.SH.Oil.SH.Elec</t>
  </si>
  <si>
    <t>FEC.ktoe.CZ.Res.HH.Thermal.SH.Oil.SC</t>
  </si>
  <si>
    <t>FEC.ktoe.CZ.Res.HH.Thermal.SH.Oil.SC.AC.Elec</t>
  </si>
  <si>
    <t>FEC.ktoe.CZ.Res.HH.Thermal.SH.Oil.WH</t>
  </si>
  <si>
    <t>FEC.ktoe.CZ.Res.HH.Thermal.SH.Oil.WH.Oil.NoSolar.Oil</t>
  </si>
  <si>
    <t>FEC.ktoe.CZ.Res.HH.Thermal.SH.Oil.WH.Oil.Solar</t>
  </si>
  <si>
    <t>FEC.ktoe.CZ.Res.HH.Thermal.SH.Oil.WH.Oil.Solar.Oil</t>
  </si>
  <si>
    <t>FEC.ktoe.CZ.Res.HH.Thermal.SH.Oil.WH.Oil.Solar.Solar</t>
  </si>
  <si>
    <t>FEC.ktoe.CZ.Res.HH.Thermal.SH.Oil.WH.Elc.NoSolar.Elec</t>
  </si>
  <si>
    <t>FEC.ktoe.CZ.Res.HH.Thermal.SH.Oil.WH.Elc.Solar</t>
  </si>
  <si>
    <t>FEC.ktoe.CZ.Res.HH.Thermal.SH.Oil.WH.Elc.Solar.Elec</t>
  </si>
  <si>
    <t>FEC.ktoe.CZ.Res.HH.Thermal.SH.Oil.WH.Elc.Solar.Solar</t>
  </si>
  <si>
    <t>FEC.ktoe.CZ.Res.HH.Thermal.SH.Oil.CO</t>
  </si>
  <si>
    <t>FEC.ktoe.CZ.Res.HH.Thermal.SH.Oil.CO.LPG.LPG</t>
  </si>
  <si>
    <t>FEC.ktoe.CZ.Res.HH.Thermal.SH.Oil.CO.Elc.Elec</t>
  </si>
  <si>
    <t>FEC.ktoe.CZ.Res.HH.Thermal.SH.Gas</t>
  </si>
  <si>
    <t>FEC.ktoe.CZ.Res.HH.Thermal.SH.Gas.SH</t>
  </si>
  <si>
    <t>FEC.ktoe.CZ.Res.HH.Thermal.SH.Gas.SH.Gas</t>
  </si>
  <si>
    <t>FEC.ktoe.CZ.Res.HH.Thermal.SH.Gas.SH.Elec</t>
  </si>
  <si>
    <t>FEC.ktoe.CZ.Res.HH.Thermal.SH.Gas.SC</t>
  </si>
  <si>
    <t>FEC.ktoe.CZ.Res.HH.Thermal.SH.Gas.SC.AC.Elec</t>
  </si>
  <si>
    <t>FEC.ktoe.CZ.Res.HH.Thermal.SH.Gas.WH</t>
  </si>
  <si>
    <t>FEC.ktoe.CZ.Res.HH.Thermal.SH.Gas.WH.Gas.NoSolar.Gas</t>
  </si>
  <si>
    <t>FEC.ktoe.CZ.Res.HH.Thermal.SH.Gas.WH.Gas.Solar</t>
  </si>
  <si>
    <t>FEC.ktoe.CZ.Res.HH.Thermal.SH.Gas.WH.Gas.Solar.Gas</t>
  </si>
  <si>
    <t>FEC.ktoe.CZ.Res.HH.Thermal.SH.Gas.WH.Gas.Solar.Solar</t>
  </si>
  <si>
    <t>FEC.ktoe.CZ.Res.HH.Thermal.SH.Gas.WH.Elc.NoSolar.Elec</t>
  </si>
  <si>
    <t>FEC.ktoe.CZ.Res.HH.Thermal.SH.Gas.WH.Elc.Solar</t>
  </si>
  <si>
    <t>FEC.ktoe.CZ.Res.HH.Thermal.SH.Gas.WH.Elc.Solar.Elec</t>
  </si>
  <si>
    <t>FEC.ktoe.CZ.Res.HH.Thermal.SH.Gas.WH.Elc.Solar.Solar</t>
  </si>
  <si>
    <t>FEC.ktoe.CZ.Res.HH.Thermal.SH.Gas.CO</t>
  </si>
  <si>
    <t>FEC.ktoe.CZ.Res.HH.Thermal.SH.Gas.CO.Gas.Gas</t>
  </si>
  <si>
    <t>FEC.ktoe.CZ.Res.HH.Thermal.SH.Gas.CO.Elc.Elec</t>
  </si>
  <si>
    <t>FEC.ktoe.CZ.Res.HH.Thermal.SH.Biomass</t>
  </si>
  <si>
    <t>FEC.ktoe.CZ.Res.HH.Thermal.SH.Biomass.SH</t>
  </si>
  <si>
    <t>FEC.ktoe.CZ.Res.HH.Thermal.SH.Biomass.SH.Biomass</t>
  </si>
  <si>
    <t>FEC.ktoe.CZ.Res.HH.Thermal.SH.Biomass.SH.Elec</t>
  </si>
  <si>
    <t>FEC.ktoe.CZ.Res.HH.Thermal.SH.Biomass.SC</t>
  </si>
  <si>
    <t>FEC.ktoe.CZ.Res.HH.Thermal.SH.Biomass.SC.AC.Elec</t>
  </si>
  <si>
    <t>FEC.ktoe.CZ.Res.HH.Thermal.SH.Biomass.WH</t>
  </si>
  <si>
    <t>FEC.ktoe.CZ.Res.HH.Thermal.SH.Biomass.WH.Biomass.NoSolar.Biomass</t>
  </si>
  <si>
    <t>FEC.ktoe.CZ.Res.HH.Thermal.SH.Biomass.WH.Biomass.Solar</t>
  </si>
  <si>
    <t>FEC.ktoe.CZ.Res.HH.Thermal.SH.Biomass.WH.Biomass.Solar.Biomass</t>
  </si>
  <si>
    <t>FEC.ktoe.CZ.Res.HH.Thermal.SH.Biomass.WH.Biomass.Solar.Solar</t>
  </si>
  <si>
    <t>FEC.ktoe.CZ.Res.HH.Thermal.SH.Biomass.WH.LPG.NoSolar.LPG</t>
  </si>
  <si>
    <t>FEC.ktoe.CZ.Res.HH.Thermal.SH.Biomass.WH.LPG.Solar</t>
  </si>
  <si>
    <t>FEC.ktoe.CZ.Res.HH.Thermal.SH.Biomass.WH.LPG.Solar.LPG</t>
  </si>
  <si>
    <t>FEC.ktoe.CZ.Res.HH.Thermal.SH.Biomass.WH.LPG.Solar.Solar</t>
  </si>
  <si>
    <t>FEC.ktoe.CZ.Res.HH.Thermal.SH.Biomass.WH.Elc.NoSolar.Elec</t>
  </si>
  <si>
    <t>FEC.ktoe.CZ.Res.HH.Thermal.SH.Biomass.WH.Elc.Solar</t>
  </si>
  <si>
    <t>FEC.ktoe.CZ.Res.HH.Thermal.SH.Biomass.WH.Elc.Solar.Elec</t>
  </si>
  <si>
    <t>FEC.ktoe.CZ.Res.HH.Thermal.SH.Biomass.WH.Elc.Solar.Solar</t>
  </si>
  <si>
    <t>FEC.ktoe.CZ.Res.HH.Thermal.SH.Biomass.CO</t>
  </si>
  <si>
    <t>FEC.ktoe.CZ.Res.HH.Thermal.SH.Biomass.CO.Biomass.Biomass</t>
  </si>
  <si>
    <t>FEC.ktoe.CZ.Res.HH.Thermal.SH.Biomass.CO.LPG.LPG</t>
  </si>
  <si>
    <t>FEC.ktoe.CZ.Res.HH.Thermal.SH.Biomass.CO.Elc.Elec</t>
  </si>
  <si>
    <t>FEC.ktoe.CZ.Res.HH.Thermal.SH.Geo</t>
  </si>
  <si>
    <t>FEC.ktoe.CZ.Res.HH.Thermal.SH.Geo.SH</t>
  </si>
  <si>
    <t>FEC.ktoe.CZ.Res.HH.Thermal.SH.Geo.SH.Geo</t>
  </si>
  <si>
    <t>FEC.ktoe.CZ.Res.HH.Thermal.SH.Geo.SH.Elec</t>
  </si>
  <si>
    <t>FEC.ktoe.CZ.Res.HH.Thermal.SH.Geo.SC</t>
  </si>
  <si>
    <t>FEC.ktoe.CZ.Res.HH.Thermal.SH.Geo.SC.AC.Elec</t>
  </si>
  <si>
    <t>FEC.ktoe.CZ.Res.HH.Thermal.SH.Geo.WH</t>
  </si>
  <si>
    <t>FEC.ktoe.CZ.Res.HH.Thermal.SH.Geo.WH.Geo.NoSolar.Geo</t>
  </si>
  <si>
    <t>FEC.ktoe.CZ.Res.HH.Thermal.SH.Geo.WH.Geo.Solar</t>
  </si>
  <si>
    <t>FEC.ktoe.CZ.Res.HH.Thermal.SH.Geo.WH.Geo.Solar.Geo</t>
  </si>
  <si>
    <t>FEC.ktoe.CZ.Res.HH.Thermal.SH.Geo.WH.Geo.Solar.Solar</t>
  </si>
  <si>
    <t>FEC.ktoe.CZ.Res.HH.Thermal.SH.Geo.WH.Elc.NoSolar.Elec</t>
  </si>
  <si>
    <t>FEC.ktoe.CZ.Res.HH.Thermal.SH.Geo.WH.Elc.Solar</t>
  </si>
  <si>
    <t>FEC.ktoe.CZ.Res.HH.Thermal.SH.Geo.WH.Elc.Solar.Elec</t>
  </si>
  <si>
    <t>FEC.ktoe.CZ.Res.HH.Thermal.SH.Geo.WH.Elc.Solar.Solar</t>
  </si>
  <si>
    <t>FEC.ktoe.CZ.Res.HH.Thermal.SH.Geo.CO</t>
  </si>
  <si>
    <t>FEC.ktoe.CZ.Res.HH.Thermal.SH.Geo.CO.LPG.LPG</t>
  </si>
  <si>
    <t>FEC.ktoe.CZ.Res.HH.Thermal.SH.Geo.CO.Elc.Elec</t>
  </si>
  <si>
    <t>FEC.ktoe.CZ.Res.HH.Thermal.SH.DistrHeat</t>
  </si>
  <si>
    <t>FEC.ktoe.CZ.Res.HH.Thermal.SH.DistrHeat.SH</t>
  </si>
  <si>
    <t>FEC.ktoe.CZ.Res.HH.Thermal.SH.DistrHeat.SH.Steam_Distr</t>
  </si>
  <si>
    <t>FEC.ktoe.CZ.Res.HH.Thermal.SH.DistrHeat.SH.Elec</t>
  </si>
  <si>
    <t>FEC.ktoe.CZ.Res.HH.Thermal.SH.DistrHeat.SC</t>
  </si>
  <si>
    <t>FEC.ktoe.CZ.Res.HH.Thermal.SH.DistrHeat.SC.AC.Elec</t>
  </si>
  <si>
    <t>FEC.ktoe.CZ.Res.HH.Thermal.SH.DistrHeat.WH</t>
  </si>
  <si>
    <t>FEC.ktoe.CZ.Res.HH.Thermal.SH.DistrHeat.WH.DistrHeat.NoSolar.Steam_Distr</t>
  </si>
  <si>
    <t>FEC.ktoe.CZ.Res.HH.Thermal.SH.DistrHeat.WH.DistrHeat.Solar</t>
  </si>
  <si>
    <t>FEC.ktoe.CZ.Res.HH.Thermal.SH.DistrHeat.WH.DistrHeat.Solar.Steam_Distr</t>
  </si>
  <si>
    <t>FEC.ktoe.CZ.Res.HH.Thermal.SH.DistrHeat.WH.DistrHeat.Solar.Solar</t>
  </si>
  <si>
    <t>FEC.ktoe.CZ.Res.HH.Thermal.SH.DistrHeat.WH.Elc.NoSolar.Elec</t>
  </si>
  <si>
    <t>FEC.ktoe.CZ.Res.HH.Thermal.SH.DistrHeat.WH.Elc.Solar</t>
  </si>
  <si>
    <t>FEC.ktoe.CZ.Res.HH.Thermal.SH.DistrHeat.WH.Elc.Solar.Elec</t>
  </si>
  <si>
    <t>FEC.ktoe.CZ.Res.HH.Thermal.SH.DistrHeat.WH.Elc.Solar.Solar</t>
  </si>
  <si>
    <t>FEC.ktoe.CZ.Res.HH.Thermal.SH.DistrHeat.CO</t>
  </si>
  <si>
    <t>FEC.ktoe.CZ.Res.HH.Thermal.SH.DistrHeat.CO.LPG.LPG</t>
  </si>
  <si>
    <t>FEC.ktoe.CZ.Res.HH.Thermal.SH.DistrHeat.CO.Elc.Elec</t>
  </si>
  <si>
    <t>FEC.ktoe.CZ.Res.HH.Thermal.SH.AdvElc</t>
  </si>
  <si>
    <t>FEC.ktoe.CZ.Res.HH.Thermal.SH.AdvElc.SH</t>
  </si>
  <si>
    <t>FEC.ktoe.CZ.Res.HH.Thermal.SH.AdvElc.SH.Elec</t>
  </si>
  <si>
    <t>FEC.ktoe.CZ.Res.HH.Thermal.SH.AdvElc.SC</t>
  </si>
  <si>
    <t>FEC.ktoe.CZ.Res.HH.Thermal.SH.AdvElc.SC.AC.Elec</t>
  </si>
  <si>
    <t>FEC.ktoe.CZ.Res.HH.Thermal.SH.AdvElc.WH</t>
  </si>
  <si>
    <t>FEC.ktoe.CZ.Res.HH.Thermal.SH.AdvElc.WH.LPG.NoSolar.LPG</t>
  </si>
  <si>
    <t>FEC.ktoe.CZ.Res.HH.Thermal.SH.AdvElc.WH.LPG.Solar</t>
  </si>
  <si>
    <t>FEC.ktoe.CZ.Res.HH.Thermal.SH.AdvElc.WH.LPG.Solar.LPG</t>
  </si>
  <si>
    <t>FEC.ktoe.CZ.Res.HH.Thermal.SH.AdvElc.WH.LPG.Solar.Solar</t>
  </si>
  <si>
    <t>FEC.ktoe.CZ.Res.HH.Thermal.SH.AdvElc.WH.Elc.NoSolar.Elec</t>
  </si>
  <si>
    <t>FEC.ktoe.CZ.Res.HH.Thermal.SH.AdvElc.WH.Elc.Solar</t>
  </si>
  <si>
    <t>FEC.ktoe.CZ.Res.HH.Thermal.SH.AdvElc.WH.Elc.Solar.Elec</t>
  </si>
  <si>
    <t>FEC.ktoe.CZ.Res.HH.Thermal.SH.AdvElc.WH.Elc.Solar.Solar</t>
  </si>
  <si>
    <t>FEC.ktoe.CZ.Res.HH.Thermal.SH.AdvElc.CO</t>
  </si>
  <si>
    <t>FEC.ktoe.CZ.Res.HH.Thermal.SH.AdvElc.CO.LPG.LPG</t>
  </si>
  <si>
    <t>FEC.ktoe.CZ.Res.HH.Thermal.SH.AdvElc.CO.Elc.Elec</t>
  </si>
  <si>
    <t>FEC.ktoe.CZ.Res.HH.Thermal.SH.ConvElc</t>
  </si>
  <si>
    <t>FEC.ktoe.CZ.Res.HH.Thermal.SH.ConvElc.SH</t>
  </si>
  <si>
    <t>FEC.ktoe.CZ.Res.HH.Thermal.SH.ConvElc.SH.Elec</t>
  </si>
  <si>
    <t>FEC.ktoe.CZ.Res.HH.Thermal.SH.ConvElc.SC</t>
  </si>
  <si>
    <t>FEC.ktoe.CZ.Res.HH.Thermal.SH.ConvElc.SC.AC.Elec</t>
  </si>
  <si>
    <t>FEC.ktoe.CZ.Res.HH.Thermal.SH.ConvElc.WH</t>
  </si>
  <si>
    <t>FEC.ktoe.CZ.Res.HH.Thermal.SH.ConvElc.WH.LPG.NoSolar.LPG</t>
  </si>
  <si>
    <t>FEC.ktoe.CZ.Res.HH.Thermal.SH.ConvElc.WH.LPG.Solar</t>
  </si>
  <si>
    <t>FEC.ktoe.CZ.Res.HH.Thermal.SH.ConvElc.WH.LPG.Solar.LPG</t>
  </si>
  <si>
    <t>FEC.ktoe.CZ.Res.HH.Thermal.SH.ConvElc.WH.LPG.Solar.Solar</t>
  </si>
  <si>
    <t>FEC.ktoe.CZ.Res.HH.Thermal.SH.ConvElc.WH.Elc.NoSolar.Elec</t>
  </si>
  <si>
    <t>FEC.ktoe.CZ.Res.HH.Thermal.SH.ConvElc.WH.Elc.Solar</t>
  </si>
  <si>
    <t>FEC.ktoe.CZ.Res.HH.Thermal.SH.ConvElc.WH.Elc.Solar.Elec</t>
  </si>
  <si>
    <t>FEC.ktoe.CZ.Res.HH.Thermal.SH.ConvElc.WH.Elc.Solar.Solar</t>
  </si>
  <si>
    <t>FEC.ktoe.CZ.Res.HH.Thermal.SH.ConvElc.CO</t>
  </si>
  <si>
    <t>FEC.ktoe.CZ.Res.HH.Thermal.SH.ConvElc.CO.LPG.LPG</t>
  </si>
  <si>
    <t>FEC.ktoe.CZ.Res.HH.Thermal.SH.ConvElc.CO.Elc.Elec</t>
  </si>
  <si>
    <t>CZ - Thermal energy service (detailed structure)</t>
  </si>
  <si>
    <t>TES.ktoe.CZ.Res.HH.Thermal.SH.Solids</t>
  </si>
  <si>
    <t>TES.ktoe.CZ.Res.HH.Thermal.SH.Solids.SH</t>
  </si>
  <si>
    <t>TES.ktoe.CZ.Res.HH.Thermal.SH.Solids.SH.Solids</t>
  </si>
  <si>
    <t>TES.ktoe.CZ.Res.HH.Thermal.SH.Solids.SH.Elec</t>
  </si>
  <si>
    <t>TES.ktoe.CZ.Res.HH.Thermal.SH.Solids.SC</t>
  </si>
  <si>
    <t>TES.ktoe.CZ.Res.HH.Thermal.SH.Solids.SC.AC.Elec</t>
  </si>
  <si>
    <t>TES.ktoe.CZ.Res.HH.Thermal.SH.Solids.WH</t>
  </si>
  <si>
    <t>TES.ktoe.CZ.Res.HH.Thermal.SH.Solids.WH.Solids.NoSolar.Solids</t>
  </si>
  <si>
    <t>TES.ktoe.CZ.Res.HH.Thermal.SH.Solids.WH.LPG.NoSolar.LPG</t>
  </si>
  <si>
    <t>TES.ktoe.CZ.Res.HH.Thermal.SH.Solids.WH.LPG.Solar</t>
  </si>
  <si>
    <t>TES.ktoe.CZ.Res.HH.Thermal.SH.Solids.WH.LPG.Solar.LPG</t>
  </si>
  <si>
    <t>TES.ktoe.CZ.Res.HH.Thermal.SH.Solids.WH.LPG.Solar.Solar</t>
  </si>
  <si>
    <t>TES.ktoe.CZ.Res.HH.Thermal.SH.Solids.WH.Elc.NoSolar.Elec</t>
  </si>
  <si>
    <t>TES.ktoe.CZ.Res.HH.Thermal.SH.Solids.WH.Elc.Solar</t>
  </si>
  <si>
    <t>TES.ktoe.CZ.Res.HH.Thermal.SH.Solids.WH.Elc.Solar.Elec</t>
  </si>
  <si>
    <t>TES.ktoe.CZ.Res.HH.Thermal.SH.Solids.WH.Elc.Solar.Solar</t>
  </si>
  <si>
    <t>TES.ktoe.CZ.Res.HH.Thermal.SH.Solids.CO</t>
  </si>
  <si>
    <t>TES.ktoe.CZ.Res.HH.Thermal.SH.Solids.CO.Solids.Solids</t>
  </si>
  <si>
    <t>TES.ktoe.CZ.Res.HH.Thermal.SH.Solids.CO.LPG.LPG</t>
  </si>
  <si>
    <t>TES.ktoe.CZ.Res.HH.Thermal.SH.Solids.CO.Elc.Elec</t>
  </si>
  <si>
    <t>TES.ktoe.CZ.Res.HH.Thermal.SH.LPG</t>
  </si>
  <si>
    <t>TES.ktoe.CZ.Res.HH.Thermal.SH.LPG.SH</t>
  </si>
  <si>
    <t>TES.ktoe.CZ.Res.HH.Thermal.SH.LPG.SH.LPG</t>
  </si>
  <si>
    <t>TES.ktoe.CZ.Res.HH.Thermal.SH.LPG.SH.Elec</t>
  </si>
  <si>
    <t>TES.ktoe.CZ.Res.HH.Thermal.SH.LPG.SC</t>
  </si>
  <si>
    <t>TES.ktoe.CZ.Res.HH.Thermal.SH.LPG.SC.AC.Elec</t>
  </si>
  <si>
    <t>TES.ktoe.CZ.Res.HH.Thermal.SH.LPG.WH</t>
  </si>
  <si>
    <t>TES.ktoe.CZ.Res.HH.Thermal.SH.LPG.WH.LPG.NoSolar.LPG</t>
  </si>
  <si>
    <t>TES.ktoe.CZ.Res.HH.Thermal.SH.LPG.WH.LPG.Solar</t>
  </si>
  <si>
    <t>TES.ktoe.CZ.Res.HH.Thermal.SH.LPG.WH.LPG.Solar.LPG</t>
  </si>
  <si>
    <t>TES.ktoe.CZ.Res.HH.Thermal.SH.LPG.WH.LPG.Solar.Solar</t>
  </si>
  <si>
    <t>TES.ktoe.CZ.Res.HH.Thermal.SH.LPG.WH.Elc.NoSolar.Elec</t>
  </si>
  <si>
    <t>TES.ktoe.CZ.Res.HH.Thermal.SH.LPG.WH.Elc.Solar</t>
  </si>
  <si>
    <t>TES.ktoe.CZ.Res.HH.Thermal.SH.LPG.WH.Elc.Solar.Elec</t>
  </si>
  <si>
    <t>TES.ktoe.CZ.Res.HH.Thermal.SH.LPG.WH.Elc.Solar.Solar</t>
  </si>
  <si>
    <t>TES.ktoe.CZ.Res.HH.Thermal.SH.LPG.CO</t>
  </si>
  <si>
    <t>TES.ktoe.CZ.Res.HH.Thermal.SH.LPG.CO.LPG.LPG</t>
  </si>
  <si>
    <t>TES.ktoe.CZ.Res.HH.Thermal.SH.LPG.CO.Elc.Elec</t>
  </si>
  <si>
    <t>TES.ktoe.CZ.Res.HH.Thermal.SH.Oil</t>
  </si>
  <si>
    <t>TES.ktoe.CZ.Res.HH.Thermal.SH.Oil.SH</t>
  </si>
  <si>
    <t>TES.ktoe.CZ.Res.HH.Thermal.SH.Oil.SH.Oil</t>
  </si>
  <si>
    <t>TES.ktoe.CZ.Res.HH.Thermal.SH.Oil.SH.Elec</t>
  </si>
  <si>
    <t>TES.ktoe.CZ.Res.HH.Thermal.SH.Oil.SC</t>
  </si>
  <si>
    <t>TES.ktoe.CZ.Res.HH.Thermal.SH.Oil.SC.AC.Elec</t>
  </si>
  <si>
    <t>TES.ktoe.CZ.Res.HH.Thermal.SH.Oil.WH</t>
  </si>
  <si>
    <t>TES.ktoe.CZ.Res.HH.Thermal.SH.Oil.WH.Oil.NoSolar.Oil</t>
  </si>
  <si>
    <t>TES.ktoe.CZ.Res.HH.Thermal.SH.Oil.WH.Oil.Solar</t>
  </si>
  <si>
    <t>TES.ktoe.CZ.Res.HH.Thermal.SH.Oil.WH.Oil.Solar.Oil</t>
  </si>
  <si>
    <t>TES.ktoe.CZ.Res.HH.Thermal.SH.Oil.WH.Oil.Solar.Solar</t>
  </si>
  <si>
    <t>TES.ktoe.CZ.Res.HH.Thermal.SH.Oil.WH.Elc.NoSolar.Elec</t>
  </si>
  <si>
    <t>TES.ktoe.CZ.Res.HH.Thermal.SH.Oil.WH.Elc.Solar</t>
  </si>
  <si>
    <t>TES.ktoe.CZ.Res.HH.Thermal.SH.Oil.WH.Elc.Solar.Elec</t>
  </si>
  <si>
    <t>TES.ktoe.CZ.Res.HH.Thermal.SH.Oil.WH.Elc.Solar.Solar</t>
  </si>
  <si>
    <t>TES.ktoe.CZ.Res.HH.Thermal.SH.Oil.CO</t>
  </si>
  <si>
    <t>TES.ktoe.CZ.Res.HH.Thermal.SH.Oil.CO.LPG.LPG</t>
  </si>
  <si>
    <t>TES.ktoe.CZ.Res.HH.Thermal.SH.Oil.CO.Elc.Elec</t>
  </si>
  <si>
    <t>TES.ktoe.CZ.Res.HH.Thermal.SH.Gas</t>
  </si>
  <si>
    <t>TES.ktoe.CZ.Res.HH.Thermal.SH.Gas.SH</t>
  </si>
  <si>
    <t>TES.ktoe.CZ.Res.HH.Thermal.SH.Gas.SH.Gas</t>
  </si>
  <si>
    <t>TES.ktoe.CZ.Res.HH.Thermal.SH.Gas.SH.Elec</t>
  </si>
  <si>
    <t>TES.ktoe.CZ.Res.HH.Thermal.SH.Gas.SC</t>
  </si>
  <si>
    <t>TES.ktoe.CZ.Res.HH.Thermal.SH.Gas.SC.AC.Elec</t>
  </si>
  <si>
    <t>TES.ktoe.CZ.Res.HH.Thermal.SH.Gas.WH</t>
  </si>
  <si>
    <t>TES.ktoe.CZ.Res.HH.Thermal.SH.Gas.WH.Gas.NoSolar.Gas</t>
  </si>
  <si>
    <t>TES.ktoe.CZ.Res.HH.Thermal.SH.Gas.WH.Gas.Solar</t>
  </si>
  <si>
    <t>TES.ktoe.CZ.Res.HH.Thermal.SH.Gas.WH.Gas.Solar.Gas</t>
  </si>
  <si>
    <t>TES.ktoe.CZ.Res.HH.Thermal.SH.Gas.WH.Gas.Solar.Solar</t>
  </si>
  <si>
    <t>TES.ktoe.CZ.Res.HH.Thermal.SH.Gas.WH.Elc.NoSolar.Elec</t>
  </si>
  <si>
    <t>TES.ktoe.CZ.Res.HH.Thermal.SH.Gas.WH.Elc.Solar</t>
  </si>
  <si>
    <t>TES.ktoe.CZ.Res.HH.Thermal.SH.Gas.WH.Elc.Solar.Elec</t>
  </si>
  <si>
    <t>TES.ktoe.CZ.Res.HH.Thermal.SH.Gas.WH.Elc.Solar.Solar</t>
  </si>
  <si>
    <t>TES.ktoe.CZ.Res.HH.Thermal.SH.Gas.CO</t>
  </si>
  <si>
    <t>TES.ktoe.CZ.Res.HH.Thermal.SH.Gas.CO.Gas.Gas</t>
  </si>
  <si>
    <t>TES.ktoe.CZ.Res.HH.Thermal.SH.Gas.CO.Elc.Elec</t>
  </si>
  <si>
    <t>TES.ktoe.CZ.Res.HH.Thermal.SH.Biomass</t>
  </si>
  <si>
    <t>TES.ktoe.CZ.Res.HH.Thermal.SH.Biomass.SH</t>
  </si>
  <si>
    <t>TES.ktoe.CZ.Res.HH.Thermal.SH.Biomass.SH.Biomass</t>
  </si>
  <si>
    <t>TES.ktoe.CZ.Res.HH.Thermal.SH.Biomass.SH.Elec</t>
  </si>
  <si>
    <t>TES.ktoe.CZ.Res.HH.Thermal.SH.Biomass.SC</t>
  </si>
  <si>
    <t>TES.ktoe.CZ.Res.HH.Thermal.SH.Biomass.SC.AC.Elec</t>
  </si>
  <si>
    <t>TES.ktoe.CZ.Res.HH.Thermal.SH.Biomass.WH</t>
  </si>
  <si>
    <t>TES.ktoe.CZ.Res.HH.Thermal.SH.Biomass.WH.Biomass.NoSolar.Biomass</t>
  </si>
  <si>
    <t>TES.ktoe.CZ.Res.HH.Thermal.SH.Biomass.WH.Biomass.Solar</t>
  </si>
  <si>
    <t>TES.ktoe.CZ.Res.HH.Thermal.SH.Biomass.WH.Biomass.Solar.Biomass</t>
  </si>
  <si>
    <t>TES.ktoe.CZ.Res.HH.Thermal.SH.Biomass.WH.Biomass.Solar.Solar</t>
  </si>
  <si>
    <t>TES.ktoe.CZ.Res.HH.Thermal.SH.Biomass.WH.LPG.NoSolar.LPG</t>
  </si>
  <si>
    <t>TES.ktoe.CZ.Res.HH.Thermal.SH.Biomass.WH.LPG.Solar</t>
  </si>
  <si>
    <t>TES.ktoe.CZ.Res.HH.Thermal.SH.Biomass.WH.LPG.Solar.LPG</t>
  </si>
  <si>
    <t>TES.ktoe.CZ.Res.HH.Thermal.SH.Biomass.WH.LPG.Solar.Solar</t>
  </si>
  <si>
    <t>TES.ktoe.CZ.Res.HH.Thermal.SH.Biomass.WH.Elc.NoSolar.Elec</t>
  </si>
  <si>
    <t>TES.ktoe.CZ.Res.HH.Thermal.SH.Biomass.WH.Elc.Solar</t>
  </si>
  <si>
    <t>TES.ktoe.CZ.Res.HH.Thermal.SH.Biomass.WH.Elc.Solar.Elec</t>
  </si>
  <si>
    <t>TES.ktoe.CZ.Res.HH.Thermal.SH.Biomass.WH.Elc.Solar.Solar</t>
  </si>
  <si>
    <t>TES.ktoe.CZ.Res.HH.Thermal.SH.Biomass.CO</t>
  </si>
  <si>
    <t>TES.ktoe.CZ.Res.HH.Thermal.SH.Biomass.CO.Biomass.Biomass</t>
  </si>
  <si>
    <t>TES.ktoe.CZ.Res.HH.Thermal.SH.Biomass.CO.LPG.LPG</t>
  </si>
  <si>
    <t>TES.ktoe.CZ.Res.HH.Thermal.SH.Biomass.CO.Elc.Elec</t>
  </si>
  <si>
    <t>TES.ktoe.CZ.Res.HH.Thermal.SH.Geo</t>
  </si>
  <si>
    <t>TES.ktoe.CZ.Res.HH.Thermal.SH.Geo.SH</t>
  </si>
  <si>
    <t>TES.ktoe.CZ.Res.HH.Thermal.SH.Geo.SH.Geo</t>
  </si>
  <si>
    <t>TES.ktoe.CZ.Res.HH.Thermal.SH.Geo.SH.Elec</t>
  </si>
  <si>
    <t>TES.ktoe.CZ.Res.HH.Thermal.SH.Geo.SC</t>
  </si>
  <si>
    <t>TES.ktoe.CZ.Res.HH.Thermal.SH.Geo.SC.AC.Elec</t>
  </si>
  <si>
    <t>TES.ktoe.CZ.Res.HH.Thermal.SH.Geo.WH</t>
  </si>
  <si>
    <t>TES.ktoe.CZ.Res.HH.Thermal.SH.Geo.WH.Geo.NoSolar.Geo</t>
  </si>
  <si>
    <t>TES.ktoe.CZ.Res.HH.Thermal.SH.Geo.WH.Geo.Solar</t>
  </si>
  <si>
    <t>TES.ktoe.CZ.Res.HH.Thermal.SH.Geo.WH.Geo.Solar.Geo</t>
  </si>
  <si>
    <t>TES.ktoe.CZ.Res.HH.Thermal.SH.Geo.WH.Geo.Solar.Solar</t>
  </si>
  <si>
    <t>TES.ktoe.CZ.Res.HH.Thermal.SH.Geo.WH.Elc.NoSolar.Elec</t>
  </si>
  <si>
    <t>TES.ktoe.CZ.Res.HH.Thermal.SH.Geo.WH.Elc.Solar</t>
  </si>
  <si>
    <t>TES.ktoe.CZ.Res.HH.Thermal.SH.Geo.WH.Elc.Solar.Elec</t>
  </si>
  <si>
    <t>TES.ktoe.CZ.Res.HH.Thermal.SH.Geo.WH.Elc.Solar.Solar</t>
  </si>
  <si>
    <t>TES.ktoe.CZ.Res.HH.Thermal.SH.Geo.CO</t>
  </si>
  <si>
    <t>TES.ktoe.CZ.Res.HH.Thermal.SH.Geo.CO.LPG.LPG</t>
  </si>
  <si>
    <t>TES.ktoe.CZ.Res.HH.Thermal.SH.Geo.CO.Elc.Elec</t>
  </si>
  <si>
    <t>TES.ktoe.CZ.Res.HH.Thermal.SH.DistrHeat</t>
  </si>
  <si>
    <t>TES.ktoe.CZ.Res.HH.Thermal.SH.DistrHeat.SH</t>
  </si>
  <si>
    <t>TES.ktoe.CZ.Res.HH.Thermal.SH.DistrHeat.SH.Steam_Distr</t>
  </si>
  <si>
    <t>TES.ktoe.CZ.Res.HH.Thermal.SH.DistrHeat.SH.Elec</t>
  </si>
  <si>
    <t>TES.ktoe.CZ.Res.HH.Thermal.SH.DistrHeat.SC</t>
  </si>
  <si>
    <t>TES.ktoe.CZ.Res.HH.Thermal.SH.DistrHeat.SC.AC.Elec</t>
  </si>
  <si>
    <t>TES.ktoe.CZ.Res.HH.Thermal.SH.DistrHeat.WH</t>
  </si>
  <si>
    <t>TES.ktoe.CZ.Res.HH.Thermal.SH.DistrHeat.WH.DistrHeat.NoSolar.Steam_Distr</t>
  </si>
  <si>
    <t>TES.ktoe.CZ.Res.HH.Thermal.SH.DistrHeat.WH.DistrHeat.Solar</t>
  </si>
  <si>
    <t>TES.ktoe.CZ.Res.HH.Thermal.SH.DistrHeat.WH.DistrHeat.Solar.Steam_Distr</t>
  </si>
  <si>
    <t>TES.ktoe.CZ.Res.HH.Thermal.SH.DistrHeat.WH.DistrHeat.Solar.Solar</t>
  </si>
  <si>
    <t>TES.ktoe.CZ.Res.HH.Thermal.SH.DistrHeat.WH.Elc.NoSolar.Elec</t>
  </si>
  <si>
    <t>TES.ktoe.CZ.Res.HH.Thermal.SH.DistrHeat.WH.Elc.Solar</t>
  </si>
  <si>
    <t>TES.ktoe.CZ.Res.HH.Thermal.SH.DistrHeat.WH.Elc.Solar.Elec</t>
  </si>
  <si>
    <t>TES.ktoe.CZ.Res.HH.Thermal.SH.DistrHeat.WH.Elc.Solar.Solar</t>
  </si>
  <si>
    <t>TES.ktoe.CZ.Res.HH.Thermal.SH.DistrHeat.CO</t>
  </si>
  <si>
    <t>TES.ktoe.CZ.Res.HH.Thermal.SH.DistrHeat.CO.LPG.LPG</t>
  </si>
  <si>
    <t>TES.ktoe.CZ.Res.HH.Thermal.SH.DistrHeat.CO.Elc.Elec</t>
  </si>
  <si>
    <t>TES.ktoe.CZ.Res.HH.Thermal.SH.AdvElc</t>
  </si>
  <si>
    <t>TES.ktoe.CZ.Res.HH.Thermal.SH.AdvElc.SH</t>
  </si>
  <si>
    <t>TES.ktoe.CZ.Res.HH.Thermal.SH.AdvElc.SH.Elec</t>
  </si>
  <si>
    <t>TES.ktoe.CZ.Res.HH.Thermal.SH.AdvElc.SC</t>
  </si>
  <si>
    <t>TES.ktoe.CZ.Res.HH.Thermal.SH.AdvElc.SC.AC.Elec</t>
  </si>
  <si>
    <t>TES.ktoe.CZ.Res.HH.Thermal.SH.AdvElc.WH</t>
  </si>
  <si>
    <t>TES.ktoe.CZ.Res.HH.Thermal.SH.AdvElc.WH.LPG.NoSolar.LPG</t>
  </si>
  <si>
    <t>TES.ktoe.CZ.Res.HH.Thermal.SH.AdvElc.WH.LPG.Solar</t>
  </si>
  <si>
    <t>TES.ktoe.CZ.Res.HH.Thermal.SH.AdvElc.WH.LPG.Solar.LPG</t>
  </si>
  <si>
    <t>TES.ktoe.CZ.Res.HH.Thermal.SH.AdvElc.WH.LPG.Solar.Solar</t>
  </si>
  <si>
    <t>TES.ktoe.CZ.Res.HH.Thermal.SH.AdvElc.WH.Elc.NoSolar.Elec</t>
  </si>
  <si>
    <t>TES.ktoe.CZ.Res.HH.Thermal.SH.AdvElc.WH.Elc.Solar</t>
  </si>
  <si>
    <t>TES.ktoe.CZ.Res.HH.Thermal.SH.AdvElc.WH.Elc.Solar.Elec</t>
  </si>
  <si>
    <t>TES.ktoe.CZ.Res.HH.Thermal.SH.AdvElc.WH.Elc.Solar.Solar</t>
  </si>
  <si>
    <t>TES.ktoe.CZ.Res.HH.Thermal.SH.AdvElc.CO</t>
  </si>
  <si>
    <t>TES.ktoe.CZ.Res.HH.Thermal.SH.AdvElc.CO.LPG.LPG</t>
  </si>
  <si>
    <t>TES.ktoe.CZ.Res.HH.Thermal.SH.AdvElc.CO.Elc.Elec</t>
  </si>
  <si>
    <t>TES.ktoe.CZ.Res.HH.Thermal.SH.ConvElc</t>
  </si>
  <si>
    <t>TES.ktoe.CZ.Res.HH.Thermal.SH.ConvElc.SH</t>
  </si>
  <si>
    <t>TES.ktoe.CZ.Res.HH.Thermal.SH.ConvElc.SH.Elec</t>
  </si>
  <si>
    <t>TES.ktoe.CZ.Res.HH.Thermal.SH.ConvElc.SC</t>
  </si>
  <si>
    <t>TES.ktoe.CZ.Res.HH.Thermal.SH.ConvElc.SC.AC.Elec</t>
  </si>
  <si>
    <t>TES.ktoe.CZ.Res.HH.Thermal.SH.ConvElc.WH</t>
  </si>
  <si>
    <t>TES.ktoe.CZ.Res.HH.Thermal.SH.ConvElc.WH.LPG.NoSolar.LPG</t>
  </si>
  <si>
    <t>TES.ktoe.CZ.Res.HH.Thermal.SH.ConvElc.WH.LPG.Solar</t>
  </si>
  <si>
    <t>TES.ktoe.CZ.Res.HH.Thermal.SH.ConvElc.WH.LPG.Solar.LPG</t>
  </si>
  <si>
    <t>TES.ktoe.CZ.Res.HH.Thermal.SH.ConvElc.WH.LPG.Solar.Solar</t>
  </si>
  <si>
    <t>TES.ktoe.CZ.Res.HH.Thermal.SH.ConvElc.WH.Elc.NoSolar.Elec</t>
  </si>
  <si>
    <t>TES.ktoe.CZ.Res.HH.Thermal.SH.ConvElc.WH.Elc.Solar</t>
  </si>
  <si>
    <t>TES.ktoe.CZ.Res.HH.Thermal.SH.ConvElc.WH.Elc.Solar.Elec</t>
  </si>
  <si>
    <t>TES.ktoe.CZ.Res.HH.Thermal.SH.ConvElc.WH.Elc.Solar.Solar</t>
  </si>
  <si>
    <t>TES.ktoe.CZ.Res.HH.Thermal.SH.ConvElc.CO</t>
  </si>
  <si>
    <t>TES.ktoe.CZ.Res.HH.Thermal.SH.ConvElc.CO.LPG.LPG</t>
  </si>
  <si>
    <t>TES.ktoe.CZ.Res.HH.Thermal.SH.ConvElc.CO.Elc.Elec</t>
  </si>
  <si>
    <t>CZ - System efficiency indicator (detailed structure)</t>
  </si>
  <si>
    <t>Eff.ratio.CZ.Res.HH.Thermal.SH.Solids</t>
  </si>
  <si>
    <t>Eff.ratio.CZ.Res.HH.Thermal.SH.Solids.SH</t>
  </si>
  <si>
    <t>Eff.ratio.CZ.Res.HH.Thermal.SH.Solids.SH.Solids</t>
  </si>
  <si>
    <t>Eff.ratio.CZ.Res.HH.Thermal.SH.Solids.SH.Elec</t>
  </si>
  <si>
    <t>Eff.ratio.CZ.Res.HH.Thermal.SH.Solids.SC</t>
  </si>
  <si>
    <t>Eff.ratio.CZ.Res.HH.Thermal.SH.Solids.SC.AC.Elec</t>
  </si>
  <si>
    <t>Eff.ratio.CZ.Res.HH.Thermal.SH.Solids.WH</t>
  </si>
  <si>
    <t>Eff.ratio.CZ.Res.HH.Thermal.SH.Solids.WH.Solids.NoSolar.Solids</t>
  </si>
  <si>
    <t>Eff.ratio.CZ.Res.HH.Thermal.SH.Solids.WH.LPG.NoSolar.LPG</t>
  </si>
  <si>
    <t>Eff.ratio.CZ.Res.HH.Thermal.SH.Solids.WH.LPG.Solar</t>
  </si>
  <si>
    <t>Eff.ratio.CZ.Res.HH.Thermal.SH.Solids.WH.LPG.Solar.LPG</t>
  </si>
  <si>
    <t>Eff.ratio.CZ.Res.HH.Thermal.SH.Solids.WH.LPG.Solar.Solar</t>
  </si>
  <si>
    <t>Eff.ratio.CZ.Res.HH.Thermal.SH.Solids.WH.Elc.NoSolar.Elec</t>
  </si>
  <si>
    <t>Eff.ratio.CZ.Res.HH.Thermal.SH.Solids.WH.Elc.Solar</t>
  </si>
  <si>
    <t>Eff.ratio.CZ.Res.HH.Thermal.SH.Solids.WH.Elc.Solar.Elec</t>
  </si>
  <si>
    <t>Eff.ratio.CZ.Res.HH.Thermal.SH.Solids.WH.Elc.Solar.Solar</t>
  </si>
  <si>
    <t>Eff.ratio.CZ.Res.HH.Thermal.SH.Solids.CO</t>
  </si>
  <si>
    <t>Eff.ratio.CZ.Res.HH.Thermal.SH.Solids.CO.Solids.Solids</t>
  </si>
  <si>
    <t>Eff.ratio.CZ.Res.HH.Thermal.SH.Solids.CO.LPG.LPG</t>
  </si>
  <si>
    <t>Eff.ratio.CZ.Res.HH.Thermal.SH.Solids.CO.Elc.Elec</t>
  </si>
  <si>
    <t>Eff.ratio.CZ.Res.HH.Thermal.SH.LPG</t>
  </si>
  <si>
    <t>Eff.ratio.CZ.Res.HH.Thermal.SH.LPG.SH</t>
  </si>
  <si>
    <t>Eff.ratio.CZ.Res.HH.Thermal.SH.LPG.SH.LPG</t>
  </si>
  <si>
    <t>Eff.ratio.CZ.Res.HH.Thermal.SH.LPG.SH.Elec</t>
  </si>
  <si>
    <t>Eff.ratio.CZ.Res.HH.Thermal.SH.LPG.SC</t>
  </si>
  <si>
    <t>Eff.ratio.CZ.Res.HH.Thermal.SH.LPG.SC.AC.Elec</t>
  </si>
  <si>
    <t>Eff.ratio.CZ.Res.HH.Thermal.SH.LPG.WH</t>
  </si>
  <si>
    <t>Eff.ratio.CZ.Res.HH.Thermal.SH.LPG.WH.LPG.NoSolar.LPG</t>
  </si>
  <si>
    <t>Eff.ratio.CZ.Res.HH.Thermal.SH.LPG.WH.LPG.Solar</t>
  </si>
  <si>
    <t>Eff.ratio.CZ.Res.HH.Thermal.SH.LPG.WH.LPG.Solar.LPG</t>
  </si>
  <si>
    <t>Eff.ratio.CZ.Res.HH.Thermal.SH.LPG.WH.LPG.Solar.Solar</t>
  </si>
  <si>
    <t>Eff.ratio.CZ.Res.HH.Thermal.SH.LPG.WH.Elc.NoSolar.Elec</t>
  </si>
  <si>
    <t>Eff.ratio.CZ.Res.HH.Thermal.SH.LPG.WH.Elc.Solar</t>
  </si>
  <si>
    <t>Eff.ratio.CZ.Res.HH.Thermal.SH.LPG.WH.Elc.Solar.Elec</t>
  </si>
  <si>
    <t>Eff.ratio.CZ.Res.HH.Thermal.SH.LPG.WH.Elc.Solar.Solar</t>
  </si>
  <si>
    <t>Eff.ratio.CZ.Res.HH.Thermal.SH.LPG.CO</t>
  </si>
  <si>
    <t>Eff.ratio.CZ.Res.HH.Thermal.SH.LPG.CO.LPG.LPG</t>
  </si>
  <si>
    <t>Eff.ratio.CZ.Res.HH.Thermal.SH.LPG.CO.Elc.Elec</t>
  </si>
  <si>
    <t>Eff.ratio.CZ.Res.HH.Thermal.SH.Oil</t>
  </si>
  <si>
    <t>Eff.ratio.CZ.Res.HH.Thermal.SH.Oil.SH</t>
  </si>
  <si>
    <t>Eff.ratio.CZ.Res.HH.Thermal.SH.Oil.SH.Oil</t>
  </si>
  <si>
    <t>Eff.ratio.CZ.Res.HH.Thermal.SH.Oil.SH.Elec</t>
  </si>
  <si>
    <t>Eff.ratio.CZ.Res.HH.Thermal.SH.Oil.SC</t>
  </si>
  <si>
    <t>Eff.ratio.CZ.Res.HH.Thermal.SH.Oil.SC.AC.Elec</t>
  </si>
  <si>
    <t>Eff.ratio.CZ.Res.HH.Thermal.SH.Oil.WH</t>
  </si>
  <si>
    <t>Eff.ratio.CZ.Res.HH.Thermal.SH.Oil.WH.Oil.NoSolar.Oil</t>
  </si>
  <si>
    <t>Eff.ratio.CZ.Res.HH.Thermal.SH.Oil.WH.Oil.Solar</t>
  </si>
  <si>
    <t>Eff.ratio.CZ.Res.HH.Thermal.SH.Oil.WH.Oil.Solar.Oil</t>
  </si>
  <si>
    <t>Eff.ratio.CZ.Res.HH.Thermal.SH.Oil.WH.Oil.Solar.Solar</t>
  </si>
  <si>
    <t>Eff.ratio.CZ.Res.HH.Thermal.SH.Oil.WH.Elc.NoSolar.Elec</t>
  </si>
  <si>
    <t>Eff.ratio.CZ.Res.HH.Thermal.SH.Oil.WH.Elc.Solar</t>
  </si>
  <si>
    <t>Eff.ratio.CZ.Res.HH.Thermal.SH.Oil.WH.Elc.Solar.Elec</t>
  </si>
  <si>
    <t>Eff.ratio.CZ.Res.HH.Thermal.SH.Oil.WH.Elc.Solar.Solar</t>
  </si>
  <si>
    <t>Eff.ratio.CZ.Res.HH.Thermal.SH.Oil.CO</t>
  </si>
  <si>
    <t>Eff.ratio.CZ.Res.HH.Thermal.SH.Oil.CO.LPG.LPG</t>
  </si>
  <si>
    <t>Eff.ratio.CZ.Res.HH.Thermal.SH.Oil.CO.Elc.Elec</t>
  </si>
  <si>
    <t>Eff.ratio.CZ.Res.HH.Thermal.SH.Gas</t>
  </si>
  <si>
    <t>Eff.ratio.CZ.Res.HH.Thermal.SH.Gas.SH</t>
  </si>
  <si>
    <t>Eff.ratio.CZ.Res.HH.Thermal.SH.Gas.SH.Gas</t>
  </si>
  <si>
    <t>Eff.ratio.CZ.Res.HH.Thermal.SH.Gas.SH.Elec</t>
  </si>
  <si>
    <t>Eff.ratio.CZ.Res.HH.Thermal.SH.Gas.SC</t>
  </si>
  <si>
    <t>Eff.ratio.CZ.Res.HH.Thermal.SH.Gas.SC.AC.Elec</t>
  </si>
  <si>
    <t>Eff.ratio.CZ.Res.HH.Thermal.SH.Gas.WH</t>
  </si>
  <si>
    <t>Eff.ratio.CZ.Res.HH.Thermal.SH.Gas.WH.Gas.NoSolar.Gas</t>
  </si>
  <si>
    <t>Eff.ratio.CZ.Res.HH.Thermal.SH.Gas.WH.Gas.Solar</t>
  </si>
  <si>
    <t>Eff.ratio.CZ.Res.HH.Thermal.SH.Gas.WH.Gas.Solar.Gas</t>
  </si>
  <si>
    <t>Eff.ratio.CZ.Res.HH.Thermal.SH.Gas.WH.Gas.Solar.Solar</t>
  </si>
  <si>
    <t>Eff.ratio.CZ.Res.HH.Thermal.SH.Gas.WH.Elc.NoSolar.Elec</t>
  </si>
  <si>
    <t>Eff.ratio.CZ.Res.HH.Thermal.SH.Gas.WH.Elc.Solar</t>
  </si>
  <si>
    <t>Eff.ratio.CZ.Res.HH.Thermal.SH.Gas.WH.Elc.Solar.Elec</t>
  </si>
  <si>
    <t>Eff.ratio.CZ.Res.HH.Thermal.SH.Gas.WH.Elc.Solar.Solar</t>
  </si>
  <si>
    <t>Eff.ratio.CZ.Res.HH.Thermal.SH.Gas.CO</t>
  </si>
  <si>
    <t>Eff.ratio.CZ.Res.HH.Thermal.SH.Gas.CO.Gas.Gas</t>
  </si>
  <si>
    <t>Eff.ratio.CZ.Res.HH.Thermal.SH.Gas.CO.Elc.Elec</t>
  </si>
  <si>
    <t>Eff.ratio.CZ.Res.HH.Thermal.SH.Biomass</t>
  </si>
  <si>
    <t>Eff.ratio.CZ.Res.HH.Thermal.SH.Biomass.SH</t>
  </si>
  <si>
    <t>Eff.ratio.CZ.Res.HH.Thermal.SH.Biomass.SH.Biomass</t>
  </si>
  <si>
    <t>Eff.ratio.CZ.Res.HH.Thermal.SH.Biomass.SH.Elec</t>
  </si>
  <si>
    <t>Eff.ratio.CZ.Res.HH.Thermal.SH.Biomass.SC</t>
  </si>
  <si>
    <t>Eff.ratio.CZ.Res.HH.Thermal.SH.Biomass.SC.AC.Elec</t>
  </si>
  <si>
    <t>Eff.ratio.CZ.Res.HH.Thermal.SH.Biomass.WH</t>
  </si>
  <si>
    <t>Eff.ratio.CZ.Res.HH.Thermal.SH.Biomass.WH.Biomass.NoSolar.Biomass</t>
  </si>
  <si>
    <t>Eff.ratio.CZ.Res.HH.Thermal.SH.Biomass.WH.Biomass.Solar</t>
  </si>
  <si>
    <t>Eff.ratio.CZ.Res.HH.Thermal.SH.Biomass.WH.Biomass.Solar.Biomass</t>
  </si>
  <si>
    <t>Eff.ratio.CZ.Res.HH.Thermal.SH.Biomass.WH.Biomass.Solar.Solar</t>
  </si>
  <si>
    <t>Eff.ratio.CZ.Res.HH.Thermal.SH.Biomass.WH.LPG.NoSolar.LPG</t>
  </si>
  <si>
    <t>Eff.ratio.CZ.Res.HH.Thermal.SH.Biomass.WH.LPG.Solar</t>
  </si>
  <si>
    <t>Eff.ratio.CZ.Res.HH.Thermal.SH.Biomass.WH.LPG.Solar.LPG</t>
  </si>
  <si>
    <t>Eff.ratio.CZ.Res.HH.Thermal.SH.Biomass.WH.LPG.Solar.Solar</t>
  </si>
  <si>
    <t>Eff.ratio.CZ.Res.HH.Thermal.SH.Biomass.WH.Elc.NoSolar.Elec</t>
  </si>
  <si>
    <t>Eff.ratio.CZ.Res.HH.Thermal.SH.Biomass.WH.Elc.Solar</t>
  </si>
  <si>
    <t>Eff.ratio.CZ.Res.HH.Thermal.SH.Biomass.WH.Elc.Solar.Elec</t>
  </si>
  <si>
    <t>Eff.ratio.CZ.Res.HH.Thermal.SH.Biomass.WH.Elc.Solar.Solar</t>
  </si>
  <si>
    <t>Eff.ratio.CZ.Res.HH.Thermal.SH.Biomass.CO</t>
  </si>
  <si>
    <t>Eff.ratio.CZ.Res.HH.Thermal.SH.Biomass.CO.Biomass.Biomass</t>
  </si>
  <si>
    <t>Eff.ratio.CZ.Res.HH.Thermal.SH.Biomass.CO.LPG.LPG</t>
  </si>
  <si>
    <t>Eff.ratio.CZ.Res.HH.Thermal.SH.Biomass.CO.Elc.Elec</t>
  </si>
  <si>
    <t>Eff.ratio.CZ.Res.HH.Thermal.SH.Geo</t>
  </si>
  <si>
    <t>Eff.ratio.CZ.Res.HH.Thermal.SH.Geo.SH</t>
  </si>
  <si>
    <t>Eff.ratio.CZ.Res.HH.Thermal.SH.Geo.SH.Geo</t>
  </si>
  <si>
    <t>Eff.ratio.CZ.Res.HH.Thermal.SH.Geo.SH.Elec</t>
  </si>
  <si>
    <t>Eff.ratio.CZ.Res.HH.Thermal.SH.Geo.SC</t>
  </si>
  <si>
    <t>Eff.ratio.CZ.Res.HH.Thermal.SH.Geo.SC.AC.Elec</t>
  </si>
  <si>
    <t>Eff.ratio.CZ.Res.HH.Thermal.SH.Geo.WH</t>
  </si>
  <si>
    <t>Eff.ratio.CZ.Res.HH.Thermal.SH.Geo.WH.Geo.NoSolar.Geo</t>
  </si>
  <si>
    <t>Eff.ratio.CZ.Res.HH.Thermal.SH.Geo.WH.Geo.Solar</t>
  </si>
  <si>
    <t>Eff.ratio.CZ.Res.HH.Thermal.SH.Geo.WH.Geo.Solar.Geo</t>
  </si>
  <si>
    <t>Eff.ratio.CZ.Res.HH.Thermal.SH.Geo.WH.Geo.Solar.Solar</t>
  </si>
  <si>
    <t>Eff.ratio.CZ.Res.HH.Thermal.SH.Geo.WH.Elc.NoSolar.Elec</t>
  </si>
  <si>
    <t>Eff.ratio.CZ.Res.HH.Thermal.SH.Geo.WH.Elc.Solar</t>
  </si>
  <si>
    <t>Eff.ratio.CZ.Res.HH.Thermal.SH.Geo.WH.Elc.Solar.Elec</t>
  </si>
  <si>
    <t>Eff.ratio.CZ.Res.HH.Thermal.SH.Geo.WH.Elc.Solar.Solar</t>
  </si>
  <si>
    <t>Eff.ratio.CZ.Res.HH.Thermal.SH.Geo.CO</t>
  </si>
  <si>
    <t>Eff.ratio.CZ.Res.HH.Thermal.SH.Geo.CO.LPG.LPG</t>
  </si>
  <si>
    <t>Eff.ratio.CZ.Res.HH.Thermal.SH.Geo.CO.Elc.Elec</t>
  </si>
  <si>
    <t>Eff.ratio.CZ.Res.HH.Thermal.SH.DistrHeat</t>
  </si>
  <si>
    <t>Eff.ratio.CZ.Res.HH.Thermal.SH.DistrHeat.SH</t>
  </si>
  <si>
    <t>Eff.ratio.CZ.Res.HH.Thermal.SH.DistrHeat.SH.Steam_Distr</t>
  </si>
  <si>
    <t>Eff.ratio.CZ.Res.HH.Thermal.SH.DistrHeat.SH.Elec</t>
  </si>
  <si>
    <t>Eff.ratio.CZ.Res.HH.Thermal.SH.DistrHeat.SC</t>
  </si>
  <si>
    <t>Eff.ratio.CZ.Res.HH.Thermal.SH.DistrHeat.SC.AC.Elec</t>
  </si>
  <si>
    <t>Eff.ratio.CZ.Res.HH.Thermal.SH.DistrHeat.WH</t>
  </si>
  <si>
    <t>Eff.ratio.CZ.Res.HH.Thermal.SH.DistrHeat.WH.DistrHeat.NoSolar.Steam_Distr</t>
  </si>
  <si>
    <t>Eff.ratio.CZ.Res.HH.Thermal.SH.DistrHeat.WH.DistrHeat.Solar</t>
  </si>
  <si>
    <t>Eff.ratio.CZ.Res.HH.Thermal.SH.DistrHeat.WH.DistrHeat.Solar.Steam_Distr</t>
  </si>
  <si>
    <t>Eff.ratio.CZ.Res.HH.Thermal.SH.DistrHeat.WH.DistrHeat.Solar.Solar</t>
  </si>
  <si>
    <t>Eff.ratio.CZ.Res.HH.Thermal.SH.DistrHeat.WH.Elc.NoSolar.Elec</t>
  </si>
  <si>
    <t>Eff.ratio.CZ.Res.HH.Thermal.SH.DistrHeat.WH.Elc.Solar</t>
  </si>
  <si>
    <t>Eff.ratio.CZ.Res.HH.Thermal.SH.DistrHeat.WH.Elc.Solar.Elec</t>
  </si>
  <si>
    <t>Eff.ratio.CZ.Res.HH.Thermal.SH.DistrHeat.WH.Elc.Solar.Solar</t>
  </si>
  <si>
    <t>Eff.ratio.CZ.Res.HH.Thermal.SH.DistrHeat.CO</t>
  </si>
  <si>
    <t>Eff.ratio.CZ.Res.HH.Thermal.SH.DistrHeat.CO.LPG.LPG</t>
  </si>
  <si>
    <t>Eff.ratio.CZ.Res.HH.Thermal.SH.DistrHeat.CO.Elc.Elec</t>
  </si>
  <si>
    <t>Eff.ratio.CZ.Res.HH.Thermal.SH.AdvElc</t>
  </si>
  <si>
    <t>Eff.ratio.CZ.Res.HH.Thermal.SH.AdvElc.SH</t>
  </si>
  <si>
    <t>Eff.ratio.CZ.Res.HH.Thermal.SH.AdvElc.SH.Elec</t>
  </si>
  <si>
    <t>Eff.ratio.CZ.Res.HH.Thermal.SH.AdvElc.SC</t>
  </si>
  <si>
    <t>Eff.ratio.CZ.Res.HH.Thermal.SH.AdvElc.SC.AC.Elec</t>
  </si>
  <si>
    <t>Eff.ratio.CZ.Res.HH.Thermal.SH.AdvElc.WH</t>
  </si>
  <si>
    <t>Eff.ratio.CZ.Res.HH.Thermal.SH.AdvElc.WH.LPG.NoSolar.LPG</t>
  </si>
  <si>
    <t>Eff.ratio.CZ.Res.HH.Thermal.SH.AdvElc.WH.LPG.Solar</t>
  </si>
  <si>
    <t>Eff.ratio.CZ.Res.HH.Thermal.SH.AdvElc.WH.LPG.Solar.LPG</t>
  </si>
  <si>
    <t>Eff.ratio.CZ.Res.HH.Thermal.SH.AdvElc.WH.LPG.Solar.Solar</t>
  </si>
  <si>
    <t>Eff.ratio.CZ.Res.HH.Thermal.SH.AdvElc.WH.Elc.NoSolar.Elec</t>
  </si>
  <si>
    <t>Eff.ratio.CZ.Res.HH.Thermal.SH.AdvElc.WH.Elc.Solar</t>
  </si>
  <si>
    <t>Eff.ratio.CZ.Res.HH.Thermal.SH.AdvElc.WH.Elc.Solar.Elec</t>
  </si>
  <si>
    <t>Eff.ratio.CZ.Res.HH.Thermal.SH.AdvElc.WH.Elc.Solar.Solar</t>
  </si>
  <si>
    <t>Eff.ratio.CZ.Res.HH.Thermal.SH.AdvElc.CO</t>
  </si>
  <si>
    <t>Eff.ratio.CZ.Res.HH.Thermal.SH.AdvElc.CO.LPG.LPG</t>
  </si>
  <si>
    <t>Eff.ratio.CZ.Res.HH.Thermal.SH.AdvElc.CO.Elc.Elec</t>
  </si>
  <si>
    <t>Eff.ratio.CZ.Res.HH.Thermal.SH.ConvElc</t>
  </si>
  <si>
    <t>Eff.ratio.CZ.Res.HH.Thermal.SH.ConvElc.SH</t>
  </si>
  <si>
    <t>Eff.ratio.CZ.Res.HH.Thermal.SH.ConvElc.SH.Elec</t>
  </si>
  <si>
    <t>Eff.ratio.CZ.Res.HH.Thermal.SH.ConvElc.SC</t>
  </si>
  <si>
    <t>Eff.ratio.CZ.Res.HH.Thermal.SH.ConvElc.SC.AC.Elec</t>
  </si>
  <si>
    <t>Eff.ratio.CZ.Res.HH.Thermal.SH.ConvElc.WH</t>
  </si>
  <si>
    <t>Eff.ratio.CZ.Res.HH.Thermal.SH.ConvElc.WH.LPG.NoSolar.LPG</t>
  </si>
  <si>
    <t>Eff.ratio.CZ.Res.HH.Thermal.SH.ConvElc.WH.LPG.Solar</t>
  </si>
  <si>
    <t>Eff.ratio.CZ.Res.HH.Thermal.SH.ConvElc.WH.LPG.Solar.LPG</t>
  </si>
  <si>
    <t>Eff.ratio.CZ.Res.HH.Thermal.SH.ConvElc.WH.LPG.Solar.Solar</t>
  </si>
  <si>
    <t>Eff.ratio.CZ.Res.HH.Thermal.SH.ConvElc.WH.Elc.NoSolar.Elec</t>
  </si>
  <si>
    <t>Eff.ratio.CZ.Res.HH.Thermal.SH.ConvElc.WH.Elc.Solar</t>
  </si>
  <si>
    <t>Eff.ratio.CZ.Res.HH.Thermal.SH.ConvElc.WH.Elc.Solar.Elec</t>
  </si>
  <si>
    <t>Eff.ratio.CZ.Res.HH.Thermal.SH.ConvElc.WH.Elc.Solar.Solar</t>
  </si>
  <si>
    <t>Eff.ratio.CZ.Res.HH.Thermal.SH.ConvElc.CO</t>
  </si>
  <si>
    <t>Eff.ratio.CZ.Res.HH.Thermal.SH.ConvElc.CO.LPG.LPG</t>
  </si>
  <si>
    <t>Eff.ratio.CZ.Res.HH.Thermal.SH.ConvElc.CO.Elc.Elec</t>
  </si>
  <si>
    <t>CZ - CO2 emissions (detailed structure)</t>
  </si>
  <si>
    <t>EMI.ktCO2.CZ.Res.HH.Thermal.SH.Solids</t>
  </si>
  <si>
    <t>EMI.ktCO2.CZ.Res.HH.Thermal.SH.Solids.SH</t>
  </si>
  <si>
    <t>EMI.ktCO2.CZ.Res.HH.Thermal.SH.Solids.SH.Solids</t>
  </si>
  <si>
    <t>EMI.ktCO2.CZ.Res.HH.Thermal.SH.Solids.SH.Elec</t>
  </si>
  <si>
    <t>EMI.ktCO2.CZ.Res.HH.Thermal.SH.Solids.SC</t>
  </si>
  <si>
    <t>EMI.ktCO2.CZ.Res.HH.Thermal.SH.Solids.SC.AC.Elec</t>
  </si>
  <si>
    <t>EMI.ktCO2.CZ.Res.HH.Thermal.SH.Solids.WH</t>
  </si>
  <si>
    <t>EMI.ktCO2.CZ.Res.HH.Thermal.SH.Solids.WH.Solids.NoSolar.Solids</t>
  </si>
  <si>
    <t>EMI.ktCO2.CZ.Res.HH.Thermal.SH.Solids.WH.LPG.NoSolar.LPG</t>
  </si>
  <si>
    <t>EMI.ktCO2.CZ.Res.HH.Thermal.SH.Solids.WH.LPG.Solar</t>
  </si>
  <si>
    <t>EMI.ktCO2.CZ.Res.HH.Thermal.SH.Solids.WH.LPG.Solar.LPG</t>
  </si>
  <si>
    <t>EMI.ktCO2.CZ.Res.HH.Thermal.SH.Solids.WH.LPG.Solar.Solar</t>
  </si>
  <si>
    <t>EMI.ktCO2.CZ.Res.HH.Thermal.SH.Solids.WH.Elc.NoSolar.Elec</t>
  </si>
  <si>
    <t>EMI.ktCO2.CZ.Res.HH.Thermal.SH.Solids.WH.Elc.Solar</t>
  </si>
  <si>
    <t>EMI.ktCO2.CZ.Res.HH.Thermal.SH.Solids.WH.Elc.Solar.Elec</t>
  </si>
  <si>
    <t>EMI.ktCO2.CZ.Res.HH.Thermal.SH.Solids.WH.Elc.Solar.Solar</t>
  </si>
  <si>
    <t>EMI.ktCO2.CZ.Res.HH.Thermal.SH.Solids.CO</t>
  </si>
  <si>
    <t>EMI.ktCO2.CZ.Res.HH.Thermal.SH.Solids.CO.Solids.Solids</t>
  </si>
  <si>
    <t>EMI.ktCO2.CZ.Res.HH.Thermal.SH.Solids.CO.LPG.LPG</t>
  </si>
  <si>
    <t>EMI.ktCO2.CZ.Res.HH.Thermal.SH.Solids.CO.Elc.Elec</t>
  </si>
  <si>
    <t>EMI.ktCO2.CZ.Res.HH.Thermal.SH.LPG</t>
  </si>
  <si>
    <t>EMI.ktCO2.CZ.Res.HH.Thermal.SH.LPG.SH</t>
  </si>
  <si>
    <t>EMI.ktCO2.CZ.Res.HH.Thermal.SH.LPG.SH.LPG</t>
  </si>
  <si>
    <t>EMI.ktCO2.CZ.Res.HH.Thermal.SH.LPG.SH.Elec</t>
  </si>
  <si>
    <t>EMI.ktCO2.CZ.Res.HH.Thermal.SH.LPG.SC</t>
  </si>
  <si>
    <t>EMI.ktCO2.CZ.Res.HH.Thermal.SH.LPG.SC.AC.Elec</t>
  </si>
  <si>
    <t>EMI.ktCO2.CZ.Res.HH.Thermal.SH.LPG.WH</t>
  </si>
  <si>
    <t>EMI.ktCO2.CZ.Res.HH.Thermal.SH.LPG.WH.LPG.NoSolar.LPG</t>
  </si>
  <si>
    <t>EMI.ktCO2.CZ.Res.HH.Thermal.SH.LPG.WH.LPG.Solar</t>
  </si>
  <si>
    <t>EMI.ktCO2.CZ.Res.HH.Thermal.SH.LPG.WH.LPG.Solar.LPG</t>
  </si>
  <si>
    <t>EMI.ktCO2.CZ.Res.HH.Thermal.SH.LPG.WH.LPG.Solar.Solar</t>
  </si>
  <si>
    <t>EMI.ktCO2.CZ.Res.HH.Thermal.SH.LPG.WH.Elc.NoSolar.Elec</t>
  </si>
  <si>
    <t>EMI.ktCO2.CZ.Res.HH.Thermal.SH.LPG.WH.Elc.Solar</t>
  </si>
  <si>
    <t>EMI.ktCO2.CZ.Res.HH.Thermal.SH.LPG.WH.Elc.Solar.Elec</t>
  </si>
  <si>
    <t>EMI.ktCO2.CZ.Res.HH.Thermal.SH.LPG.WH.Elc.Solar.Solar</t>
  </si>
  <si>
    <t>EMI.ktCO2.CZ.Res.HH.Thermal.SH.LPG.CO</t>
  </si>
  <si>
    <t>EMI.ktCO2.CZ.Res.HH.Thermal.SH.LPG.CO.LPG.LPG</t>
  </si>
  <si>
    <t>EMI.ktCO2.CZ.Res.HH.Thermal.SH.LPG.CO.Elc.Elec</t>
  </si>
  <si>
    <t>EMI.ktCO2.CZ.Res.HH.Thermal.SH.Oil</t>
  </si>
  <si>
    <t>EMI.ktCO2.CZ.Res.HH.Thermal.SH.Oil.SH</t>
  </si>
  <si>
    <t>EMI.ktCO2.CZ.Res.HH.Thermal.SH.Oil.SH.Oil</t>
  </si>
  <si>
    <t>EMI.ktCO2.CZ.Res.HH.Thermal.SH.Oil.SH.Elec</t>
  </si>
  <si>
    <t>EMI.ktCO2.CZ.Res.HH.Thermal.SH.Oil.SC</t>
  </si>
  <si>
    <t>EMI.ktCO2.CZ.Res.HH.Thermal.SH.Oil.SC.AC.Elec</t>
  </si>
  <si>
    <t>EMI.ktCO2.CZ.Res.HH.Thermal.SH.Oil.WH</t>
  </si>
  <si>
    <t>EMI.ktCO2.CZ.Res.HH.Thermal.SH.Oil.WH.Oil.NoSolar.Oil</t>
  </si>
  <si>
    <t>EMI.ktCO2.CZ.Res.HH.Thermal.SH.Oil.WH.Oil.Solar</t>
  </si>
  <si>
    <t>EMI.ktCO2.CZ.Res.HH.Thermal.SH.Oil.WH.Oil.Solar.Oil</t>
  </si>
  <si>
    <t>EMI.ktCO2.CZ.Res.HH.Thermal.SH.Oil.WH.Oil.Solar.Solar</t>
  </si>
  <si>
    <t>EMI.ktCO2.CZ.Res.HH.Thermal.SH.Oil.WH.Elc.NoSolar.Elec</t>
  </si>
  <si>
    <t>EMI.ktCO2.CZ.Res.HH.Thermal.SH.Oil.WH.Elc.Solar</t>
  </si>
  <si>
    <t>EMI.ktCO2.CZ.Res.HH.Thermal.SH.Oil.WH.Elc.Solar.Elec</t>
  </si>
  <si>
    <t>EMI.ktCO2.CZ.Res.HH.Thermal.SH.Oil.WH.Elc.Solar.Solar</t>
  </si>
  <si>
    <t>EMI.ktCO2.CZ.Res.HH.Thermal.SH.Oil.CO</t>
  </si>
  <si>
    <t>EMI.ktCO2.CZ.Res.HH.Thermal.SH.Oil.CO.LPG.LPG</t>
  </si>
  <si>
    <t>EMI.ktCO2.CZ.Res.HH.Thermal.SH.Oil.CO.Elc.Elec</t>
  </si>
  <si>
    <t>EMI.ktCO2.CZ.Res.HH.Thermal.SH.Gas</t>
  </si>
  <si>
    <t>EMI.ktCO2.CZ.Res.HH.Thermal.SH.Gas.SH</t>
  </si>
  <si>
    <t>EMI.ktCO2.CZ.Res.HH.Thermal.SH.Gas.SH.Gas</t>
  </si>
  <si>
    <t>EMI.ktCO2.CZ.Res.HH.Thermal.SH.Gas.SH.Elec</t>
  </si>
  <si>
    <t>EMI.ktCO2.CZ.Res.HH.Thermal.SH.Gas.SC</t>
  </si>
  <si>
    <t>EMI.ktCO2.CZ.Res.HH.Thermal.SH.Gas.SC.AC.Elec</t>
  </si>
  <si>
    <t>EMI.ktCO2.CZ.Res.HH.Thermal.SH.Gas.WH</t>
  </si>
  <si>
    <t>EMI.ktCO2.CZ.Res.HH.Thermal.SH.Gas.WH.Gas.NoSolar.Gas</t>
  </si>
  <si>
    <t>EMI.ktCO2.CZ.Res.HH.Thermal.SH.Gas.WH.Gas.Solar</t>
  </si>
  <si>
    <t>EMI.ktCO2.CZ.Res.HH.Thermal.SH.Gas.WH.Gas.Solar.Gas</t>
  </si>
  <si>
    <t>EMI.ktCO2.CZ.Res.HH.Thermal.SH.Gas.WH.Gas.Solar.Solar</t>
  </si>
  <si>
    <t>EMI.ktCO2.CZ.Res.HH.Thermal.SH.Gas.WH.Elc.NoSolar.Elec</t>
  </si>
  <si>
    <t>EMI.ktCO2.CZ.Res.HH.Thermal.SH.Gas.WH.Elc.Solar</t>
  </si>
  <si>
    <t>EMI.ktCO2.CZ.Res.HH.Thermal.SH.Gas.WH.Elc.Solar.Elec</t>
  </si>
  <si>
    <t>EMI.ktCO2.CZ.Res.HH.Thermal.SH.Gas.WH.Elc.Solar.Solar</t>
  </si>
  <si>
    <t>EMI.ktCO2.CZ.Res.HH.Thermal.SH.Gas.CO</t>
  </si>
  <si>
    <t>EMI.ktCO2.CZ.Res.HH.Thermal.SH.Gas.CO.Gas.Gas</t>
  </si>
  <si>
    <t>EMI.ktCO2.CZ.Res.HH.Thermal.SH.Gas.CO.Elc.Elec</t>
  </si>
  <si>
    <t>EMI.ktCO2.CZ.Res.HH.Thermal.SH.Biomass</t>
  </si>
  <si>
    <t>EMI.ktCO2.CZ.Res.HH.Thermal.SH.Biomass.SH</t>
  </si>
  <si>
    <t>EMI.ktCO2.CZ.Res.HH.Thermal.SH.Biomass.SH.Biomass</t>
  </si>
  <si>
    <t>EMI.ktCO2.CZ.Res.HH.Thermal.SH.Biomass.SH.Elec</t>
  </si>
  <si>
    <t>EMI.ktCO2.CZ.Res.HH.Thermal.SH.Biomass.SC</t>
  </si>
  <si>
    <t>EMI.ktCO2.CZ.Res.HH.Thermal.SH.Biomass.SC.AC.Elec</t>
  </si>
  <si>
    <t>EMI.ktCO2.CZ.Res.HH.Thermal.SH.Biomass.WH</t>
  </si>
  <si>
    <t>EMI.ktCO2.CZ.Res.HH.Thermal.SH.Biomass.WH.Biomass.NoSolar.Biomass</t>
  </si>
  <si>
    <t>EMI.ktCO2.CZ.Res.HH.Thermal.SH.Biomass.WH.Biomass.Solar</t>
  </si>
  <si>
    <t>EMI.ktCO2.CZ.Res.HH.Thermal.SH.Biomass.WH.Biomass.Solar.Biomass</t>
  </si>
  <si>
    <t>EMI.ktCO2.CZ.Res.HH.Thermal.SH.Biomass.WH.Biomass.Solar.Solar</t>
  </si>
  <si>
    <t>EMI.ktCO2.CZ.Res.HH.Thermal.SH.Biomass.WH.LPG.NoSolar.LPG</t>
  </si>
  <si>
    <t>EMI.ktCO2.CZ.Res.HH.Thermal.SH.Biomass.WH.LPG.Solar</t>
  </si>
  <si>
    <t>EMI.ktCO2.CZ.Res.HH.Thermal.SH.Biomass.WH.LPG.Solar.LPG</t>
  </si>
  <si>
    <t>EMI.ktCO2.CZ.Res.HH.Thermal.SH.Biomass.WH.LPG.Solar.Solar</t>
  </si>
  <si>
    <t>EMI.ktCO2.CZ.Res.HH.Thermal.SH.Biomass.WH.Elc.NoSolar.Elec</t>
  </si>
  <si>
    <t>EMI.ktCO2.CZ.Res.HH.Thermal.SH.Biomass.WH.Elc.Solar</t>
  </si>
  <si>
    <t>EMI.ktCO2.CZ.Res.HH.Thermal.SH.Biomass.WH.Elc.Solar.Elec</t>
  </si>
  <si>
    <t>EMI.ktCO2.CZ.Res.HH.Thermal.SH.Biomass.WH.Elc.Solar.Solar</t>
  </si>
  <si>
    <t>EMI.ktCO2.CZ.Res.HH.Thermal.SH.Biomass.CO</t>
  </si>
  <si>
    <t>EMI.ktCO2.CZ.Res.HH.Thermal.SH.Biomass.CO.Biomass.Biomass</t>
  </si>
  <si>
    <t>EMI.ktCO2.CZ.Res.HH.Thermal.SH.Biomass.CO.LPG.LPG</t>
  </si>
  <si>
    <t>EMI.ktCO2.CZ.Res.HH.Thermal.SH.Biomass.CO.Elc.Elec</t>
  </si>
  <si>
    <t>EMI.ktCO2.CZ.Res.HH.Thermal.SH.Geo</t>
  </si>
  <si>
    <t>EMI.ktCO2.CZ.Res.HH.Thermal.SH.Geo.SH</t>
  </si>
  <si>
    <t>EMI.ktCO2.CZ.Res.HH.Thermal.SH.Geo.SH.Geo</t>
  </si>
  <si>
    <t>EMI.ktCO2.CZ.Res.HH.Thermal.SH.Geo.SH.Elec</t>
  </si>
  <si>
    <t>EMI.ktCO2.CZ.Res.HH.Thermal.SH.Geo.SC</t>
  </si>
  <si>
    <t>EMI.ktCO2.CZ.Res.HH.Thermal.SH.Geo.SC.AC.Elec</t>
  </si>
  <si>
    <t>EMI.ktCO2.CZ.Res.HH.Thermal.SH.Geo.WH</t>
  </si>
  <si>
    <t>EMI.ktCO2.CZ.Res.HH.Thermal.SH.Geo.WH.Geo.NoSolar.Geo</t>
  </si>
  <si>
    <t>EMI.ktCO2.CZ.Res.HH.Thermal.SH.Geo.WH.Geo.Solar</t>
  </si>
  <si>
    <t>EMI.ktCO2.CZ.Res.HH.Thermal.SH.Geo.WH.Geo.Solar.Geo</t>
  </si>
  <si>
    <t>EMI.ktCO2.CZ.Res.HH.Thermal.SH.Geo.WH.Geo.Solar.Solar</t>
  </si>
  <si>
    <t>EMI.ktCO2.CZ.Res.HH.Thermal.SH.Geo.WH.Elc.NoSolar.Elec</t>
  </si>
  <si>
    <t>EMI.ktCO2.CZ.Res.HH.Thermal.SH.Geo.WH.Elc.Solar</t>
  </si>
  <si>
    <t>EMI.ktCO2.CZ.Res.HH.Thermal.SH.Geo.WH.Elc.Solar.Elec</t>
  </si>
  <si>
    <t>EMI.ktCO2.CZ.Res.HH.Thermal.SH.Geo.WH.Elc.Solar.Solar</t>
  </si>
  <si>
    <t>EMI.ktCO2.CZ.Res.HH.Thermal.SH.Geo.CO</t>
  </si>
  <si>
    <t>EMI.ktCO2.CZ.Res.HH.Thermal.SH.Geo.CO.LPG.LPG</t>
  </si>
  <si>
    <t>EMI.ktCO2.CZ.Res.HH.Thermal.SH.Geo.CO.Elc.Elec</t>
  </si>
  <si>
    <t>EMI.ktCO2.CZ.Res.HH.Thermal.SH.DistrHeat</t>
  </si>
  <si>
    <t>EMI.ktCO2.CZ.Res.HH.Thermal.SH.DistrHeat.SH</t>
  </si>
  <si>
    <t>EMI.ktCO2.CZ.Res.HH.Thermal.SH.DistrHeat.SH.Steam_Distr</t>
  </si>
  <si>
    <t>EMI.ktCO2.CZ.Res.HH.Thermal.SH.DistrHeat.SH.Elec</t>
  </si>
  <si>
    <t>EMI.ktCO2.CZ.Res.HH.Thermal.SH.DistrHeat.SC</t>
  </si>
  <si>
    <t>EMI.ktCO2.CZ.Res.HH.Thermal.SH.DistrHeat.SC.AC.Elec</t>
  </si>
  <si>
    <t>EMI.ktCO2.CZ.Res.HH.Thermal.SH.DistrHeat.WH</t>
  </si>
  <si>
    <t>EMI.ktCO2.CZ.Res.HH.Thermal.SH.DistrHeat.WH.DistrHeat.NoSolar.Steam_Distr</t>
  </si>
  <si>
    <t>EMI.ktCO2.CZ.Res.HH.Thermal.SH.DistrHeat.WH.DistrHeat.Solar</t>
  </si>
  <si>
    <t>EMI.ktCO2.CZ.Res.HH.Thermal.SH.DistrHeat.WH.DistrHeat.Solar.Steam_Distr</t>
  </si>
  <si>
    <t>EMI.ktCO2.CZ.Res.HH.Thermal.SH.DistrHeat.WH.DistrHeat.Solar.Solar</t>
  </si>
  <si>
    <t>EMI.ktCO2.CZ.Res.HH.Thermal.SH.DistrHeat.WH.Elc.NoSolar.Elec</t>
  </si>
  <si>
    <t>EMI.ktCO2.CZ.Res.HH.Thermal.SH.DistrHeat.WH.Elc.Solar</t>
  </si>
  <si>
    <t>EMI.ktCO2.CZ.Res.HH.Thermal.SH.DistrHeat.WH.Elc.Solar.Elec</t>
  </si>
  <si>
    <t>EMI.ktCO2.CZ.Res.HH.Thermal.SH.DistrHeat.WH.Elc.Solar.Solar</t>
  </si>
  <si>
    <t>EMI.ktCO2.CZ.Res.HH.Thermal.SH.DistrHeat.CO</t>
  </si>
  <si>
    <t>EMI.ktCO2.CZ.Res.HH.Thermal.SH.DistrHeat.CO.LPG.LPG</t>
  </si>
  <si>
    <t>EMI.ktCO2.CZ.Res.HH.Thermal.SH.DistrHeat.CO.Elc.Elec</t>
  </si>
  <si>
    <t>EMI.ktCO2.CZ.Res.HH.Thermal.SH.AdvElc</t>
  </si>
  <si>
    <t>EMI.ktCO2.CZ.Res.HH.Thermal.SH.AdvElc.SH</t>
  </si>
  <si>
    <t>EMI.ktCO2.CZ.Res.HH.Thermal.SH.AdvElc.SH.Elec</t>
  </si>
  <si>
    <t>EMI.ktCO2.CZ.Res.HH.Thermal.SH.AdvElc.SC</t>
  </si>
  <si>
    <t>EMI.ktCO2.CZ.Res.HH.Thermal.SH.AdvElc.SC.AC.Elec</t>
  </si>
  <si>
    <t>EMI.ktCO2.CZ.Res.HH.Thermal.SH.AdvElc.WH</t>
  </si>
  <si>
    <t>EMI.ktCO2.CZ.Res.HH.Thermal.SH.AdvElc.WH.LPG.NoSolar.LPG</t>
  </si>
  <si>
    <t>EMI.ktCO2.CZ.Res.HH.Thermal.SH.AdvElc.WH.LPG.Solar</t>
  </si>
  <si>
    <t>EMI.ktCO2.CZ.Res.HH.Thermal.SH.AdvElc.WH.LPG.Solar.LPG</t>
  </si>
  <si>
    <t>EMI.ktCO2.CZ.Res.HH.Thermal.SH.AdvElc.WH.LPG.Solar.Solar</t>
  </si>
  <si>
    <t>EMI.ktCO2.CZ.Res.HH.Thermal.SH.AdvElc.WH.Elc.NoSolar.Elec</t>
  </si>
  <si>
    <t>EMI.ktCO2.CZ.Res.HH.Thermal.SH.AdvElc.WH.Elc.Solar</t>
  </si>
  <si>
    <t>EMI.ktCO2.CZ.Res.HH.Thermal.SH.AdvElc.WH.Elc.Solar.Elec</t>
  </si>
  <si>
    <t>EMI.ktCO2.CZ.Res.HH.Thermal.SH.AdvElc.WH.Elc.Solar.Solar</t>
  </si>
  <si>
    <t>EMI.ktCO2.CZ.Res.HH.Thermal.SH.AdvElc.CO</t>
  </si>
  <si>
    <t>EMI.ktCO2.CZ.Res.HH.Thermal.SH.AdvElc.CO.LPG.LPG</t>
  </si>
  <si>
    <t>EMI.ktCO2.CZ.Res.HH.Thermal.SH.AdvElc.CO.Elc.Elec</t>
  </si>
  <si>
    <t>EMI.ktCO2.CZ.Res.HH.Thermal.SH.ConvElc</t>
  </si>
  <si>
    <t>EMI.ktCO2.CZ.Res.HH.Thermal.SH.ConvElc.SH</t>
  </si>
  <si>
    <t>EMI.ktCO2.CZ.Res.HH.Thermal.SH.ConvElc.SH.Elec</t>
  </si>
  <si>
    <t>EMI.ktCO2.CZ.Res.HH.Thermal.SH.ConvElc.SC</t>
  </si>
  <si>
    <t>EMI.ktCO2.CZ.Res.HH.Thermal.SH.ConvElc.SC.AC.Elec</t>
  </si>
  <si>
    <t>EMI.ktCO2.CZ.Res.HH.Thermal.SH.ConvElc.WH</t>
  </si>
  <si>
    <t>EMI.ktCO2.CZ.Res.HH.Thermal.SH.ConvElc.WH.LPG.NoSolar.LPG</t>
  </si>
  <si>
    <t>EMI.ktCO2.CZ.Res.HH.Thermal.SH.ConvElc.WH.LPG.Solar</t>
  </si>
  <si>
    <t>EMI.ktCO2.CZ.Res.HH.Thermal.SH.ConvElc.WH.LPG.Solar.LPG</t>
  </si>
  <si>
    <t>EMI.ktCO2.CZ.Res.HH.Thermal.SH.ConvElc.WH.LPG.Solar.Solar</t>
  </si>
  <si>
    <t>EMI.ktCO2.CZ.Res.HH.Thermal.SH.ConvElc.WH.Elc.NoSolar.Elec</t>
  </si>
  <si>
    <t>EMI.ktCO2.CZ.Res.HH.Thermal.SH.ConvElc.WH.Elc.Solar</t>
  </si>
  <si>
    <t>EMI.ktCO2.CZ.Res.HH.Thermal.SH.ConvElc.WH.Elc.Solar.Elec</t>
  </si>
  <si>
    <t>EMI.ktCO2.CZ.Res.HH.Thermal.SH.ConvElc.WH.Elc.Solar.Solar</t>
  </si>
  <si>
    <t>EMI.ktCO2.CZ.Res.HH.Thermal.SH.ConvElc.CO</t>
  </si>
  <si>
    <t>EMI.ktCO2.CZ.Res.HH.Thermal.SH.ConvElc.CO.LPG.LPG</t>
  </si>
  <si>
    <t>EMI.ktCO2.CZ.Res.HH.Thermal.SH.ConvElc.CO.Elc.Elec</t>
  </si>
  <si>
    <t>CZ - Final energy consumption per household (detailed structure)</t>
  </si>
  <si>
    <t>FEC_per_household.kWh.CZ.Res.HH.Thermal.SH.Solids</t>
  </si>
  <si>
    <t>FEC_per_household.kWh.CZ.Res.HH.Thermal.SH.Solids.SH</t>
  </si>
  <si>
    <t>FEC_per_household.kWh.CZ.Res.HH.Thermal.SH.Solids.SH.Solids</t>
  </si>
  <si>
    <t>FEC_per_household.kWh.CZ.Res.HH.Thermal.SH.Solids.SH.Elec</t>
  </si>
  <si>
    <t>FEC_per_household.kWh.CZ.Res.HH.Thermal.SH.Solids.SC</t>
  </si>
  <si>
    <t>FEC_per_household.kWh.CZ.Res.HH.Thermal.SH.Solids.SC.AC.Elec</t>
  </si>
  <si>
    <t>FEC_per_household.kWh.CZ.Res.HH.Thermal.SH.Solids.WH</t>
  </si>
  <si>
    <t>FEC_per_household.kWh.CZ.Res.HH.Thermal.SH.Solids.WH.Solids.NoSolar.Solids</t>
  </si>
  <si>
    <t>FEC_per_household.kWh.CZ.Res.HH.Thermal.SH.Solids.WH.LPG.NoSolar.LPG</t>
  </si>
  <si>
    <t>FEC_per_household.kWh.CZ.Res.HH.Thermal.SH.Solids.WH.LPG.Solar</t>
  </si>
  <si>
    <t>FEC_per_household.kWh.CZ.Res.HH.Thermal.SH.Solids.WH.LPG.Solar.LPG</t>
  </si>
  <si>
    <t>FEC_per_household.kWh.CZ.Res.HH.Thermal.SH.Solids.WH.LPG.Solar.Solar</t>
  </si>
  <si>
    <t>FEC_per_household.kWh.CZ.Res.HH.Thermal.SH.Solids.WH.Elc.NoSolar.Elec</t>
  </si>
  <si>
    <t>FEC_per_household.kWh.CZ.Res.HH.Thermal.SH.Solids.WH.Elc.Solar</t>
  </si>
  <si>
    <t>FEC_per_household.kWh.CZ.Res.HH.Thermal.SH.Solids.WH.Elc.Solar.Elec</t>
  </si>
  <si>
    <t>FEC_per_household.kWh.CZ.Res.HH.Thermal.SH.Solids.WH.Elc.Solar.Solar</t>
  </si>
  <si>
    <t>FEC_per_household.kWh.CZ.Res.HH.Thermal.SH.Solids.CO</t>
  </si>
  <si>
    <t>FEC_per_household.kWh.CZ.Res.HH.Thermal.SH.Solids.CO.Solids.Solids</t>
  </si>
  <si>
    <t>FEC_per_household.kWh.CZ.Res.HH.Thermal.SH.Solids.CO.LPG.LPG</t>
  </si>
  <si>
    <t>FEC_per_household.kWh.CZ.Res.HH.Thermal.SH.Solids.CO.Elc.Elec</t>
  </si>
  <si>
    <t>FEC_per_household.kWh.CZ.Res.HH.Thermal.SH.LPG</t>
  </si>
  <si>
    <t>FEC_per_household.kWh.CZ.Res.HH.Thermal.SH.LPG.SH</t>
  </si>
  <si>
    <t>FEC_per_household.kWh.CZ.Res.HH.Thermal.SH.LPG.SH.LPG</t>
  </si>
  <si>
    <t>FEC_per_household.kWh.CZ.Res.HH.Thermal.SH.LPG.SH.Elec</t>
  </si>
  <si>
    <t>FEC_per_household.kWh.CZ.Res.HH.Thermal.SH.LPG.SC</t>
  </si>
  <si>
    <t>FEC_per_household.kWh.CZ.Res.HH.Thermal.SH.LPG.SC.AC.Elec</t>
  </si>
  <si>
    <t>FEC_per_household.kWh.CZ.Res.HH.Thermal.SH.LPG.WH</t>
  </si>
  <si>
    <t>FEC_per_household.kWh.CZ.Res.HH.Thermal.SH.LPG.WH.LPG.NoSolar.LPG</t>
  </si>
  <si>
    <t>FEC_per_household.kWh.CZ.Res.HH.Thermal.SH.LPG.WH.LPG.Solar</t>
  </si>
  <si>
    <t>FEC_per_household.kWh.CZ.Res.HH.Thermal.SH.LPG.WH.LPG.Solar.LPG</t>
  </si>
  <si>
    <t>FEC_per_household.kWh.CZ.Res.HH.Thermal.SH.LPG.WH.LPG.Solar.Solar</t>
  </si>
  <si>
    <t>FEC_per_household.kWh.CZ.Res.HH.Thermal.SH.LPG.WH.Elc.NoSolar.Elec</t>
  </si>
  <si>
    <t>FEC_per_household.kWh.CZ.Res.HH.Thermal.SH.LPG.WH.Elc.Solar</t>
  </si>
  <si>
    <t>FEC_per_household.kWh.CZ.Res.HH.Thermal.SH.LPG.WH.Elc.Solar.Elec</t>
  </si>
  <si>
    <t>FEC_per_household.kWh.CZ.Res.HH.Thermal.SH.LPG.WH.Elc.Solar.Solar</t>
  </si>
  <si>
    <t>FEC_per_household.kWh.CZ.Res.HH.Thermal.SH.LPG.CO</t>
  </si>
  <si>
    <t>FEC_per_household.kWh.CZ.Res.HH.Thermal.SH.LPG.CO.LPG.LPG</t>
  </si>
  <si>
    <t>FEC_per_household.kWh.CZ.Res.HH.Thermal.SH.LPG.CO.Elc.Elec</t>
  </si>
  <si>
    <t>FEC_per_household.kWh.CZ.Res.HH.Thermal.SH.Oil</t>
  </si>
  <si>
    <t>FEC_per_household.kWh.CZ.Res.HH.Thermal.SH.Oil.SH</t>
  </si>
  <si>
    <t>FEC_per_household.kWh.CZ.Res.HH.Thermal.SH.Oil.SH.Oil</t>
  </si>
  <si>
    <t>FEC_per_household.kWh.CZ.Res.HH.Thermal.SH.Oil.SH.Elec</t>
  </si>
  <si>
    <t>FEC_per_household.kWh.CZ.Res.HH.Thermal.SH.Oil.SC</t>
  </si>
  <si>
    <t>FEC_per_household.kWh.CZ.Res.HH.Thermal.SH.Oil.SC.AC.Elec</t>
  </si>
  <si>
    <t>FEC_per_household.kWh.CZ.Res.HH.Thermal.SH.Oil.WH</t>
  </si>
  <si>
    <t>FEC_per_household.kWh.CZ.Res.HH.Thermal.SH.Oil.WH.Oil.NoSolar.Oil</t>
  </si>
  <si>
    <t>FEC_per_household.kWh.CZ.Res.HH.Thermal.SH.Oil.WH.Oil.Solar</t>
  </si>
  <si>
    <t>FEC_per_household.kWh.CZ.Res.HH.Thermal.SH.Oil.WH.Oil.Solar.Oil</t>
  </si>
  <si>
    <t>FEC_per_household.kWh.CZ.Res.HH.Thermal.SH.Oil.WH.Oil.Solar.Solar</t>
  </si>
  <si>
    <t>FEC_per_household.kWh.CZ.Res.HH.Thermal.SH.Oil.WH.Elc.NoSolar.Elec</t>
  </si>
  <si>
    <t>FEC_per_household.kWh.CZ.Res.HH.Thermal.SH.Oil.WH.Elc.Solar</t>
  </si>
  <si>
    <t>FEC_per_household.kWh.CZ.Res.HH.Thermal.SH.Oil.WH.Elc.Solar.Elec</t>
  </si>
  <si>
    <t>FEC_per_household.kWh.CZ.Res.HH.Thermal.SH.Oil.WH.Elc.Solar.Solar</t>
  </si>
  <si>
    <t>FEC_per_household.kWh.CZ.Res.HH.Thermal.SH.Oil.CO</t>
  </si>
  <si>
    <t>FEC_per_household.kWh.CZ.Res.HH.Thermal.SH.Oil.CO.LPG.LPG</t>
  </si>
  <si>
    <t>FEC_per_household.kWh.CZ.Res.HH.Thermal.SH.Oil.CO.Elc.Elec</t>
  </si>
  <si>
    <t>FEC_per_household.kWh.CZ.Res.HH.Thermal.SH.Gas</t>
  </si>
  <si>
    <t>FEC_per_household.kWh.CZ.Res.HH.Thermal.SH.Gas.SH</t>
  </si>
  <si>
    <t>FEC_per_household.kWh.CZ.Res.HH.Thermal.SH.Gas.SH.Gas</t>
  </si>
  <si>
    <t>FEC_per_household.kWh.CZ.Res.HH.Thermal.SH.Gas.SH.Elec</t>
  </si>
  <si>
    <t>FEC_per_household.kWh.CZ.Res.HH.Thermal.SH.Gas.SC</t>
  </si>
  <si>
    <t>FEC_per_household.kWh.CZ.Res.HH.Thermal.SH.Gas.SC.AC.Elec</t>
  </si>
  <si>
    <t>FEC_per_household.kWh.CZ.Res.HH.Thermal.SH.Gas.WH</t>
  </si>
  <si>
    <t>FEC_per_household.kWh.CZ.Res.HH.Thermal.SH.Gas.WH.Gas.NoSolar.Gas</t>
  </si>
  <si>
    <t>FEC_per_household.kWh.CZ.Res.HH.Thermal.SH.Gas.WH.Gas.Solar</t>
  </si>
  <si>
    <t>FEC_per_household.kWh.CZ.Res.HH.Thermal.SH.Gas.WH.Gas.Solar.Gas</t>
  </si>
  <si>
    <t>FEC_per_household.kWh.CZ.Res.HH.Thermal.SH.Gas.WH.Gas.Solar.Solar</t>
  </si>
  <si>
    <t>FEC_per_household.kWh.CZ.Res.HH.Thermal.SH.Gas.WH.Elc.NoSolar.Elec</t>
  </si>
  <si>
    <t>FEC_per_household.kWh.CZ.Res.HH.Thermal.SH.Gas.WH.Elc.Solar</t>
  </si>
  <si>
    <t>FEC_per_household.kWh.CZ.Res.HH.Thermal.SH.Gas.WH.Elc.Solar.Elec</t>
  </si>
  <si>
    <t>FEC_per_household.kWh.CZ.Res.HH.Thermal.SH.Gas.WH.Elc.Solar.Solar</t>
  </si>
  <si>
    <t>FEC_per_household.kWh.CZ.Res.HH.Thermal.SH.Gas.CO</t>
  </si>
  <si>
    <t>FEC_per_household.kWh.CZ.Res.HH.Thermal.SH.Gas.CO.Gas.Gas</t>
  </si>
  <si>
    <t>FEC_per_household.kWh.CZ.Res.HH.Thermal.SH.Gas.CO.Elc.Elec</t>
  </si>
  <si>
    <t>FEC_per_household.kWh.CZ.Res.HH.Thermal.SH.Biomass</t>
  </si>
  <si>
    <t>FEC_per_household.kWh.CZ.Res.HH.Thermal.SH.Biomass.SH</t>
  </si>
  <si>
    <t>FEC_per_household.kWh.CZ.Res.HH.Thermal.SH.Biomass.SH.Biomass</t>
  </si>
  <si>
    <t>FEC_per_household.kWh.CZ.Res.HH.Thermal.SH.Biomass.SH.Elec</t>
  </si>
  <si>
    <t>FEC_per_household.kWh.CZ.Res.HH.Thermal.SH.Biomass.SC</t>
  </si>
  <si>
    <t>FEC_per_household.kWh.CZ.Res.HH.Thermal.SH.Biomass.SC.AC.Elec</t>
  </si>
  <si>
    <t>FEC_per_household.kWh.CZ.Res.HH.Thermal.SH.Biomass.WH</t>
  </si>
  <si>
    <t>FEC_per_household.kWh.CZ.Res.HH.Thermal.SH.Biomass.WH.Biomass.NoSolar.Biomass</t>
  </si>
  <si>
    <t>FEC_per_household.kWh.CZ.Res.HH.Thermal.SH.Biomass.WH.Biomass.Solar</t>
  </si>
  <si>
    <t>FEC_per_household.kWh.CZ.Res.HH.Thermal.SH.Biomass.WH.Biomass.Solar.Biomass</t>
  </si>
  <si>
    <t>FEC_per_household.kWh.CZ.Res.HH.Thermal.SH.Biomass.WH.Biomass.Solar.Solar</t>
  </si>
  <si>
    <t>FEC_per_household.kWh.CZ.Res.HH.Thermal.SH.Biomass.WH.LPG.NoSolar.LPG</t>
  </si>
  <si>
    <t>FEC_per_household.kWh.CZ.Res.HH.Thermal.SH.Biomass.WH.LPG.Solar</t>
  </si>
  <si>
    <t>FEC_per_household.kWh.CZ.Res.HH.Thermal.SH.Biomass.WH.LPG.Solar.LPG</t>
  </si>
  <si>
    <t>FEC_per_household.kWh.CZ.Res.HH.Thermal.SH.Biomass.WH.LPG.Solar.Solar</t>
  </si>
  <si>
    <t>FEC_per_household.kWh.CZ.Res.HH.Thermal.SH.Biomass.WH.Elc.NoSolar.Elec</t>
  </si>
  <si>
    <t>FEC_per_household.kWh.CZ.Res.HH.Thermal.SH.Biomass.WH.Elc.Solar</t>
  </si>
  <si>
    <t>FEC_per_household.kWh.CZ.Res.HH.Thermal.SH.Biomass.WH.Elc.Solar.Elec</t>
  </si>
  <si>
    <t>FEC_per_household.kWh.CZ.Res.HH.Thermal.SH.Biomass.WH.Elc.Solar.Solar</t>
  </si>
  <si>
    <t>FEC_per_household.kWh.CZ.Res.HH.Thermal.SH.Biomass.CO</t>
  </si>
  <si>
    <t>FEC_per_household.kWh.CZ.Res.HH.Thermal.SH.Biomass.CO.Biomass.Biomass</t>
  </si>
  <si>
    <t>FEC_per_household.kWh.CZ.Res.HH.Thermal.SH.Biomass.CO.LPG.LPG</t>
  </si>
  <si>
    <t>FEC_per_household.kWh.CZ.Res.HH.Thermal.SH.Biomass.CO.Elc.Elec</t>
  </si>
  <si>
    <t>FEC_per_household.kWh.CZ.Res.HH.Thermal.SH.Geo</t>
  </si>
  <si>
    <t>FEC_per_household.kWh.CZ.Res.HH.Thermal.SH.Geo.SH</t>
  </si>
  <si>
    <t>FEC_per_household.kWh.CZ.Res.HH.Thermal.SH.Geo.SH.Geo</t>
  </si>
  <si>
    <t>FEC_per_household.kWh.CZ.Res.HH.Thermal.SH.Geo.SH.Elec</t>
  </si>
  <si>
    <t>FEC_per_household.kWh.CZ.Res.HH.Thermal.SH.Geo.SC</t>
  </si>
  <si>
    <t>FEC_per_household.kWh.CZ.Res.HH.Thermal.SH.Geo.SC.AC.Elec</t>
  </si>
  <si>
    <t>FEC_per_household.kWh.CZ.Res.HH.Thermal.SH.Geo.WH</t>
  </si>
  <si>
    <t>FEC_per_household.kWh.CZ.Res.HH.Thermal.SH.Geo.WH.Geo.NoSolar.Geo</t>
  </si>
  <si>
    <t>FEC_per_household.kWh.CZ.Res.HH.Thermal.SH.Geo.WH.Geo.Solar</t>
  </si>
  <si>
    <t>FEC_per_household.kWh.CZ.Res.HH.Thermal.SH.Geo.WH.Geo.Solar.Geo</t>
  </si>
  <si>
    <t>FEC_per_household.kWh.CZ.Res.HH.Thermal.SH.Geo.WH.Geo.Solar.Solar</t>
  </si>
  <si>
    <t>FEC_per_household.kWh.CZ.Res.HH.Thermal.SH.Geo.WH.Elc.NoSolar.Elec</t>
  </si>
  <si>
    <t>FEC_per_household.kWh.CZ.Res.HH.Thermal.SH.Geo.WH.Elc.Solar</t>
  </si>
  <si>
    <t>FEC_per_household.kWh.CZ.Res.HH.Thermal.SH.Geo.WH.Elc.Solar.Elec</t>
  </si>
  <si>
    <t>FEC_per_household.kWh.CZ.Res.HH.Thermal.SH.Geo.WH.Elc.Solar.Solar</t>
  </si>
  <si>
    <t>FEC_per_household.kWh.CZ.Res.HH.Thermal.SH.Geo.CO</t>
  </si>
  <si>
    <t>FEC_per_household.kWh.CZ.Res.HH.Thermal.SH.Geo.CO.LPG.LPG</t>
  </si>
  <si>
    <t>FEC_per_household.kWh.CZ.Res.HH.Thermal.SH.Geo.CO.Elc.Elec</t>
  </si>
  <si>
    <t>FEC_per_household.kWh.CZ.Res.HH.Thermal.SH.DistrHeat</t>
  </si>
  <si>
    <t>FEC_per_household.kWh.CZ.Res.HH.Thermal.SH.DistrHeat.SH</t>
  </si>
  <si>
    <t>FEC_per_household.kWh.CZ.Res.HH.Thermal.SH.DistrHeat.SH.Steam_Distr</t>
  </si>
  <si>
    <t>FEC_per_household.kWh.CZ.Res.HH.Thermal.SH.DistrHeat.SH.Elec</t>
  </si>
  <si>
    <t>FEC_per_household.kWh.CZ.Res.HH.Thermal.SH.DistrHeat.SC</t>
  </si>
  <si>
    <t>FEC_per_household.kWh.CZ.Res.HH.Thermal.SH.DistrHeat.SC.AC.Elec</t>
  </si>
  <si>
    <t>FEC_per_household.kWh.CZ.Res.HH.Thermal.SH.DistrHeat.WH</t>
  </si>
  <si>
    <t>FEC_per_household.kWh.CZ.Res.HH.Thermal.SH.DistrHeat.WH.DistrHeat.NoSolar.Steam_Distr</t>
  </si>
  <si>
    <t>FEC_per_household.kWh.CZ.Res.HH.Thermal.SH.DistrHeat.WH.DistrHeat.Solar</t>
  </si>
  <si>
    <t>FEC_per_household.kWh.CZ.Res.HH.Thermal.SH.DistrHeat.WH.DistrHeat.Solar.Steam_Distr</t>
  </si>
  <si>
    <t>FEC_per_household.kWh.CZ.Res.HH.Thermal.SH.DistrHeat.WH.DistrHeat.Solar.Solar</t>
  </si>
  <si>
    <t>FEC_per_household.kWh.CZ.Res.HH.Thermal.SH.DistrHeat.WH.Elc.NoSolar.Elec</t>
  </si>
  <si>
    <t>FEC_per_household.kWh.CZ.Res.HH.Thermal.SH.DistrHeat.WH.Elc.Solar</t>
  </si>
  <si>
    <t>FEC_per_household.kWh.CZ.Res.HH.Thermal.SH.DistrHeat.WH.Elc.Solar.Elec</t>
  </si>
  <si>
    <t>FEC_per_household.kWh.CZ.Res.HH.Thermal.SH.DistrHeat.WH.Elc.Solar.Solar</t>
  </si>
  <si>
    <t>FEC_per_household.kWh.CZ.Res.HH.Thermal.SH.DistrHeat.CO</t>
  </si>
  <si>
    <t>FEC_per_household.kWh.CZ.Res.HH.Thermal.SH.DistrHeat.CO.LPG.LPG</t>
  </si>
  <si>
    <t>FEC_per_household.kWh.CZ.Res.HH.Thermal.SH.DistrHeat.CO.Elc.Elec</t>
  </si>
  <si>
    <t>FEC_per_household.kWh.CZ.Res.HH.Thermal.SH.AdvElc</t>
  </si>
  <si>
    <t>FEC_per_household.kWh.CZ.Res.HH.Thermal.SH.AdvElc.SH</t>
  </si>
  <si>
    <t>FEC_per_household.kWh.CZ.Res.HH.Thermal.SH.AdvElc.SH.Elec</t>
  </si>
  <si>
    <t>FEC_per_household.kWh.CZ.Res.HH.Thermal.SH.AdvElc.SC</t>
  </si>
  <si>
    <t>FEC_per_household.kWh.CZ.Res.HH.Thermal.SH.AdvElc.SC.AC.Elec</t>
  </si>
  <si>
    <t>FEC_per_household.kWh.CZ.Res.HH.Thermal.SH.AdvElc.WH</t>
  </si>
  <si>
    <t>FEC_per_household.kWh.CZ.Res.HH.Thermal.SH.AdvElc.WH.LPG.NoSolar.LPG</t>
  </si>
  <si>
    <t>FEC_per_household.kWh.CZ.Res.HH.Thermal.SH.AdvElc.WH.LPG.Solar</t>
  </si>
  <si>
    <t>FEC_per_household.kWh.CZ.Res.HH.Thermal.SH.AdvElc.WH.LPG.Solar.LPG</t>
  </si>
  <si>
    <t>FEC_per_household.kWh.CZ.Res.HH.Thermal.SH.AdvElc.WH.LPG.Solar.Solar</t>
  </si>
  <si>
    <t>FEC_per_household.kWh.CZ.Res.HH.Thermal.SH.AdvElc.WH.Elc.NoSolar.Elec</t>
  </si>
  <si>
    <t>FEC_per_household.kWh.CZ.Res.HH.Thermal.SH.AdvElc.WH.Elc.Solar</t>
  </si>
  <si>
    <t>FEC_per_household.kWh.CZ.Res.HH.Thermal.SH.AdvElc.WH.Elc.Solar.Elec</t>
  </si>
  <si>
    <t>FEC_per_household.kWh.CZ.Res.HH.Thermal.SH.AdvElc.WH.Elc.Solar.Solar</t>
  </si>
  <si>
    <t>FEC_per_household.kWh.CZ.Res.HH.Thermal.SH.AdvElc.CO</t>
  </si>
  <si>
    <t>FEC_per_household.kWh.CZ.Res.HH.Thermal.SH.AdvElc.CO.LPG.LPG</t>
  </si>
  <si>
    <t>FEC_per_household.kWh.CZ.Res.HH.Thermal.SH.AdvElc.CO.Elc.Elec</t>
  </si>
  <si>
    <t>FEC_per_household.kWh.CZ.Res.HH.Thermal.SH.ConvElc</t>
  </si>
  <si>
    <t>FEC_per_household.kWh.CZ.Res.HH.Thermal.SH.ConvElc.SH</t>
  </si>
  <si>
    <t>FEC_per_household.kWh.CZ.Res.HH.Thermal.SH.ConvElc.SH.Elec</t>
  </si>
  <si>
    <t>FEC_per_household.kWh.CZ.Res.HH.Thermal.SH.ConvElc.SC</t>
  </si>
  <si>
    <t>FEC_per_household.kWh.CZ.Res.HH.Thermal.SH.ConvElc.SC.AC.Elec</t>
  </si>
  <si>
    <t>FEC_per_household.kWh.CZ.Res.HH.Thermal.SH.ConvElc.WH</t>
  </si>
  <si>
    <t>FEC_per_household.kWh.CZ.Res.HH.Thermal.SH.ConvElc.WH.LPG.NoSolar.LPG</t>
  </si>
  <si>
    <t>FEC_per_household.kWh.CZ.Res.HH.Thermal.SH.ConvElc.WH.LPG.Solar</t>
  </si>
  <si>
    <t>FEC_per_household.kWh.CZ.Res.HH.Thermal.SH.ConvElc.WH.LPG.Solar.LPG</t>
  </si>
  <si>
    <t>FEC_per_household.kWh.CZ.Res.HH.Thermal.SH.ConvElc.WH.LPG.Solar.Solar</t>
  </si>
  <si>
    <t>FEC_per_household.kWh.CZ.Res.HH.Thermal.SH.ConvElc.WH.Elc.NoSolar.Elec</t>
  </si>
  <si>
    <t>FEC_per_household.kWh.CZ.Res.HH.Thermal.SH.ConvElc.WH.Elc.Solar</t>
  </si>
  <si>
    <t>FEC_per_household.kWh.CZ.Res.HH.Thermal.SH.ConvElc.WH.Elc.Solar.Elec</t>
  </si>
  <si>
    <t>FEC_per_household.kWh.CZ.Res.HH.Thermal.SH.ConvElc.WH.Elc.Solar.Solar</t>
  </si>
  <si>
    <t>FEC_per_household.kWh.CZ.Res.HH.Thermal.SH.ConvElc.CO</t>
  </si>
  <si>
    <t>FEC_per_household.kWh.CZ.Res.HH.Thermal.SH.ConvElc.CO.LPG.LPG</t>
  </si>
  <si>
    <t>FEC_per_household.kWh.CZ.Res.HH.Thermal.SH.ConvElc.CO.Elc.Elec</t>
  </si>
  <si>
    <t>CZ - Thermal energy service per household (detailed structure)</t>
  </si>
  <si>
    <t>TES_per_household.kWh.CZ.Res.HH.Thermal.SH.Solids</t>
  </si>
  <si>
    <t>TES_per_household.kWh.CZ.Res.HH.Thermal.SH.Solids.SH</t>
  </si>
  <si>
    <t>TES_per_household.kWh.CZ.Res.HH.Thermal.SH.Solids.SH.Solids</t>
  </si>
  <si>
    <t>TES_per_household.kWh.CZ.Res.HH.Thermal.SH.Solids.SH.Elec</t>
  </si>
  <si>
    <t>TES_per_household.kWh.CZ.Res.HH.Thermal.SH.Solids.SC</t>
  </si>
  <si>
    <t>TES_per_household.kWh.CZ.Res.HH.Thermal.SH.Solids.SC.AC.Elec</t>
  </si>
  <si>
    <t>TES_per_household.kWh.CZ.Res.HH.Thermal.SH.Solids.WH</t>
  </si>
  <si>
    <t>TES_per_household.kWh.CZ.Res.HH.Thermal.SH.Solids.WH.Solids.NoSolar.Solids</t>
  </si>
  <si>
    <t>TES_per_household.kWh.CZ.Res.HH.Thermal.SH.Solids.WH.LPG.NoSolar.LPG</t>
  </si>
  <si>
    <t>TES_per_household.kWh.CZ.Res.HH.Thermal.SH.Solids.WH.LPG.Solar</t>
  </si>
  <si>
    <t>TES_per_household.kWh.CZ.Res.HH.Thermal.SH.Solids.WH.LPG.Solar.LPG</t>
  </si>
  <si>
    <t>TES_per_household.kWh.CZ.Res.HH.Thermal.SH.Solids.WH.LPG.Solar.Solar</t>
  </si>
  <si>
    <t>TES_per_household.kWh.CZ.Res.HH.Thermal.SH.Solids.WH.Elc.NoSolar.Elec</t>
  </si>
  <si>
    <t>TES_per_household.kWh.CZ.Res.HH.Thermal.SH.Solids.WH.Elc.Solar</t>
  </si>
  <si>
    <t>TES_per_household.kWh.CZ.Res.HH.Thermal.SH.Solids.WH.Elc.Solar.Elec</t>
  </si>
  <si>
    <t>TES_per_household.kWh.CZ.Res.HH.Thermal.SH.Solids.WH.Elc.Solar.Solar</t>
  </si>
  <si>
    <t>TES_per_household.kWh.CZ.Res.HH.Thermal.SH.Solids.CO</t>
  </si>
  <si>
    <t>TES_per_household.kWh.CZ.Res.HH.Thermal.SH.Solids.CO.Solids.Solids</t>
  </si>
  <si>
    <t>TES_per_household.kWh.CZ.Res.HH.Thermal.SH.Solids.CO.LPG.LPG</t>
  </si>
  <si>
    <t>TES_per_household.kWh.CZ.Res.HH.Thermal.SH.Solids.CO.Elc.Elec</t>
  </si>
  <si>
    <t>TES_per_household.kWh.CZ.Res.HH.Thermal.SH.LPG</t>
  </si>
  <si>
    <t>TES_per_household.kWh.CZ.Res.HH.Thermal.SH.LPG.SH</t>
  </si>
  <si>
    <t>TES_per_household.kWh.CZ.Res.HH.Thermal.SH.LPG.SH.LPG</t>
  </si>
  <si>
    <t>TES_per_household.kWh.CZ.Res.HH.Thermal.SH.LPG.SH.Elec</t>
  </si>
  <si>
    <t>TES_per_household.kWh.CZ.Res.HH.Thermal.SH.LPG.SC</t>
  </si>
  <si>
    <t>TES_per_household.kWh.CZ.Res.HH.Thermal.SH.LPG.SC.AC.Elec</t>
  </si>
  <si>
    <t>TES_per_household.kWh.CZ.Res.HH.Thermal.SH.LPG.WH</t>
  </si>
  <si>
    <t>TES_per_household.kWh.CZ.Res.HH.Thermal.SH.LPG.WH.LPG.NoSolar.LPG</t>
  </si>
  <si>
    <t>TES_per_household.kWh.CZ.Res.HH.Thermal.SH.LPG.WH.LPG.Solar</t>
  </si>
  <si>
    <t>TES_per_household.kWh.CZ.Res.HH.Thermal.SH.LPG.WH.LPG.Solar.LPG</t>
  </si>
  <si>
    <t>TES_per_household.kWh.CZ.Res.HH.Thermal.SH.LPG.WH.LPG.Solar.Solar</t>
  </si>
  <si>
    <t>TES_per_household.kWh.CZ.Res.HH.Thermal.SH.LPG.WH.Elc.NoSolar.Elec</t>
  </si>
  <si>
    <t>TES_per_household.kWh.CZ.Res.HH.Thermal.SH.LPG.WH.Elc.Solar</t>
  </si>
  <si>
    <t>TES_per_household.kWh.CZ.Res.HH.Thermal.SH.LPG.WH.Elc.Solar.Elec</t>
  </si>
  <si>
    <t>TES_per_household.kWh.CZ.Res.HH.Thermal.SH.LPG.WH.Elc.Solar.Solar</t>
  </si>
  <si>
    <t>TES_per_household.kWh.CZ.Res.HH.Thermal.SH.LPG.CO</t>
  </si>
  <si>
    <t>TES_per_household.kWh.CZ.Res.HH.Thermal.SH.LPG.CO.LPG.LPG</t>
  </si>
  <si>
    <t>TES_per_household.kWh.CZ.Res.HH.Thermal.SH.LPG.CO.Elc.Elec</t>
  </si>
  <si>
    <t>TES_per_household.kWh.CZ.Res.HH.Thermal.SH.Oil</t>
  </si>
  <si>
    <t>TES_per_household.kWh.CZ.Res.HH.Thermal.SH.Oil.SH</t>
  </si>
  <si>
    <t>TES_per_household.kWh.CZ.Res.HH.Thermal.SH.Oil.SH.Oil</t>
  </si>
  <si>
    <t>TES_per_household.kWh.CZ.Res.HH.Thermal.SH.Oil.SH.Elec</t>
  </si>
  <si>
    <t>TES_per_household.kWh.CZ.Res.HH.Thermal.SH.Oil.SC</t>
  </si>
  <si>
    <t>TES_per_household.kWh.CZ.Res.HH.Thermal.SH.Oil.SC.AC.Elec</t>
  </si>
  <si>
    <t>TES_per_household.kWh.CZ.Res.HH.Thermal.SH.Oil.WH</t>
  </si>
  <si>
    <t>TES_per_household.kWh.CZ.Res.HH.Thermal.SH.Oil.WH.Oil.NoSolar.Oil</t>
  </si>
  <si>
    <t>TES_per_household.kWh.CZ.Res.HH.Thermal.SH.Oil.WH.Oil.Solar</t>
  </si>
  <si>
    <t>TES_per_household.kWh.CZ.Res.HH.Thermal.SH.Oil.WH.Oil.Solar.Oil</t>
  </si>
  <si>
    <t>TES_per_household.kWh.CZ.Res.HH.Thermal.SH.Oil.WH.Oil.Solar.Solar</t>
  </si>
  <si>
    <t>TES_per_household.kWh.CZ.Res.HH.Thermal.SH.Oil.WH.Elc.NoSolar.Elec</t>
  </si>
  <si>
    <t>TES_per_household.kWh.CZ.Res.HH.Thermal.SH.Oil.WH.Elc.Solar</t>
  </si>
  <si>
    <t>TES_per_household.kWh.CZ.Res.HH.Thermal.SH.Oil.WH.Elc.Solar.Elec</t>
  </si>
  <si>
    <t>TES_per_household.kWh.CZ.Res.HH.Thermal.SH.Oil.WH.Elc.Solar.Solar</t>
  </si>
  <si>
    <t>TES_per_household.kWh.CZ.Res.HH.Thermal.SH.Oil.CO</t>
  </si>
  <si>
    <t>TES_per_household.kWh.CZ.Res.HH.Thermal.SH.Oil.CO.LPG.LPG</t>
  </si>
  <si>
    <t>TES_per_household.kWh.CZ.Res.HH.Thermal.SH.Oil.CO.Elc.Elec</t>
  </si>
  <si>
    <t>TES_per_household.kWh.CZ.Res.HH.Thermal.SH.Gas</t>
  </si>
  <si>
    <t>TES_per_household.kWh.CZ.Res.HH.Thermal.SH.Gas.SH</t>
  </si>
  <si>
    <t>TES_per_household.kWh.CZ.Res.HH.Thermal.SH.Gas.SH.Gas</t>
  </si>
  <si>
    <t>TES_per_household.kWh.CZ.Res.HH.Thermal.SH.Gas.SH.Elec</t>
  </si>
  <si>
    <t>TES_per_household.kWh.CZ.Res.HH.Thermal.SH.Gas.SC</t>
  </si>
  <si>
    <t>TES_per_household.kWh.CZ.Res.HH.Thermal.SH.Gas.SC.AC.Elec</t>
  </si>
  <si>
    <t>TES_per_household.kWh.CZ.Res.HH.Thermal.SH.Gas.WH</t>
  </si>
  <si>
    <t>TES_per_household.kWh.CZ.Res.HH.Thermal.SH.Gas.WH.Gas.NoSolar.Gas</t>
  </si>
  <si>
    <t>TES_per_household.kWh.CZ.Res.HH.Thermal.SH.Gas.WH.Gas.Solar</t>
  </si>
  <si>
    <t>TES_per_household.kWh.CZ.Res.HH.Thermal.SH.Gas.WH.Gas.Solar.Gas</t>
  </si>
  <si>
    <t>TES_per_household.kWh.CZ.Res.HH.Thermal.SH.Gas.WH.Gas.Solar.Solar</t>
  </si>
  <si>
    <t>TES_per_household.kWh.CZ.Res.HH.Thermal.SH.Gas.WH.Elc.NoSolar.Elec</t>
  </si>
  <si>
    <t>TES_per_household.kWh.CZ.Res.HH.Thermal.SH.Gas.WH.Elc.Solar</t>
  </si>
  <si>
    <t>TES_per_household.kWh.CZ.Res.HH.Thermal.SH.Gas.WH.Elc.Solar.Elec</t>
  </si>
  <si>
    <t>TES_per_household.kWh.CZ.Res.HH.Thermal.SH.Gas.WH.Elc.Solar.Solar</t>
  </si>
  <si>
    <t>TES_per_household.kWh.CZ.Res.HH.Thermal.SH.Gas.CO</t>
  </si>
  <si>
    <t>TES_per_household.kWh.CZ.Res.HH.Thermal.SH.Gas.CO.Gas.Gas</t>
  </si>
  <si>
    <t>TES_per_household.kWh.CZ.Res.HH.Thermal.SH.Gas.CO.Elc.Elec</t>
  </si>
  <si>
    <t>TES_per_household.kWh.CZ.Res.HH.Thermal.SH.Biomass</t>
  </si>
  <si>
    <t>TES_per_household.kWh.CZ.Res.HH.Thermal.SH.Biomass.SH</t>
  </si>
  <si>
    <t>TES_per_household.kWh.CZ.Res.HH.Thermal.SH.Biomass.SH.Biomass</t>
  </si>
  <si>
    <t>TES_per_household.kWh.CZ.Res.HH.Thermal.SH.Biomass.SH.Elec</t>
  </si>
  <si>
    <t>TES_per_household.kWh.CZ.Res.HH.Thermal.SH.Biomass.SC</t>
  </si>
  <si>
    <t>TES_per_household.kWh.CZ.Res.HH.Thermal.SH.Biomass.SC.AC.Elec</t>
  </si>
  <si>
    <t>TES_per_household.kWh.CZ.Res.HH.Thermal.SH.Biomass.WH</t>
  </si>
  <si>
    <t>TES_per_household.kWh.CZ.Res.HH.Thermal.SH.Biomass.WH.Biomass.NoSolar.Biomass</t>
  </si>
  <si>
    <t>TES_per_household.kWh.CZ.Res.HH.Thermal.SH.Biomass.WH.Biomass.Solar</t>
  </si>
  <si>
    <t>TES_per_household.kWh.CZ.Res.HH.Thermal.SH.Biomass.WH.Biomass.Solar.Biomass</t>
  </si>
  <si>
    <t>TES_per_household.kWh.CZ.Res.HH.Thermal.SH.Biomass.WH.Biomass.Solar.Solar</t>
  </si>
  <si>
    <t>TES_per_household.kWh.CZ.Res.HH.Thermal.SH.Biomass.WH.LPG.NoSolar.LPG</t>
  </si>
  <si>
    <t>TES_per_household.kWh.CZ.Res.HH.Thermal.SH.Biomass.WH.LPG.Solar</t>
  </si>
  <si>
    <t>TES_per_household.kWh.CZ.Res.HH.Thermal.SH.Biomass.WH.LPG.Solar.LPG</t>
  </si>
  <si>
    <t>TES_per_household.kWh.CZ.Res.HH.Thermal.SH.Biomass.WH.LPG.Solar.Solar</t>
  </si>
  <si>
    <t>TES_per_household.kWh.CZ.Res.HH.Thermal.SH.Biomass.WH.Elc.NoSolar.Elec</t>
  </si>
  <si>
    <t>TES_per_household.kWh.CZ.Res.HH.Thermal.SH.Biomass.WH.Elc.Solar</t>
  </si>
  <si>
    <t>TES_per_household.kWh.CZ.Res.HH.Thermal.SH.Biomass.WH.Elc.Solar.Elec</t>
  </si>
  <si>
    <t>TES_per_household.kWh.CZ.Res.HH.Thermal.SH.Biomass.WH.Elc.Solar.Solar</t>
  </si>
  <si>
    <t>TES_per_household.kWh.CZ.Res.HH.Thermal.SH.Biomass.CO</t>
  </si>
  <si>
    <t>TES_per_household.kWh.CZ.Res.HH.Thermal.SH.Biomass.CO.Biomass.Biomass</t>
  </si>
  <si>
    <t>TES_per_household.kWh.CZ.Res.HH.Thermal.SH.Biomass.CO.LPG.LPG</t>
  </si>
  <si>
    <t>TES_per_household.kWh.CZ.Res.HH.Thermal.SH.Biomass.CO.Elc.Elec</t>
  </si>
  <si>
    <t>TES_per_household.kWh.CZ.Res.HH.Thermal.SH.Geo</t>
  </si>
  <si>
    <t>TES_per_household.kWh.CZ.Res.HH.Thermal.SH.Geo.SH</t>
  </si>
  <si>
    <t>TES_per_household.kWh.CZ.Res.HH.Thermal.SH.Geo.SH.Geo</t>
  </si>
  <si>
    <t>TES_per_household.kWh.CZ.Res.HH.Thermal.SH.Geo.SH.Elec</t>
  </si>
  <si>
    <t>TES_per_household.kWh.CZ.Res.HH.Thermal.SH.Geo.SC</t>
  </si>
  <si>
    <t>TES_per_household.kWh.CZ.Res.HH.Thermal.SH.Geo.SC.AC.Elec</t>
  </si>
  <si>
    <t>TES_per_household.kWh.CZ.Res.HH.Thermal.SH.Geo.WH</t>
  </si>
  <si>
    <t>TES_per_household.kWh.CZ.Res.HH.Thermal.SH.Geo.WH.Geo.NoSolar.Geo</t>
  </si>
  <si>
    <t>TES_per_household.kWh.CZ.Res.HH.Thermal.SH.Geo.WH.Geo.Solar</t>
  </si>
  <si>
    <t>TES_per_household.kWh.CZ.Res.HH.Thermal.SH.Geo.WH.Geo.Solar.Geo</t>
  </si>
  <si>
    <t>TES_per_household.kWh.CZ.Res.HH.Thermal.SH.Geo.WH.Geo.Solar.Solar</t>
  </si>
  <si>
    <t>TES_per_household.kWh.CZ.Res.HH.Thermal.SH.Geo.WH.Elc.NoSolar.Elec</t>
  </si>
  <si>
    <t>TES_per_household.kWh.CZ.Res.HH.Thermal.SH.Geo.WH.Elc.Solar</t>
  </si>
  <si>
    <t>TES_per_household.kWh.CZ.Res.HH.Thermal.SH.Geo.WH.Elc.Solar.Elec</t>
  </si>
  <si>
    <t>TES_per_household.kWh.CZ.Res.HH.Thermal.SH.Geo.WH.Elc.Solar.Solar</t>
  </si>
  <si>
    <t>TES_per_household.kWh.CZ.Res.HH.Thermal.SH.Geo.CO</t>
  </si>
  <si>
    <t>TES_per_household.kWh.CZ.Res.HH.Thermal.SH.Geo.CO.LPG.LPG</t>
  </si>
  <si>
    <t>TES_per_household.kWh.CZ.Res.HH.Thermal.SH.Geo.CO.Elc.Elec</t>
  </si>
  <si>
    <t>TES_per_household.kWh.CZ.Res.HH.Thermal.SH.DistrHeat</t>
  </si>
  <si>
    <t>TES_per_household.kWh.CZ.Res.HH.Thermal.SH.DistrHeat.SH</t>
  </si>
  <si>
    <t>TES_per_household.kWh.CZ.Res.HH.Thermal.SH.DistrHeat.SH.Steam_Distr</t>
  </si>
  <si>
    <t>TES_per_household.kWh.CZ.Res.HH.Thermal.SH.DistrHeat.SH.Elec</t>
  </si>
  <si>
    <t>TES_per_household.kWh.CZ.Res.HH.Thermal.SH.DistrHeat.SC</t>
  </si>
  <si>
    <t>TES_per_household.kWh.CZ.Res.HH.Thermal.SH.DistrHeat.SC.AC.Elec</t>
  </si>
  <si>
    <t>TES_per_household.kWh.CZ.Res.HH.Thermal.SH.DistrHeat.WH</t>
  </si>
  <si>
    <t>TES_per_household.kWh.CZ.Res.HH.Thermal.SH.DistrHeat.WH.DistrHeat.NoSolar.Steam_Distr</t>
  </si>
  <si>
    <t>TES_per_household.kWh.CZ.Res.HH.Thermal.SH.DistrHeat.WH.DistrHeat.Solar</t>
  </si>
  <si>
    <t>TES_per_household.kWh.CZ.Res.HH.Thermal.SH.DistrHeat.WH.DistrHeat.Solar.Steam_Distr</t>
  </si>
  <si>
    <t>TES_per_household.kWh.CZ.Res.HH.Thermal.SH.DistrHeat.WH.DistrHeat.Solar.Solar</t>
  </si>
  <si>
    <t>TES_per_household.kWh.CZ.Res.HH.Thermal.SH.DistrHeat.WH.Elc.NoSolar.Elec</t>
  </si>
  <si>
    <t>TES_per_household.kWh.CZ.Res.HH.Thermal.SH.DistrHeat.WH.Elc.Solar</t>
  </si>
  <si>
    <t>TES_per_household.kWh.CZ.Res.HH.Thermal.SH.DistrHeat.WH.Elc.Solar.Elec</t>
  </si>
  <si>
    <t>TES_per_household.kWh.CZ.Res.HH.Thermal.SH.DistrHeat.WH.Elc.Solar.Solar</t>
  </si>
  <si>
    <t>TES_per_household.kWh.CZ.Res.HH.Thermal.SH.DistrHeat.CO</t>
  </si>
  <si>
    <t>TES_per_household.kWh.CZ.Res.HH.Thermal.SH.DistrHeat.CO.LPG.LPG</t>
  </si>
  <si>
    <t>TES_per_household.kWh.CZ.Res.HH.Thermal.SH.DistrHeat.CO.Elc.Elec</t>
  </si>
  <si>
    <t>TES_per_household.kWh.CZ.Res.HH.Thermal.SH.AdvElc</t>
  </si>
  <si>
    <t>TES_per_household.kWh.CZ.Res.HH.Thermal.SH.AdvElc.SH</t>
  </si>
  <si>
    <t>TES_per_household.kWh.CZ.Res.HH.Thermal.SH.AdvElc.SH.Elec</t>
  </si>
  <si>
    <t>TES_per_household.kWh.CZ.Res.HH.Thermal.SH.AdvElc.SC</t>
  </si>
  <si>
    <t>TES_per_household.kWh.CZ.Res.HH.Thermal.SH.AdvElc.SC.AC.Elec</t>
  </si>
  <si>
    <t>TES_per_household.kWh.CZ.Res.HH.Thermal.SH.AdvElc.WH</t>
  </si>
  <si>
    <t>TES_per_household.kWh.CZ.Res.HH.Thermal.SH.AdvElc.WH.LPG.NoSolar.LPG</t>
  </si>
  <si>
    <t>TES_per_household.kWh.CZ.Res.HH.Thermal.SH.AdvElc.WH.LPG.Solar</t>
  </si>
  <si>
    <t>TES_per_household.kWh.CZ.Res.HH.Thermal.SH.AdvElc.WH.LPG.Solar.LPG</t>
  </si>
  <si>
    <t>TES_per_household.kWh.CZ.Res.HH.Thermal.SH.AdvElc.WH.LPG.Solar.Solar</t>
  </si>
  <si>
    <t>TES_per_household.kWh.CZ.Res.HH.Thermal.SH.AdvElc.WH.Elc.NoSolar.Elec</t>
  </si>
  <si>
    <t>TES_per_household.kWh.CZ.Res.HH.Thermal.SH.AdvElc.WH.Elc.Solar</t>
  </si>
  <si>
    <t>TES_per_household.kWh.CZ.Res.HH.Thermal.SH.AdvElc.WH.Elc.Solar.Elec</t>
  </si>
  <si>
    <t>TES_per_household.kWh.CZ.Res.HH.Thermal.SH.AdvElc.WH.Elc.Solar.Solar</t>
  </si>
  <si>
    <t>TES_per_household.kWh.CZ.Res.HH.Thermal.SH.AdvElc.CO</t>
  </si>
  <si>
    <t>TES_per_household.kWh.CZ.Res.HH.Thermal.SH.AdvElc.CO.LPG.LPG</t>
  </si>
  <si>
    <t>TES_per_household.kWh.CZ.Res.HH.Thermal.SH.AdvElc.CO.Elc.Elec</t>
  </si>
  <si>
    <t>TES_per_household.kWh.CZ.Res.HH.Thermal.SH.ConvElc</t>
  </si>
  <si>
    <t>TES_per_household.kWh.CZ.Res.HH.Thermal.SH.ConvElc.SH</t>
  </si>
  <si>
    <t>TES_per_household.kWh.CZ.Res.HH.Thermal.SH.ConvElc.SH.Elec</t>
  </si>
  <si>
    <t>TES_per_household.kWh.CZ.Res.HH.Thermal.SH.ConvElc.SC</t>
  </si>
  <si>
    <t>TES_per_household.kWh.CZ.Res.HH.Thermal.SH.ConvElc.SC.AC.Elec</t>
  </si>
  <si>
    <t>TES_per_household.kWh.CZ.Res.HH.Thermal.SH.ConvElc.WH</t>
  </si>
  <si>
    <t>TES_per_household.kWh.CZ.Res.HH.Thermal.SH.ConvElc.WH.LPG.NoSolar.LPG</t>
  </si>
  <si>
    <t>TES_per_household.kWh.CZ.Res.HH.Thermal.SH.ConvElc.WH.LPG.Solar</t>
  </si>
  <si>
    <t>TES_per_household.kWh.CZ.Res.HH.Thermal.SH.ConvElc.WH.LPG.Solar.LPG</t>
  </si>
  <si>
    <t>TES_per_household.kWh.CZ.Res.HH.Thermal.SH.ConvElc.WH.LPG.Solar.Solar</t>
  </si>
  <si>
    <t>TES_per_household.kWh.CZ.Res.HH.Thermal.SH.ConvElc.WH.Elc.NoSolar.Elec</t>
  </si>
  <si>
    <t>TES_per_household.kWh.CZ.Res.HH.Thermal.SH.ConvElc.WH.Elc.Solar</t>
  </si>
  <si>
    <t>TES_per_household.kWh.CZ.Res.HH.Thermal.SH.ConvElc.WH.Elc.Solar.Elec</t>
  </si>
  <si>
    <t>TES_per_household.kWh.CZ.Res.HH.Thermal.SH.ConvElc.WH.Elc.Solar.Solar</t>
  </si>
  <si>
    <t>TES_per_household.kWh.CZ.Res.HH.Thermal.SH.ConvElc.CO</t>
  </si>
  <si>
    <t>TES_per_household.kWh.CZ.Res.HH.Thermal.SH.ConvElc.CO.LPG.LPG</t>
  </si>
  <si>
    <t>TES_per_household.kWh.CZ.Res.HH.Thermal.SH.ConvElc.CO.Elc.Elec</t>
  </si>
  <si>
    <t>CZ - CO2 emissions per household (detailed structure)</t>
  </si>
  <si>
    <t>EMI_per_household.kgCO2.CZ.Res.HH.Thermal.SH.Solids</t>
  </si>
  <si>
    <t>EMI_per_household.kgCO2.CZ.Res.HH.Thermal.SH.Solids.SH</t>
  </si>
  <si>
    <t>EMI_per_household.kgCO2.CZ.Res.HH.Thermal.SH.Solids.SH.Solids</t>
  </si>
  <si>
    <t>EMI_per_household.kgCO2.CZ.Res.HH.Thermal.SH.Solids.SH.Elec</t>
  </si>
  <si>
    <t>EMI_per_household.kgCO2.CZ.Res.HH.Thermal.SH.Solids.SC</t>
  </si>
  <si>
    <t>EMI_per_household.kgCO2.CZ.Res.HH.Thermal.SH.Solids.SC.AC.Elec</t>
  </si>
  <si>
    <t>EMI_per_household.kgCO2.CZ.Res.HH.Thermal.SH.Solids.WH</t>
  </si>
  <si>
    <t>EMI_per_household.kgCO2.CZ.Res.HH.Thermal.SH.Solids.WH.Solids.NoSolar.Solids</t>
  </si>
  <si>
    <t>EMI_per_household.kgCO2.CZ.Res.HH.Thermal.SH.Solids.WH.LPG.NoSolar.LPG</t>
  </si>
  <si>
    <t>EMI_per_household.kgCO2.CZ.Res.HH.Thermal.SH.Solids.WH.LPG.Solar</t>
  </si>
  <si>
    <t>EMI_per_household.kgCO2.CZ.Res.HH.Thermal.SH.Solids.WH.LPG.Solar.LPG</t>
  </si>
  <si>
    <t>EMI_per_household.kgCO2.CZ.Res.HH.Thermal.SH.Solids.WH.LPG.Solar.Solar</t>
  </si>
  <si>
    <t>EMI_per_household.kgCO2.CZ.Res.HH.Thermal.SH.Solids.WH.Elc.NoSolar.Elec</t>
  </si>
  <si>
    <t>EMI_per_household.kgCO2.CZ.Res.HH.Thermal.SH.Solids.WH.Elc.Solar</t>
  </si>
  <si>
    <t>EMI_per_household.kgCO2.CZ.Res.HH.Thermal.SH.Solids.WH.Elc.Solar.Elec</t>
  </si>
  <si>
    <t>EMI_per_household.kgCO2.CZ.Res.HH.Thermal.SH.Solids.WH.Elc.Solar.Solar</t>
  </si>
  <si>
    <t>EMI_per_household.kgCO2.CZ.Res.HH.Thermal.SH.Solids.CO</t>
  </si>
  <si>
    <t>EMI_per_household.kgCO2.CZ.Res.HH.Thermal.SH.Solids.CO.Solids.Solids</t>
  </si>
  <si>
    <t>EMI_per_household.kgCO2.CZ.Res.HH.Thermal.SH.Solids.CO.LPG.LPG</t>
  </si>
  <si>
    <t>EMI_per_household.kgCO2.CZ.Res.HH.Thermal.SH.Solids.CO.Elc.Elec</t>
  </si>
  <si>
    <t>EMI_per_household.kgCO2.CZ.Res.HH.Thermal.SH.LPG</t>
  </si>
  <si>
    <t>EMI_per_household.kgCO2.CZ.Res.HH.Thermal.SH.LPG.SH</t>
  </si>
  <si>
    <t>EMI_per_household.kgCO2.CZ.Res.HH.Thermal.SH.LPG.SH.LPG</t>
  </si>
  <si>
    <t>EMI_per_household.kgCO2.CZ.Res.HH.Thermal.SH.LPG.SH.Elec</t>
  </si>
  <si>
    <t>EMI_per_household.kgCO2.CZ.Res.HH.Thermal.SH.LPG.SC</t>
  </si>
  <si>
    <t>EMI_per_household.kgCO2.CZ.Res.HH.Thermal.SH.LPG.SC.AC.Elec</t>
  </si>
  <si>
    <t>EMI_per_household.kgCO2.CZ.Res.HH.Thermal.SH.LPG.WH</t>
  </si>
  <si>
    <t>EMI_per_household.kgCO2.CZ.Res.HH.Thermal.SH.LPG.WH.LPG.NoSolar.LPG</t>
  </si>
  <si>
    <t>EMI_per_household.kgCO2.CZ.Res.HH.Thermal.SH.LPG.WH.LPG.Solar</t>
  </si>
  <si>
    <t>EMI_per_household.kgCO2.CZ.Res.HH.Thermal.SH.LPG.WH.LPG.Solar.LPG</t>
  </si>
  <si>
    <t>EMI_per_household.kgCO2.CZ.Res.HH.Thermal.SH.LPG.WH.LPG.Solar.Solar</t>
  </si>
  <si>
    <t>EMI_per_household.kgCO2.CZ.Res.HH.Thermal.SH.LPG.WH.Elc.NoSolar.Elec</t>
  </si>
  <si>
    <t>EMI_per_household.kgCO2.CZ.Res.HH.Thermal.SH.LPG.WH.Elc.Solar</t>
  </si>
  <si>
    <t>EMI_per_household.kgCO2.CZ.Res.HH.Thermal.SH.LPG.WH.Elc.Solar.Elec</t>
  </si>
  <si>
    <t>EMI_per_household.kgCO2.CZ.Res.HH.Thermal.SH.LPG.WH.Elc.Solar.Solar</t>
  </si>
  <si>
    <t>EMI_per_household.kgCO2.CZ.Res.HH.Thermal.SH.LPG.CO</t>
  </si>
  <si>
    <t>EMI_per_household.kgCO2.CZ.Res.HH.Thermal.SH.LPG.CO.LPG.LPG</t>
  </si>
  <si>
    <t>EMI_per_household.kgCO2.CZ.Res.HH.Thermal.SH.LPG.CO.Elc.Elec</t>
  </si>
  <si>
    <t>EMI_per_household.kgCO2.CZ.Res.HH.Thermal.SH.Oil</t>
  </si>
  <si>
    <t>EMI_per_household.kgCO2.CZ.Res.HH.Thermal.SH.Oil.SH</t>
  </si>
  <si>
    <t>EMI_per_household.kgCO2.CZ.Res.HH.Thermal.SH.Oil.SH.Oil</t>
  </si>
  <si>
    <t>EMI_per_household.kgCO2.CZ.Res.HH.Thermal.SH.Oil.SH.Elec</t>
  </si>
  <si>
    <t>EMI_per_household.kgCO2.CZ.Res.HH.Thermal.SH.Oil.SC</t>
  </si>
  <si>
    <t>EMI_per_household.kgCO2.CZ.Res.HH.Thermal.SH.Oil.SC.AC.Elec</t>
  </si>
  <si>
    <t>EMI_per_household.kgCO2.CZ.Res.HH.Thermal.SH.Oil.WH</t>
  </si>
  <si>
    <t>EMI_per_household.kgCO2.CZ.Res.HH.Thermal.SH.Oil.WH.Oil.NoSolar.Oil</t>
  </si>
  <si>
    <t>EMI_per_household.kgCO2.CZ.Res.HH.Thermal.SH.Oil.WH.Oil.Solar</t>
  </si>
  <si>
    <t>EMI_per_household.kgCO2.CZ.Res.HH.Thermal.SH.Oil.WH.Oil.Solar.Oil</t>
  </si>
  <si>
    <t>EMI_per_household.kgCO2.CZ.Res.HH.Thermal.SH.Oil.WH.Oil.Solar.Solar</t>
  </si>
  <si>
    <t>EMI_per_household.kgCO2.CZ.Res.HH.Thermal.SH.Oil.WH.Elc.NoSolar.Elec</t>
  </si>
  <si>
    <t>EMI_per_household.kgCO2.CZ.Res.HH.Thermal.SH.Oil.WH.Elc.Solar</t>
  </si>
  <si>
    <t>EMI_per_household.kgCO2.CZ.Res.HH.Thermal.SH.Oil.WH.Elc.Solar.Elec</t>
  </si>
  <si>
    <t>EMI_per_household.kgCO2.CZ.Res.HH.Thermal.SH.Oil.WH.Elc.Solar.Solar</t>
  </si>
  <si>
    <t>EMI_per_household.kgCO2.CZ.Res.HH.Thermal.SH.Oil.CO</t>
  </si>
  <si>
    <t>EMI_per_household.kgCO2.CZ.Res.HH.Thermal.SH.Oil.CO.LPG.LPG</t>
  </si>
  <si>
    <t>EMI_per_household.kgCO2.CZ.Res.HH.Thermal.SH.Oil.CO.Elc.Elec</t>
  </si>
  <si>
    <t>EMI_per_household.kgCO2.CZ.Res.HH.Thermal.SH.Gas</t>
  </si>
  <si>
    <t>EMI_per_household.kgCO2.CZ.Res.HH.Thermal.SH.Gas.SH</t>
  </si>
  <si>
    <t>EMI_per_household.kgCO2.CZ.Res.HH.Thermal.SH.Gas.SH.Gas</t>
  </si>
  <si>
    <t>EMI_per_household.kgCO2.CZ.Res.HH.Thermal.SH.Gas.SH.Elec</t>
  </si>
  <si>
    <t>EMI_per_household.kgCO2.CZ.Res.HH.Thermal.SH.Gas.SC</t>
  </si>
  <si>
    <t>EMI_per_household.kgCO2.CZ.Res.HH.Thermal.SH.Gas.SC.AC.Elec</t>
  </si>
  <si>
    <t>EMI_per_household.kgCO2.CZ.Res.HH.Thermal.SH.Gas.WH</t>
  </si>
  <si>
    <t>EMI_per_household.kgCO2.CZ.Res.HH.Thermal.SH.Gas.WH.Gas.NoSolar.Gas</t>
  </si>
  <si>
    <t>EMI_per_household.kgCO2.CZ.Res.HH.Thermal.SH.Gas.WH.Gas.Solar</t>
  </si>
  <si>
    <t>EMI_per_household.kgCO2.CZ.Res.HH.Thermal.SH.Gas.WH.Gas.Solar.Gas</t>
  </si>
  <si>
    <t>EMI_per_household.kgCO2.CZ.Res.HH.Thermal.SH.Gas.WH.Gas.Solar.Solar</t>
  </si>
  <si>
    <t>EMI_per_household.kgCO2.CZ.Res.HH.Thermal.SH.Gas.WH.Elc.NoSolar.Elec</t>
  </si>
  <si>
    <t>EMI_per_household.kgCO2.CZ.Res.HH.Thermal.SH.Gas.WH.Elc.Solar</t>
  </si>
  <si>
    <t>EMI_per_household.kgCO2.CZ.Res.HH.Thermal.SH.Gas.WH.Elc.Solar.Elec</t>
  </si>
  <si>
    <t>EMI_per_household.kgCO2.CZ.Res.HH.Thermal.SH.Gas.WH.Elc.Solar.Solar</t>
  </si>
  <si>
    <t>EMI_per_household.kgCO2.CZ.Res.HH.Thermal.SH.Gas.CO</t>
  </si>
  <si>
    <t>EMI_per_household.kgCO2.CZ.Res.HH.Thermal.SH.Gas.CO.Gas.Gas</t>
  </si>
  <si>
    <t>EMI_per_household.kgCO2.CZ.Res.HH.Thermal.SH.Gas.CO.Elc.Elec</t>
  </si>
  <si>
    <t>EMI_per_household.kgCO2.CZ.Res.HH.Thermal.SH.Biomass</t>
  </si>
  <si>
    <t>EMI_per_household.kgCO2.CZ.Res.HH.Thermal.SH.Biomass.SH</t>
  </si>
  <si>
    <t>EMI_per_household.kgCO2.CZ.Res.HH.Thermal.SH.Biomass.SH.Biomass</t>
  </si>
  <si>
    <t>EMI_per_household.kgCO2.CZ.Res.HH.Thermal.SH.Biomass.SH.Elec</t>
  </si>
  <si>
    <t>EMI_per_household.kgCO2.CZ.Res.HH.Thermal.SH.Biomass.SC</t>
  </si>
  <si>
    <t>EMI_per_household.kgCO2.CZ.Res.HH.Thermal.SH.Biomass.SC.AC.Elec</t>
  </si>
  <si>
    <t>EMI_per_household.kgCO2.CZ.Res.HH.Thermal.SH.Biomass.WH</t>
  </si>
  <si>
    <t>EMI_per_household.kgCO2.CZ.Res.HH.Thermal.SH.Biomass.WH.Biomass.NoSolar.Biomass</t>
  </si>
  <si>
    <t>EMI_per_household.kgCO2.CZ.Res.HH.Thermal.SH.Biomass.WH.Biomass.Solar</t>
  </si>
  <si>
    <t>EMI_per_household.kgCO2.CZ.Res.HH.Thermal.SH.Biomass.WH.Biomass.Solar.Biomass</t>
  </si>
  <si>
    <t>EMI_per_household.kgCO2.CZ.Res.HH.Thermal.SH.Biomass.WH.Biomass.Solar.Solar</t>
  </si>
  <si>
    <t>EMI_per_household.kgCO2.CZ.Res.HH.Thermal.SH.Biomass.WH.LPG.NoSolar.LPG</t>
  </si>
  <si>
    <t>EMI_per_household.kgCO2.CZ.Res.HH.Thermal.SH.Biomass.WH.LPG.Solar</t>
  </si>
  <si>
    <t>EMI_per_household.kgCO2.CZ.Res.HH.Thermal.SH.Biomass.WH.LPG.Solar.LPG</t>
  </si>
  <si>
    <t>EMI_per_household.kgCO2.CZ.Res.HH.Thermal.SH.Biomass.WH.LPG.Solar.Solar</t>
  </si>
  <si>
    <t>EMI_per_household.kgCO2.CZ.Res.HH.Thermal.SH.Biomass.WH.Elc.NoSolar.Elec</t>
  </si>
  <si>
    <t>EMI_per_household.kgCO2.CZ.Res.HH.Thermal.SH.Biomass.WH.Elc.Solar</t>
  </si>
  <si>
    <t>EMI_per_household.kgCO2.CZ.Res.HH.Thermal.SH.Biomass.WH.Elc.Solar.Elec</t>
  </si>
  <si>
    <t>EMI_per_household.kgCO2.CZ.Res.HH.Thermal.SH.Biomass.WH.Elc.Solar.Solar</t>
  </si>
  <si>
    <t>EMI_per_household.kgCO2.CZ.Res.HH.Thermal.SH.Biomass.CO</t>
  </si>
  <si>
    <t>EMI_per_household.kgCO2.CZ.Res.HH.Thermal.SH.Biomass.CO.Biomass.Biomass</t>
  </si>
  <si>
    <t>EMI_per_household.kgCO2.CZ.Res.HH.Thermal.SH.Biomass.CO.LPG.LPG</t>
  </si>
  <si>
    <t>EMI_per_household.kgCO2.CZ.Res.HH.Thermal.SH.Biomass.CO.Elc.Elec</t>
  </si>
  <si>
    <t>EMI_per_household.kgCO2.CZ.Res.HH.Thermal.SH.Geo</t>
  </si>
  <si>
    <t>EMI_per_household.kgCO2.CZ.Res.HH.Thermal.SH.Geo.SH</t>
  </si>
  <si>
    <t>EMI_per_household.kgCO2.CZ.Res.HH.Thermal.SH.Geo.SH.Geo</t>
  </si>
  <si>
    <t>EMI_per_household.kgCO2.CZ.Res.HH.Thermal.SH.Geo.SH.Elec</t>
  </si>
  <si>
    <t>EMI_per_household.kgCO2.CZ.Res.HH.Thermal.SH.Geo.SC</t>
  </si>
  <si>
    <t>EMI_per_household.kgCO2.CZ.Res.HH.Thermal.SH.Geo.SC.AC.Elec</t>
  </si>
  <si>
    <t>EMI_per_household.kgCO2.CZ.Res.HH.Thermal.SH.Geo.WH</t>
  </si>
  <si>
    <t>EMI_per_household.kgCO2.CZ.Res.HH.Thermal.SH.Geo.WH.Geo.NoSolar.Geo</t>
  </si>
  <si>
    <t>EMI_per_household.kgCO2.CZ.Res.HH.Thermal.SH.Geo.WH.Geo.Solar</t>
  </si>
  <si>
    <t>EMI_per_household.kgCO2.CZ.Res.HH.Thermal.SH.Geo.WH.Geo.Solar.Geo</t>
  </si>
  <si>
    <t>EMI_per_household.kgCO2.CZ.Res.HH.Thermal.SH.Geo.WH.Geo.Solar.Solar</t>
  </si>
  <si>
    <t>EMI_per_household.kgCO2.CZ.Res.HH.Thermal.SH.Geo.WH.Elc.NoSolar.Elec</t>
  </si>
  <si>
    <t>EMI_per_household.kgCO2.CZ.Res.HH.Thermal.SH.Geo.WH.Elc.Solar</t>
  </si>
  <si>
    <t>EMI_per_household.kgCO2.CZ.Res.HH.Thermal.SH.Geo.WH.Elc.Solar.Elec</t>
  </si>
  <si>
    <t>EMI_per_household.kgCO2.CZ.Res.HH.Thermal.SH.Geo.WH.Elc.Solar.Solar</t>
  </si>
  <si>
    <t>EMI_per_household.kgCO2.CZ.Res.HH.Thermal.SH.Geo.CO</t>
  </si>
  <si>
    <t>EMI_per_household.kgCO2.CZ.Res.HH.Thermal.SH.Geo.CO.LPG.LPG</t>
  </si>
  <si>
    <t>EMI_per_household.kgCO2.CZ.Res.HH.Thermal.SH.Geo.CO.Elc.Elec</t>
  </si>
  <si>
    <t>EMI_per_household.kgCO2.CZ.Res.HH.Thermal.SH.DistrHeat</t>
  </si>
  <si>
    <t>EMI_per_household.kgCO2.CZ.Res.HH.Thermal.SH.DistrHeat.SH</t>
  </si>
  <si>
    <t>EMI_per_household.kgCO2.CZ.Res.HH.Thermal.SH.DistrHeat.SH.Steam_Distr</t>
  </si>
  <si>
    <t>EMI_per_household.kgCO2.CZ.Res.HH.Thermal.SH.DistrHeat.SH.Elec</t>
  </si>
  <si>
    <t>EMI_per_household.kgCO2.CZ.Res.HH.Thermal.SH.DistrHeat.SC</t>
  </si>
  <si>
    <t>EMI_per_household.kgCO2.CZ.Res.HH.Thermal.SH.DistrHeat.SC.AC.Elec</t>
  </si>
  <si>
    <t>EMI_per_household.kgCO2.CZ.Res.HH.Thermal.SH.DistrHeat.WH</t>
  </si>
  <si>
    <t>EMI_per_household.kgCO2.CZ.Res.HH.Thermal.SH.DistrHeat.WH.DistrHeat.NoSolar.Steam_Distr</t>
  </si>
  <si>
    <t>EMI_per_household.kgCO2.CZ.Res.HH.Thermal.SH.DistrHeat.WH.DistrHeat.Solar</t>
  </si>
  <si>
    <t>EMI_per_household.kgCO2.CZ.Res.HH.Thermal.SH.DistrHeat.WH.DistrHeat.Solar.Steam_Distr</t>
  </si>
  <si>
    <t>EMI_per_household.kgCO2.CZ.Res.HH.Thermal.SH.DistrHeat.WH.DistrHeat.Solar.Solar</t>
  </si>
  <si>
    <t>EMI_per_household.kgCO2.CZ.Res.HH.Thermal.SH.DistrHeat.WH.Elc.NoSolar.Elec</t>
  </si>
  <si>
    <t>EMI_per_household.kgCO2.CZ.Res.HH.Thermal.SH.DistrHeat.WH.Elc.Solar</t>
  </si>
  <si>
    <t>EMI_per_household.kgCO2.CZ.Res.HH.Thermal.SH.DistrHeat.WH.Elc.Solar.Elec</t>
  </si>
  <si>
    <t>EMI_per_household.kgCO2.CZ.Res.HH.Thermal.SH.DistrHeat.WH.Elc.Solar.Solar</t>
  </si>
  <si>
    <t>EMI_per_household.kgCO2.CZ.Res.HH.Thermal.SH.DistrHeat.CO</t>
  </si>
  <si>
    <t>EMI_per_household.kgCO2.CZ.Res.HH.Thermal.SH.DistrHeat.CO.LPG.LPG</t>
  </si>
  <si>
    <t>EMI_per_household.kgCO2.CZ.Res.HH.Thermal.SH.DistrHeat.CO.Elc.Elec</t>
  </si>
  <si>
    <t>EMI_per_household.kgCO2.CZ.Res.HH.Thermal.SH.AdvElc</t>
  </si>
  <si>
    <t>EMI_per_household.kgCO2.CZ.Res.HH.Thermal.SH.AdvElc.SH</t>
  </si>
  <si>
    <t>EMI_per_household.kgCO2.CZ.Res.HH.Thermal.SH.AdvElc.SH.Elec</t>
  </si>
  <si>
    <t>EMI_per_household.kgCO2.CZ.Res.HH.Thermal.SH.AdvElc.SC</t>
  </si>
  <si>
    <t>EMI_per_household.kgCO2.CZ.Res.HH.Thermal.SH.AdvElc.SC.AC.Elec</t>
  </si>
  <si>
    <t>EMI_per_household.kgCO2.CZ.Res.HH.Thermal.SH.AdvElc.WH</t>
  </si>
  <si>
    <t>EMI_per_household.kgCO2.CZ.Res.HH.Thermal.SH.AdvElc.WH.LPG.NoSolar.LPG</t>
  </si>
  <si>
    <t>EMI_per_household.kgCO2.CZ.Res.HH.Thermal.SH.AdvElc.WH.LPG.Solar</t>
  </si>
  <si>
    <t>EMI_per_household.kgCO2.CZ.Res.HH.Thermal.SH.AdvElc.WH.LPG.Solar.LPG</t>
  </si>
  <si>
    <t>EMI_per_household.kgCO2.CZ.Res.HH.Thermal.SH.AdvElc.WH.LPG.Solar.Solar</t>
  </si>
  <si>
    <t>EMI_per_household.kgCO2.CZ.Res.HH.Thermal.SH.AdvElc.WH.Elc.NoSolar.Elec</t>
  </si>
  <si>
    <t>EMI_per_household.kgCO2.CZ.Res.HH.Thermal.SH.AdvElc.WH.Elc.Solar</t>
  </si>
  <si>
    <t>EMI_per_household.kgCO2.CZ.Res.HH.Thermal.SH.AdvElc.WH.Elc.Solar.Elec</t>
  </si>
  <si>
    <t>EMI_per_household.kgCO2.CZ.Res.HH.Thermal.SH.AdvElc.WH.Elc.Solar.Solar</t>
  </si>
  <si>
    <t>EMI_per_household.kgCO2.CZ.Res.HH.Thermal.SH.AdvElc.CO</t>
  </si>
  <si>
    <t>EMI_per_household.kgCO2.CZ.Res.HH.Thermal.SH.AdvElc.CO.LPG.LPG</t>
  </si>
  <si>
    <t>EMI_per_household.kgCO2.CZ.Res.HH.Thermal.SH.AdvElc.CO.Elc.Elec</t>
  </si>
  <si>
    <t>EMI_per_household.kgCO2.CZ.Res.HH.Thermal.SH.ConvElc</t>
  </si>
  <si>
    <t>EMI_per_household.kgCO2.CZ.Res.HH.Thermal.SH.ConvElc.SH</t>
  </si>
  <si>
    <t>EMI_per_household.kgCO2.CZ.Res.HH.Thermal.SH.ConvElc.SH.Elec</t>
  </si>
  <si>
    <t>EMI_per_household.kgCO2.CZ.Res.HH.Thermal.SH.ConvElc.SC</t>
  </si>
  <si>
    <t>EMI_per_household.kgCO2.CZ.Res.HH.Thermal.SH.ConvElc.SC.AC.Elec</t>
  </si>
  <si>
    <t>EMI_per_household.kgCO2.CZ.Res.HH.Thermal.SH.ConvElc.WH</t>
  </si>
  <si>
    <t>EMI_per_household.kgCO2.CZ.Res.HH.Thermal.SH.ConvElc.WH.LPG.NoSolar.LPG</t>
  </si>
  <si>
    <t>EMI_per_household.kgCO2.CZ.Res.HH.Thermal.SH.ConvElc.WH.LPG.Solar</t>
  </si>
  <si>
    <t>EMI_per_household.kgCO2.CZ.Res.HH.Thermal.SH.ConvElc.WH.LPG.Solar.LPG</t>
  </si>
  <si>
    <t>EMI_per_household.kgCO2.CZ.Res.HH.Thermal.SH.ConvElc.WH.LPG.Solar.Solar</t>
  </si>
  <si>
    <t>EMI_per_household.kgCO2.CZ.Res.HH.Thermal.SH.ConvElc.WH.Elc.NoSolar.Elec</t>
  </si>
  <si>
    <t>EMI_per_household.kgCO2.CZ.Res.HH.Thermal.SH.ConvElc.WH.Elc.Solar</t>
  </si>
  <si>
    <t>EMI_per_household.kgCO2.CZ.Res.HH.Thermal.SH.ConvElc.WH.Elc.Solar.Elec</t>
  </si>
  <si>
    <t>EMI_per_household.kgCO2.CZ.Res.HH.Thermal.SH.ConvElc.WH.Elc.Solar.Solar</t>
  </si>
  <si>
    <t>EMI_per_household.kgCO2.CZ.Res.HH.Thermal.SH.ConvElc.CO</t>
  </si>
  <si>
    <t>EMI_per_household.kgCO2.CZ.Res.HH.Thermal.SH.ConvElc.CO.LPG.LPG</t>
  </si>
  <si>
    <t>EMI_per_household.kgCO2.CZ.Res.HH.Thermal.SH.ConvElc.CO.Elc.Elec</t>
  </si>
  <si>
    <t>CZ - Final energy consumption per surface area (detailed structure)</t>
  </si>
  <si>
    <t>FEC_per_sqm.kWh.CZ.Res.HH.Thermal.SH.Solids</t>
  </si>
  <si>
    <t>FEC_per_sqm.kWh.CZ.Res.HH.Thermal.SH.Solids.SH</t>
  </si>
  <si>
    <t>FEC_per_sqm.kWh.CZ.Res.HH.Thermal.SH.Solids.SH.Solids</t>
  </si>
  <si>
    <t>FEC_per_sqm.kWh.CZ.Res.HH.Thermal.SH.Solids.SH.Elec</t>
  </si>
  <si>
    <t>FEC_per_sqm.kWh.CZ.Res.HH.Thermal.SH.Solids.SC</t>
  </si>
  <si>
    <t>FEC_per_sqm.kWh.CZ.Res.HH.Thermal.SH.Solids.SC.AC.Elec</t>
  </si>
  <si>
    <t>FEC_per_sqm.kWh.CZ.Res.HH.Thermal.SH.Solids.WH</t>
  </si>
  <si>
    <t>FEC_per_sqm.kWh.CZ.Res.HH.Thermal.SH.Solids.WH.Solids.NoSolar.Solids</t>
  </si>
  <si>
    <t>FEC_per_sqm.kWh.CZ.Res.HH.Thermal.SH.Solids.WH.LPG.NoSolar.LPG</t>
  </si>
  <si>
    <t>FEC_per_sqm.kWh.CZ.Res.HH.Thermal.SH.Solids.WH.LPG.Solar</t>
  </si>
  <si>
    <t>FEC_per_sqm.kWh.CZ.Res.HH.Thermal.SH.Solids.WH.LPG.Solar.LPG</t>
  </si>
  <si>
    <t>FEC_per_sqm.kWh.CZ.Res.HH.Thermal.SH.Solids.WH.LPG.Solar.Solar</t>
  </si>
  <si>
    <t>FEC_per_sqm.kWh.CZ.Res.HH.Thermal.SH.Solids.WH.Elc.NoSolar.Elec</t>
  </si>
  <si>
    <t>FEC_per_sqm.kWh.CZ.Res.HH.Thermal.SH.Solids.WH.Elc.Solar</t>
  </si>
  <si>
    <t>FEC_per_sqm.kWh.CZ.Res.HH.Thermal.SH.Solids.WH.Elc.Solar.Elec</t>
  </si>
  <si>
    <t>FEC_per_sqm.kWh.CZ.Res.HH.Thermal.SH.Solids.WH.Elc.Solar.Solar</t>
  </si>
  <si>
    <t>FEC_per_sqm.kWh.CZ.Res.HH.Thermal.SH.Solids.CO</t>
  </si>
  <si>
    <t>FEC_per_sqm.kWh.CZ.Res.HH.Thermal.SH.Solids.CO.Solids.Solids</t>
  </si>
  <si>
    <t>FEC_per_sqm.kWh.CZ.Res.HH.Thermal.SH.Solids.CO.LPG.LPG</t>
  </si>
  <si>
    <t>FEC_per_sqm.kWh.CZ.Res.HH.Thermal.SH.Solids.CO.Elc.Elec</t>
  </si>
  <si>
    <t>FEC_per_sqm.kWh.CZ.Res.HH.Thermal.SH.LPG</t>
  </si>
  <si>
    <t>FEC_per_sqm.kWh.CZ.Res.HH.Thermal.SH.LPG.SH</t>
  </si>
  <si>
    <t>FEC_per_sqm.kWh.CZ.Res.HH.Thermal.SH.LPG.SH.LPG</t>
  </si>
  <si>
    <t>FEC_per_sqm.kWh.CZ.Res.HH.Thermal.SH.LPG.SH.Elec</t>
  </si>
  <si>
    <t>FEC_per_sqm.kWh.CZ.Res.HH.Thermal.SH.LPG.SC</t>
  </si>
  <si>
    <t>FEC_per_sqm.kWh.CZ.Res.HH.Thermal.SH.LPG.SC.AC.Elec</t>
  </si>
  <si>
    <t>FEC_per_sqm.kWh.CZ.Res.HH.Thermal.SH.LPG.WH</t>
  </si>
  <si>
    <t>FEC_per_sqm.kWh.CZ.Res.HH.Thermal.SH.LPG.WH.LPG.NoSolar.LPG</t>
  </si>
  <si>
    <t>FEC_per_sqm.kWh.CZ.Res.HH.Thermal.SH.LPG.WH.LPG.Solar</t>
  </si>
  <si>
    <t>FEC_per_sqm.kWh.CZ.Res.HH.Thermal.SH.LPG.WH.LPG.Solar.LPG</t>
  </si>
  <si>
    <t>FEC_per_sqm.kWh.CZ.Res.HH.Thermal.SH.LPG.WH.LPG.Solar.Solar</t>
  </si>
  <si>
    <t>FEC_per_sqm.kWh.CZ.Res.HH.Thermal.SH.LPG.WH.Elc.NoSolar.Elec</t>
  </si>
  <si>
    <t>FEC_per_sqm.kWh.CZ.Res.HH.Thermal.SH.LPG.WH.Elc.Solar</t>
  </si>
  <si>
    <t>FEC_per_sqm.kWh.CZ.Res.HH.Thermal.SH.LPG.WH.Elc.Solar.Elec</t>
  </si>
  <si>
    <t>FEC_per_sqm.kWh.CZ.Res.HH.Thermal.SH.LPG.WH.Elc.Solar.Solar</t>
  </si>
  <si>
    <t>FEC_per_sqm.kWh.CZ.Res.HH.Thermal.SH.LPG.CO</t>
  </si>
  <si>
    <t>FEC_per_sqm.kWh.CZ.Res.HH.Thermal.SH.LPG.CO.LPG.LPG</t>
  </si>
  <si>
    <t>FEC_per_sqm.kWh.CZ.Res.HH.Thermal.SH.LPG.CO.Elc.Elec</t>
  </si>
  <si>
    <t>FEC_per_sqm.kWh.CZ.Res.HH.Thermal.SH.Oil</t>
  </si>
  <si>
    <t>FEC_per_sqm.kWh.CZ.Res.HH.Thermal.SH.Oil.SH</t>
  </si>
  <si>
    <t>FEC_per_sqm.kWh.CZ.Res.HH.Thermal.SH.Oil.SH.Oil</t>
  </si>
  <si>
    <t>FEC_per_sqm.kWh.CZ.Res.HH.Thermal.SH.Oil.SH.Elec</t>
  </si>
  <si>
    <t>FEC_per_sqm.kWh.CZ.Res.HH.Thermal.SH.Oil.SC</t>
  </si>
  <si>
    <t>FEC_per_sqm.kWh.CZ.Res.HH.Thermal.SH.Oil.SC.AC.Elec</t>
  </si>
  <si>
    <t>FEC_per_sqm.kWh.CZ.Res.HH.Thermal.SH.Oil.WH</t>
  </si>
  <si>
    <t>FEC_per_sqm.kWh.CZ.Res.HH.Thermal.SH.Oil.WH.Oil.NoSolar.Oil</t>
  </si>
  <si>
    <t>FEC_per_sqm.kWh.CZ.Res.HH.Thermal.SH.Oil.WH.Oil.Solar</t>
  </si>
  <si>
    <t>FEC_per_sqm.kWh.CZ.Res.HH.Thermal.SH.Oil.WH.Oil.Solar.Oil</t>
  </si>
  <si>
    <t>FEC_per_sqm.kWh.CZ.Res.HH.Thermal.SH.Oil.WH.Oil.Solar.Solar</t>
  </si>
  <si>
    <t>FEC_per_sqm.kWh.CZ.Res.HH.Thermal.SH.Oil.WH.Elc.NoSolar.Elec</t>
  </si>
  <si>
    <t>FEC_per_sqm.kWh.CZ.Res.HH.Thermal.SH.Oil.WH.Elc.Solar</t>
  </si>
  <si>
    <t>FEC_per_sqm.kWh.CZ.Res.HH.Thermal.SH.Oil.WH.Elc.Solar.Elec</t>
  </si>
  <si>
    <t>FEC_per_sqm.kWh.CZ.Res.HH.Thermal.SH.Oil.WH.Elc.Solar.Solar</t>
  </si>
  <si>
    <t>FEC_per_sqm.kWh.CZ.Res.HH.Thermal.SH.Oil.CO</t>
  </si>
  <si>
    <t>FEC_per_sqm.kWh.CZ.Res.HH.Thermal.SH.Oil.CO.LPG.LPG</t>
  </si>
  <si>
    <t>FEC_per_sqm.kWh.CZ.Res.HH.Thermal.SH.Oil.CO.Elc.Elec</t>
  </si>
  <si>
    <t>FEC_per_sqm.kWh.CZ.Res.HH.Thermal.SH.Gas</t>
  </si>
  <si>
    <t>FEC_per_sqm.kWh.CZ.Res.HH.Thermal.SH.Gas.SH</t>
  </si>
  <si>
    <t>FEC_per_sqm.kWh.CZ.Res.HH.Thermal.SH.Gas.SH.Gas</t>
  </si>
  <si>
    <t>FEC_per_sqm.kWh.CZ.Res.HH.Thermal.SH.Gas.SH.Elec</t>
  </si>
  <si>
    <t>FEC_per_sqm.kWh.CZ.Res.HH.Thermal.SH.Gas.SC</t>
  </si>
  <si>
    <t>FEC_per_sqm.kWh.CZ.Res.HH.Thermal.SH.Gas.SC.AC.Elec</t>
  </si>
  <si>
    <t>FEC_per_sqm.kWh.CZ.Res.HH.Thermal.SH.Gas.WH</t>
  </si>
  <si>
    <t>FEC_per_sqm.kWh.CZ.Res.HH.Thermal.SH.Gas.WH.Gas.NoSolar.Gas</t>
  </si>
  <si>
    <t>FEC_per_sqm.kWh.CZ.Res.HH.Thermal.SH.Gas.WH.Gas.Solar</t>
  </si>
  <si>
    <t>FEC_per_sqm.kWh.CZ.Res.HH.Thermal.SH.Gas.WH.Gas.Solar.Gas</t>
  </si>
  <si>
    <t>FEC_per_sqm.kWh.CZ.Res.HH.Thermal.SH.Gas.WH.Gas.Solar.Solar</t>
  </si>
  <si>
    <t>FEC_per_sqm.kWh.CZ.Res.HH.Thermal.SH.Gas.WH.Elc.NoSolar.Elec</t>
  </si>
  <si>
    <t>FEC_per_sqm.kWh.CZ.Res.HH.Thermal.SH.Gas.WH.Elc.Solar</t>
  </si>
  <si>
    <t>FEC_per_sqm.kWh.CZ.Res.HH.Thermal.SH.Gas.WH.Elc.Solar.Elec</t>
  </si>
  <si>
    <t>FEC_per_sqm.kWh.CZ.Res.HH.Thermal.SH.Gas.WH.Elc.Solar.Solar</t>
  </si>
  <si>
    <t>FEC_per_sqm.kWh.CZ.Res.HH.Thermal.SH.Gas.CO</t>
  </si>
  <si>
    <t>FEC_per_sqm.kWh.CZ.Res.HH.Thermal.SH.Gas.CO.Gas.Gas</t>
  </si>
  <si>
    <t>FEC_per_sqm.kWh.CZ.Res.HH.Thermal.SH.Gas.CO.Elc.Elec</t>
  </si>
  <si>
    <t>FEC_per_sqm.kWh.CZ.Res.HH.Thermal.SH.Biomass</t>
  </si>
  <si>
    <t>FEC_per_sqm.kWh.CZ.Res.HH.Thermal.SH.Biomass.SH</t>
  </si>
  <si>
    <t>FEC_per_sqm.kWh.CZ.Res.HH.Thermal.SH.Biomass.SH.Biomass</t>
  </si>
  <si>
    <t>FEC_per_sqm.kWh.CZ.Res.HH.Thermal.SH.Biomass.SH.Elec</t>
  </si>
  <si>
    <t>FEC_per_sqm.kWh.CZ.Res.HH.Thermal.SH.Biomass.SC</t>
  </si>
  <si>
    <t>FEC_per_sqm.kWh.CZ.Res.HH.Thermal.SH.Biomass.SC.AC.Elec</t>
  </si>
  <si>
    <t>FEC_per_sqm.kWh.CZ.Res.HH.Thermal.SH.Biomass.WH</t>
  </si>
  <si>
    <t>FEC_per_sqm.kWh.CZ.Res.HH.Thermal.SH.Biomass.WH.Biomass.NoSolar.Biomass</t>
  </si>
  <si>
    <t>FEC_per_sqm.kWh.CZ.Res.HH.Thermal.SH.Biomass.WH.Biomass.Solar</t>
  </si>
  <si>
    <t>FEC_per_sqm.kWh.CZ.Res.HH.Thermal.SH.Biomass.WH.Biomass.Solar.Biomass</t>
  </si>
  <si>
    <t>FEC_per_sqm.kWh.CZ.Res.HH.Thermal.SH.Biomass.WH.Biomass.Solar.Solar</t>
  </si>
  <si>
    <t>FEC_per_sqm.kWh.CZ.Res.HH.Thermal.SH.Biomass.WH.LPG.NoSolar.LPG</t>
  </si>
  <si>
    <t>FEC_per_sqm.kWh.CZ.Res.HH.Thermal.SH.Biomass.WH.LPG.Solar</t>
  </si>
  <si>
    <t>FEC_per_sqm.kWh.CZ.Res.HH.Thermal.SH.Biomass.WH.LPG.Solar.LPG</t>
  </si>
  <si>
    <t>FEC_per_sqm.kWh.CZ.Res.HH.Thermal.SH.Biomass.WH.LPG.Solar.Solar</t>
  </si>
  <si>
    <t>FEC_per_sqm.kWh.CZ.Res.HH.Thermal.SH.Biomass.WH.Elc.NoSolar.Elec</t>
  </si>
  <si>
    <t>FEC_per_sqm.kWh.CZ.Res.HH.Thermal.SH.Biomass.WH.Elc.Solar</t>
  </si>
  <si>
    <t>FEC_per_sqm.kWh.CZ.Res.HH.Thermal.SH.Biomass.WH.Elc.Solar.Elec</t>
  </si>
  <si>
    <t>FEC_per_sqm.kWh.CZ.Res.HH.Thermal.SH.Biomass.WH.Elc.Solar.Solar</t>
  </si>
  <si>
    <t>FEC_per_sqm.kWh.CZ.Res.HH.Thermal.SH.Biomass.CO</t>
  </si>
  <si>
    <t>FEC_per_sqm.kWh.CZ.Res.HH.Thermal.SH.Biomass.CO.Biomass.Biomass</t>
  </si>
  <si>
    <t>FEC_per_sqm.kWh.CZ.Res.HH.Thermal.SH.Biomass.CO.LPG.LPG</t>
  </si>
  <si>
    <t>FEC_per_sqm.kWh.CZ.Res.HH.Thermal.SH.Biomass.CO.Elc.Elec</t>
  </si>
  <si>
    <t>FEC_per_sqm.kWh.CZ.Res.HH.Thermal.SH.Geo</t>
  </si>
  <si>
    <t>FEC_per_sqm.kWh.CZ.Res.HH.Thermal.SH.Geo.SH</t>
  </si>
  <si>
    <t>FEC_per_sqm.kWh.CZ.Res.HH.Thermal.SH.Geo.SH.Geo</t>
  </si>
  <si>
    <t>FEC_per_sqm.kWh.CZ.Res.HH.Thermal.SH.Geo.SH.Elec</t>
  </si>
  <si>
    <t>FEC_per_sqm.kWh.CZ.Res.HH.Thermal.SH.Geo.SC</t>
  </si>
  <si>
    <t>FEC_per_sqm.kWh.CZ.Res.HH.Thermal.SH.Geo.SC.AC.Elec</t>
  </si>
  <si>
    <t>FEC_per_sqm.kWh.CZ.Res.HH.Thermal.SH.Geo.WH</t>
  </si>
  <si>
    <t>FEC_per_sqm.kWh.CZ.Res.HH.Thermal.SH.Geo.WH.Geo.NoSolar.Geo</t>
  </si>
  <si>
    <t>FEC_per_sqm.kWh.CZ.Res.HH.Thermal.SH.Geo.WH.Geo.Solar</t>
  </si>
  <si>
    <t>FEC_per_sqm.kWh.CZ.Res.HH.Thermal.SH.Geo.WH.Geo.Solar.Geo</t>
  </si>
  <si>
    <t>FEC_per_sqm.kWh.CZ.Res.HH.Thermal.SH.Geo.WH.Geo.Solar.Solar</t>
  </si>
  <si>
    <t>FEC_per_sqm.kWh.CZ.Res.HH.Thermal.SH.Geo.WH.Elc.NoSolar.Elec</t>
  </si>
  <si>
    <t>FEC_per_sqm.kWh.CZ.Res.HH.Thermal.SH.Geo.WH.Elc.Solar</t>
  </si>
  <si>
    <t>FEC_per_sqm.kWh.CZ.Res.HH.Thermal.SH.Geo.WH.Elc.Solar.Elec</t>
  </si>
  <si>
    <t>FEC_per_sqm.kWh.CZ.Res.HH.Thermal.SH.Geo.WH.Elc.Solar.Solar</t>
  </si>
  <si>
    <t>FEC_per_sqm.kWh.CZ.Res.HH.Thermal.SH.Geo.CO</t>
  </si>
  <si>
    <t>FEC_per_sqm.kWh.CZ.Res.HH.Thermal.SH.Geo.CO.LPG.LPG</t>
  </si>
  <si>
    <t>FEC_per_sqm.kWh.CZ.Res.HH.Thermal.SH.Geo.CO.Elc.Elec</t>
  </si>
  <si>
    <t>FEC_per_sqm.kWh.CZ.Res.HH.Thermal.SH.DistrHeat</t>
  </si>
  <si>
    <t>FEC_per_sqm.kWh.CZ.Res.HH.Thermal.SH.DistrHeat.SH</t>
  </si>
  <si>
    <t>FEC_per_sqm.kWh.CZ.Res.HH.Thermal.SH.DistrHeat.SH.Steam_Distr</t>
  </si>
  <si>
    <t>FEC_per_sqm.kWh.CZ.Res.HH.Thermal.SH.DistrHeat.SH.Elec</t>
  </si>
  <si>
    <t>FEC_per_sqm.kWh.CZ.Res.HH.Thermal.SH.DistrHeat.SC</t>
  </si>
  <si>
    <t>FEC_per_sqm.kWh.CZ.Res.HH.Thermal.SH.DistrHeat.SC.AC.Elec</t>
  </si>
  <si>
    <t>FEC_per_sqm.kWh.CZ.Res.HH.Thermal.SH.DistrHeat.WH</t>
  </si>
  <si>
    <t>FEC_per_sqm.kWh.CZ.Res.HH.Thermal.SH.DistrHeat.WH.DistrHeat.NoSolar.Steam_Distr</t>
  </si>
  <si>
    <t>FEC_per_sqm.kWh.CZ.Res.HH.Thermal.SH.DistrHeat.WH.DistrHeat.Solar</t>
  </si>
  <si>
    <t>FEC_per_sqm.kWh.CZ.Res.HH.Thermal.SH.DistrHeat.WH.DistrHeat.Solar.Steam_Distr</t>
  </si>
  <si>
    <t>FEC_per_sqm.kWh.CZ.Res.HH.Thermal.SH.DistrHeat.WH.DistrHeat.Solar.Solar</t>
  </si>
  <si>
    <t>FEC_per_sqm.kWh.CZ.Res.HH.Thermal.SH.DistrHeat.WH.Elc.NoSolar.Elec</t>
  </si>
  <si>
    <t>FEC_per_sqm.kWh.CZ.Res.HH.Thermal.SH.DistrHeat.WH.Elc.Solar</t>
  </si>
  <si>
    <t>FEC_per_sqm.kWh.CZ.Res.HH.Thermal.SH.DistrHeat.WH.Elc.Solar.Elec</t>
  </si>
  <si>
    <t>FEC_per_sqm.kWh.CZ.Res.HH.Thermal.SH.DistrHeat.WH.Elc.Solar.Solar</t>
  </si>
  <si>
    <t>FEC_per_sqm.kWh.CZ.Res.HH.Thermal.SH.DistrHeat.CO</t>
  </si>
  <si>
    <t>FEC_per_sqm.kWh.CZ.Res.HH.Thermal.SH.DistrHeat.CO.LPG.LPG</t>
  </si>
  <si>
    <t>FEC_per_sqm.kWh.CZ.Res.HH.Thermal.SH.DistrHeat.CO.Elc.Elec</t>
  </si>
  <si>
    <t>FEC_per_sqm.kWh.CZ.Res.HH.Thermal.SH.AdvElc</t>
  </si>
  <si>
    <t>FEC_per_sqm.kWh.CZ.Res.HH.Thermal.SH.AdvElc.SH</t>
  </si>
  <si>
    <t>FEC_per_sqm.kWh.CZ.Res.HH.Thermal.SH.AdvElc.SH.Elec</t>
  </si>
  <si>
    <t>FEC_per_sqm.kWh.CZ.Res.HH.Thermal.SH.AdvElc.SC</t>
  </si>
  <si>
    <t>FEC_per_sqm.kWh.CZ.Res.HH.Thermal.SH.AdvElc.SC.AC.Elec</t>
  </si>
  <si>
    <t>FEC_per_sqm.kWh.CZ.Res.HH.Thermal.SH.AdvElc.WH</t>
  </si>
  <si>
    <t>FEC_per_sqm.kWh.CZ.Res.HH.Thermal.SH.AdvElc.WH.LPG.NoSolar.LPG</t>
  </si>
  <si>
    <t>FEC_per_sqm.kWh.CZ.Res.HH.Thermal.SH.AdvElc.WH.LPG.Solar</t>
  </si>
  <si>
    <t>FEC_per_sqm.kWh.CZ.Res.HH.Thermal.SH.AdvElc.WH.LPG.Solar.LPG</t>
  </si>
  <si>
    <t>FEC_per_sqm.kWh.CZ.Res.HH.Thermal.SH.AdvElc.WH.LPG.Solar.Solar</t>
  </si>
  <si>
    <t>FEC_per_sqm.kWh.CZ.Res.HH.Thermal.SH.AdvElc.WH.Elc.NoSolar.Elec</t>
  </si>
  <si>
    <t>FEC_per_sqm.kWh.CZ.Res.HH.Thermal.SH.AdvElc.WH.Elc.Solar</t>
  </si>
  <si>
    <t>FEC_per_sqm.kWh.CZ.Res.HH.Thermal.SH.AdvElc.WH.Elc.Solar.Elec</t>
  </si>
  <si>
    <t>FEC_per_sqm.kWh.CZ.Res.HH.Thermal.SH.AdvElc.WH.Elc.Solar.Solar</t>
  </si>
  <si>
    <t>FEC_per_sqm.kWh.CZ.Res.HH.Thermal.SH.AdvElc.CO</t>
  </si>
  <si>
    <t>FEC_per_sqm.kWh.CZ.Res.HH.Thermal.SH.AdvElc.CO.LPG.LPG</t>
  </si>
  <si>
    <t>FEC_per_sqm.kWh.CZ.Res.HH.Thermal.SH.AdvElc.CO.Elc.Elec</t>
  </si>
  <si>
    <t>FEC_per_sqm.kWh.CZ.Res.HH.Thermal.SH.ConvElc</t>
  </si>
  <si>
    <t>FEC_per_sqm.kWh.CZ.Res.HH.Thermal.SH.ConvElc.SH</t>
  </si>
  <si>
    <t>FEC_per_sqm.kWh.CZ.Res.HH.Thermal.SH.ConvElc.SH.Elec</t>
  </si>
  <si>
    <t>FEC_per_sqm.kWh.CZ.Res.HH.Thermal.SH.ConvElc.SC</t>
  </si>
  <si>
    <t>FEC_per_sqm.kWh.CZ.Res.HH.Thermal.SH.ConvElc.SC.AC.Elec</t>
  </si>
  <si>
    <t>FEC_per_sqm.kWh.CZ.Res.HH.Thermal.SH.ConvElc.WH</t>
  </si>
  <si>
    <t>FEC_per_sqm.kWh.CZ.Res.HH.Thermal.SH.ConvElc.WH.LPG.NoSolar.LPG</t>
  </si>
  <si>
    <t>FEC_per_sqm.kWh.CZ.Res.HH.Thermal.SH.ConvElc.WH.LPG.Solar</t>
  </si>
  <si>
    <t>FEC_per_sqm.kWh.CZ.Res.HH.Thermal.SH.ConvElc.WH.LPG.Solar.LPG</t>
  </si>
  <si>
    <t>FEC_per_sqm.kWh.CZ.Res.HH.Thermal.SH.ConvElc.WH.LPG.Solar.Solar</t>
  </si>
  <si>
    <t>FEC_per_sqm.kWh.CZ.Res.HH.Thermal.SH.ConvElc.WH.Elc.NoSolar.Elec</t>
  </si>
  <si>
    <t>FEC_per_sqm.kWh.CZ.Res.HH.Thermal.SH.ConvElc.WH.Elc.Solar</t>
  </si>
  <si>
    <t>FEC_per_sqm.kWh.CZ.Res.HH.Thermal.SH.ConvElc.WH.Elc.Solar.Elec</t>
  </si>
  <si>
    <t>FEC_per_sqm.kWh.CZ.Res.HH.Thermal.SH.ConvElc.WH.Elc.Solar.Solar</t>
  </si>
  <si>
    <t>FEC_per_sqm.kWh.CZ.Res.HH.Thermal.SH.ConvElc.CO</t>
  </si>
  <si>
    <t>FEC_per_sqm.kWh.CZ.Res.HH.Thermal.SH.ConvElc.CO.LPG.LPG</t>
  </si>
  <si>
    <t>FEC_per_sqm.kWh.CZ.Res.HH.Thermal.SH.ConvElc.CO.Elc.Elec</t>
  </si>
  <si>
    <t>CZ - Thermal energy service per surface area (detailed structure)</t>
  </si>
  <si>
    <t>TES_per_sqm.kWh.CZ.Res.HH.Thermal.SH.Solids</t>
  </si>
  <si>
    <t>TES_per_sqm.kWh.CZ.Res.HH.Thermal.SH.Solids.SH</t>
  </si>
  <si>
    <t>TES_per_sqm.kWh.CZ.Res.HH.Thermal.SH.Solids.SH.Solids</t>
  </si>
  <si>
    <t>TES_per_sqm.kWh.CZ.Res.HH.Thermal.SH.Solids.SH.Elec</t>
  </si>
  <si>
    <t>TES_per_sqm.kWh.CZ.Res.HH.Thermal.SH.Solids.SC</t>
  </si>
  <si>
    <t>TES_per_sqm.kWh.CZ.Res.HH.Thermal.SH.Solids.SC.AC.Elec</t>
  </si>
  <si>
    <t>TES_per_sqm.kWh.CZ.Res.HH.Thermal.SH.Solids.WH</t>
  </si>
  <si>
    <t>TES_per_sqm.kWh.CZ.Res.HH.Thermal.SH.Solids.WH.Solids.NoSolar.Solids</t>
  </si>
  <si>
    <t>TES_per_sqm.kWh.CZ.Res.HH.Thermal.SH.Solids.WH.LPG.NoSolar.LPG</t>
  </si>
  <si>
    <t>TES_per_sqm.kWh.CZ.Res.HH.Thermal.SH.Solids.WH.LPG.Solar</t>
  </si>
  <si>
    <t>TES_per_sqm.kWh.CZ.Res.HH.Thermal.SH.Solids.WH.LPG.Solar.LPG</t>
  </si>
  <si>
    <t>TES_per_sqm.kWh.CZ.Res.HH.Thermal.SH.Solids.WH.LPG.Solar.Solar</t>
  </si>
  <si>
    <t>TES_per_sqm.kWh.CZ.Res.HH.Thermal.SH.Solids.WH.Elc.NoSolar.Elec</t>
  </si>
  <si>
    <t>TES_per_sqm.kWh.CZ.Res.HH.Thermal.SH.Solids.WH.Elc.Solar</t>
  </si>
  <si>
    <t>TES_per_sqm.kWh.CZ.Res.HH.Thermal.SH.Solids.WH.Elc.Solar.Elec</t>
  </si>
  <si>
    <t>TES_per_sqm.kWh.CZ.Res.HH.Thermal.SH.Solids.WH.Elc.Solar.Solar</t>
  </si>
  <si>
    <t>TES_per_sqm.kWh.CZ.Res.HH.Thermal.SH.Solids.CO</t>
  </si>
  <si>
    <t>TES_per_sqm.kWh.CZ.Res.HH.Thermal.SH.Solids.CO.Solids.Solids</t>
  </si>
  <si>
    <t>TES_per_sqm.kWh.CZ.Res.HH.Thermal.SH.Solids.CO.LPG.LPG</t>
  </si>
  <si>
    <t>TES_per_sqm.kWh.CZ.Res.HH.Thermal.SH.Solids.CO.Elc.Elec</t>
  </si>
  <si>
    <t>TES_per_sqm.kWh.CZ.Res.HH.Thermal.SH.LPG</t>
  </si>
  <si>
    <t>TES_per_sqm.kWh.CZ.Res.HH.Thermal.SH.LPG.SH</t>
  </si>
  <si>
    <t>TES_per_sqm.kWh.CZ.Res.HH.Thermal.SH.LPG.SH.LPG</t>
  </si>
  <si>
    <t>TES_per_sqm.kWh.CZ.Res.HH.Thermal.SH.LPG.SH.Elec</t>
  </si>
  <si>
    <t>TES_per_sqm.kWh.CZ.Res.HH.Thermal.SH.LPG.SC</t>
  </si>
  <si>
    <t>TES_per_sqm.kWh.CZ.Res.HH.Thermal.SH.LPG.SC.AC.Elec</t>
  </si>
  <si>
    <t>TES_per_sqm.kWh.CZ.Res.HH.Thermal.SH.LPG.WH</t>
  </si>
  <si>
    <t>TES_per_sqm.kWh.CZ.Res.HH.Thermal.SH.LPG.WH.LPG.NoSolar.LPG</t>
  </si>
  <si>
    <t>TES_per_sqm.kWh.CZ.Res.HH.Thermal.SH.LPG.WH.LPG.Solar</t>
  </si>
  <si>
    <t>TES_per_sqm.kWh.CZ.Res.HH.Thermal.SH.LPG.WH.LPG.Solar.LPG</t>
  </si>
  <si>
    <t>TES_per_sqm.kWh.CZ.Res.HH.Thermal.SH.LPG.WH.LPG.Solar.Solar</t>
  </si>
  <si>
    <t>TES_per_sqm.kWh.CZ.Res.HH.Thermal.SH.LPG.WH.Elc.NoSolar.Elec</t>
  </si>
  <si>
    <t>TES_per_sqm.kWh.CZ.Res.HH.Thermal.SH.LPG.WH.Elc.Solar</t>
  </si>
  <si>
    <t>TES_per_sqm.kWh.CZ.Res.HH.Thermal.SH.LPG.WH.Elc.Solar.Elec</t>
  </si>
  <si>
    <t>TES_per_sqm.kWh.CZ.Res.HH.Thermal.SH.LPG.WH.Elc.Solar.Solar</t>
  </si>
  <si>
    <t>TES_per_sqm.kWh.CZ.Res.HH.Thermal.SH.LPG.CO</t>
  </si>
  <si>
    <t>TES_per_sqm.kWh.CZ.Res.HH.Thermal.SH.LPG.CO.LPG.LPG</t>
  </si>
  <si>
    <t>TES_per_sqm.kWh.CZ.Res.HH.Thermal.SH.LPG.CO.Elc.Elec</t>
  </si>
  <si>
    <t>TES_per_sqm.kWh.CZ.Res.HH.Thermal.SH.Oil</t>
  </si>
  <si>
    <t>TES_per_sqm.kWh.CZ.Res.HH.Thermal.SH.Oil.SH</t>
  </si>
  <si>
    <t>TES_per_sqm.kWh.CZ.Res.HH.Thermal.SH.Oil.SH.Oil</t>
  </si>
  <si>
    <t>TES_per_sqm.kWh.CZ.Res.HH.Thermal.SH.Oil.SH.Elec</t>
  </si>
  <si>
    <t>TES_per_sqm.kWh.CZ.Res.HH.Thermal.SH.Oil.SC</t>
  </si>
  <si>
    <t>TES_per_sqm.kWh.CZ.Res.HH.Thermal.SH.Oil.SC.AC.Elec</t>
  </si>
  <si>
    <t>TES_per_sqm.kWh.CZ.Res.HH.Thermal.SH.Oil.WH</t>
  </si>
  <si>
    <t>TES_per_sqm.kWh.CZ.Res.HH.Thermal.SH.Oil.WH.Oil.NoSolar.Oil</t>
  </si>
  <si>
    <t>TES_per_sqm.kWh.CZ.Res.HH.Thermal.SH.Oil.WH.Oil.Solar</t>
  </si>
  <si>
    <t>TES_per_sqm.kWh.CZ.Res.HH.Thermal.SH.Oil.WH.Oil.Solar.Oil</t>
  </si>
  <si>
    <t>TES_per_sqm.kWh.CZ.Res.HH.Thermal.SH.Oil.WH.Oil.Solar.Solar</t>
  </si>
  <si>
    <t>TES_per_sqm.kWh.CZ.Res.HH.Thermal.SH.Oil.WH.Elc.NoSolar.Elec</t>
  </si>
  <si>
    <t>TES_per_sqm.kWh.CZ.Res.HH.Thermal.SH.Oil.WH.Elc.Solar</t>
  </si>
  <si>
    <t>TES_per_sqm.kWh.CZ.Res.HH.Thermal.SH.Oil.WH.Elc.Solar.Elec</t>
  </si>
  <si>
    <t>TES_per_sqm.kWh.CZ.Res.HH.Thermal.SH.Oil.WH.Elc.Solar.Solar</t>
  </si>
  <si>
    <t>TES_per_sqm.kWh.CZ.Res.HH.Thermal.SH.Oil.CO</t>
  </si>
  <si>
    <t>TES_per_sqm.kWh.CZ.Res.HH.Thermal.SH.Oil.CO.LPG.LPG</t>
  </si>
  <si>
    <t>TES_per_sqm.kWh.CZ.Res.HH.Thermal.SH.Oil.CO.Elc.Elec</t>
  </si>
  <si>
    <t>TES_per_sqm.kWh.CZ.Res.HH.Thermal.SH.Gas</t>
  </si>
  <si>
    <t>TES_per_sqm.kWh.CZ.Res.HH.Thermal.SH.Gas.SH</t>
  </si>
  <si>
    <t>TES_per_sqm.kWh.CZ.Res.HH.Thermal.SH.Gas.SH.Gas</t>
  </si>
  <si>
    <t>TES_per_sqm.kWh.CZ.Res.HH.Thermal.SH.Gas.SH.Elec</t>
  </si>
  <si>
    <t>TES_per_sqm.kWh.CZ.Res.HH.Thermal.SH.Gas.SC</t>
  </si>
  <si>
    <t>TES_per_sqm.kWh.CZ.Res.HH.Thermal.SH.Gas.SC.AC.Elec</t>
  </si>
  <si>
    <t>TES_per_sqm.kWh.CZ.Res.HH.Thermal.SH.Gas.WH</t>
  </si>
  <si>
    <t>TES_per_sqm.kWh.CZ.Res.HH.Thermal.SH.Gas.WH.Gas.NoSolar.Gas</t>
  </si>
  <si>
    <t>TES_per_sqm.kWh.CZ.Res.HH.Thermal.SH.Gas.WH.Gas.Solar</t>
  </si>
  <si>
    <t>TES_per_sqm.kWh.CZ.Res.HH.Thermal.SH.Gas.WH.Gas.Solar.Gas</t>
  </si>
  <si>
    <t>TES_per_sqm.kWh.CZ.Res.HH.Thermal.SH.Gas.WH.Gas.Solar.Solar</t>
  </si>
  <si>
    <t>TES_per_sqm.kWh.CZ.Res.HH.Thermal.SH.Gas.WH.Elc.NoSolar.Elec</t>
  </si>
  <si>
    <t>TES_per_sqm.kWh.CZ.Res.HH.Thermal.SH.Gas.WH.Elc.Solar</t>
  </si>
  <si>
    <t>TES_per_sqm.kWh.CZ.Res.HH.Thermal.SH.Gas.WH.Elc.Solar.Elec</t>
  </si>
  <si>
    <t>TES_per_sqm.kWh.CZ.Res.HH.Thermal.SH.Gas.WH.Elc.Solar.Solar</t>
  </si>
  <si>
    <t>TES_per_sqm.kWh.CZ.Res.HH.Thermal.SH.Gas.CO</t>
  </si>
  <si>
    <t>TES_per_sqm.kWh.CZ.Res.HH.Thermal.SH.Gas.CO.Gas.Gas</t>
  </si>
  <si>
    <t>TES_per_sqm.kWh.CZ.Res.HH.Thermal.SH.Gas.CO.Elc.Elec</t>
  </si>
  <si>
    <t>TES_per_sqm.kWh.CZ.Res.HH.Thermal.SH.Biomass</t>
  </si>
  <si>
    <t>TES_per_sqm.kWh.CZ.Res.HH.Thermal.SH.Biomass.SH</t>
  </si>
  <si>
    <t>TES_per_sqm.kWh.CZ.Res.HH.Thermal.SH.Biomass.SH.Biomass</t>
  </si>
  <si>
    <t>TES_per_sqm.kWh.CZ.Res.HH.Thermal.SH.Biomass.SH.Elec</t>
  </si>
  <si>
    <t>TES_per_sqm.kWh.CZ.Res.HH.Thermal.SH.Biomass.SC</t>
  </si>
  <si>
    <t>TES_per_sqm.kWh.CZ.Res.HH.Thermal.SH.Biomass.SC.AC.Elec</t>
  </si>
  <si>
    <t>TES_per_sqm.kWh.CZ.Res.HH.Thermal.SH.Biomass.WH</t>
  </si>
  <si>
    <t>TES_per_sqm.kWh.CZ.Res.HH.Thermal.SH.Biomass.WH.Biomass.NoSolar.Biomass</t>
  </si>
  <si>
    <t>TES_per_sqm.kWh.CZ.Res.HH.Thermal.SH.Biomass.WH.Biomass.Solar</t>
  </si>
  <si>
    <t>TES_per_sqm.kWh.CZ.Res.HH.Thermal.SH.Biomass.WH.Biomass.Solar.Biomass</t>
  </si>
  <si>
    <t>TES_per_sqm.kWh.CZ.Res.HH.Thermal.SH.Biomass.WH.Biomass.Solar.Solar</t>
  </si>
  <si>
    <t>TES_per_sqm.kWh.CZ.Res.HH.Thermal.SH.Biomass.WH.LPG.NoSolar.LPG</t>
  </si>
  <si>
    <t>TES_per_sqm.kWh.CZ.Res.HH.Thermal.SH.Biomass.WH.LPG.Solar</t>
  </si>
  <si>
    <t>TES_per_sqm.kWh.CZ.Res.HH.Thermal.SH.Biomass.WH.LPG.Solar.LPG</t>
  </si>
  <si>
    <t>TES_per_sqm.kWh.CZ.Res.HH.Thermal.SH.Biomass.WH.LPG.Solar.Solar</t>
  </si>
  <si>
    <t>TES_per_sqm.kWh.CZ.Res.HH.Thermal.SH.Biomass.WH.Elc.NoSolar.Elec</t>
  </si>
  <si>
    <t>TES_per_sqm.kWh.CZ.Res.HH.Thermal.SH.Biomass.WH.Elc.Solar</t>
  </si>
  <si>
    <t>TES_per_sqm.kWh.CZ.Res.HH.Thermal.SH.Biomass.WH.Elc.Solar.Elec</t>
  </si>
  <si>
    <t>TES_per_sqm.kWh.CZ.Res.HH.Thermal.SH.Biomass.WH.Elc.Solar.Solar</t>
  </si>
  <si>
    <t>TES_per_sqm.kWh.CZ.Res.HH.Thermal.SH.Biomass.CO</t>
  </si>
  <si>
    <t>TES_per_sqm.kWh.CZ.Res.HH.Thermal.SH.Biomass.CO.Biomass.Biomass</t>
  </si>
  <si>
    <t>TES_per_sqm.kWh.CZ.Res.HH.Thermal.SH.Biomass.CO.LPG.LPG</t>
  </si>
  <si>
    <t>TES_per_sqm.kWh.CZ.Res.HH.Thermal.SH.Biomass.CO.Elc.Elec</t>
  </si>
  <si>
    <t>TES_per_sqm.kWh.CZ.Res.HH.Thermal.SH.Geo</t>
  </si>
  <si>
    <t>TES_per_sqm.kWh.CZ.Res.HH.Thermal.SH.Geo.SH</t>
  </si>
  <si>
    <t>TES_per_sqm.kWh.CZ.Res.HH.Thermal.SH.Geo.SH.Geo</t>
  </si>
  <si>
    <t>TES_per_sqm.kWh.CZ.Res.HH.Thermal.SH.Geo.SH.Elec</t>
  </si>
  <si>
    <t>TES_per_sqm.kWh.CZ.Res.HH.Thermal.SH.Geo.SC</t>
  </si>
  <si>
    <t>TES_per_sqm.kWh.CZ.Res.HH.Thermal.SH.Geo.SC.AC.Elec</t>
  </si>
  <si>
    <t>TES_per_sqm.kWh.CZ.Res.HH.Thermal.SH.Geo.WH</t>
  </si>
  <si>
    <t>TES_per_sqm.kWh.CZ.Res.HH.Thermal.SH.Geo.WH.Geo.NoSolar.Geo</t>
  </si>
  <si>
    <t>TES_per_sqm.kWh.CZ.Res.HH.Thermal.SH.Geo.WH.Geo.Solar</t>
  </si>
  <si>
    <t>TES_per_sqm.kWh.CZ.Res.HH.Thermal.SH.Geo.WH.Geo.Solar.Geo</t>
  </si>
  <si>
    <t>TES_per_sqm.kWh.CZ.Res.HH.Thermal.SH.Geo.WH.Geo.Solar.Solar</t>
  </si>
  <si>
    <t>TES_per_sqm.kWh.CZ.Res.HH.Thermal.SH.Geo.WH.Elc.NoSolar.Elec</t>
  </si>
  <si>
    <t>TES_per_sqm.kWh.CZ.Res.HH.Thermal.SH.Geo.WH.Elc.Solar</t>
  </si>
  <si>
    <t>TES_per_sqm.kWh.CZ.Res.HH.Thermal.SH.Geo.WH.Elc.Solar.Elec</t>
  </si>
  <si>
    <t>TES_per_sqm.kWh.CZ.Res.HH.Thermal.SH.Geo.WH.Elc.Solar.Solar</t>
  </si>
  <si>
    <t>TES_per_sqm.kWh.CZ.Res.HH.Thermal.SH.Geo.CO</t>
  </si>
  <si>
    <t>TES_per_sqm.kWh.CZ.Res.HH.Thermal.SH.Geo.CO.LPG.LPG</t>
  </si>
  <si>
    <t>TES_per_sqm.kWh.CZ.Res.HH.Thermal.SH.Geo.CO.Elc.Elec</t>
  </si>
  <si>
    <t>TES_per_sqm.kWh.CZ.Res.HH.Thermal.SH.DistrHeat</t>
  </si>
  <si>
    <t>TES_per_sqm.kWh.CZ.Res.HH.Thermal.SH.DistrHeat.SH</t>
  </si>
  <si>
    <t>TES_per_sqm.kWh.CZ.Res.HH.Thermal.SH.DistrHeat.SH.Steam_Distr</t>
  </si>
  <si>
    <t>TES_per_sqm.kWh.CZ.Res.HH.Thermal.SH.DistrHeat.SH.Elec</t>
  </si>
  <si>
    <t>TES_per_sqm.kWh.CZ.Res.HH.Thermal.SH.DistrHeat.SC</t>
  </si>
  <si>
    <t>TES_per_sqm.kWh.CZ.Res.HH.Thermal.SH.DistrHeat.SC.AC.Elec</t>
  </si>
  <si>
    <t>TES_per_sqm.kWh.CZ.Res.HH.Thermal.SH.DistrHeat.WH</t>
  </si>
  <si>
    <t>TES_per_sqm.kWh.CZ.Res.HH.Thermal.SH.DistrHeat.WH.DistrHeat.NoSolar.Steam_Distr</t>
  </si>
  <si>
    <t>TES_per_sqm.kWh.CZ.Res.HH.Thermal.SH.DistrHeat.WH.DistrHeat.Solar</t>
  </si>
  <si>
    <t>TES_per_sqm.kWh.CZ.Res.HH.Thermal.SH.DistrHeat.WH.DistrHeat.Solar.Steam_Distr</t>
  </si>
  <si>
    <t>TES_per_sqm.kWh.CZ.Res.HH.Thermal.SH.DistrHeat.WH.DistrHeat.Solar.Solar</t>
  </si>
  <si>
    <t>TES_per_sqm.kWh.CZ.Res.HH.Thermal.SH.DistrHeat.WH.Elc.NoSolar.Elec</t>
  </si>
  <si>
    <t>TES_per_sqm.kWh.CZ.Res.HH.Thermal.SH.DistrHeat.WH.Elc.Solar</t>
  </si>
  <si>
    <t>TES_per_sqm.kWh.CZ.Res.HH.Thermal.SH.DistrHeat.WH.Elc.Solar.Elec</t>
  </si>
  <si>
    <t>TES_per_sqm.kWh.CZ.Res.HH.Thermal.SH.DistrHeat.WH.Elc.Solar.Solar</t>
  </si>
  <si>
    <t>TES_per_sqm.kWh.CZ.Res.HH.Thermal.SH.DistrHeat.CO</t>
  </si>
  <si>
    <t>TES_per_sqm.kWh.CZ.Res.HH.Thermal.SH.DistrHeat.CO.LPG.LPG</t>
  </si>
  <si>
    <t>TES_per_sqm.kWh.CZ.Res.HH.Thermal.SH.DistrHeat.CO.Elc.Elec</t>
  </si>
  <si>
    <t>TES_per_sqm.kWh.CZ.Res.HH.Thermal.SH.AdvElc</t>
  </si>
  <si>
    <t>TES_per_sqm.kWh.CZ.Res.HH.Thermal.SH.AdvElc.SH</t>
  </si>
  <si>
    <t>TES_per_sqm.kWh.CZ.Res.HH.Thermal.SH.AdvElc.SH.Elec</t>
  </si>
  <si>
    <t>TES_per_sqm.kWh.CZ.Res.HH.Thermal.SH.AdvElc.SC</t>
  </si>
  <si>
    <t>TES_per_sqm.kWh.CZ.Res.HH.Thermal.SH.AdvElc.SC.AC.Elec</t>
  </si>
  <si>
    <t>TES_per_sqm.kWh.CZ.Res.HH.Thermal.SH.AdvElc.WH</t>
  </si>
  <si>
    <t>TES_per_sqm.kWh.CZ.Res.HH.Thermal.SH.AdvElc.WH.LPG.NoSolar.LPG</t>
  </si>
  <si>
    <t>TES_per_sqm.kWh.CZ.Res.HH.Thermal.SH.AdvElc.WH.LPG.Solar</t>
  </si>
  <si>
    <t>TES_per_sqm.kWh.CZ.Res.HH.Thermal.SH.AdvElc.WH.LPG.Solar.LPG</t>
  </si>
  <si>
    <t>TES_per_sqm.kWh.CZ.Res.HH.Thermal.SH.AdvElc.WH.LPG.Solar.Solar</t>
  </si>
  <si>
    <t>TES_per_sqm.kWh.CZ.Res.HH.Thermal.SH.AdvElc.WH.Elc.NoSolar.Elec</t>
  </si>
  <si>
    <t>TES_per_sqm.kWh.CZ.Res.HH.Thermal.SH.AdvElc.WH.Elc.Solar</t>
  </si>
  <si>
    <t>TES_per_sqm.kWh.CZ.Res.HH.Thermal.SH.AdvElc.WH.Elc.Solar.Elec</t>
  </si>
  <si>
    <t>TES_per_sqm.kWh.CZ.Res.HH.Thermal.SH.AdvElc.WH.Elc.Solar.Solar</t>
  </si>
  <si>
    <t>TES_per_sqm.kWh.CZ.Res.HH.Thermal.SH.AdvElc.CO</t>
  </si>
  <si>
    <t>TES_per_sqm.kWh.CZ.Res.HH.Thermal.SH.AdvElc.CO.LPG.LPG</t>
  </si>
  <si>
    <t>TES_per_sqm.kWh.CZ.Res.HH.Thermal.SH.AdvElc.CO.Elc.Elec</t>
  </si>
  <si>
    <t>TES_per_sqm.kWh.CZ.Res.HH.Thermal.SH.ConvElc</t>
  </si>
  <si>
    <t>TES_per_sqm.kWh.CZ.Res.HH.Thermal.SH.ConvElc.SH</t>
  </si>
  <si>
    <t>TES_per_sqm.kWh.CZ.Res.HH.Thermal.SH.ConvElc.SH.Elec</t>
  </si>
  <si>
    <t>TES_per_sqm.kWh.CZ.Res.HH.Thermal.SH.ConvElc.SC</t>
  </si>
  <si>
    <t>TES_per_sqm.kWh.CZ.Res.HH.Thermal.SH.ConvElc.SC.AC.Elec</t>
  </si>
  <si>
    <t>TES_per_sqm.kWh.CZ.Res.HH.Thermal.SH.ConvElc.WH</t>
  </si>
  <si>
    <t>TES_per_sqm.kWh.CZ.Res.HH.Thermal.SH.ConvElc.WH.LPG.NoSolar.LPG</t>
  </si>
  <si>
    <t>TES_per_sqm.kWh.CZ.Res.HH.Thermal.SH.ConvElc.WH.LPG.Solar</t>
  </si>
  <si>
    <t>TES_per_sqm.kWh.CZ.Res.HH.Thermal.SH.ConvElc.WH.LPG.Solar.LPG</t>
  </si>
  <si>
    <t>TES_per_sqm.kWh.CZ.Res.HH.Thermal.SH.ConvElc.WH.LPG.Solar.Solar</t>
  </si>
  <si>
    <t>TES_per_sqm.kWh.CZ.Res.HH.Thermal.SH.ConvElc.WH.Elc.NoSolar.Elec</t>
  </si>
  <si>
    <t>TES_per_sqm.kWh.CZ.Res.HH.Thermal.SH.ConvElc.WH.Elc.Solar</t>
  </si>
  <si>
    <t>TES_per_sqm.kWh.CZ.Res.HH.Thermal.SH.ConvElc.WH.Elc.Solar.Elec</t>
  </si>
  <si>
    <t>TES_per_sqm.kWh.CZ.Res.HH.Thermal.SH.ConvElc.WH.Elc.Solar.Solar</t>
  </si>
  <si>
    <t>TES_per_sqm.kWh.CZ.Res.HH.Thermal.SH.ConvElc.CO</t>
  </si>
  <si>
    <t>TES_per_sqm.kWh.CZ.Res.HH.Thermal.SH.ConvElc.CO.LPG.LPG</t>
  </si>
  <si>
    <t>TES_per_sqm.kWh.CZ.Res.HH.Thermal.SH.ConvElc.CO.Elc.Elec</t>
  </si>
  <si>
    <t>CZ - CO2 emissions per surface area (detailed structure)</t>
  </si>
  <si>
    <t>EMI_per_sqm.kgCO2.CZ.Res.HH.Thermal.SH.Solids</t>
  </si>
  <si>
    <t>EMI_per_sqm.kgCO2.CZ.Res.HH.Thermal.SH.Solids.SH</t>
  </si>
  <si>
    <t>EMI_per_sqm.kgCO2.CZ.Res.HH.Thermal.SH.Solids.SH.Solids</t>
  </si>
  <si>
    <t>EMI_per_sqm.kgCO2.CZ.Res.HH.Thermal.SH.Solids.SH.Elec</t>
  </si>
  <si>
    <t>EMI_per_sqm.kgCO2.CZ.Res.HH.Thermal.SH.Solids.SC</t>
  </si>
  <si>
    <t>EMI_per_sqm.kgCO2.CZ.Res.HH.Thermal.SH.Solids.SC.AC.Elec</t>
  </si>
  <si>
    <t>EMI_per_sqm.kgCO2.CZ.Res.HH.Thermal.SH.Solids.WH</t>
  </si>
  <si>
    <t>EMI_per_sqm.kgCO2.CZ.Res.HH.Thermal.SH.Solids.WH.Solids.NoSolar.Solids</t>
  </si>
  <si>
    <t>EMI_per_sqm.kgCO2.CZ.Res.HH.Thermal.SH.Solids.WH.LPG.NoSolar.LPG</t>
  </si>
  <si>
    <t>EMI_per_sqm.kgCO2.CZ.Res.HH.Thermal.SH.Solids.WH.LPG.Solar</t>
  </si>
  <si>
    <t>EMI_per_sqm.kgCO2.CZ.Res.HH.Thermal.SH.Solids.WH.LPG.Solar.LPG</t>
  </si>
  <si>
    <t>EMI_per_sqm.kgCO2.CZ.Res.HH.Thermal.SH.Solids.WH.LPG.Solar.Solar</t>
  </si>
  <si>
    <t>EMI_per_sqm.kgCO2.CZ.Res.HH.Thermal.SH.Solids.WH.Elc.NoSolar.Elec</t>
  </si>
  <si>
    <t>EMI_per_sqm.kgCO2.CZ.Res.HH.Thermal.SH.Solids.WH.Elc.Solar</t>
  </si>
  <si>
    <t>EMI_per_sqm.kgCO2.CZ.Res.HH.Thermal.SH.Solids.WH.Elc.Solar.Elec</t>
  </si>
  <si>
    <t>EMI_per_sqm.kgCO2.CZ.Res.HH.Thermal.SH.Solids.WH.Elc.Solar.Solar</t>
  </si>
  <si>
    <t>EMI_per_sqm.kgCO2.CZ.Res.HH.Thermal.SH.Solids.CO</t>
  </si>
  <si>
    <t>EMI_per_sqm.kgCO2.CZ.Res.HH.Thermal.SH.Solids.CO.Solids.Solids</t>
  </si>
  <si>
    <t>EMI_per_sqm.kgCO2.CZ.Res.HH.Thermal.SH.Solids.CO.LPG.LPG</t>
  </si>
  <si>
    <t>EMI_per_sqm.kgCO2.CZ.Res.HH.Thermal.SH.Solids.CO.Elc.Elec</t>
  </si>
  <si>
    <t>EMI_per_sqm.kgCO2.CZ.Res.HH.Thermal.SH.LPG</t>
  </si>
  <si>
    <t>EMI_per_sqm.kgCO2.CZ.Res.HH.Thermal.SH.LPG.SH</t>
  </si>
  <si>
    <t>EMI_per_sqm.kgCO2.CZ.Res.HH.Thermal.SH.LPG.SH.LPG</t>
  </si>
  <si>
    <t>EMI_per_sqm.kgCO2.CZ.Res.HH.Thermal.SH.LPG.SH.Elec</t>
  </si>
  <si>
    <t>EMI_per_sqm.kgCO2.CZ.Res.HH.Thermal.SH.LPG.SC</t>
  </si>
  <si>
    <t>EMI_per_sqm.kgCO2.CZ.Res.HH.Thermal.SH.LPG.SC.AC.Elec</t>
  </si>
  <si>
    <t>EMI_per_sqm.kgCO2.CZ.Res.HH.Thermal.SH.LPG.WH</t>
  </si>
  <si>
    <t>EMI_per_sqm.kgCO2.CZ.Res.HH.Thermal.SH.LPG.WH.LPG.NoSolar.LPG</t>
  </si>
  <si>
    <t>EMI_per_sqm.kgCO2.CZ.Res.HH.Thermal.SH.LPG.WH.LPG.Solar</t>
  </si>
  <si>
    <t>EMI_per_sqm.kgCO2.CZ.Res.HH.Thermal.SH.LPG.WH.LPG.Solar.LPG</t>
  </si>
  <si>
    <t>EMI_per_sqm.kgCO2.CZ.Res.HH.Thermal.SH.LPG.WH.LPG.Solar.Solar</t>
  </si>
  <si>
    <t>EMI_per_sqm.kgCO2.CZ.Res.HH.Thermal.SH.LPG.WH.Elc.NoSolar.Elec</t>
  </si>
  <si>
    <t>EMI_per_sqm.kgCO2.CZ.Res.HH.Thermal.SH.LPG.WH.Elc.Solar</t>
  </si>
  <si>
    <t>EMI_per_sqm.kgCO2.CZ.Res.HH.Thermal.SH.LPG.WH.Elc.Solar.Elec</t>
  </si>
  <si>
    <t>EMI_per_sqm.kgCO2.CZ.Res.HH.Thermal.SH.LPG.WH.Elc.Solar.Solar</t>
  </si>
  <si>
    <t>EMI_per_sqm.kgCO2.CZ.Res.HH.Thermal.SH.LPG.CO</t>
  </si>
  <si>
    <t>EMI_per_sqm.kgCO2.CZ.Res.HH.Thermal.SH.LPG.CO.LPG.LPG</t>
  </si>
  <si>
    <t>EMI_per_sqm.kgCO2.CZ.Res.HH.Thermal.SH.LPG.CO.Elc.Elec</t>
  </si>
  <si>
    <t>EMI_per_sqm.kgCO2.CZ.Res.HH.Thermal.SH.Oil</t>
  </si>
  <si>
    <t>EMI_per_sqm.kgCO2.CZ.Res.HH.Thermal.SH.Oil.SH</t>
  </si>
  <si>
    <t>EMI_per_sqm.kgCO2.CZ.Res.HH.Thermal.SH.Oil.SH.Oil</t>
  </si>
  <si>
    <t>EMI_per_sqm.kgCO2.CZ.Res.HH.Thermal.SH.Oil.SH.Elec</t>
  </si>
  <si>
    <t>EMI_per_sqm.kgCO2.CZ.Res.HH.Thermal.SH.Oil.SC</t>
  </si>
  <si>
    <t>EMI_per_sqm.kgCO2.CZ.Res.HH.Thermal.SH.Oil.SC.AC.Elec</t>
  </si>
  <si>
    <t>EMI_per_sqm.kgCO2.CZ.Res.HH.Thermal.SH.Oil.WH</t>
  </si>
  <si>
    <t>EMI_per_sqm.kgCO2.CZ.Res.HH.Thermal.SH.Oil.WH.Oil.NoSolar.Oil</t>
  </si>
  <si>
    <t>EMI_per_sqm.kgCO2.CZ.Res.HH.Thermal.SH.Oil.WH.Oil.Solar</t>
  </si>
  <si>
    <t>EMI_per_sqm.kgCO2.CZ.Res.HH.Thermal.SH.Oil.WH.Oil.Solar.Oil</t>
  </si>
  <si>
    <t>EMI_per_sqm.kgCO2.CZ.Res.HH.Thermal.SH.Oil.WH.Oil.Solar.Solar</t>
  </si>
  <si>
    <t>EMI_per_sqm.kgCO2.CZ.Res.HH.Thermal.SH.Oil.WH.Elc.NoSolar.Elec</t>
  </si>
  <si>
    <t>EMI_per_sqm.kgCO2.CZ.Res.HH.Thermal.SH.Oil.WH.Elc.Solar</t>
  </si>
  <si>
    <t>EMI_per_sqm.kgCO2.CZ.Res.HH.Thermal.SH.Oil.WH.Elc.Solar.Elec</t>
  </si>
  <si>
    <t>EMI_per_sqm.kgCO2.CZ.Res.HH.Thermal.SH.Oil.WH.Elc.Solar.Solar</t>
  </si>
  <si>
    <t>EMI_per_sqm.kgCO2.CZ.Res.HH.Thermal.SH.Oil.CO</t>
  </si>
  <si>
    <t>EMI_per_sqm.kgCO2.CZ.Res.HH.Thermal.SH.Oil.CO.LPG.LPG</t>
  </si>
  <si>
    <t>EMI_per_sqm.kgCO2.CZ.Res.HH.Thermal.SH.Oil.CO.Elc.Elec</t>
  </si>
  <si>
    <t>EMI_per_sqm.kgCO2.CZ.Res.HH.Thermal.SH.Gas</t>
  </si>
  <si>
    <t>EMI_per_sqm.kgCO2.CZ.Res.HH.Thermal.SH.Gas.SH</t>
  </si>
  <si>
    <t>EMI_per_sqm.kgCO2.CZ.Res.HH.Thermal.SH.Gas.SH.Gas</t>
  </si>
  <si>
    <t>EMI_per_sqm.kgCO2.CZ.Res.HH.Thermal.SH.Gas.SH.Elec</t>
  </si>
  <si>
    <t>EMI_per_sqm.kgCO2.CZ.Res.HH.Thermal.SH.Gas.SC</t>
  </si>
  <si>
    <t>EMI_per_sqm.kgCO2.CZ.Res.HH.Thermal.SH.Gas.SC.AC.Elec</t>
  </si>
  <si>
    <t>EMI_per_sqm.kgCO2.CZ.Res.HH.Thermal.SH.Gas.WH</t>
  </si>
  <si>
    <t>EMI_per_sqm.kgCO2.CZ.Res.HH.Thermal.SH.Gas.WH.Gas.NoSolar.Gas</t>
  </si>
  <si>
    <t>EMI_per_sqm.kgCO2.CZ.Res.HH.Thermal.SH.Gas.WH.Gas.Solar</t>
  </si>
  <si>
    <t>EMI_per_sqm.kgCO2.CZ.Res.HH.Thermal.SH.Gas.WH.Gas.Solar.Gas</t>
  </si>
  <si>
    <t>EMI_per_sqm.kgCO2.CZ.Res.HH.Thermal.SH.Gas.WH.Gas.Solar.Solar</t>
  </si>
  <si>
    <t>EMI_per_sqm.kgCO2.CZ.Res.HH.Thermal.SH.Gas.WH.Elc.NoSolar.Elec</t>
  </si>
  <si>
    <t>EMI_per_sqm.kgCO2.CZ.Res.HH.Thermal.SH.Gas.WH.Elc.Solar</t>
  </si>
  <si>
    <t>EMI_per_sqm.kgCO2.CZ.Res.HH.Thermal.SH.Gas.WH.Elc.Solar.Elec</t>
  </si>
  <si>
    <t>EMI_per_sqm.kgCO2.CZ.Res.HH.Thermal.SH.Gas.WH.Elc.Solar.Solar</t>
  </si>
  <si>
    <t>EMI_per_sqm.kgCO2.CZ.Res.HH.Thermal.SH.Gas.CO</t>
  </si>
  <si>
    <t>EMI_per_sqm.kgCO2.CZ.Res.HH.Thermal.SH.Gas.CO.Gas.Gas</t>
  </si>
  <si>
    <t>EMI_per_sqm.kgCO2.CZ.Res.HH.Thermal.SH.Gas.CO.Elc.Elec</t>
  </si>
  <si>
    <t>EMI_per_sqm.kgCO2.CZ.Res.HH.Thermal.SH.Biomass</t>
  </si>
  <si>
    <t>EMI_per_sqm.kgCO2.CZ.Res.HH.Thermal.SH.Biomass.SH</t>
  </si>
  <si>
    <t>EMI_per_sqm.kgCO2.CZ.Res.HH.Thermal.SH.Biomass.SH.Biomass</t>
  </si>
  <si>
    <t>EMI_per_sqm.kgCO2.CZ.Res.HH.Thermal.SH.Biomass.SH.Elec</t>
  </si>
  <si>
    <t>EMI_per_sqm.kgCO2.CZ.Res.HH.Thermal.SH.Biomass.SC</t>
  </si>
  <si>
    <t>EMI_per_sqm.kgCO2.CZ.Res.HH.Thermal.SH.Biomass.SC.AC.Elec</t>
  </si>
  <si>
    <t>EMI_per_sqm.kgCO2.CZ.Res.HH.Thermal.SH.Biomass.WH</t>
  </si>
  <si>
    <t>EMI_per_sqm.kgCO2.CZ.Res.HH.Thermal.SH.Biomass.WH.Biomass.NoSolar.Biomass</t>
  </si>
  <si>
    <t>EMI_per_sqm.kgCO2.CZ.Res.HH.Thermal.SH.Biomass.WH.Biomass.Solar</t>
  </si>
  <si>
    <t>EMI_per_sqm.kgCO2.CZ.Res.HH.Thermal.SH.Biomass.WH.Biomass.Solar.Biomass</t>
  </si>
  <si>
    <t>EMI_per_sqm.kgCO2.CZ.Res.HH.Thermal.SH.Biomass.WH.Biomass.Solar.Solar</t>
  </si>
  <si>
    <t>EMI_per_sqm.kgCO2.CZ.Res.HH.Thermal.SH.Biomass.WH.LPG.NoSolar.LPG</t>
  </si>
  <si>
    <t>EMI_per_sqm.kgCO2.CZ.Res.HH.Thermal.SH.Biomass.WH.LPG.Solar</t>
  </si>
  <si>
    <t>EMI_per_sqm.kgCO2.CZ.Res.HH.Thermal.SH.Biomass.WH.LPG.Solar.LPG</t>
  </si>
  <si>
    <t>EMI_per_sqm.kgCO2.CZ.Res.HH.Thermal.SH.Biomass.WH.LPG.Solar.Solar</t>
  </si>
  <si>
    <t>EMI_per_sqm.kgCO2.CZ.Res.HH.Thermal.SH.Biomass.WH.Elc.NoSolar.Elec</t>
  </si>
  <si>
    <t>EMI_per_sqm.kgCO2.CZ.Res.HH.Thermal.SH.Biomass.WH.Elc.Solar</t>
  </si>
  <si>
    <t>EMI_per_sqm.kgCO2.CZ.Res.HH.Thermal.SH.Biomass.WH.Elc.Solar.Elec</t>
  </si>
  <si>
    <t>EMI_per_sqm.kgCO2.CZ.Res.HH.Thermal.SH.Biomass.WH.Elc.Solar.Solar</t>
  </si>
  <si>
    <t>EMI_per_sqm.kgCO2.CZ.Res.HH.Thermal.SH.Biomass.CO</t>
  </si>
  <si>
    <t>EMI_per_sqm.kgCO2.CZ.Res.HH.Thermal.SH.Biomass.CO.Biomass.Biomass</t>
  </si>
  <si>
    <t>EMI_per_sqm.kgCO2.CZ.Res.HH.Thermal.SH.Biomass.CO.LPG.LPG</t>
  </si>
  <si>
    <t>EMI_per_sqm.kgCO2.CZ.Res.HH.Thermal.SH.Biomass.CO.Elc.Elec</t>
  </si>
  <si>
    <t>EMI_per_sqm.kgCO2.CZ.Res.HH.Thermal.SH.Geo</t>
  </si>
  <si>
    <t>EMI_per_sqm.kgCO2.CZ.Res.HH.Thermal.SH.Geo.SH</t>
  </si>
  <si>
    <t>EMI_per_sqm.kgCO2.CZ.Res.HH.Thermal.SH.Geo.SH.Geo</t>
  </si>
  <si>
    <t>EMI_per_sqm.kgCO2.CZ.Res.HH.Thermal.SH.Geo.SH.Elec</t>
  </si>
  <si>
    <t>EMI_per_sqm.kgCO2.CZ.Res.HH.Thermal.SH.Geo.SC</t>
  </si>
  <si>
    <t>EMI_per_sqm.kgCO2.CZ.Res.HH.Thermal.SH.Geo.SC.AC.Elec</t>
  </si>
  <si>
    <t>EMI_per_sqm.kgCO2.CZ.Res.HH.Thermal.SH.Geo.WH</t>
  </si>
  <si>
    <t>EMI_per_sqm.kgCO2.CZ.Res.HH.Thermal.SH.Geo.WH.Geo.NoSolar.Geo</t>
  </si>
  <si>
    <t>EMI_per_sqm.kgCO2.CZ.Res.HH.Thermal.SH.Geo.WH.Geo.Solar</t>
  </si>
  <si>
    <t>EMI_per_sqm.kgCO2.CZ.Res.HH.Thermal.SH.Geo.WH.Geo.Solar.Geo</t>
  </si>
  <si>
    <t>EMI_per_sqm.kgCO2.CZ.Res.HH.Thermal.SH.Geo.WH.Geo.Solar.Solar</t>
  </si>
  <si>
    <t>EMI_per_sqm.kgCO2.CZ.Res.HH.Thermal.SH.Geo.WH.Elc.NoSolar.Elec</t>
  </si>
  <si>
    <t>EMI_per_sqm.kgCO2.CZ.Res.HH.Thermal.SH.Geo.WH.Elc.Solar</t>
  </si>
  <si>
    <t>EMI_per_sqm.kgCO2.CZ.Res.HH.Thermal.SH.Geo.WH.Elc.Solar.Elec</t>
  </si>
  <si>
    <t>EMI_per_sqm.kgCO2.CZ.Res.HH.Thermal.SH.Geo.WH.Elc.Solar.Solar</t>
  </si>
  <si>
    <t>EMI_per_sqm.kgCO2.CZ.Res.HH.Thermal.SH.Geo.CO</t>
  </si>
  <si>
    <t>EMI_per_sqm.kgCO2.CZ.Res.HH.Thermal.SH.Geo.CO.LPG.LPG</t>
  </si>
  <si>
    <t>EMI_per_sqm.kgCO2.CZ.Res.HH.Thermal.SH.Geo.CO.Elc.Elec</t>
  </si>
  <si>
    <t>EMI_per_sqm.kgCO2.CZ.Res.HH.Thermal.SH.DistrHeat</t>
  </si>
  <si>
    <t>EMI_per_sqm.kgCO2.CZ.Res.HH.Thermal.SH.DistrHeat.SH</t>
  </si>
  <si>
    <t>EMI_per_sqm.kgCO2.CZ.Res.HH.Thermal.SH.DistrHeat.SH.Steam_Distr</t>
  </si>
  <si>
    <t>EMI_per_sqm.kgCO2.CZ.Res.HH.Thermal.SH.DistrHeat.SH.Elec</t>
  </si>
  <si>
    <t>EMI_per_sqm.kgCO2.CZ.Res.HH.Thermal.SH.DistrHeat.SC</t>
  </si>
  <si>
    <t>EMI_per_sqm.kgCO2.CZ.Res.HH.Thermal.SH.DistrHeat.SC.AC.Elec</t>
  </si>
  <si>
    <t>EMI_per_sqm.kgCO2.CZ.Res.HH.Thermal.SH.DistrHeat.WH</t>
  </si>
  <si>
    <t>EMI_per_sqm.kgCO2.CZ.Res.HH.Thermal.SH.DistrHeat.WH.DistrHeat.NoSolar.Steam_Distr</t>
  </si>
  <si>
    <t>EMI_per_sqm.kgCO2.CZ.Res.HH.Thermal.SH.DistrHeat.WH.DistrHeat.Solar</t>
  </si>
  <si>
    <t>EMI_per_sqm.kgCO2.CZ.Res.HH.Thermal.SH.DistrHeat.WH.DistrHeat.Solar.Steam_Distr</t>
  </si>
  <si>
    <t>EMI_per_sqm.kgCO2.CZ.Res.HH.Thermal.SH.DistrHeat.WH.DistrHeat.Solar.Solar</t>
  </si>
  <si>
    <t>EMI_per_sqm.kgCO2.CZ.Res.HH.Thermal.SH.DistrHeat.WH.Elc.NoSolar.Elec</t>
  </si>
  <si>
    <t>EMI_per_sqm.kgCO2.CZ.Res.HH.Thermal.SH.DistrHeat.WH.Elc.Solar</t>
  </si>
  <si>
    <t>EMI_per_sqm.kgCO2.CZ.Res.HH.Thermal.SH.DistrHeat.WH.Elc.Solar.Elec</t>
  </si>
  <si>
    <t>EMI_per_sqm.kgCO2.CZ.Res.HH.Thermal.SH.DistrHeat.WH.Elc.Solar.Solar</t>
  </si>
  <si>
    <t>EMI_per_sqm.kgCO2.CZ.Res.HH.Thermal.SH.DistrHeat.CO</t>
  </si>
  <si>
    <t>EMI_per_sqm.kgCO2.CZ.Res.HH.Thermal.SH.DistrHeat.CO.LPG.LPG</t>
  </si>
  <si>
    <t>EMI_per_sqm.kgCO2.CZ.Res.HH.Thermal.SH.DistrHeat.CO.Elc.Elec</t>
  </si>
  <si>
    <t>EMI_per_sqm.kgCO2.CZ.Res.HH.Thermal.SH.AdvElc</t>
  </si>
  <si>
    <t>EMI_per_sqm.kgCO2.CZ.Res.HH.Thermal.SH.AdvElc.SH</t>
  </si>
  <si>
    <t>EMI_per_sqm.kgCO2.CZ.Res.HH.Thermal.SH.AdvElc.SH.Elec</t>
  </si>
  <si>
    <t>EMI_per_sqm.kgCO2.CZ.Res.HH.Thermal.SH.AdvElc.SC</t>
  </si>
  <si>
    <t>EMI_per_sqm.kgCO2.CZ.Res.HH.Thermal.SH.AdvElc.SC.AC.Elec</t>
  </si>
  <si>
    <t>EMI_per_sqm.kgCO2.CZ.Res.HH.Thermal.SH.AdvElc.WH</t>
  </si>
  <si>
    <t>EMI_per_sqm.kgCO2.CZ.Res.HH.Thermal.SH.AdvElc.WH.LPG.NoSolar.LPG</t>
  </si>
  <si>
    <t>EMI_per_sqm.kgCO2.CZ.Res.HH.Thermal.SH.AdvElc.WH.LPG.Solar</t>
  </si>
  <si>
    <t>EMI_per_sqm.kgCO2.CZ.Res.HH.Thermal.SH.AdvElc.WH.LPG.Solar.LPG</t>
  </si>
  <si>
    <t>EMI_per_sqm.kgCO2.CZ.Res.HH.Thermal.SH.AdvElc.WH.LPG.Solar.Solar</t>
  </si>
  <si>
    <t>EMI_per_sqm.kgCO2.CZ.Res.HH.Thermal.SH.AdvElc.WH.Elc.NoSolar.Elec</t>
  </si>
  <si>
    <t>EMI_per_sqm.kgCO2.CZ.Res.HH.Thermal.SH.AdvElc.WH.Elc.Solar</t>
  </si>
  <si>
    <t>EMI_per_sqm.kgCO2.CZ.Res.HH.Thermal.SH.AdvElc.WH.Elc.Solar.Elec</t>
  </si>
  <si>
    <t>EMI_per_sqm.kgCO2.CZ.Res.HH.Thermal.SH.AdvElc.WH.Elc.Solar.Solar</t>
  </si>
  <si>
    <t>EMI_per_sqm.kgCO2.CZ.Res.HH.Thermal.SH.AdvElc.CO</t>
  </si>
  <si>
    <t>EMI_per_sqm.kgCO2.CZ.Res.HH.Thermal.SH.AdvElc.CO.LPG.LPG</t>
  </si>
  <si>
    <t>EMI_per_sqm.kgCO2.CZ.Res.HH.Thermal.SH.AdvElc.CO.Elc.Elec</t>
  </si>
  <si>
    <t>EMI_per_sqm.kgCO2.CZ.Res.HH.Thermal.SH.ConvElc</t>
  </si>
  <si>
    <t>EMI_per_sqm.kgCO2.CZ.Res.HH.Thermal.SH.ConvElc.SH</t>
  </si>
  <si>
    <t>EMI_per_sqm.kgCO2.CZ.Res.HH.Thermal.SH.ConvElc.SH.Elec</t>
  </si>
  <si>
    <t>EMI_per_sqm.kgCO2.CZ.Res.HH.Thermal.SH.ConvElc.SC</t>
  </si>
  <si>
    <t>EMI_per_sqm.kgCO2.CZ.Res.HH.Thermal.SH.ConvElc.SC.AC.Elec</t>
  </si>
  <si>
    <t>EMI_per_sqm.kgCO2.CZ.Res.HH.Thermal.SH.ConvElc.WH</t>
  </si>
  <si>
    <t>EMI_per_sqm.kgCO2.CZ.Res.HH.Thermal.SH.ConvElc.WH.LPG.NoSolar.LPG</t>
  </si>
  <si>
    <t>EMI_per_sqm.kgCO2.CZ.Res.HH.Thermal.SH.ConvElc.WH.LPG.Solar</t>
  </si>
  <si>
    <t>EMI_per_sqm.kgCO2.CZ.Res.HH.Thermal.SH.ConvElc.WH.LPG.Solar.LPG</t>
  </si>
  <si>
    <t>EMI_per_sqm.kgCO2.CZ.Res.HH.Thermal.SH.ConvElc.WH.LPG.Solar.Solar</t>
  </si>
  <si>
    <t>EMI_per_sqm.kgCO2.CZ.Res.HH.Thermal.SH.ConvElc.WH.Elc.NoSolar.Elec</t>
  </si>
  <si>
    <t>EMI_per_sqm.kgCO2.CZ.Res.HH.Thermal.SH.ConvElc.WH.Elc.Solar</t>
  </si>
  <si>
    <t>EMI_per_sqm.kgCO2.CZ.Res.HH.Thermal.SH.ConvElc.WH.Elc.Solar.Elec</t>
  </si>
  <si>
    <t>EMI_per_sqm.kgCO2.CZ.Res.HH.Thermal.SH.ConvElc.WH.Elc.Solar.Solar</t>
  </si>
  <si>
    <t>EMI_per_sqm.kgCO2.CZ.Res.HH.Thermal.SH.ConvElc.CO</t>
  </si>
  <si>
    <t>EMI_per_sqm.kgCO2.CZ.Res.HH.Thermal.SH.ConvElc.CO.LPG.LPG</t>
  </si>
  <si>
    <t>EMI_per_sqm.kgCO2.CZ.Res.HH.Thermal.SH.ConvElc.CO.Elc.Elec</t>
  </si>
  <si>
    <t>CZ - Final energy consumption in new and renovated households (detailed structure)</t>
  </si>
  <si>
    <t>FEC.ktoe.CZ.Res.HHnew.Thermal.SH.Solids</t>
  </si>
  <si>
    <t>FEC.ktoe.CZ.Res.HHnew.Thermal.SH.Solids.SH</t>
  </si>
  <si>
    <t>FEC.ktoe.CZ.Res.HHnew.Thermal.SH.Solids.SH.Solids</t>
  </si>
  <si>
    <t>FEC.ktoe.CZ.Res.HHnew.Thermal.SH.Solids.SH.Elec</t>
  </si>
  <si>
    <t>FEC.ktoe.CZ.Res.HHnew.Thermal.SH.Solids.SC</t>
  </si>
  <si>
    <t>FEC.ktoe.CZ.Res.HHnew.Thermal.SH.Solids.SC.AC.Elec</t>
  </si>
  <si>
    <t>FEC.ktoe.CZ.Res.HHnew.Thermal.SH.Solids.WH</t>
  </si>
  <si>
    <t>FEC.ktoe.CZ.Res.HHnew.Thermal.SH.Solids.WH.Solids.NoSolar.Solids</t>
  </si>
  <si>
    <t>FEC.ktoe.CZ.Res.HHnew.Thermal.SH.Solids.WH.LPG.NoSolar.LPG</t>
  </si>
  <si>
    <t>FEC.ktoe.CZ.Res.HHnew.Thermal.SH.Solids.WH.LPG.Solar</t>
  </si>
  <si>
    <t>FEC.ktoe.CZ.Res.HHnew.Thermal.SH.Solids.WH.LPG.Solar.LPG</t>
  </si>
  <si>
    <t>FEC.ktoe.CZ.Res.HHnew.Thermal.SH.Solids.WH.LPG.Solar.Solar</t>
  </si>
  <si>
    <t>FEC.ktoe.CZ.Res.HHnew.Thermal.SH.Solids.WH.Elc.NoSolar.Elec</t>
  </si>
  <si>
    <t>FEC.ktoe.CZ.Res.HHnew.Thermal.SH.Solids.WH.Elc.Solar</t>
  </si>
  <si>
    <t>FEC.ktoe.CZ.Res.HHnew.Thermal.SH.Solids.WH.Elc.Solar.Elec</t>
  </si>
  <si>
    <t>FEC.ktoe.CZ.Res.HHnew.Thermal.SH.Solids.WH.Elc.Solar.Solar</t>
  </si>
  <si>
    <t>FEC.ktoe.CZ.Res.HHnew.Thermal.SH.Solids.CO</t>
  </si>
  <si>
    <t>FEC.ktoe.CZ.Res.HHnew.Thermal.SH.Solids.CO.Solids.Solids</t>
  </si>
  <si>
    <t>FEC.ktoe.CZ.Res.HHnew.Thermal.SH.Solids.CO.LPG.LPG</t>
  </si>
  <si>
    <t>FEC.ktoe.CZ.Res.HHnew.Thermal.SH.Solids.CO.Elc.Elec</t>
  </si>
  <si>
    <t>FEC.ktoe.CZ.Res.HHnew.Thermal.SH.LPG</t>
  </si>
  <si>
    <t>FEC.ktoe.CZ.Res.HHnew.Thermal.SH.LPG.SH</t>
  </si>
  <si>
    <t>FEC.ktoe.CZ.Res.HHnew.Thermal.SH.LPG.SH.LPG</t>
  </si>
  <si>
    <t>FEC.ktoe.CZ.Res.HHnew.Thermal.SH.LPG.SH.Elec</t>
  </si>
  <si>
    <t>FEC.ktoe.CZ.Res.HHnew.Thermal.SH.LPG.SC</t>
  </si>
  <si>
    <t>FEC.ktoe.CZ.Res.HHnew.Thermal.SH.LPG.SC.AC.Elec</t>
  </si>
  <si>
    <t>FEC.ktoe.CZ.Res.HHnew.Thermal.SH.LPG.WH</t>
  </si>
  <si>
    <t>FEC.ktoe.CZ.Res.HHnew.Thermal.SH.LPG.WH.LPG.NoSolar.LPG</t>
  </si>
  <si>
    <t>FEC.ktoe.CZ.Res.HHnew.Thermal.SH.LPG.WH.LPG.Solar</t>
  </si>
  <si>
    <t>FEC.ktoe.CZ.Res.HHnew.Thermal.SH.LPG.WH.LPG.Solar.LPG</t>
  </si>
  <si>
    <t>FEC.ktoe.CZ.Res.HHnew.Thermal.SH.LPG.WH.LPG.Solar.Solar</t>
  </si>
  <si>
    <t>FEC.ktoe.CZ.Res.HHnew.Thermal.SH.LPG.WH.Elc.NoSolar.Elec</t>
  </si>
  <si>
    <t>FEC.ktoe.CZ.Res.HHnew.Thermal.SH.LPG.WH.Elc.Solar</t>
  </si>
  <si>
    <t>FEC.ktoe.CZ.Res.HHnew.Thermal.SH.LPG.WH.Elc.Solar.Elec</t>
  </si>
  <si>
    <t>FEC.ktoe.CZ.Res.HHnew.Thermal.SH.LPG.WH.Elc.Solar.Solar</t>
  </si>
  <si>
    <t>FEC.ktoe.CZ.Res.HHnew.Thermal.SH.LPG.CO</t>
  </si>
  <si>
    <t>FEC.ktoe.CZ.Res.HHnew.Thermal.SH.LPG.CO.LPG.LPG</t>
  </si>
  <si>
    <t>FEC.ktoe.CZ.Res.HHnew.Thermal.SH.LPG.CO.Elc.Elec</t>
  </si>
  <si>
    <t>FEC.ktoe.CZ.Res.HHnew.Thermal.SH.Oil</t>
  </si>
  <si>
    <t>FEC.ktoe.CZ.Res.HHnew.Thermal.SH.Oil.SH</t>
  </si>
  <si>
    <t>FEC.ktoe.CZ.Res.HHnew.Thermal.SH.Oil.SH.Oil</t>
  </si>
  <si>
    <t>FEC.ktoe.CZ.Res.HHnew.Thermal.SH.Oil.SH.Elec</t>
  </si>
  <si>
    <t>FEC.ktoe.CZ.Res.HHnew.Thermal.SH.Oil.SC</t>
  </si>
  <si>
    <t>FEC.ktoe.CZ.Res.HHnew.Thermal.SH.Oil.SC.AC.Elec</t>
  </si>
  <si>
    <t>FEC.ktoe.CZ.Res.HHnew.Thermal.SH.Oil.WH</t>
  </si>
  <si>
    <t>FEC.ktoe.CZ.Res.HHnew.Thermal.SH.Oil.WH.Oil.NoSolar.Oil</t>
  </si>
  <si>
    <t>FEC.ktoe.CZ.Res.HHnew.Thermal.SH.Oil.WH.Oil.Solar</t>
  </si>
  <si>
    <t>FEC.ktoe.CZ.Res.HHnew.Thermal.SH.Oil.WH.Oil.Solar.Oil</t>
  </si>
  <si>
    <t>FEC.ktoe.CZ.Res.HHnew.Thermal.SH.Oil.WH.Oil.Solar.Solar</t>
  </si>
  <si>
    <t>FEC.ktoe.CZ.Res.HHnew.Thermal.SH.Oil.WH.Elc.NoSolar.Elec</t>
  </si>
  <si>
    <t>FEC.ktoe.CZ.Res.HHnew.Thermal.SH.Oil.WH.Elc.Solar</t>
  </si>
  <si>
    <t>FEC.ktoe.CZ.Res.HHnew.Thermal.SH.Oil.WH.Elc.Solar.Elec</t>
  </si>
  <si>
    <t>FEC.ktoe.CZ.Res.HHnew.Thermal.SH.Oil.WH.Elc.Solar.Solar</t>
  </si>
  <si>
    <t>FEC.ktoe.CZ.Res.HHnew.Thermal.SH.Oil.CO</t>
  </si>
  <si>
    <t>FEC.ktoe.CZ.Res.HHnew.Thermal.SH.Oil.CO.LPG.LPG</t>
  </si>
  <si>
    <t>FEC.ktoe.CZ.Res.HHnew.Thermal.SH.Oil.CO.Elc.Elec</t>
  </si>
  <si>
    <t>FEC.ktoe.CZ.Res.HHnew.Thermal.SH.Gas</t>
  </si>
  <si>
    <t>FEC.ktoe.CZ.Res.HHnew.Thermal.SH.Gas.SH</t>
  </si>
  <si>
    <t>FEC.ktoe.CZ.Res.HHnew.Thermal.SH.Gas.SH.Gas</t>
  </si>
  <si>
    <t>FEC.ktoe.CZ.Res.HHnew.Thermal.SH.Gas.SH.Elec</t>
  </si>
  <si>
    <t>FEC.ktoe.CZ.Res.HHnew.Thermal.SH.Gas.SC</t>
  </si>
  <si>
    <t>FEC.ktoe.CZ.Res.HHnew.Thermal.SH.Gas.SC.AC.Elec</t>
  </si>
  <si>
    <t>FEC.ktoe.CZ.Res.HHnew.Thermal.SH.Gas.WH</t>
  </si>
  <si>
    <t>FEC.ktoe.CZ.Res.HHnew.Thermal.SH.Gas.WH.Gas.NoSolar.Gas</t>
  </si>
  <si>
    <t>FEC.ktoe.CZ.Res.HHnew.Thermal.SH.Gas.WH.Gas.Solar</t>
  </si>
  <si>
    <t>FEC.ktoe.CZ.Res.HHnew.Thermal.SH.Gas.WH.Gas.Solar.Gas</t>
  </si>
  <si>
    <t>FEC.ktoe.CZ.Res.HHnew.Thermal.SH.Gas.WH.Gas.Solar.Solar</t>
  </si>
  <si>
    <t>FEC.ktoe.CZ.Res.HHnew.Thermal.SH.Gas.WH.Elc.NoSolar.Elec</t>
  </si>
  <si>
    <t>FEC.ktoe.CZ.Res.HHnew.Thermal.SH.Gas.WH.Elc.Solar</t>
  </si>
  <si>
    <t>FEC.ktoe.CZ.Res.HHnew.Thermal.SH.Gas.WH.Elc.Solar.Elec</t>
  </si>
  <si>
    <t>FEC.ktoe.CZ.Res.HHnew.Thermal.SH.Gas.WH.Elc.Solar.Solar</t>
  </si>
  <si>
    <t>FEC.ktoe.CZ.Res.HHnew.Thermal.SH.Gas.CO</t>
  </si>
  <si>
    <t>FEC.ktoe.CZ.Res.HHnew.Thermal.SH.Gas.CO.Gas.Gas</t>
  </si>
  <si>
    <t>FEC.ktoe.CZ.Res.HHnew.Thermal.SH.Gas.CO.Elc.Elec</t>
  </si>
  <si>
    <t>FEC.ktoe.CZ.Res.HHnew.Thermal.SH.Biomass</t>
  </si>
  <si>
    <t>FEC.ktoe.CZ.Res.HHnew.Thermal.SH.Biomass.SH</t>
  </si>
  <si>
    <t>FEC.ktoe.CZ.Res.HHnew.Thermal.SH.Biomass.SH.Biomass</t>
  </si>
  <si>
    <t>FEC.ktoe.CZ.Res.HHnew.Thermal.SH.Biomass.SH.Elec</t>
  </si>
  <si>
    <t>FEC.ktoe.CZ.Res.HHnew.Thermal.SH.Biomass.SC</t>
  </si>
  <si>
    <t>FEC.ktoe.CZ.Res.HHnew.Thermal.SH.Biomass.SC.AC.Elec</t>
  </si>
  <si>
    <t>FEC.ktoe.CZ.Res.HHnew.Thermal.SH.Biomass.WH</t>
  </si>
  <si>
    <t>FEC.ktoe.CZ.Res.HHnew.Thermal.SH.Biomass.WH.Biomass.NoSolar.Biomass</t>
  </si>
  <si>
    <t>FEC.ktoe.CZ.Res.HHnew.Thermal.SH.Biomass.WH.Biomass.Solar</t>
  </si>
  <si>
    <t>FEC.ktoe.CZ.Res.HHnew.Thermal.SH.Biomass.WH.Biomass.Solar.Biomass</t>
  </si>
  <si>
    <t>FEC.ktoe.CZ.Res.HHnew.Thermal.SH.Biomass.WH.Biomass.Solar.Solar</t>
  </si>
  <si>
    <t>FEC.ktoe.CZ.Res.HHnew.Thermal.SH.Biomass.WH.LPG.NoSolar.LPG</t>
  </si>
  <si>
    <t>FEC.ktoe.CZ.Res.HHnew.Thermal.SH.Biomass.WH.LPG.Solar</t>
  </si>
  <si>
    <t>FEC.ktoe.CZ.Res.HHnew.Thermal.SH.Biomass.WH.LPG.Solar.LPG</t>
  </si>
  <si>
    <t>FEC.ktoe.CZ.Res.HHnew.Thermal.SH.Biomass.WH.LPG.Solar.Solar</t>
  </si>
  <si>
    <t>FEC.ktoe.CZ.Res.HHnew.Thermal.SH.Biomass.WH.Elc.NoSolar.Elec</t>
  </si>
  <si>
    <t>FEC.ktoe.CZ.Res.HHnew.Thermal.SH.Biomass.WH.Elc.Solar</t>
  </si>
  <si>
    <t>FEC.ktoe.CZ.Res.HHnew.Thermal.SH.Biomass.WH.Elc.Solar.Elec</t>
  </si>
  <si>
    <t>FEC.ktoe.CZ.Res.HHnew.Thermal.SH.Biomass.WH.Elc.Solar.Solar</t>
  </si>
  <si>
    <t>FEC.ktoe.CZ.Res.HHnew.Thermal.SH.Biomass.CO</t>
  </si>
  <si>
    <t>FEC.ktoe.CZ.Res.HHnew.Thermal.SH.Biomass.CO.Biomass.Biomass</t>
  </si>
  <si>
    <t>FEC.ktoe.CZ.Res.HHnew.Thermal.SH.Biomass.CO.LPG.LPG</t>
  </si>
  <si>
    <t>FEC.ktoe.CZ.Res.HHnew.Thermal.SH.Biomass.CO.Elc.Elec</t>
  </si>
  <si>
    <t>FEC.ktoe.CZ.Res.HHnew.Thermal.SH.Geo</t>
  </si>
  <si>
    <t>FEC.ktoe.CZ.Res.HHnew.Thermal.SH.Geo.SH</t>
  </si>
  <si>
    <t>FEC.ktoe.CZ.Res.HHnew.Thermal.SH.Geo.SH.Geo</t>
  </si>
  <si>
    <t>FEC.ktoe.CZ.Res.HHnew.Thermal.SH.Geo.SH.Elec</t>
  </si>
  <si>
    <t>FEC.ktoe.CZ.Res.HHnew.Thermal.SH.Geo.SC</t>
  </si>
  <si>
    <t>FEC.ktoe.CZ.Res.HHnew.Thermal.SH.Geo.SC.AC.Elec</t>
  </si>
  <si>
    <t>FEC.ktoe.CZ.Res.HHnew.Thermal.SH.Geo.WH</t>
  </si>
  <si>
    <t>FEC.ktoe.CZ.Res.HHnew.Thermal.SH.Geo.WH.Geo.NoSolar.Geo</t>
  </si>
  <si>
    <t>FEC.ktoe.CZ.Res.HHnew.Thermal.SH.Geo.WH.Geo.Solar</t>
  </si>
  <si>
    <t>FEC.ktoe.CZ.Res.HHnew.Thermal.SH.Geo.WH.Geo.Solar.Geo</t>
  </si>
  <si>
    <t>FEC.ktoe.CZ.Res.HHnew.Thermal.SH.Geo.WH.Geo.Solar.Solar</t>
  </si>
  <si>
    <t>FEC.ktoe.CZ.Res.HHnew.Thermal.SH.Geo.WH.Elc.NoSolar.Elec</t>
  </si>
  <si>
    <t>FEC.ktoe.CZ.Res.HHnew.Thermal.SH.Geo.WH.Elc.Solar</t>
  </si>
  <si>
    <t>FEC.ktoe.CZ.Res.HHnew.Thermal.SH.Geo.WH.Elc.Solar.Elec</t>
  </si>
  <si>
    <t>FEC.ktoe.CZ.Res.HHnew.Thermal.SH.Geo.WH.Elc.Solar.Solar</t>
  </si>
  <si>
    <t>FEC.ktoe.CZ.Res.HHnew.Thermal.SH.Geo.CO</t>
  </si>
  <si>
    <t>FEC.ktoe.CZ.Res.HHnew.Thermal.SH.Geo.CO.LPG.LPG</t>
  </si>
  <si>
    <t>FEC.ktoe.CZ.Res.HHnew.Thermal.SH.Geo.CO.Elc.Elec</t>
  </si>
  <si>
    <t>FEC.ktoe.CZ.Res.HHnew.Thermal.SH.DistrHeat</t>
  </si>
  <si>
    <t>FEC.ktoe.CZ.Res.HHnew.Thermal.SH.DistrHeat.SH</t>
  </si>
  <si>
    <t>FEC.ktoe.CZ.Res.HHnew.Thermal.SH.DistrHeat.SH.Steam_Distr</t>
  </si>
  <si>
    <t>FEC.ktoe.CZ.Res.HHnew.Thermal.SH.DistrHeat.SH.Elec</t>
  </si>
  <si>
    <t>FEC.ktoe.CZ.Res.HHnew.Thermal.SH.DistrHeat.SC</t>
  </si>
  <si>
    <t>FEC.ktoe.CZ.Res.HHnew.Thermal.SH.DistrHeat.SC.AC.Elec</t>
  </si>
  <si>
    <t>FEC.ktoe.CZ.Res.HHnew.Thermal.SH.DistrHeat.WH</t>
  </si>
  <si>
    <t>FEC.ktoe.CZ.Res.HHnew.Thermal.SH.DistrHeat.WH.DistrHeat.NoSolar.Steam_Distr</t>
  </si>
  <si>
    <t>FEC.ktoe.CZ.Res.HHnew.Thermal.SH.DistrHeat.WH.DistrHeat.Solar</t>
  </si>
  <si>
    <t>FEC.ktoe.CZ.Res.HHnew.Thermal.SH.DistrHeat.WH.DistrHeat.Solar.Steam_Distr</t>
  </si>
  <si>
    <t>FEC.ktoe.CZ.Res.HHnew.Thermal.SH.DistrHeat.WH.DistrHeat.Solar.Solar</t>
  </si>
  <si>
    <t>FEC.ktoe.CZ.Res.HHnew.Thermal.SH.DistrHeat.WH.Elc.NoSolar.Elec</t>
  </si>
  <si>
    <t>FEC.ktoe.CZ.Res.HHnew.Thermal.SH.DistrHeat.WH.Elc.Solar</t>
  </si>
  <si>
    <t>FEC.ktoe.CZ.Res.HHnew.Thermal.SH.DistrHeat.WH.Elc.Solar.Elec</t>
  </si>
  <si>
    <t>FEC.ktoe.CZ.Res.HHnew.Thermal.SH.DistrHeat.WH.Elc.Solar.Solar</t>
  </si>
  <si>
    <t>FEC.ktoe.CZ.Res.HHnew.Thermal.SH.DistrHeat.CO</t>
  </si>
  <si>
    <t>FEC.ktoe.CZ.Res.HHnew.Thermal.SH.DistrHeat.CO.LPG.LPG</t>
  </si>
  <si>
    <t>FEC.ktoe.CZ.Res.HHnew.Thermal.SH.DistrHeat.CO.Elc.Elec</t>
  </si>
  <si>
    <t>FEC.ktoe.CZ.Res.HHnew.Thermal.SH.AdvElc</t>
  </si>
  <si>
    <t>FEC.ktoe.CZ.Res.HHnew.Thermal.SH.AdvElc.SH</t>
  </si>
  <si>
    <t>FEC.ktoe.CZ.Res.HHnew.Thermal.SH.AdvElc.SH.Elec</t>
  </si>
  <si>
    <t>FEC.ktoe.CZ.Res.HHnew.Thermal.SH.AdvElc.SC</t>
  </si>
  <si>
    <t>FEC.ktoe.CZ.Res.HHnew.Thermal.SH.AdvElc.SC.AC.Elec</t>
  </si>
  <si>
    <t>FEC.ktoe.CZ.Res.HHnew.Thermal.SH.AdvElc.WH</t>
  </si>
  <si>
    <t>FEC.ktoe.CZ.Res.HHnew.Thermal.SH.AdvElc.WH.LPG.NoSolar.LPG</t>
  </si>
  <si>
    <t>FEC.ktoe.CZ.Res.HHnew.Thermal.SH.AdvElc.WH.LPG.Solar</t>
  </si>
  <si>
    <t>FEC.ktoe.CZ.Res.HHnew.Thermal.SH.AdvElc.WH.LPG.Solar.LPG</t>
  </si>
  <si>
    <t>FEC.ktoe.CZ.Res.HHnew.Thermal.SH.AdvElc.WH.LPG.Solar.Solar</t>
  </si>
  <si>
    <t>FEC.ktoe.CZ.Res.HHnew.Thermal.SH.AdvElc.WH.Elc.NoSolar.Elec</t>
  </si>
  <si>
    <t>FEC.ktoe.CZ.Res.HHnew.Thermal.SH.AdvElc.WH.Elc.Solar</t>
  </si>
  <si>
    <t>FEC.ktoe.CZ.Res.HHnew.Thermal.SH.AdvElc.WH.Elc.Solar.Elec</t>
  </si>
  <si>
    <t>FEC.ktoe.CZ.Res.HHnew.Thermal.SH.AdvElc.WH.Elc.Solar.Solar</t>
  </si>
  <si>
    <t>FEC.ktoe.CZ.Res.HHnew.Thermal.SH.AdvElc.CO</t>
  </si>
  <si>
    <t>FEC.ktoe.CZ.Res.HHnew.Thermal.SH.AdvElc.CO.LPG.LPG</t>
  </si>
  <si>
    <t>FEC.ktoe.CZ.Res.HHnew.Thermal.SH.AdvElc.CO.Elc.Elec</t>
  </si>
  <si>
    <t>FEC.ktoe.CZ.Res.HHnew.Thermal.SH.ConvElc</t>
  </si>
  <si>
    <t>FEC.ktoe.CZ.Res.HHnew.Thermal.SH.ConvElc.SH</t>
  </si>
  <si>
    <t>FEC.ktoe.CZ.Res.HHnew.Thermal.SH.ConvElc.SH.Elec</t>
  </si>
  <si>
    <t>FEC.ktoe.CZ.Res.HHnew.Thermal.SH.ConvElc.SC</t>
  </si>
  <si>
    <t>FEC.ktoe.CZ.Res.HHnew.Thermal.SH.ConvElc.SC.AC.Elec</t>
  </si>
  <si>
    <t>FEC.ktoe.CZ.Res.HHnew.Thermal.SH.ConvElc.WH</t>
  </si>
  <si>
    <t>FEC.ktoe.CZ.Res.HHnew.Thermal.SH.ConvElc.WH.LPG.NoSolar.LPG</t>
  </si>
  <si>
    <t>FEC.ktoe.CZ.Res.HHnew.Thermal.SH.ConvElc.WH.LPG.Solar</t>
  </si>
  <si>
    <t>FEC.ktoe.CZ.Res.HHnew.Thermal.SH.ConvElc.WH.LPG.Solar.LPG</t>
  </si>
  <si>
    <t>FEC.ktoe.CZ.Res.HHnew.Thermal.SH.ConvElc.WH.LPG.Solar.Solar</t>
  </si>
  <si>
    <t>FEC.ktoe.CZ.Res.HHnew.Thermal.SH.ConvElc.WH.Elc.NoSolar.Elec</t>
  </si>
  <si>
    <t>FEC.ktoe.CZ.Res.HHnew.Thermal.SH.ConvElc.WH.Elc.Solar</t>
  </si>
  <si>
    <t>FEC.ktoe.CZ.Res.HHnew.Thermal.SH.ConvElc.WH.Elc.Solar.Elec</t>
  </si>
  <si>
    <t>FEC.ktoe.CZ.Res.HHnew.Thermal.SH.ConvElc.WH.Elc.Solar.Solar</t>
  </si>
  <si>
    <t>FEC.ktoe.CZ.Res.HHnew.Thermal.SH.ConvElc.CO</t>
  </si>
  <si>
    <t>FEC.ktoe.CZ.Res.HHnew.Thermal.SH.ConvElc.CO.LPG.LPG</t>
  </si>
  <si>
    <t>FEC.ktoe.CZ.Res.HHnew.Thermal.SH.ConvElc.CO.Elc.Elec</t>
  </si>
  <si>
    <t>CZ - Thermal energy service in new and renovated households (detailed structure)</t>
  </si>
  <si>
    <t>TES.ktoe.CZ.Res.HHnew.Thermal.SH.Solids</t>
  </si>
  <si>
    <t>TES.ktoe.CZ.Res.HHnew.Thermal.SH.Solids.SH</t>
  </si>
  <si>
    <t>TES.ktoe.CZ.Res.HHnew.Thermal.SH.Solids.SH.Solids</t>
  </si>
  <si>
    <t>TES.ktoe.CZ.Res.HHnew.Thermal.SH.Solids.SH.Elec</t>
  </si>
  <si>
    <t>TES.ktoe.CZ.Res.HHnew.Thermal.SH.Solids.SC</t>
  </si>
  <si>
    <t>TES.ktoe.CZ.Res.HHnew.Thermal.SH.Solids.SC.AC.Elec</t>
  </si>
  <si>
    <t>TES.ktoe.CZ.Res.HHnew.Thermal.SH.Solids.WH</t>
  </si>
  <si>
    <t>TES.ktoe.CZ.Res.HHnew.Thermal.SH.Solids.WH.Solids.NoSolar.Solids</t>
  </si>
  <si>
    <t>TES.ktoe.CZ.Res.HHnew.Thermal.SH.Solids.WH.LPG.NoSolar.LPG</t>
  </si>
  <si>
    <t>TES.ktoe.CZ.Res.HHnew.Thermal.SH.Solids.WH.LPG.Solar</t>
  </si>
  <si>
    <t>TES.ktoe.CZ.Res.HHnew.Thermal.SH.Solids.WH.LPG.Solar.LPG</t>
  </si>
  <si>
    <t>TES.ktoe.CZ.Res.HHnew.Thermal.SH.Solids.WH.LPG.Solar.Solar</t>
  </si>
  <si>
    <t>TES.ktoe.CZ.Res.HHnew.Thermal.SH.Solids.WH.Elc.NoSolar.Elec</t>
  </si>
  <si>
    <t>TES.ktoe.CZ.Res.HHnew.Thermal.SH.Solids.WH.Elc.Solar</t>
  </si>
  <si>
    <t>TES.ktoe.CZ.Res.HHnew.Thermal.SH.Solids.WH.Elc.Solar.Elec</t>
  </si>
  <si>
    <t>TES.ktoe.CZ.Res.HHnew.Thermal.SH.Solids.WH.Elc.Solar.Solar</t>
  </si>
  <si>
    <t>TES.ktoe.CZ.Res.HHnew.Thermal.SH.Solids.CO</t>
  </si>
  <si>
    <t>TES.ktoe.CZ.Res.HHnew.Thermal.SH.Solids.CO.Solids.Solids</t>
  </si>
  <si>
    <t>TES.ktoe.CZ.Res.HHnew.Thermal.SH.Solids.CO.LPG.LPG</t>
  </si>
  <si>
    <t>TES.ktoe.CZ.Res.HHnew.Thermal.SH.Solids.CO.Elc.Elec</t>
  </si>
  <si>
    <t>TES.ktoe.CZ.Res.HHnew.Thermal.SH.LPG</t>
  </si>
  <si>
    <t>TES.ktoe.CZ.Res.HHnew.Thermal.SH.LPG.SH</t>
  </si>
  <si>
    <t>TES.ktoe.CZ.Res.HHnew.Thermal.SH.LPG.SH.LPG</t>
  </si>
  <si>
    <t>TES.ktoe.CZ.Res.HHnew.Thermal.SH.LPG.SH.Elec</t>
  </si>
  <si>
    <t>TES.ktoe.CZ.Res.HHnew.Thermal.SH.LPG.SC</t>
  </si>
  <si>
    <t>TES.ktoe.CZ.Res.HHnew.Thermal.SH.LPG.SC.AC.Elec</t>
  </si>
  <si>
    <t>TES.ktoe.CZ.Res.HHnew.Thermal.SH.LPG.WH</t>
  </si>
  <si>
    <t>TES.ktoe.CZ.Res.HHnew.Thermal.SH.LPG.WH.LPG.NoSolar.LPG</t>
  </si>
  <si>
    <t>TES.ktoe.CZ.Res.HHnew.Thermal.SH.LPG.WH.LPG.Solar</t>
  </si>
  <si>
    <t>TES.ktoe.CZ.Res.HHnew.Thermal.SH.LPG.WH.LPG.Solar.LPG</t>
  </si>
  <si>
    <t>TES.ktoe.CZ.Res.HHnew.Thermal.SH.LPG.WH.LPG.Solar.Solar</t>
  </si>
  <si>
    <t>TES.ktoe.CZ.Res.HHnew.Thermal.SH.LPG.WH.Elc.NoSolar.Elec</t>
  </si>
  <si>
    <t>TES.ktoe.CZ.Res.HHnew.Thermal.SH.LPG.WH.Elc.Solar</t>
  </si>
  <si>
    <t>TES.ktoe.CZ.Res.HHnew.Thermal.SH.LPG.WH.Elc.Solar.Elec</t>
  </si>
  <si>
    <t>TES.ktoe.CZ.Res.HHnew.Thermal.SH.LPG.WH.Elc.Solar.Solar</t>
  </si>
  <si>
    <t>TES.ktoe.CZ.Res.HHnew.Thermal.SH.LPG.CO</t>
  </si>
  <si>
    <t>TES.ktoe.CZ.Res.HHnew.Thermal.SH.LPG.CO.LPG.LPG</t>
  </si>
  <si>
    <t>TES.ktoe.CZ.Res.HHnew.Thermal.SH.LPG.CO.Elc.Elec</t>
  </si>
  <si>
    <t>TES.ktoe.CZ.Res.HHnew.Thermal.SH.Oil</t>
  </si>
  <si>
    <t>TES.ktoe.CZ.Res.HHnew.Thermal.SH.Oil.SH</t>
  </si>
  <si>
    <t>TES.ktoe.CZ.Res.HHnew.Thermal.SH.Oil.SH.Oil</t>
  </si>
  <si>
    <t>TES.ktoe.CZ.Res.HHnew.Thermal.SH.Oil.SH.Elec</t>
  </si>
  <si>
    <t>TES.ktoe.CZ.Res.HHnew.Thermal.SH.Oil.SC</t>
  </si>
  <si>
    <t>TES.ktoe.CZ.Res.HHnew.Thermal.SH.Oil.SC.AC.Elec</t>
  </si>
  <si>
    <t>TES.ktoe.CZ.Res.HHnew.Thermal.SH.Oil.WH</t>
  </si>
  <si>
    <t>TES.ktoe.CZ.Res.HHnew.Thermal.SH.Oil.WH.Oil.NoSolar.Oil</t>
  </si>
  <si>
    <t>TES.ktoe.CZ.Res.HHnew.Thermal.SH.Oil.WH.Oil.Solar</t>
  </si>
  <si>
    <t>TES.ktoe.CZ.Res.HHnew.Thermal.SH.Oil.WH.Oil.Solar.Oil</t>
  </si>
  <si>
    <t>TES.ktoe.CZ.Res.HHnew.Thermal.SH.Oil.WH.Oil.Solar.Solar</t>
  </si>
  <si>
    <t>TES.ktoe.CZ.Res.HHnew.Thermal.SH.Oil.WH.Elc.NoSolar.Elec</t>
  </si>
  <si>
    <t>TES.ktoe.CZ.Res.HHnew.Thermal.SH.Oil.WH.Elc.Solar</t>
  </si>
  <si>
    <t>TES.ktoe.CZ.Res.HHnew.Thermal.SH.Oil.WH.Elc.Solar.Elec</t>
  </si>
  <si>
    <t>TES.ktoe.CZ.Res.HHnew.Thermal.SH.Oil.WH.Elc.Solar.Solar</t>
  </si>
  <si>
    <t>TES.ktoe.CZ.Res.HHnew.Thermal.SH.Oil.CO</t>
  </si>
  <si>
    <t>TES.ktoe.CZ.Res.HHnew.Thermal.SH.Oil.CO.LPG.LPG</t>
  </si>
  <si>
    <t>TES.ktoe.CZ.Res.HHnew.Thermal.SH.Oil.CO.Elc.Elec</t>
  </si>
  <si>
    <t>TES.ktoe.CZ.Res.HHnew.Thermal.SH.Gas</t>
  </si>
  <si>
    <t>TES.ktoe.CZ.Res.HHnew.Thermal.SH.Gas.SH</t>
  </si>
  <si>
    <t>TES.ktoe.CZ.Res.HHnew.Thermal.SH.Gas.SH.Gas</t>
  </si>
  <si>
    <t>TES.ktoe.CZ.Res.HHnew.Thermal.SH.Gas.SH.Elec</t>
  </si>
  <si>
    <t>TES.ktoe.CZ.Res.HHnew.Thermal.SH.Gas.SC</t>
  </si>
  <si>
    <t>TES.ktoe.CZ.Res.HHnew.Thermal.SH.Gas.SC.AC.Elec</t>
  </si>
  <si>
    <t>TES.ktoe.CZ.Res.HHnew.Thermal.SH.Gas.WH</t>
  </si>
  <si>
    <t>TES.ktoe.CZ.Res.HHnew.Thermal.SH.Gas.WH.Gas.NoSolar.Gas</t>
  </si>
  <si>
    <t>TES.ktoe.CZ.Res.HHnew.Thermal.SH.Gas.WH.Gas.Solar</t>
  </si>
  <si>
    <t>TES.ktoe.CZ.Res.HHnew.Thermal.SH.Gas.WH.Gas.Solar.Gas</t>
  </si>
  <si>
    <t>TES.ktoe.CZ.Res.HHnew.Thermal.SH.Gas.WH.Gas.Solar.Solar</t>
  </si>
  <si>
    <t>TES.ktoe.CZ.Res.HHnew.Thermal.SH.Gas.WH.Elc.NoSolar.Elec</t>
  </si>
  <si>
    <t>TES.ktoe.CZ.Res.HHnew.Thermal.SH.Gas.WH.Elc.Solar</t>
  </si>
  <si>
    <t>TES.ktoe.CZ.Res.HHnew.Thermal.SH.Gas.WH.Elc.Solar.Elec</t>
  </si>
  <si>
    <t>TES.ktoe.CZ.Res.HHnew.Thermal.SH.Gas.WH.Elc.Solar.Solar</t>
  </si>
  <si>
    <t>TES.ktoe.CZ.Res.HHnew.Thermal.SH.Gas.CO</t>
  </si>
  <si>
    <t>TES.ktoe.CZ.Res.HHnew.Thermal.SH.Gas.CO.Gas.Gas</t>
  </si>
  <si>
    <t>TES.ktoe.CZ.Res.HHnew.Thermal.SH.Gas.CO.Elc.Elec</t>
  </si>
  <si>
    <t>TES.ktoe.CZ.Res.HHnew.Thermal.SH.Biomass</t>
  </si>
  <si>
    <t>TES.ktoe.CZ.Res.HHnew.Thermal.SH.Biomass.SH</t>
  </si>
  <si>
    <t>TES.ktoe.CZ.Res.HHnew.Thermal.SH.Biomass.SH.Biomass</t>
  </si>
  <si>
    <t>TES.ktoe.CZ.Res.HHnew.Thermal.SH.Biomass.SH.Elec</t>
  </si>
  <si>
    <t>TES.ktoe.CZ.Res.HHnew.Thermal.SH.Biomass.SC</t>
  </si>
  <si>
    <t>TES.ktoe.CZ.Res.HHnew.Thermal.SH.Biomass.SC.AC.Elec</t>
  </si>
  <si>
    <t>TES.ktoe.CZ.Res.HHnew.Thermal.SH.Biomass.WH</t>
  </si>
  <si>
    <t>TES.ktoe.CZ.Res.HHnew.Thermal.SH.Biomass.WH.Biomass.NoSolar.Biomass</t>
  </si>
  <si>
    <t>TES.ktoe.CZ.Res.HHnew.Thermal.SH.Biomass.WH.Biomass.Solar</t>
  </si>
  <si>
    <t>TES.ktoe.CZ.Res.HHnew.Thermal.SH.Biomass.WH.Biomass.Solar.Biomass</t>
  </si>
  <si>
    <t>TES.ktoe.CZ.Res.HHnew.Thermal.SH.Biomass.WH.Biomass.Solar.Solar</t>
  </si>
  <si>
    <t>TES.ktoe.CZ.Res.HHnew.Thermal.SH.Biomass.WH.LPG.NoSolar.LPG</t>
  </si>
  <si>
    <t>TES.ktoe.CZ.Res.HHnew.Thermal.SH.Biomass.WH.LPG.Solar</t>
  </si>
  <si>
    <t>TES.ktoe.CZ.Res.HHnew.Thermal.SH.Biomass.WH.LPG.Solar.LPG</t>
  </si>
  <si>
    <t>TES.ktoe.CZ.Res.HHnew.Thermal.SH.Biomass.WH.LPG.Solar.Solar</t>
  </si>
  <si>
    <t>TES.ktoe.CZ.Res.HHnew.Thermal.SH.Biomass.WH.Elc.NoSolar.Elec</t>
  </si>
  <si>
    <t>TES.ktoe.CZ.Res.HHnew.Thermal.SH.Biomass.WH.Elc.Solar</t>
  </si>
  <si>
    <t>TES.ktoe.CZ.Res.HHnew.Thermal.SH.Biomass.WH.Elc.Solar.Elec</t>
  </si>
  <si>
    <t>TES.ktoe.CZ.Res.HHnew.Thermal.SH.Biomass.WH.Elc.Solar.Solar</t>
  </si>
  <si>
    <t>TES.ktoe.CZ.Res.HHnew.Thermal.SH.Biomass.CO</t>
  </si>
  <si>
    <t>TES.ktoe.CZ.Res.HHnew.Thermal.SH.Biomass.CO.Biomass.Biomass</t>
  </si>
  <si>
    <t>TES.ktoe.CZ.Res.HHnew.Thermal.SH.Biomass.CO.LPG.LPG</t>
  </si>
  <si>
    <t>TES.ktoe.CZ.Res.HHnew.Thermal.SH.Biomass.CO.Elc.Elec</t>
  </si>
  <si>
    <t>TES.ktoe.CZ.Res.HHnew.Thermal.SH.Geo</t>
  </si>
  <si>
    <t>TES.ktoe.CZ.Res.HHnew.Thermal.SH.Geo.SH</t>
  </si>
  <si>
    <t>TES.ktoe.CZ.Res.HHnew.Thermal.SH.Geo.SH.Geo</t>
  </si>
  <si>
    <t>TES.ktoe.CZ.Res.HHnew.Thermal.SH.Geo.SH.Elec</t>
  </si>
  <si>
    <t>TES.ktoe.CZ.Res.HHnew.Thermal.SH.Geo.SC</t>
  </si>
  <si>
    <t>TES.ktoe.CZ.Res.HHnew.Thermal.SH.Geo.SC.AC.Elec</t>
  </si>
  <si>
    <t>TES.ktoe.CZ.Res.HHnew.Thermal.SH.Geo.WH</t>
  </si>
  <si>
    <t>TES.ktoe.CZ.Res.HHnew.Thermal.SH.Geo.WH.Geo.NoSolar.Geo</t>
  </si>
  <si>
    <t>TES.ktoe.CZ.Res.HHnew.Thermal.SH.Geo.WH.Geo.Solar</t>
  </si>
  <si>
    <t>TES.ktoe.CZ.Res.HHnew.Thermal.SH.Geo.WH.Geo.Solar.Geo</t>
  </si>
  <si>
    <t>TES.ktoe.CZ.Res.HHnew.Thermal.SH.Geo.WH.Geo.Solar.Solar</t>
  </si>
  <si>
    <t>TES.ktoe.CZ.Res.HHnew.Thermal.SH.Geo.WH.Elc.NoSolar.Elec</t>
  </si>
  <si>
    <t>TES.ktoe.CZ.Res.HHnew.Thermal.SH.Geo.WH.Elc.Solar</t>
  </si>
  <si>
    <t>TES.ktoe.CZ.Res.HHnew.Thermal.SH.Geo.WH.Elc.Solar.Elec</t>
  </si>
  <si>
    <t>TES.ktoe.CZ.Res.HHnew.Thermal.SH.Geo.WH.Elc.Solar.Solar</t>
  </si>
  <si>
    <t>TES.ktoe.CZ.Res.HHnew.Thermal.SH.Geo.CO</t>
  </si>
  <si>
    <t>TES.ktoe.CZ.Res.HHnew.Thermal.SH.Geo.CO.LPG.LPG</t>
  </si>
  <si>
    <t>TES.ktoe.CZ.Res.HHnew.Thermal.SH.Geo.CO.Elc.Elec</t>
  </si>
  <si>
    <t>TES.ktoe.CZ.Res.HHnew.Thermal.SH.DistrHeat</t>
  </si>
  <si>
    <t>TES.ktoe.CZ.Res.HHnew.Thermal.SH.DistrHeat.SH</t>
  </si>
  <si>
    <t>TES.ktoe.CZ.Res.HHnew.Thermal.SH.DistrHeat.SH.Steam_Distr</t>
  </si>
  <si>
    <t>TES.ktoe.CZ.Res.HHnew.Thermal.SH.DistrHeat.SH.Elec</t>
  </si>
  <si>
    <t>TES.ktoe.CZ.Res.HHnew.Thermal.SH.DistrHeat.SC</t>
  </si>
  <si>
    <t>TES.ktoe.CZ.Res.HHnew.Thermal.SH.DistrHeat.SC.AC.Elec</t>
  </si>
  <si>
    <t>TES.ktoe.CZ.Res.HHnew.Thermal.SH.DistrHeat.WH</t>
  </si>
  <si>
    <t>TES.ktoe.CZ.Res.HHnew.Thermal.SH.DistrHeat.WH.DistrHeat.NoSolar.Steam_Distr</t>
  </si>
  <si>
    <t>TES.ktoe.CZ.Res.HHnew.Thermal.SH.DistrHeat.WH.DistrHeat.Solar</t>
  </si>
  <si>
    <t>TES.ktoe.CZ.Res.HHnew.Thermal.SH.DistrHeat.WH.DistrHeat.Solar.Steam_Distr</t>
  </si>
  <si>
    <t>TES.ktoe.CZ.Res.HHnew.Thermal.SH.DistrHeat.WH.DistrHeat.Solar.Solar</t>
  </si>
  <si>
    <t>TES.ktoe.CZ.Res.HHnew.Thermal.SH.DistrHeat.WH.Elc.NoSolar.Elec</t>
  </si>
  <si>
    <t>TES.ktoe.CZ.Res.HHnew.Thermal.SH.DistrHeat.WH.Elc.Solar</t>
  </si>
  <si>
    <t>TES.ktoe.CZ.Res.HHnew.Thermal.SH.DistrHeat.WH.Elc.Solar.Elec</t>
  </si>
  <si>
    <t>TES.ktoe.CZ.Res.HHnew.Thermal.SH.DistrHeat.WH.Elc.Solar.Solar</t>
  </si>
  <si>
    <t>TES.ktoe.CZ.Res.HHnew.Thermal.SH.DistrHeat.CO</t>
  </si>
  <si>
    <t>TES.ktoe.CZ.Res.HHnew.Thermal.SH.DistrHeat.CO.LPG.LPG</t>
  </si>
  <si>
    <t>TES.ktoe.CZ.Res.HHnew.Thermal.SH.DistrHeat.CO.Elc.Elec</t>
  </si>
  <si>
    <t>TES.ktoe.CZ.Res.HHnew.Thermal.SH.AdvElc</t>
  </si>
  <si>
    <t>TES.ktoe.CZ.Res.HHnew.Thermal.SH.AdvElc.SH</t>
  </si>
  <si>
    <t>TES.ktoe.CZ.Res.HHnew.Thermal.SH.AdvElc.SH.Elec</t>
  </si>
  <si>
    <t>TES.ktoe.CZ.Res.HHnew.Thermal.SH.AdvElc.SC</t>
  </si>
  <si>
    <t>TES.ktoe.CZ.Res.HHnew.Thermal.SH.AdvElc.SC.AC.Elec</t>
  </si>
  <si>
    <t>TES.ktoe.CZ.Res.HHnew.Thermal.SH.AdvElc.WH</t>
  </si>
  <si>
    <t>TES.ktoe.CZ.Res.HHnew.Thermal.SH.AdvElc.WH.LPG.NoSolar.LPG</t>
  </si>
  <si>
    <t>TES.ktoe.CZ.Res.HHnew.Thermal.SH.AdvElc.WH.LPG.Solar</t>
  </si>
  <si>
    <t>TES.ktoe.CZ.Res.HHnew.Thermal.SH.AdvElc.WH.LPG.Solar.LPG</t>
  </si>
  <si>
    <t>TES.ktoe.CZ.Res.HHnew.Thermal.SH.AdvElc.WH.LPG.Solar.Solar</t>
  </si>
  <si>
    <t>TES.ktoe.CZ.Res.HHnew.Thermal.SH.AdvElc.WH.Elc.NoSolar.Elec</t>
  </si>
  <si>
    <t>TES.ktoe.CZ.Res.HHnew.Thermal.SH.AdvElc.WH.Elc.Solar</t>
  </si>
  <si>
    <t>TES.ktoe.CZ.Res.HHnew.Thermal.SH.AdvElc.WH.Elc.Solar.Elec</t>
  </si>
  <si>
    <t>TES.ktoe.CZ.Res.HHnew.Thermal.SH.AdvElc.WH.Elc.Solar.Solar</t>
  </si>
  <si>
    <t>TES.ktoe.CZ.Res.HHnew.Thermal.SH.AdvElc.CO</t>
  </si>
  <si>
    <t>TES.ktoe.CZ.Res.HHnew.Thermal.SH.AdvElc.CO.LPG.LPG</t>
  </si>
  <si>
    <t>TES.ktoe.CZ.Res.HHnew.Thermal.SH.AdvElc.CO.Elc.Elec</t>
  </si>
  <si>
    <t>TES.ktoe.CZ.Res.HHnew.Thermal.SH.ConvElc</t>
  </si>
  <si>
    <t>TES.ktoe.CZ.Res.HHnew.Thermal.SH.ConvElc.SH</t>
  </si>
  <si>
    <t>TES.ktoe.CZ.Res.HHnew.Thermal.SH.ConvElc.SH.Elec</t>
  </si>
  <si>
    <t>TES.ktoe.CZ.Res.HHnew.Thermal.SH.ConvElc.SC</t>
  </si>
  <si>
    <t>TES.ktoe.CZ.Res.HHnew.Thermal.SH.ConvElc.SC.AC.Elec</t>
  </si>
  <si>
    <t>TES.ktoe.CZ.Res.HHnew.Thermal.SH.ConvElc.WH</t>
  </si>
  <si>
    <t>TES.ktoe.CZ.Res.HHnew.Thermal.SH.ConvElc.WH.LPG.NoSolar.LPG</t>
  </si>
  <si>
    <t>TES.ktoe.CZ.Res.HHnew.Thermal.SH.ConvElc.WH.LPG.Solar</t>
  </si>
  <si>
    <t>TES.ktoe.CZ.Res.HHnew.Thermal.SH.ConvElc.WH.LPG.Solar.LPG</t>
  </si>
  <si>
    <t>TES.ktoe.CZ.Res.HHnew.Thermal.SH.ConvElc.WH.LPG.Solar.Solar</t>
  </si>
  <si>
    <t>TES.ktoe.CZ.Res.HHnew.Thermal.SH.ConvElc.WH.Elc.NoSolar.Elec</t>
  </si>
  <si>
    <t>TES.ktoe.CZ.Res.HHnew.Thermal.SH.ConvElc.WH.Elc.Solar</t>
  </si>
  <si>
    <t>TES.ktoe.CZ.Res.HHnew.Thermal.SH.ConvElc.WH.Elc.Solar.Elec</t>
  </si>
  <si>
    <t>TES.ktoe.CZ.Res.HHnew.Thermal.SH.ConvElc.WH.Elc.Solar.Solar</t>
  </si>
  <si>
    <t>TES.ktoe.CZ.Res.HHnew.Thermal.SH.ConvElc.CO</t>
  </si>
  <si>
    <t>TES.ktoe.CZ.Res.HHnew.Thermal.SH.ConvElc.CO.LPG.LPG</t>
  </si>
  <si>
    <t>TES.ktoe.CZ.Res.HHnew.Thermal.SH.ConvElc.CO.Elc.Elec</t>
  </si>
  <si>
    <t>CZ - System efficiency indicator of new and renovated households (detailed structure)</t>
  </si>
  <si>
    <t>Eff.ratio.CZ.Res.HHnew.Thermal.SH.Solids</t>
  </si>
  <si>
    <t>Eff.ratio.CZ.Res.HHnew.Thermal.SH.Solids.SH</t>
  </si>
  <si>
    <t>Eff.ratio.CZ.Res.HHnew.Thermal.SH.Solids.SH.Solids</t>
  </si>
  <si>
    <t>Eff.ratio.CZ.Res.HHnew.Thermal.SH.Solids.SH.Elec</t>
  </si>
  <si>
    <t>Eff.ratio.CZ.Res.HHnew.Thermal.SH.Solids.SC</t>
  </si>
  <si>
    <t>Eff.ratio.CZ.Res.HHnew.Thermal.SH.Solids.SC.AC.Elec</t>
  </si>
  <si>
    <t>Eff.ratio.CZ.Res.HHnew.Thermal.SH.Solids.WH</t>
  </si>
  <si>
    <t>Eff.ratio.CZ.Res.HHnew.Thermal.SH.Solids.WH.Solids.NoSolar.Solids</t>
  </si>
  <si>
    <t>Eff.ratio.CZ.Res.HHnew.Thermal.SH.Solids.WH.LPG.NoSolar.LPG</t>
  </si>
  <si>
    <t>Eff.ratio.CZ.Res.HHnew.Thermal.SH.Solids.WH.LPG.Solar</t>
  </si>
  <si>
    <t>Eff.ratio.CZ.Res.HHnew.Thermal.SH.Solids.WH.LPG.Solar.LPG</t>
  </si>
  <si>
    <t>Eff.ratio.CZ.Res.HHnew.Thermal.SH.Solids.WH.LPG.Solar.Solar</t>
  </si>
  <si>
    <t>Eff.ratio.CZ.Res.HHnew.Thermal.SH.Solids.WH.Elc.NoSolar.Elec</t>
  </si>
  <si>
    <t>Eff.ratio.CZ.Res.HHnew.Thermal.SH.Solids.WH.Elc.Solar</t>
  </si>
  <si>
    <t>Eff.ratio.CZ.Res.HHnew.Thermal.SH.Solids.WH.Elc.Solar.Elec</t>
  </si>
  <si>
    <t>Eff.ratio.CZ.Res.HHnew.Thermal.SH.Solids.WH.Elc.Solar.Solar</t>
  </si>
  <si>
    <t>Eff.ratio.CZ.Res.HHnew.Thermal.SH.Solids.CO</t>
  </si>
  <si>
    <t>Eff.ratio.CZ.Res.HHnew.Thermal.SH.Solids.CO.Solids.Solids</t>
  </si>
  <si>
    <t>Eff.ratio.CZ.Res.HHnew.Thermal.SH.Solids.CO.LPG.LPG</t>
  </si>
  <si>
    <t>Eff.ratio.CZ.Res.HHnew.Thermal.SH.Solids.CO.Elc.Elec</t>
  </si>
  <si>
    <t>Eff.ratio.CZ.Res.HHnew.Thermal.SH.LPG</t>
  </si>
  <si>
    <t>Eff.ratio.CZ.Res.HHnew.Thermal.SH.LPG.SH</t>
  </si>
  <si>
    <t>Eff.ratio.CZ.Res.HHnew.Thermal.SH.LPG.SH.LPG</t>
  </si>
  <si>
    <t>Eff.ratio.CZ.Res.HHnew.Thermal.SH.LPG.SH.Elec</t>
  </si>
  <si>
    <t>Eff.ratio.CZ.Res.HHnew.Thermal.SH.LPG.SC</t>
  </si>
  <si>
    <t>Eff.ratio.CZ.Res.HHnew.Thermal.SH.LPG.SC.AC.Elec</t>
  </si>
  <si>
    <t>Eff.ratio.CZ.Res.HHnew.Thermal.SH.LPG.WH</t>
  </si>
  <si>
    <t>Eff.ratio.CZ.Res.HHnew.Thermal.SH.LPG.WH.LPG.NoSolar.LPG</t>
  </si>
  <si>
    <t>Eff.ratio.CZ.Res.HHnew.Thermal.SH.LPG.WH.LPG.Solar</t>
  </si>
  <si>
    <t>Eff.ratio.CZ.Res.HHnew.Thermal.SH.LPG.WH.LPG.Solar.LPG</t>
  </si>
  <si>
    <t>Eff.ratio.CZ.Res.HHnew.Thermal.SH.LPG.WH.LPG.Solar.Solar</t>
  </si>
  <si>
    <t>Eff.ratio.CZ.Res.HHnew.Thermal.SH.LPG.WH.Elc.NoSolar.Elec</t>
  </si>
  <si>
    <t>Eff.ratio.CZ.Res.HHnew.Thermal.SH.LPG.WH.Elc.Solar</t>
  </si>
  <si>
    <t>Eff.ratio.CZ.Res.HHnew.Thermal.SH.LPG.WH.Elc.Solar.Elec</t>
  </si>
  <si>
    <t>Eff.ratio.CZ.Res.HHnew.Thermal.SH.LPG.WH.Elc.Solar.Solar</t>
  </si>
  <si>
    <t>Eff.ratio.CZ.Res.HHnew.Thermal.SH.LPG.CO</t>
  </si>
  <si>
    <t>Eff.ratio.CZ.Res.HHnew.Thermal.SH.LPG.CO.LPG.LPG</t>
  </si>
  <si>
    <t>Eff.ratio.CZ.Res.HHnew.Thermal.SH.LPG.CO.Elc.Elec</t>
  </si>
  <si>
    <t>Eff.ratio.CZ.Res.HHnew.Thermal.SH.Oil</t>
  </si>
  <si>
    <t>Eff.ratio.CZ.Res.HHnew.Thermal.SH.Oil.SH</t>
  </si>
  <si>
    <t>Eff.ratio.CZ.Res.HHnew.Thermal.SH.Oil.SH.Oil</t>
  </si>
  <si>
    <t>Eff.ratio.CZ.Res.HHnew.Thermal.SH.Oil.SH.Elec</t>
  </si>
  <si>
    <t>Eff.ratio.CZ.Res.HHnew.Thermal.SH.Oil.SC</t>
  </si>
  <si>
    <t>Eff.ratio.CZ.Res.HHnew.Thermal.SH.Oil.SC.AC.Elec</t>
  </si>
  <si>
    <t>Eff.ratio.CZ.Res.HHnew.Thermal.SH.Oil.WH</t>
  </si>
  <si>
    <t>Eff.ratio.CZ.Res.HHnew.Thermal.SH.Oil.WH.Oil.NoSolar.Oil</t>
  </si>
  <si>
    <t>Eff.ratio.CZ.Res.HHnew.Thermal.SH.Oil.WH.Oil.Solar</t>
  </si>
  <si>
    <t>Eff.ratio.CZ.Res.HHnew.Thermal.SH.Oil.WH.Oil.Solar.Oil</t>
  </si>
  <si>
    <t>Eff.ratio.CZ.Res.HHnew.Thermal.SH.Oil.WH.Oil.Solar.Solar</t>
  </si>
  <si>
    <t>Eff.ratio.CZ.Res.HHnew.Thermal.SH.Oil.WH.Elc.NoSolar.Elec</t>
  </si>
  <si>
    <t>Eff.ratio.CZ.Res.HHnew.Thermal.SH.Oil.WH.Elc.Solar</t>
  </si>
  <si>
    <t>Eff.ratio.CZ.Res.HHnew.Thermal.SH.Oil.WH.Elc.Solar.Elec</t>
  </si>
  <si>
    <t>Eff.ratio.CZ.Res.HHnew.Thermal.SH.Oil.WH.Elc.Solar.Solar</t>
  </si>
  <si>
    <t>Eff.ratio.CZ.Res.HHnew.Thermal.SH.Oil.CO</t>
  </si>
  <si>
    <t>Eff.ratio.CZ.Res.HHnew.Thermal.SH.Oil.CO.LPG.LPG</t>
  </si>
  <si>
    <t>Eff.ratio.CZ.Res.HHnew.Thermal.SH.Oil.CO.Elc.Elec</t>
  </si>
  <si>
    <t>Eff.ratio.CZ.Res.HHnew.Thermal.SH.Gas</t>
  </si>
  <si>
    <t>Eff.ratio.CZ.Res.HHnew.Thermal.SH.Gas.SH</t>
  </si>
  <si>
    <t>Eff.ratio.CZ.Res.HHnew.Thermal.SH.Gas.SH.Gas</t>
  </si>
  <si>
    <t>Eff.ratio.CZ.Res.HHnew.Thermal.SH.Gas.SH.Elec</t>
  </si>
  <si>
    <t>Eff.ratio.CZ.Res.HHnew.Thermal.SH.Gas.SC</t>
  </si>
  <si>
    <t>Eff.ratio.CZ.Res.HHnew.Thermal.SH.Gas.SC.AC.Elec</t>
  </si>
  <si>
    <t>Eff.ratio.CZ.Res.HHnew.Thermal.SH.Gas.WH</t>
  </si>
  <si>
    <t>Eff.ratio.CZ.Res.HHnew.Thermal.SH.Gas.WH.Gas.NoSolar.Gas</t>
  </si>
  <si>
    <t>Eff.ratio.CZ.Res.HHnew.Thermal.SH.Gas.WH.Gas.Solar</t>
  </si>
  <si>
    <t>Eff.ratio.CZ.Res.HHnew.Thermal.SH.Gas.WH.Gas.Solar.Gas</t>
  </si>
  <si>
    <t>Eff.ratio.CZ.Res.HHnew.Thermal.SH.Gas.WH.Gas.Solar.Solar</t>
  </si>
  <si>
    <t>Eff.ratio.CZ.Res.HHnew.Thermal.SH.Gas.WH.Elc.NoSolar.Elec</t>
  </si>
  <si>
    <t>Eff.ratio.CZ.Res.HHnew.Thermal.SH.Gas.WH.Elc.Solar</t>
  </si>
  <si>
    <t>Eff.ratio.CZ.Res.HHnew.Thermal.SH.Gas.WH.Elc.Solar.Elec</t>
  </si>
  <si>
    <t>Eff.ratio.CZ.Res.HHnew.Thermal.SH.Gas.WH.Elc.Solar.Solar</t>
  </si>
  <si>
    <t>Eff.ratio.CZ.Res.HHnew.Thermal.SH.Gas.CO</t>
  </si>
  <si>
    <t>Eff.ratio.CZ.Res.HHnew.Thermal.SH.Gas.CO.Gas.Gas</t>
  </si>
  <si>
    <t>Eff.ratio.CZ.Res.HHnew.Thermal.SH.Gas.CO.Elc.Elec</t>
  </si>
  <si>
    <t>Eff.ratio.CZ.Res.HHnew.Thermal.SH.Biomass</t>
  </si>
  <si>
    <t>Eff.ratio.CZ.Res.HHnew.Thermal.SH.Biomass.SH</t>
  </si>
  <si>
    <t>Eff.ratio.CZ.Res.HHnew.Thermal.SH.Biomass.SH.Biomass</t>
  </si>
  <si>
    <t>Eff.ratio.CZ.Res.HHnew.Thermal.SH.Biomass.SH.Elec</t>
  </si>
  <si>
    <t>Eff.ratio.CZ.Res.HHnew.Thermal.SH.Biomass.SC</t>
  </si>
  <si>
    <t>Eff.ratio.CZ.Res.HHnew.Thermal.SH.Biomass.SC.AC.Elec</t>
  </si>
  <si>
    <t>Eff.ratio.CZ.Res.HHnew.Thermal.SH.Biomass.WH</t>
  </si>
  <si>
    <t>Eff.ratio.CZ.Res.HHnew.Thermal.SH.Biomass.WH.Biomass.NoSolar.Biomass</t>
  </si>
  <si>
    <t>Eff.ratio.CZ.Res.HHnew.Thermal.SH.Biomass.WH.Biomass.Solar</t>
  </si>
  <si>
    <t>Eff.ratio.CZ.Res.HHnew.Thermal.SH.Biomass.WH.Biomass.Solar.Biomass</t>
  </si>
  <si>
    <t>Eff.ratio.CZ.Res.HHnew.Thermal.SH.Biomass.WH.Biomass.Solar.Solar</t>
  </si>
  <si>
    <t>Eff.ratio.CZ.Res.HHnew.Thermal.SH.Biomass.WH.LPG.NoSolar.LPG</t>
  </si>
  <si>
    <t>Eff.ratio.CZ.Res.HHnew.Thermal.SH.Biomass.WH.LPG.Solar</t>
  </si>
  <si>
    <t>Eff.ratio.CZ.Res.HHnew.Thermal.SH.Biomass.WH.LPG.Solar.LPG</t>
  </si>
  <si>
    <t>Eff.ratio.CZ.Res.HHnew.Thermal.SH.Biomass.WH.LPG.Solar.Solar</t>
  </si>
  <si>
    <t>Eff.ratio.CZ.Res.HHnew.Thermal.SH.Biomass.WH.Elc.NoSolar.Elec</t>
  </si>
  <si>
    <t>Eff.ratio.CZ.Res.HHnew.Thermal.SH.Biomass.WH.Elc.Solar</t>
  </si>
  <si>
    <t>Eff.ratio.CZ.Res.HHnew.Thermal.SH.Biomass.WH.Elc.Solar.Elec</t>
  </si>
  <si>
    <t>Eff.ratio.CZ.Res.HHnew.Thermal.SH.Biomass.WH.Elc.Solar.Solar</t>
  </si>
  <si>
    <t>Eff.ratio.CZ.Res.HHnew.Thermal.SH.Biomass.CO</t>
  </si>
  <si>
    <t>Eff.ratio.CZ.Res.HHnew.Thermal.SH.Biomass.CO.Biomass.Biomass</t>
  </si>
  <si>
    <t>Eff.ratio.CZ.Res.HHnew.Thermal.SH.Biomass.CO.LPG.LPG</t>
  </si>
  <si>
    <t>Eff.ratio.CZ.Res.HHnew.Thermal.SH.Biomass.CO.Elc.Elec</t>
  </si>
  <si>
    <t>Eff.ratio.CZ.Res.HHnew.Thermal.SH.Geo</t>
  </si>
  <si>
    <t>Eff.ratio.CZ.Res.HHnew.Thermal.SH.Geo.SH</t>
  </si>
  <si>
    <t>Eff.ratio.CZ.Res.HHnew.Thermal.SH.Geo.SH.Geo</t>
  </si>
  <si>
    <t>Eff.ratio.CZ.Res.HHnew.Thermal.SH.Geo.SH.Elec</t>
  </si>
  <si>
    <t>Eff.ratio.CZ.Res.HHnew.Thermal.SH.Geo.SC</t>
  </si>
  <si>
    <t>Eff.ratio.CZ.Res.HHnew.Thermal.SH.Geo.SC.AC.Elec</t>
  </si>
  <si>
    <t>Eff.ratio.CZ.Res.HHnew.Thermal.SH.Geo.WH</t>
  </si>
  <si>
    <t>Eff.ratio.CZ.Res.HHnew.Thermal.SH.Geo.WH.Geo.NoSolar.Geo</t>
  </si>
  <si>
    <t>Eff.ratio.CZ.Res.HHnew.Thermal.SH.Geo.WH.Geo.Solar</t>
  </si>
  <si>
    <t>Eff.ratio.CZ.Res.HHnew.Thermal.SH.Geo.WH.Geo.Solar.Geo</t>
  </si>
  <si>
    <t>Eff.ratio.CZ.Res.HHnew.Thermal.SH.Geo.WH.Geo.Solar.Solar</t>
  </si>
  <si>
    <t>Eff.ratio.CZ.Res.HHnew.Thermal.SH.Geo.WH.Elc.NoSolar.Elec</t>
  </si>
  <si>
    <t>Eff.ratio.CZ.Res.HHnew.Thermal.SH.Geo.WH.Elc.Solar</t>
  </si>
  <si>
    <t>Eff.ratio.CZ.Res.HHnew.Thermal.SH.Geo.WH.Elc.Solar.Elec</t>
  </si>
  <si>
    <t>Eff.ratio.CZ.Res.HHnew.Thermal.SH.Geo.WH.Elc.Solar.Solar</t>
  </si>
  <si>
    <t>Eff.ratio.CZ.Res.HHnew.Thermal.SH.Geo.CO</t>
  </si>
  <si>
    <t>Eff.ratio.CZ.Res.HHnew.Thermal.SH.Geo.CO.LPG.LPG</t>
  </si>
  <si>
    <t>Eff.ratio.CZ.Res.HHnew.Thermal.SH.Geo.CO.Elc.Elec</t>
  </si>
  <si>
    <t>Eff.ratio.CZ.Res.HHnew.Thermal.SH.DistrHeat</t>
  </si>
  <si>
    <t>Eff.ratio.CZ.Res.HHnew.Thermal.SH.DistrHeat.SH</t>
  </si>
  <si>
    <t>Eff.ratio.CZ.Res.HHnew.Thermal.SH.DistrHeat.SH.Steam_Distr</t>
  </si>
  <si>
    <t>Eff.ratio.CZ.Res.HHnew.Thermal.SH.DistrHeat.SH.Elec</t>
  </si>
  <si>
    <t>Eff.ratio.CZ.Res.HHnew.Thermal.SH.DistrHeat.SC</t>
  </si>
  <si>
    <t>Eff.ratio.CZ.Res.HHnew.Thermal.SH.DistrHeat.SC.AC.Elec</t>
  </si>
  <si>
    <t>Eff.ratio.CZ.Res.HHnew.Thermal.SH.DistrHeat.WH</t>
  </si>
  <si>
    <t>Eff.ratio.CZ.Res.HHnew.Thermal.SH.DistrHeat.WH.DistrHeat.NoSolar.Steam_Distr</t>
  </si>
  <si>
    <t>Eff.ratio.CZ.Res.HHnew.Thermal.SH.DistrHeat.WH.DistrHeat.Solar</t>
  </si>
  <si>
    <t>Eff.ratio.CZ.Res.HHnew.Thermal.SH.DistrHeat.WH.DistrHeat.Solar.Steam_Distr</t>
  </si>
  <si>
    <t>Eff.ratio.CZ.Res.HHnew.Thermal.SH.DistrHeat.WH.DistrHeat.Solar.Solar</t>
  </si>
  <si>
    <t>Eff.ratio.CZ.Res.HHnew.Thermal.SH.DistrHeat.WH.Elc.NoSolar.Elec</t>
  </si>
  <si>
    <t>Eff.ratio.CZ.Res.HHnew.Thermal.SH.DistrHeat.WH.Elc.Solar</t>
  </si>
  <si>
    <t>Eff.ratio.CZ.Res.HHnew.Thermal.SH.DistrHeat.WH.Elc.Solar.Elec</t>
  </si>
  <si>
    <t>Eff.ratio.CZ.Res.HHnew.Thermal.SH.DistrHeat.WH.Elc.Solar.Solar</t>
  </si>
  <si>
    <t>Eff.ratio.CZ.Res.HHnew.Thermal.SH.DistrHeat.CO</t>
  </si>
  <si>
    <t>Eff.ratio.CZ.Res.HHnew.Thermal.SH.DistrHeat.CO.LPG.LPG</t>
  </si>
  <si>
    <t>Eff.ratio.CZ.Res.HHnew.Thermal.SH.DistrHeat.CO.Elc.Elec</t>
  </si>
  <si>
    <t>Eff.ratio.CZ.Res.HHnew.Thermal.SH.AdvElc</t>
  </si>
  <si>
    <t>Eff.ratio.CZ.Res.HHnew.Thermal.SH.AdvElc.SH</t>
  </si>
  <si>
    <t>Eff.ratio.CZ.Res.HHnew.Thermal.SH.AdvElc.SH.Elec</t>
  </si>
  <si>
    <t>Eff.ratio.CZ.Res.HHnew.Thermal.SH.AdvElc.SC</t>
  </si>
  <si>
    <t>Eff.ratio.CZ.Res.HHnew.Thermal.SH.AdvElc.SC.AC.Elec</t>
  </si>
  <si>
    <t>Eff.ratio.CZ.Res.HHnew.Thermal.SH.AdvElc.WH</t>
  </si>
  <si>
    <t>Eff.ratio.CZ.Res.HHnew.Thermal.SH.AdvElc.WH.LPG.NoSolar.LPG</t>
  </si>
  <si>
    <t>Eff.ratio.CZ.Res.HHnew.Thermal.SH.AdvElc.WH.LPG.Solar</t>
  </si>
  <si>
    <t>Eff.ratio.CZ.Res.HHnew.Thermal.SH.AdvElc.WH.LPG.Solar.LPG</t>
  </si>
  <si>
    <t>Eff.ratio.CZ.Res.HHnew.Thermal.SH.AdvElc.WH.LPG.Solar.Solar</t>
  </si>
  <si>
    <t>Eff.ratio.CZ.Res.HHnew.Thermal.SH.AdvElc.WH.Elc.NoSolar.Elec</t>
  </si>
  <si>
    <t>Eff.ratio.CZ.Res.HHnew.Thermal.SH.AdvElc.WH.Elc.Solar</t>
  </si>
  <si>
    <t>Eff.ratio.CZ.Res.HHnew.Thermal.SH.AdvElc.WH.Elc.Solar.Elec</t>
  </si>
  <si>
    <t>Eff.ratio.CZ.Res.HHnew.Thermal.SH.AdvElc.WH.Elc.Solar.Solar</t>
  </si>
  <si>
    <t>Eff.ratio.CZ.Res.HHnew.Thermal.SH.AdvElc.CO</t>
  </si>
  <si>
    <t>Eff.ratio.CZ.Res.HHnew.Thermal.SH.AdvElc.CO.LPG.LPG</t>
  </si>
  <si>
    <t>Eff.ratio.CZ.Res.HHnew.Thermal.SH.AdvElc.CO.Elc.Elec</t>
  </si>
  <si>
    <t>Eff.ratio.CZ.Res.HHnew.Thermal.SH.ConvElc</t>
  </si>
  <si>
    <t>Eff.ratio.CZ.Res.HHnew.Thermal.SH.ConvElc.SH</t>
  </si>
  <si>
    <t>Eff.ratio.CZ.Res.HHnew.Thermal.SH.ConvElc.SH.Elec</t>
  </si>
  <si>
    <t>Eff.ratio.CZ.Res.HHnew.Thermal.SH.ConvElc.SC</t>
  </si>
  <si>
    <t>Eff.ratio.CZ.Res.HHnew.Thermal.SH.ConvElc.SC.AC.Elec</t>
  </si>
  <si>
    <t>Eff.ratio.CZ.Res.HHnew.Thermal.SH.ConvElc.WH</t>
  </si>
  <si>
    <t>Eff.ratio.CZ.Res.HHnew.Thermal.SH.ConvElc.WH.LPG.NoSolar.LPG</t>
  </si>
  <si>
    <t>Eff.ratio.CZ.Res.HHnew.Thermal.SH.ConvElc.WH.LPG.Solar</t>
  </si>
  <si>
    <t>Eff.ratio.CZ.Res.HHnew.Thermal.SH.ConvElc.WH.LPG.Solar.LPG</t>
  </si>
  <si>
    <t>Eff.ratio.CZ.Res.HHnew.Thermal.SH.ConvElc.WH.LPG.Solar.Solar</t>
  </si>
  <si>
    <t>Eff.ratio.CZ.Res.HHnew.Thermal.SH.ConvElc.WH.Elc.NoSolar.Elec</t>
  </si>
  <si>
    <t>Eff.ratio.CZ.Res.HHnew.Thermal.SH.ConvElc.WH.Elc.Solar</t>
  </si>
  <si>
    <t>Eff.ratio.CZ.Res.HHnew.Thermal.SH.ConvElc.WH.Elc.Solar.Elec</t>
  </si>
  <si>
    <t>Eff.ratio.CZ.Res.HHnew.Thermal.SH.ConvElc.WH.Elc.Solar.Solar</t>
  </si>
  <si>
    <t>Eff.ratio.CZ.Res.HHnew.Thermal.SH.ConvElc.CO</t>
  </si>
  <si>
    <t>Eff.ratio.CZ.Res.HHnew.Thermal.SH.ConvElc.CO.LPG.LPG</t>
  </si>
  <si>
    <t>Eff.ratio.CZ.Res.HHnew.Thermal.SH.ConvElc.CO.Elc.Elec</t>
  </si>
  <si>
    <t>CZ - CO2 emissions in new and renovated households (detailed structure)</t>
  </si>
  <si>
    <t>EMI.ktCO2.CZ.Res.HHnew.Thermal.SH.Solids</t>
  </si>
  <si>
    <t>EMI.ktCO2.CZ.Res.HHnew.Thermal.SH.Solids.SH</t>
  </si>
  <si>
    <t>EMI.ktCO2.CZ.Res.HHnew.Thermal.SH.Solids.SH.Solids</t>
  </si>
  <si>
    <t>EMI.ktCO2.CZ.Res.HHnew.Thermal.SH.Solids.SH.Elec</t>
  </si>
  <si>
    <t>EMI.ktCO2.CZ.Res.HHnew.Thermal.SH.Solids.SC</t>
  </si>
  <si>
    <t>EMI.ktCO2.CZ.Res.HHnew.Thermal.SH.Solids.SC.AC.Elec</t>
  </si>
  <si>
    <t>EMI.ktCO2.CZ.Res.HHnew.Thermal.SH.Solids.WH</t>
  </si>
  <si>
    <t>EMI.ktCO2.CZ.Res.HHnew.Thermal.SH.Solids.WH.Solids.NoSolar.Solids</t>
  </si>
  <si>
    <t>EMI.ktCO2.CZ.Res.HHnew.Thermal.SH.Solids.WH.LPG.NoSolar.LPG</t>
  </si>
  <si>
    <t>EMI.ktCO2.CZ.Res.HHnew.Thermal.SH.Solids.WH.LPG.Solar</t>
  </si>
  <si>
    <t>EMI.ktCO2.CZ.Res.HHnew.Thermal.SH.Solids.WH.LPG.Solar.LPG</t>
  </si>
  <si>
    <t>EMI.ktCO2.CZ.Res.HHnew.Thermal.SH.Solids.WH.LPG.Solar.Solar</t>
  </si>
  <si>
    <t>EMI.ktCO2.CZ.Res.HHnew.Thermal.SH.Solids.WH.Elc.NoSolar.Elec</t>
  </si>
  <si>
    <t>EMI.ktCO2.CZ.Res.HHnew.Thermal.SH.Solids.WH.Elc.Solar</t>
  </si>
  <si>
    <t>EMI.ktCO2.CZ.Res.HHnew.Thermal.SH.Solids.WH.Elc.Solar.Elec</t>
  </si>
  <si>
    <t>EMI.ktCO2.CZ.Res.HHnew.Thermal.SH.Solids.WH.Elc.Solar.Solar</t>
  </si>
  <si>
    <t>EMI.ktCO2.CZ.Res.HHnew.Thermal.SH.Solids.CO</t>
  </si>
  <si>
    <t>EMI.ktCO2.CZ.Res.HHnew.Thermal.SH.Solids.CO.Solids.Solids</t>
  </si>
  <si>
    <t>EMI.ktCO2.CZ.Res.HHnew.Thermal.SH.Solids.CO.LPG.LPG</t>
  </si>
  <si>
    <t>EMI.ktCO2.CZ.Res.HHnew.Thermal.SH.Solids.CO.Elc.Elec</t>
  </si>
  <si>
    <t>EMI.ktCO2.CZ.Res.HHnew.Thermal.SH.LPG</t>
  </si>
  <si>
    <t>EMI.ktCO2.CZ.Res.HHnew.Thermal.SH.LPG.SH</t>
  </si>
  <si>
    <t>EMI.ktCO2.CZ.Res.HHnew.Thermal.SH.LPG.SH.LPG</t>
  </si>
  <si>
    <t>EMI.ktCO2.CZ.Res.HHnew.Thermal.SH.LPG.SH.Elec</t>
  </si>
  <si>
    <t>EMI.ktCO2.CZ.Res.HHnew.Thermal.SH.LPG.SC</t>
  </si>
  <si>
    <t>EMI.ktCO2.CZ.Res.HHnew.Thermal.SH.LPG.SC.AC.Elec</t>
  </si>
  <si>
    <t>EMI.ktCO2.CZ.Res.HHnew.Thermal.SH.LPG.WH</t>
  </si>
  <si>
    <t>EMI.ktCO2.CZ.Res.HHnew.Thermal.SH.LPG.WH.LPG.NoSolar.LPG</t>
  </si>
  <si>
    <t>EMI.ktCO2.CZ.Res.HHnew.Thermal.SH.LPG.WH.LPG.Solar</t>
  </si>
  <si>
    <t>EMI.ktCO2.CZ.Res.HHnew.Thermal.SH.LPG.WH.LPG.Solar.LPG</t>
  </si>
  <si>
    <t>EMI.ktCO2.CZ.Res.HHnew.Thermal.SH.LPG.WH.LPG.Solar.Solar</t>
  </si>
  <si>
    <t>EMI.ktCO2.CZ.Res.HHnew.Thermal.SH.LPG.WH.Elc.NoSolar.Elec</t>
  </si>
  <si>
    <t>EMI.ktCO2.CZ.Res.HHnew.Thermal.SH.LPG.WH.Elc.Solar</t>
  </si>
  <si>
    <t>EMI.ktCO2.CZ.Res.HHnew.Thermal.SH.LPG.WH.Elc.Solar.Elec</t>
  </si>
  <si>
    <t>EMI.ktCO2.CZ.Res.HHnew.Thermal.SH.LPG.WH.Elc.Solar.Solar</t>
  </si>
  <si>
    <t>EMI.ktCO2.CZ.Res.HHnew.Thermal.SH.LPG.CO</t>
  </si>
  <si>
    <t>EMI.ktCO2.CZ.Res.HHnew.Thermal.SH.LPG.CO.LPG.LPG</t>
  </si>
  <si>
    <t>EMI.ktCO2.CZ.Res.HHnew.Thermal.SH.LPG.CO.Elc.Elec</t>
  </si>
  <si>
    <t>EMI.ktCO2.CZ.Res.HHnew.Thermal.SH.Oil</t>
  </si>
  <si>
    <t>EMI.ktCO2.CZ.Res.HHnew.Thermal.SH.Oil.SH</t>
  </si>
  <si>
    <t>EMI.ktCO2.CZ.Res.HHnew.Thermal.SH.Oil.SH.Oil</t>
  </si>
  <si>
    <t>EMI.ktCO2.CZ.Res.HHnew.Thermal.SH.Oil.SH.Elec</t>
  </si>
  <si>
    <t>EMI.ktCO2.CZ.Res.HHnew.Thermal.SH.Oil.SC</t>
  </si>
  <si>
    <t>EMI.ktCO2.CZ.Res.HHnew.Thermal.SH.Oil.SC.AC.Elec</t>
  </si>
  <si>
    <t>EMI.ktCO2.CZ.Res.HHnew.Thermal.SH.Oil.WH</t>
  </si>
  <si>
    <t>EMI.ktCO2.CZ.Res.HHnew.Thermal.SH.Oil.WH.Oil.NoSolar.Oil</t>
  </si>
  <si>
    <t>EMI.ktCO2.CZ.Res.HHnew.Thermal.SH.Oil.WH.Oil.Solar</t>
  </si>
  <si>
    <t>EMI.ktCO2.CZ.Res.HHnew.Thermal.SH.Oil.WH.Oil.Solar.Oil</t>
  </si>
  <si>
    <t>EMI.ktCO2.CZ.Res.HHnew.Thermal.SH.Oil.WH.Oil.Solar.Solar</t>
  </si>
  <si>
    <t>EMI.ktCO2.CZ.Res.HHnew.Thermal.SH.Oil.WH.Elc.NoSolar.Elec</t>
  </si>
  <si>
    <t>EMI.ktCO2.CZ.Res.HHnew.Thermal.SH.Oil.WH.Elc.Solar</t>
  </si>
  <si>
    <t>EMI.ktCO2.CZ.Res.HHnew.Thermal.SH.Oil.WH.Elc.Solar.Elec</t>
  </si>
  <si>
    <t>EMI.ktCO2.CZ.Res.HHnew.Thermal.SH.Oil.WH.Elc.Solar.Solar</t>
  </si>
  <si>
    <t>EMI.ktCO2.CZ.Res.HHnew.Thermal.SH.Oil.CO</t>
  </si>
  <si>
    <t>EMI.ktCO2.CZ.Res.HHnew.Thermal.SH.Oil.CO.LPG.LPG</t>
  </si>
  <si>
    <t>EMI.ktCO2.CZ.Res.HHnew.Thermal.SH.Oil.CO.Elc.Elec</t>
  </si>
  <si>
    <t>EMI.ktCO2.CZ.Res.HHnew.Thermal.SH.Gas</t>
  </si>
  <si>
    <t>EMI.ktCO2.CZ.Res.HHnew.Thermal.SH.Gas.SH</t>
  </si>
  <si>
    <t>EMI.ktCO2.CZ.Res.HHnew.Thermal.SH.Gas.SH.Gas</t>
  </si>
  <si>
    <t>EMI.ktCO2.CZ.Res.HHnew.Thermal.SH.Gas.SH.Elec</t>
  </si>
  <si>
    <t>EMI.ktCO2.CZ.Res.HHnew.Thermal.SH.Gas.SC</t>
  </si>
  <si>
    <t>EMI.ktCO2.CZ.Res.HHnew.Thermal.SH.Gas.SC.AC.Elec</t>
  </si>
  <si>
    <t>EMI.ktCO2.CZ.Res.HHnew.Thermal.SH.Gas.WH</t>
  </si>
  <si>
    <t>EMI.ktCO2.CZ.Res.HHnew.Thermal.SH.Gas.WH.Gas.NoSolar.Gas</t>
  </si>
  <si>
    <t>EMI.ktCO2.CZ.Res.HHnew.Thermal.SH.Gas.WH.Gas.Solar</t>
  </si>
  <si>
    <t>EMI.ktCO2.CZ.Res.HHnew.Thermal.SH.Gas.WH.Gas.Solar.Gas</t>
  </si>
  <si>
    <t>EMI.ktCO2.CZ.Res.HHnew.Thermal.SH.Gas.WH.Gas.Solar.Solar</t>
  </si>
  <si>
    <t>EMI.ktCO2.CZ.Res.HHnew.Thermal.SH.Gas.WH.Elc.NoSolar.Elec</t>
  </si>
  <si>
    <t>EMI.ktCO2.CZ.Res.HHnew.Thermal.SH.Gas.WH.Elc.Solar</t>
  </si>
  <si>
    <t>EMI.ktCO2.CZ.Res.HHnew.Thermal.SH.Gas.WH.Elc.Solar.Elec</t>
  </si>
  <si>
    <t>EMI.ktCO2.CZ.Res.HHnew.Thermal.SH.Gas.WH.Elc.Solar.Solar</t>
  </si>
  <si>
    <t>EMI.ktCO2.CZ.Res.HHnew.Thermal.SH.Gas.CO</t>
  </si>
  <si>
    <t>EMI.ktCO2.CZ.Res.HHnew.Thermal.SH.Gas.CO.Gas.Gas</t>
  </si>
  <si>
    <t>EMI.ktCO2.CZ.Res.HHnew.Thermal.SH.Gas.CO.Elc.Elec</t>
  </si>
  <si>
    <t>EMI.ktCO2.CZ.Res.HHnew.Thermal.SH.Biomass</t>
  </si>
  <si>
    <t>EMI.ktCO2.CZ.Res.HHnew.Thermal.SH.Biomass.SH</t>
  </si>
  <si>
    <t>EMI.ktCO2.CZ.Res.HHnew.Thermal.SH.Biomass.SH.Biomass</t>
  </si>
  <si>
    <t>EMI.ktCO2.CZ.Res.HHnew.Thermal.SH.Biomass.SH.Elec</t>
  </si>
  <si>
    <t>EMI.ktCO2.CZ.Res.HHnew.Thermal.SH.Biomass.SC</t>
  </si>
  <si>
    <t>EMI.ktCO2.CZ.Res.HHnew.Thermal.SH.Biomass.SC.AC.Elec</t>
  </si>
  <si>
    <t>EMI.ktCO2.CZ.Res.HHnew.Thermal.SH.Biomass.WH</t>
  </si>
  <si>
    <t>EMI.ktCO2.CZ.Res.HHnew.Thermal.SH.Biomass.WH.Biomass.NoSolar.Biomass</t>
  </si>
  <si>
    <t>EMI.ktCO2.CZ.Res.HHnew.Thermal.SH.Biomass.WH.Biomass.Solar</t>
  </si>
  <si>
    <t>EMI.ktCO2.CZ.Res.HHnew.Thermal.SH.Biomass.WH.Biomass.Solar.Biomass</t>
  </si>
  <si>
    <t>EMI.ktCO2.CZ.Res.HHnew.Thermal.SH.Biomass.WH.Biomass.Solar.Solar</t>
  </si>
  <si>
    <t>EMI.ktCO2.CZ.Res.HHnew.Thermal.SH.Biomass.WH.LPG.NoSolar.LPG</t>
  </si>
  <si>
    <t>EMI.ktCO2.CZ.Res.HHnew.Thermal.SH.Biomass.WH.LPG.Solar</t>
  </si>
  <si>
    <t>EMI.ktCO2.CZ.Res.HHnew.Thermal.SH.Biomass.WH.LPG.Solar.LPG</t>
  </si>
  <si>
    <t>EMI.ktCO2.CZ.Res.HHnew.Thermal.SH.Biomass.WH.LPG.Solar.Solar</t>
  </si>
  <si>
    <t>EMI.ktCO2.CZ.Res.HHnew.Thermal.SH.Biomass.WH.Elc.NoSolar.Elec</t>
  </si>
  <si>
    <t>EMI.ktCO2.CZ.Res.HHnew.Thermal.SH.Biomass.WH.Elc.Solar</t>
  </si>
  <si>
    <t>EMI.ktCO2.CZ.Res.HHnew.Thermal.SH.Biomass.WH.Elc.Solar.Elec</t>
  </si>
  <si>
    <t>EMI.ktCO2.CZ.Res.HHnew.Thermal.SH.Biomass.WH.Elc.Solar.Solar</t>
  </si>
  <si>
    <t>EMI.ktCO2.CZ.Res.HHnew.Thermal.SH.Biomass.CO</t>
  </si>
  <si>
    <t>EMI.ktCO2.CZ.Res.HHnew.Thermal.SH.Biomass.CO.Biomass.Biomass</t>
  </si>
  <si>
    <t>EMI.ktCO2.CZ.Res.HHnew.Thermal.SH.Biomass.CO.LPG.LPG</t>
  </si>
  <si>
    <t>EMI.ktCO2.CZ.Res.HHnew.Thermal.SH.Biomass.CO.Elc.Elec</t>
  </si>
  <si>
    <t>EMI.ktCO2.CZ.Res.HHnew.Thermal.SH.Geo</t>
  </si>
  <si>
    <t>EMI.ktCO2.CZ.Res.HHnew.Thermal.SH.Geo.SH</t>
  </si>
  <si>
    <t>EMI.ktCO2.CZ.Res.HHnew.Thermal.SH.Geo.SH.Geo</t>
  </si>
  <si>
    <t>EMI.ktCO2.CZ.Res.HHnew.Thermal.SH.Geo.SH.Elec</t>
  </si>
  <si>
    <t>EMI.ktCO2.CZ.Res.HHnew.Thermal.SH.Geo.SC</t>
  </si>
  <si>
    <t>EMI.ktCO2.CZ.Res.HHnew.Thermal.SH.Geo.SC.AC.Elec</t>
  </si>
  <si>
    <t>EMI.ktCO2.CZ.Res.HHnew.Thermal.SH.Geo.WH</t>
  </si>
  <si>
    <t>EMI.ktCO2.CZ.Res.HHnew.Thermal.SH.Geo.WH.Geo.NoSolar.Geo</t>
  </si>
  <si>
    <t>EMI.ktCO2.CZ.Res.HHnew.Thermal.SH.Geo.WH.Geo.Solar</t>
  </si>
  <si>
    <t>EMI.ktCO2.CZ.Res.HHnew.Thermal.SH.Geo.WH.Geo.Solar.Geo</t>
  </si>
  <si>
    <t>EMI.ktCO2.CZ.Res.HHnew.Thermal.SH.Geo.WH.Geo.Solar.Solar</t>
  </si>
  <si>
    <t>EMI.ktCO2.CZ.Res.HHnew.Thermal.SH.Geo.WH.Elc.NoSolar.Elec</t>
  </si>
  <si>
    <t>EMI.ktCO2.CZ.Res.HHnew.Thermal.SH.Geo.WH.Elc.Solar</t>
  </si>
  <si>
    <t>EMI.ktCO2.CZ.Res.HHnew.Thermal.SH.Geo.WH.Elc.Solar.Elec</t>
  </si>
  <si>
    <t>EMI.ktCO2.CZ.Res.HHnew.Thermal.SH.Geo.WH.Elc.Solar.Solar</t>
  </si>
  <si>
    <t>EMI.ktCO2.CZ.Res.HHnew.Thermal.SH.Geo.CO</t>
  </si>
  <si>
    <t>EMI.ktCO2.CZ.Res.HHnew.Thermal.SH.Geo.CO.LPG.LPG</t>
  </si>
  <si>
    <t>EMI.ktCO2.CZ.Res.HHnew.Thermal.SH.Geo.CO.Elc.Elec</t>
  </si>
  <si>
    <t>EMI.ktCO2.CZ.Res.HHnew.Thermal.SH.DistrHeat</t>
  </si>
  <si>
    <t>EMI.ktCO2.CZ.Res.HHnew.Thermal.SH.DistrHeat.SH</t>
  </si>
  <si>
    <t>EMI.ktCO2.CZ.Res.HHnew.Thermal.SH.DistrHeat.SH.Steam_Distr</t>
  </si>
  <si>
    <t>EMI.ktCO2.CZ.Res.HHnew.Thermal.SH.DistrHeat.SH.Elec</t>
  </si>
  <si>
    <t>EMI.ktCO2.CZ.Res.HHnew.Thermal.SH.DistrHeat.SC</t>
  </si>
  <si>
    <t>EMI.ktCO2.CZ.Res.HHnew.Thermal.SH.DistrHeat.SC.AC.Elec</t>
  </si>
  <si>
    <t>EMI.ktCO2.CZ.Res.HHnew.Thermal.SH.DistrHeat.WH</t>
  </si>
  <si>
    <t>EMI.ktCO2.CZ.Res.HHnew.Thermal.SH.DistrHeat.WH.DistrHeat.NoSolar.Steam_Distr</t>
  </si>
  <si>
    <t>EMI.ktCO2.CZ.Res.HHnew.Thermal.SH.DistrHeat.WH.DistrHeat.Solar</t>
  </si>
  <si>
    <t>EMI.ktCO2.CZ.Res.HHnew.Thermal.SH.DistrHeat.WH.DistrHeat.Solar.Steam_Distr</t>
  </si>
  <si>
    <t>EMI.ktCO2.CZ.Res.HHnew.Thermal.SH.DistrHeat.WH.DistrHeat.Solar.Solar</t>
  </si>
  <si>
    <t>EMI.ktCO2.CZ.Res.HHnew.Thermal.SH.DistrHeat.WH.Elc.NoSolar.Elec</t>
  </si>
  <si>
    <t>EMI.ktCO2.CZ.Res.HHnew.Thermal.SH.DistrHeat.WH.Elc.Solar</t>
  </si>
  <si>
    <t>EMI.ktCO2.CZ.Res.HHnew.Thermal.SH.DistrHeat.WH.Elc.Solar.Elec</t>
  </si>
  <si>
    <t>EMI.ktCO2.CZ.Res.HHnew.Thermal.SH.DistrHeat.WH.Elc.Solar.Solar</t>
  </si>
  <si>
    <t>EMI.ktCO2.CZ.Res.HHnew.Thermal.SH.DistrHeat.CO</t>
  </si>
  <si>
    <t>EMI.ktCO2.CZ.Res.HHnew.Thermal.SH.DistrHeat.CO.LPG.LPG</t>
  </si>
  <si>
    <t>EMI.ktCO2.CZ.Res.HHnew.Thermal.SH.DistrHeat.CO.Elc.Elec</t>
  </si>
  <si>
    <t>EMI.ktCO2.CZ.Res.HHnew.Thermal.SH.AdvElc</t>
  </si>
  <si>
    <t>EMI.ktCO2.CZ.Res.HHnew.Thermal.SH.AdvElc.SH</t>
  </si>
  <si>
    <t>EMI.ktCO2.CZ.Res.HHnew.Thermal.SH.AdvElc.SH.Elec</t>
  </si>
  <si>
    <t>EMI.ktCO2.CZ.Res.HHnew.Thermal.SH.AdvElc.SC</t>
  </si>
  <si>
    <t>EMI.ktCO2.CZ.Res.HHnew.Thermal.SH.AdvElc.SC.AC.Elec</t>
  </si>
  <si>
    <t>EMI.ktCO2.CZ.Res.HHnew.Thermal.SH.AdvElc.WH</t>
  </si>
  <si>
    <t>EMI.ktCO2.CZ.Res.HHnew.Thermal.SH.AdvElc.WH.LPG.NoSolar.LPG</t>
  </si>
  <si>
    <t>EMI.ktCO2.CZ.Res.HHnew.Thermal.SH.AdvElc.WH.LPG.Solar</t>
  </si>
  <si>
    <t>EMI.ktCO2.CZ.Res.HHnew.Thermal.SH.AdvElc.WH.LPG.Solar.LPG</t>
  </si>
  <si>
    <t>EMI.ktCO2.CZ.Res.HHnew.Thermal.SH.AdvElc.WH.LPG.Solar.Solar</t>
  </si>
  <si>
    <t>EMI.ktCO2.CZ.Res.HHnew.Thermal.SH.AdvElc.WH.Elc.NoSolar.Elec</t>
  </si>
  <si>
    <t>EMI.ktCO2.CZ.Res.HHnew.Thermal.SH.AdvElc.WH.Elc.Solar</t>
  </si>
  <si>
    <t>EMI.ktCO2.CZ.Res.HHnew.Thermal.SH.AdvElc.WH.Elc.Solar.Elec</t>
  </si>
  <si>
    <t>EMI.ktCO2.CZ.Res.HHnew.Thermal.SH.AdvElc.WH.Elc.Solar.Solar</t>
  </si>
  <si>
    <t>EMI.ktCO2.CZ.Res.HHnew.Thermal.SH.AdvElc.CO</t>
  </si>
  <si>
    <t>EMI.ktCO2.CZ.Res.HHnew.Thermal.SH.AdvElc.CO.LPG.LPG</t>
  </si>
  <si>
    <t>EMI.ktCO2.CZ.Res.HHnew.Thermal.SH.AdvElc.CO.Elc.Elec</t>
  </si>
  <si>
    <t>EMI.ktCO2.CZ.Res.HHnew.Thermal.SH.ConvElc</t>
  </si>
  <si>
    <t>EMI.ktCO2.CZ.Res.HHnew.Thermal.SH.ConvElc.SH</t>
  </si>
  <si>
    <t>EMI.ktCO2.CZ.Res.HHnew.Thermal.SH.ConvElc.SH.Elec</t>
  </si>
  <si>
    <t>EMI.ktCO2.CZ.Res.HHnew.Thermal.SH.ConvElc.SC</t>
  </si>
  <si>
    <t>EMI.ktCO2.CZ.Res.HHnew.Thermal.SH.ConvElc.SC.AC.Elec</t>
  </si>
  <si>
    <t>EMI.ktCO2.CZ.Res.HHnew.Thermal.SH.ConvElc.WH</t>
  </si>
  <si>
    <t>EMI.ktCO2.CZ.Res.HHnew.Thermal.SH.ConvElc.WH.LPG.NoSolar.LPG</t>
  </si>
  <si>
    <t>EMI.ktCO2.CZ.Res.HHnew.Thermal.SH.ConvElc.WH.LPG.Solar</t>
  </si>
  <si>
    <t>EMI.ktCO2.CZ.Res.HHnew.Thermal.SH.ConvElc.WH.LPG.Solar.LPG</t>
  </si>
  <si>
    <t>EMI.ktCO2.CZ.Res.HHnew.Thermal.SH.ConvElc.WH.LPG.Solar.Solar</t>
  </si>
  <si>
    <t>EMI.ktCO2.CZ.Res.HHnew.Thermal.SH.ConvElc.WH.Elc.NoSolar.Elec</t>
  </si>
  <si>
    <t>EMI.ktCO2.CZ.Res.HHnew.Thermal.SH.ConvElc.WH.Elc.Solar</t>
  </si>
  <si>
    <t>EMI.ktCO2.CZ.Res.HHnew.Thermal.SH.ConvElc.WH.Elc.Solar.Elec</t>
  </si>
  <si>
    <t>EMI.ktCO2.CZ.Res.HHnew.Thermal.SH.ConvElc.WH.Elc.Solar.Solar</t>
  </si>
  <si>
    <t>EMI.ktCO2.CZ.Res.HHnew.Thermal.SH.ConvElc.CO</t>
  </si>
  <si>
    <t>EMI.ktCO2.CZ.Res.HHnew.Thermal.SH.ConvElc.CO.LPG.LPG</t>
  </si>
  <si>
    <t>EMI.ktCO2.CZ.Res.HHnew.Thermal.SH.ConvElc.CO.Elc.Elec</t>
  </si>
  <si>
    <t>CZ - Final energy consumption of new and renovated households (detailed structure)</t>
  </si>
  <si>
    <t>FEC_per_household.kWh.CZ.Res.HHnew.Thermal.SH.Solids</t>
  </si>
  <si>
    <t>FEC_per_household.kWh.CZ.Res.HHnew.Thermal.SH.Solids.SH</t>
  </si>
  <si>
    <t>FEC_per_household.kWh.CZ.Res.HHnew.Thermal.SH.Solids.SH.Solids</t>
  </si>
  <si>
    <t>FEC_per_household.kWh.CZ.Res.HHnew.Thermal.SH.Solids.SH.Elec</t>
  </si>
  <si>
    <t>FEC_per_household.kWh.CZ.Res.HHnew.Thermal.SH.Solids.SC</t>
  </si>
  <si>
    <t>FEC_per_household.kWh.CZ.Res.HHnew.Thermal.SH.Solids.SC.AC.Elec</t>
  </si>
  <si>
    <t>FEC_per_household.kWh.CZ.Res.HHnew.Thermal.SH.Solids.WH</t>
  </si>
  <si>
    <t>FEC_per_household.kWh.CZ.Res.HHnew.Thermal.SH.Solids.WH.Solids.NoSolar.Solids</t>
  </si>
  <si>
    <t>FEC_per_household.kWh.CZ.Res.HHnew.Thermal.SH.Solids.WH.LPG.NoSolar.LPG</t>
  </si>
  <si>
    <t>FEC_per_household.kWh.CZ.Res.HHnew.Thermal.SH.Solids.WH.LPG.Solar</t>
  </si>
  <si>
    <t>FEC_per_household.kWh.CZ.Res.HHnew.Thermal.SH.Solids.WH.LPG.Solar.LPG</t>
  </si>
  <si>
    <t>FEC_per_household.kWh.CZ.Res.HHnew.Thermal.SH.Solids.WH.LPG.Solar.Solar</t>
  </si>
  <si>
    <t>FEC_per_household.kWh.CZ.Res.HHnew.Thermal.SH.Solids.WH.Elc.NoSolar.Elec</t>
  </si>
  <si>
    <t>FEC_per_household.kWh.CZ.Res.HHnew.Thermal.SH.Solids.WH.Elc.Solar</t>
  </si>
  <si>
    <t>FEC_per_household.kWh.CZ.Res.HHnew.Thermal.SH.Solids.WH.Elc.Solar.Elec</t>
  </si>
  <si>
    <t>FEC_per_household.kWh.CZ.Res.HHnew.Thermal.SH.Solids.WH.Elc.Solar.Solar</t>
  </si>
  <si>
    <t>FEC_per_household.kWh.CZ.Res.HHnew.Thermal.SH.Solids.CO</t>
  </si>
  <si>
    <t>FEC_per_household.kWh.CZ.Res.HHnew.Thermal.SH.Solids.CO.Solids.Solids</t>
  </si>
  <si>
    <t>FEC_per_household.kWh.CZ.Res.HHnew.Thermal.SH.Solids.CO.LPG.LPG</t>
  </si>
  <si>
    <t>FEC_per_household.kWh.CZ.Res.HHnew.Thermal.SH.Solids.CO.Elc.Elec</t>
  </si>
  <si>
    <t>FEC_per_household.kWh.CZ.Res.HHnew.Thermal.SH.LPG</t>
  </si>
  <si>
    <t>FEC_per_household.kWh.CZ.Res.HHnew.Thermal.SH.LPG.SH</t>
  </si>
  <si>
    <t>FEC_per_household.kWh.CZ.Res.HHnew.Thermal.SH.LPG.SH.LPG</t>
  </si>
  <si>
    <t>FEC_per_household.kWh.CZ.Res.HHnew.Thermal.SH.LPG.SH.Elec</t>
  </si>
  <si>
    <t>FEC_per_household.kWh.CZ.Res.HHnew.Thermal.SH.LPG.SC</t>
  </si>
  <si>
    <t>FEC_per_household.kWh.CZ.Res.HHnew.Thermal.SH.LPG.SC.AC.Elec</t>
  </si>
  <si>
    <t>FEC_per_household.kWh.CZ.Res.HHnew.Thermal.SH.LPG.WH</t>
  </si>
  <si>
    <t>FEC_per_household.kWh.CZ.Res.HHnew.Thermal.SH.LPG.WH.LPG.NoSolar.LPG</t>
  </si>
  <si>
    <t>FEC_per_household.kWh.CZ.Res.HHnew.Thermal.SH.LPG.WH.LPG.Solar</t>
  </si>
  <si>
    <t>FEC_per_household.kWh.CZ.Res.HHnew.Thermal.SH.LPG.WH.LPG.Solar.LPG</t>
  </si>
  <si>
    <t>FEC_per_household.kWh.CZ.Res.HHnew.Thermal.SH.LPG.WH.LPG.Solar.Solar</t>
  </si>
  <si>
    <t>FEC_per_household.kWh.CZ.Res.HHnew.Thermal.SH.LPG.WH.Elc.NoSolar.Elec</t>
  </si>
  <si>
    <t>FEC_per_household.kWh.CZ.Res.HHnew.Thermal.SH.LPG.WH.Elc.Solar</t>
  </si>
  <si>
    <t>FEC_per_household.kWh.CZ.Res.HHnew.Thermal.SH.LPG.WH.Elc.Solar.Elec</t>
  </si>
  <si>
    <t>FEC_per_household.kWh.CZ.Res.HHnew.Thermal.SH.LPG.WH.Elc.Solar.Solar</t>
  </si>
  <si>
    <t>FEC_per_household.kWh.CZ.Res.HHnew.Thermal.SH.LPG.CO</t>
  </si>
  <si>
    <t>FEC_per_household.kWh.CZ.Res.HHnew.Thermal.SH.LPG.CO.LPG.LPG</t>
  </si>
  <si>
    <t>FEC_per_household.kWh.CZ.Res.HHnew.Thermal.SH.LPG.CO.Elc.Elec</t>
  </si>
  <si>
    <t>FEC_per_household.kWh.CZ.Res.HHnew.Thermal.SH.Oil</t>
  </si>
  <si>
    <t>FEC_per_household.kWh.CZ.Res.HHnew.Thermal.SH.Oil.SH</t>
  </si>
  <si>
    <t>FEC_per_household.kWh.CZ.Res.HHnew.Thermal.SH.Oil.SH.Oil</t>
  </si>
  <si>
    <t>FEC_per_household.kWh.CZ.Res.HHnew.Thermal.SH.Oil.SH.Elec</t>
  </si>
  <si>
    <t>FEC_per_household.kWh.CZ.Res.HHnew.Thermal.SH.Oil.SC</t>
  </si>
  <si>
    <t>FEC_per_household.kWh.CZ.Res.HHnew.Thermal.SH.Oil.SC.AC.Elec</t>
  </si>
  <si>
    <t>FEC_per_household.kWh.CZ.Res.HHnew.Thermal.SH.Oil.WH</t>
  </si>
  <si>
    <t>FEC_per_household.kWh.CZ.Res.HHnew.Thermal.SH.Oil.WH.Oil.NoSolar.Oil</t>
  </si>
  <si>
    <t>FEC_per_household.kWh.CZ.Res.HHnew.Thermal.SH.Oil.WH.Oil.Solar</t>
  </si>
  <si>
    <t>FEC_per_household.kWh.CZ.Res.HHnew.Thermal.SH.Oil.WH.Oil.Solar.Oil</t>
  </si>
  <si>
    <t>FEC_per_household.kWh.CZ.Res.HHnew.Thermal.SH.Oil.WH.Oil.Solar.Solar</t>
  </si>
  <si>
    <t>FEC_per_household.kWh.CZ.Res.HHnew.Thermal.SH.Oil.WH.Elc.NoSolar.Elec</t>
  </si>
  <si>
    <t>FEC_per_household.kWh.CZ.Res.HHnew.Thermal.SH.Oil.WH.Elc.Solar</t>
  </si>
  <si>
    <t>FEC_per_household.kWh.CZ.Res.HHnew.Thermal.SH.Oil.WH.Elc.Solar.Elec</t>
  </si>
  <si>
    <t>FEC_per_household.kWh.CZ.Res.HHnew.Thermal.SH.Oil.WH.Elc.Solar.Solar</t>
  </si>
  <si>
    <t>FEC_per_household.kWh.CZ.Res.HHnew.Thermal.SH.Oil.CO</t>
  </si>
  <si>
    <t>FEC_per_household.kWh.CZ.Res.HHnew.Thermal.SH.Oil.CO.LPG.LPG</t>
  </si>
  <si>
    <t>FEC_per_household.kWh.CZ.Res.HHnew.Thermal.SH.Oil.CO.Elc.Elec</t>
  </si>
  <si>
    <t>FEC_per_household.kWh.CZ.Res.HHnew.Thermal.SH.Gas</t>
  </si>
  <si>
    <t>FEC_per_household.kWh.CZ.Res.HHnew.Thermal.SH.Gas.SH</t>
  </si>
  <si>
    <t>FEC_per_household.kWh.CZ.Res.HHnew.Thermal.SH.Gas.SH.Gas</t>
  </si>
  <si>
    <t>FEC_per_household.kWh.CZ.Res.HHnew.Thermal.SH.Gas.SH.Elec</t>
  </si>
  <si>
    <t>FEC_per_household.kWh.CZ.Res.HHnew.Thermal.SH.Gas.SC</t>
  </si>
  <si>
    <t>FEC_per_household.kWh.CZ.Res.HHnew.Thermal.SH.Gas.SC.AC.Elec</t>
  </si>
  <si>
    <t>FEC_per_household.kWh.CZ.Res.HHnew.Thermal.SH.Gas.WH</t>
  </si>
  <si>
    <t>FEC_per_household.kWh.CZ.Res.HHnew.Thermal.SH.Gas.WH.Gas.NoSolar.Gas</t>
  </si>
  <si>
    <t>FEC_per_household.kWh.CZ.Res.HHnew.Thermal.SH.Gas.WH.Gas.Solar</t>
  </si>
  <si>
    <t>FEC_per_household.kWh.CZ.Res.HHnew.Thermal.SH.Gas.WH.Gas.Solar.Gas</t>
  </si>
  <si>
    <t>FEC_per_household.kWh.CZ.Res.HHnew.Thermal.SH.Gas.WH.Gas.Solar.Solar</t>
  </si>
  <si>
    <t>FEC_per_household.kWh.CZ.Res.HHnew.Thermal.SH.Gas.WH.Elc.NoSolar.Elec</t>
  </si>
  <si>
    <t>FEC_per_household.kWh.CZ.Res.HHnew.Thermal.SH.Gas.WH.Elc.Solar</t>
  </si>
  <si>
    <t>FEC_per_household.kWh.CZ.Res.HHnew.Thermal.SH.Gas.WH.Elc.Solar.Elec</t>
  </si>
  <si>
    <t>FEC_per_household.kWh.CZ.Res.HHnew.Thermal.SH.Gas.WH.Elc.Solar.Solar</t>
  </si>
  <si>
    <t>FEC_per_household.kWh.CZ.Res.HHnew.Thermal.SH.Gas.CO</t>
  </si>
  <si>
    <t>FEC_per_household.kWh.CZ.Res.HHnew.Thermal.SH.Gas.CO.Gas.Gas</t>
  </si>
  <si>
    <t>FEC_per_household.kWh.CZ.Res.HHnew.Thermal.SH.Gas.CO.Elc.Elec</t>
  </si>
  <si>
    <t>FEC_per_household.kWh.CZ.Res.HHnew.Thermal.SH.Biomass</t>
  </si>
  <si>
    <t>FEC_per_household.kWh.CZ.Res.HHnew.Thermal.SH.Biomass.SH</t>
  </si>
  <si>
    <t>FEC_per_household.kWh.CZ.Res.HHnew.Thermal.SH.Biomass.SH.Biomass</t>
  </si>
  <si>
    <t>FEC_per_household.kWh.CZ.Res.HHnew.Thermal.SH.Biomass.SH.Elec</t>
  </si>
  <si>
    <t>FEC_per_household.kWh.CZ.Res.HHnew.Thermal.SH.Biomass.SC</t>
  </si>
  <si>
    <t>FEC_per_household.kWh.CZ.Res.HHnew.Thermal.SH.Biomass.SC.AC.Elec</t>
  </si>
  <si>
    <t>FEC_per_household.kWh.CZ.Res.HHnew.Thermal.SH.Biomass.WH</t>
  </si>
  <si>
    <t>FEC_per_household.kWh.CZ.Res.HHnew.Thermal.SH.Biomass.WH.Biomass.NoSolar.Biomass</t>
  </si>
  <si>
    <t>FEC_per_household.kWh.CZ.Res.HHnew.Thermal.SH.Biomass.WH.Biomass.Solar</t>
  </si>
  <si>
    <t>FEC_per_household.kWh.CZ.Res.HHnew.Thermal.SH.Biomass.WH.Biomass.Solar.Biomass</t>
  </si>
  <si>
    <t>FEC_per_household.kWh.CZ.Res.HHnew.Thermal.SH.Biomass.WH.Biomass.Solar.Solar</t>
  </si>
  <si>
    <t>FEC_per_household.kWh.CZ.Res.HHnew.Thermal.SH.Biomass.WH.LPG.NoSolar.LPG</t>
  </si>
  <si>
    <t>FEC_per_household.kWh.CZ.Res.HHnew.Thermal.SH.Biomass.WH.LPG.Solar</t>
  </si>
  <si>
    <t>FEC_per_household.kWh.CZ.Res.HHnew.Thermal.SH.Biomass.WH.LPG.Solar.LPG</t>
  </si>
  <si>
    <t>FEC_per_household.kWh.CZ.Res.HHnew.Thermal.SH.Biomass.WH.LPG.Solar.Solar</t>
  </si>
  <si>
    <t>FEC_per_household.kWh.CZ.Res.HHnew.Thermal.SH.Biomass.WH.Elc.NoSolar.Elec</t>
  </si>
  <si>
    <t>FEC_per_household.kWh.CZ.Res.HHnew.Thermal.SH.Biomass.WH.Elc.Solar</t>
  </si>
  <si>
    <t>FEC_per_household.kWh.CZ.Res.HHnew.Thermal.SH.Biomass.WH.Elc.Solar.Elec</t>
  </si>
  <si>
    <t>FEC_per_household.kWh.CZ.Res.HHnew.Thermal.SH.Biomass.WH.Elc.Solar.Solar</t>
  </si>
  <si>
    <t>FEC_per_household.kWh.CZ.Res.HHnew.Thermal.SH.Biomass.CO</t>
  </si>
  <si>
    <t>FEC_per_household.kWh.CZ.Res.HHnew.Thermal.SH.Biomass.CO.Biomass.Biomass</t>
  </si>
  <si>
    <t>FEC_per_household.kWh.CZ.Res.HHnew.Thermal.SH.Biomass.CO.LPG.LPG</t>
  </si>
  <si>
    <t>FEC_per_household.kWh.CZ.Res.HHnew.Thermal.SH.Biomass.CO.Elc.Elec</t>
  </si>
  <si>
    <t>FEC_per_household.kWh.CZ.Res.HHnew.Thermal.SH.Geo</t>
  </si>
  <si>
    <t>FEC_per_household.kWh.CZ.Res.HHnew.Thermal.SH.Geo.SH</t>
  </si>
  <si>
    <t>FEC_per_household.kWh.CZ.Res.HHnew.Thermal.SH.Geo.SH.Geo</t>
  </si>
  <si>
    <t>FEC_per_household.kWh.CZ.Res.HHnew.Thermal.SH.Geo.SH.Elec</t>
  </si>
  <si>
    <t>FEC_per_household.kWh.CZ.Res.HHnew.Thermal.SH.Geo.SC</t>
  </si>
  <si>
    <t>FEC_per_household.kWh.CZ.Res.HHnew.Thermal.SH.Geo.SC.AC.Elec</t>
  </si>
  <si>
    <t>FEC_per_household.kWh.CZ.Res.HHnew.Thermal.SH.Geo.WH</t>
  </si>
  <si>
    <t>FEC_per_household.kWh.CZ.Res.HHnew.Thermal.SH.Geo.WH.Geo.NoSolar.Geo</t>
  </si>
  <si>
    <t>FEC_per_household.kWh.CZ.Res.HHnew.Thermal.SH.Geo.WH.Geo.Solar</t>
  </si>
  <si>
    <t>FEC_per_household.kWh.CZ.Res.HHnew.Thermal.SH.Geo.WH.Geo.Solar.Geo</t>
  </si>
  <si>
    <t>FEC_per_household.kWh.CZ.Res.HHnew.Thermal.SH.Geo.WH.Geo.Solar.Solar</t>
  </si>
  <si>
    <t>FEC_per_household.kWh.CZ.Res.HHnew.Thermal.SH.Geo.WH.Elc.NoSolar.Elec</t>
  </si>
  <si>
    <t>FEC_per_household.kWh.CZ.Res.HHnew.Thermal.SH.Geo.WH.Elc.Solar</t>
  </si>
  <si>
    <t>FEC_per_household.kWh.CZ.Res.HHnew.Thermal.SH.Geo.WH.Elc.Solar.Elec</t>
  </si>
  <si>
    <t>FEC_per_household.kWh.CZ.Res.HHnew.Thermal.SH.Geo.WH.Elc.Solar.Solar</t>
  </si>
  <si>
    <t>FEC_per_household.kWh.CZ.Res.HHnew.Thermal.SH.Geo.CO</t>
  </si>
  <si>
    <t>FEC_per_household.kWh.CZ.Res.HHnew.Thermal.SH.Geo.CO.LPG.LPG</t>
  </si>
  <si>
    <t>FEC_per_household.kWh.CZ.Res.HHnew.Thermal.SH.Geo.CO.Elc.Elec</t>
  </si>
  <si>
    <t>FEC_per_household.kWh.CZ.Res.HHnew.Thermal.SH.DistrHeat</t>
  </si>
  <si>
    <t>FEC_per_household.kWh.CZ.Res.HHnew.Thermal.SH.DistrHeat.SH</t>
  </si>
  <si>
    <t>FEC_per_household.kWh.CZ.Res.HHnew.Thermal.SH.DistrHeat.SH.Steam_Distr</t>
  </si>
  <si>
    <t>FEC_per_household.kWh.CZ.Res.HHnew.Thermal.SH.DistrHeat.SH.Elec</t>
  </si>
  <si>
    <t>FEC_per_household.kWh.CZ.Res.HHnew.Thermal.SH.DistrHeat.SC</t>
  </si>
  <si>
    <t>FEC_per_household.kWh.CZ.Res.HHnew.Thermal.SH.DistrHeat.SC.AC.Elec</t>
  </si>
  <si>
    <t>FEC_per_household.kWh.CZ.Res.HHnew.Thermal.SH.DistrHeat.WH</t>
  </si>
  <si>
    <t>FEC_per_household.kWh.CZ.Res.HHnew.Thermal.SH.DistrHeat.WH.DistrHeat.NoSolar.Steam_Distr</t>
  </si>
  <si>
    <t>FEC_per_household.kWh.CZ.Res.HHnew.Thermal.SH.DistrHeat.WH.DistrHeat.Solar</t>
  </si>
  <si>
    <t>FEC_per_household.kWh.CZ.Res.HHnew.Thermal.SH.DistrHeat.WH.DistrHeat.Solar.Steam_Distr</t>
  </si>
  <si>
    <t>FEC_per_household.kWh.CZ.Res.HHnew.Thermal.SH.DistrHeat.WH.DistrHeat.Solar.Solar</t>
  </si>
  <si>
    <t>FEC_per_household.kWh.CZ.Res.HHnew.Thermal.SH.DistrHeat.WH.Elc.NoSolar.Elec</t>
  </si>
  <si>
    <t>FEC_per_household.kWh.CZ.Res.HHnew.Thermal.SH.DistrHeat.WH.Elc.Solar</t>
  </si>
  <si>
    <t>FEC_per_household.kWh.CZ.Res.HHnew.Thermal.SH.DistrHeat.WH.Elc.Solar.Elec</t>
  </si>
  <si>
    <t>FEC_per_household.kWh.CZ.Res.HHnew.Thermal.SH.DistrHeat.WH.Elc.Solar.Solar</t>
  </si>
  <si>
    <t>FEC_per_household.kWh.CZ.Res.HHnew.Thermal.SH.DistrHeat.CO</t>
  </si>
  <si>
    <t>FEC_per_household.kWh.CZ.Res.HHnew.Thermal.SH.DistrHeat.CO.LPG.LPG</t>
  </si>
  <si>
    <t>FEC_per_household.kWh.CZ.Res.HHnew.Thermal.SH.DistrHeat.CO.Elc.Elec</t>
  </si>
  <si>
    <t>FEC_per_household.kWh.CZ.Res.HHnew.Thermal.SH.AdvElc</t>
  </si>
  <si>
    <t>FEC_per_household.kWh.CZ.Res.HHnew.Thermal.SH.AdvElc.SH</t>
  </si>
  <si>
    <t>FEC_per_household.kWh.CZ.Res.HHnew.Thermal.SH.AdvElc.SH.Elec</t>
  </si>
  <si>
    <t>FEC_per_household.kWh.CZ.Res.HHnew.Thermal.SH.AdvElc.SC</t>
  </si>
  <si>
    <t>FEC_per_household.kWh.CZ.Res.HHnew.Thermal.SH.AdvElc.SC.AC.Elec</t>
  </si>
  <si>
    <t>FEC_per_household.kWh.CZ.Res.HHnew.Thermal.SH.AdvElc.WH</t>
  </si>
  <si>
    <t>FEC_per_household.kWh.CZ.Res.HHnew.Thermal.SH.AdvElc.WH.LPG.NoSolar.LPG</t>
  </si>
  <si>
    <t>FEC_per_household.kWh.CZ.Res.HHnew.Thermal.SH.AdvElc.WH.LPG.Solar</t>
  </si>
  <si>
    <t>FEC_per_household.kWh.CZ.Res.HHnew.Thermal.SH.AdvElc.WH.LPG.Solar.LPG</t>
  </si>
  <si>
    <t>FEC_per_household.kWh.CZ.Res.HHnew.Thermal.SH.AdvElc.WH.LPG.Solar.Solar</t>
  </si>
  <si>
    <t>FEC_per_household.kWh.CZ.Res.HHnew.Thermal.SH.AdvElc.WH.Elc.NoSolar.Elec</t>
  </si>
  <si>
    <t>FEC_per_household.kWh.CZ.Res.HHnew.Thermal.SH.AdvElc.WH.Elc.Solar</t>
  </si>
  <si>
    <t>FEC_per_household.kWh.CZ.Res.HHnew.Thermal.SH.AdvElc.WH.Elc.Solar.Elec</t>
  </si>
  <si>
    <t>FEC_per_household.kWh.CZ.Res.HHnew.Thermal.SH.AdvElc.WH.Elc.Solar.Solar</t>
  </si>
  <si>
    <t>FEC_per_household.kWh.CZ.Res.HHnew.Thermal.SH.AdvElc.CO</t>
  </si>
  <si>
    <t>FEC_per_household.kWh.CZ.Res.HHnew.Thermal.SH.AdvElc.CO.LPG.LPG</t>
  </si>
  <si>
    <t>FEC_per_household.kWh.CZ.Res.HHnew.Thermal.SH.AdvElc.CO.Elc.Elec</t>
  </si>
  <si>
    <t>FEC_per_household.kWh.CZ.Res.HHnew.Thermal.SH.ConvElc</t>
  </si>
  <si>
    <t>FEC_per_household.kWh.CZ.Res.HHnew.Thermal.SH.ConvElc.SH</t>
  </si>
  <si>
    <t>FEC_per_household.kWh.CZ.Res.HHnew.Thermal.SH.ConvElc.SH.Elec</t>
  </si>
  <si>
    <t>FEC_per_household.kWh.CZ.Res.HHnew.Thermal.SH.ConvElc.SC</t>
  </si>
  <si>
    <t>FEC_per_household.kWh.CZ.Res.HHnew.Thermal.SH.ConvElc.SC.AC.Elec</t>
  </si>
  <si>
    <t>FEC_per_household.kWh.CZ.Res.HHnew.Thermal.SH.ConvElc.WH</t>
  </si>
  <si>
    <t>FEC_per_household.kWh.CZ.Res.HHnew.Thermal.SH.ConvElc.WH.LPG.NoSolar.LPG</t>
  </si>
  <si>
    <t>FEC_per_household.kWh.CZ.Res.HHnew.Thermal.SH.ConvElc.WH.LPG.Solar</t>
  </si>
  <si>
    <t>FEC_per_household.kWh.CZ.Res.HHnew.Thermal.SH.ConvElc.WH.LPG.Solar.LPG</t>
  </si>
  <si>
    <t>FEC_per_household.kWh.CZ.Res.HHnew.Thermal.SH.ConvElc.WH.LPG.Solar.Solar</t>
  </si>
  <si>
    <t>FEC_per_household.kWh.CZ.Res.HHnew.Thermal.SH.ConvElc.WH.Elc.NoSolar.Elec</t>
  </si>
  <si>
    <t>FEC_per_household.kWh.CZ.Res.HHnew.Thermal.SH.ConvElc.WH.Elc.Solar</t>
  </si>
  <si>
    <t>FEC_per_household.kWh.CZ.Res.HHnew.Thermal.SH.ConvElc.WH.Elc.Solar.Elec</t>
  </si>
  <si>
    <t>FEC_per_household.kWh.CZ.Res.HHnew.Thermal.SH.ConvElc.WH.Elc.Solar.Solar</t>
  </si>
  <si>
    <t>FEC_per_household.kWh.CZ.Res.HHnew.Thermal.SH.ConvElc.CO</t>
  </si>
  <si>
    <t>FEC_per_household.kWh.CZ.Res.HHnew.Thermal.SH.ConvElc.CO.LPG.LPG</t>
  </si>
  <si>
    <t>FEC_per_household.kWh.CZ.Res.HHnew.Thermal.SH.ConvElc.CO.Elc.Elec</t>
  </si>
  <si>
    <t>CZ - Thermal energy service of new and renovated households (detailed structure)</t>
  </si>
  <si>
    <t>TES_per_household.kWh.CZ.Res.HHnew.Thermal.SH.Solids</t>
  </si>
  <si>
    <t>TES_per_household.kWh.CZ.Res.HHnew.Thermal.SH.Solids.SH</t>
  </si>
  <si>
    <t>TES_per_household.kWh.CZ.Res.HHnew.Thermal.SH.Solids.SH.Solids</t>
  </si>
  <si>
    <t>TES_per_household.kWh.CZ.Res.HHnew.Thermal.SH.Solids.SH.Elec</t>
  </si>
  <si>
    <t>TES_per_household.kWh.CZ.Res.HHnew.Thermal.SH.Solids.SC</t>
  </si>
  <si>
    <t>TES_per_household.kWh.CZ.Res.HHnew.Thermal.SH.Solids.SC.AC.Elec</t>
  </si>
  <si>
    <t>TES_per_household.kWh.CZ.Res.HHnew.Thermal.SH.Solids.WH</t>
  </si>
  <si>
    <t>TES_per_household.kWh.CZ.Res.HHnew.Thermal.SH.Solids.WH.Solids.NoSolar.Solids</t>
  </si>
  <si>
    <t>TES_per_household.kWh.CZ.Res.HHnew.Thermal.SH.Solids.WH.LPG.NoSolar.LPG</t>
  </si>
  <si>
    <t>TES_per_household.kWh.CZ.Res.HHnew.Thermal.SH.Solids.WH.LPG.Solar</t>
  </si>
  <si>
    <t>TES_per_household.kWh.CZ.Res.HHnew.Thermal.SH.Solids.WH.LPG.Solar.LPG</t>
  </si>
  <si>
    <t>TES_per_household.kWh.CZ.Res.HHnew.Thermal.SH.Solids.WH.LPG.Solar.Solar</t>
  </si>
  <si>
    <t>TES_per_household.kWh.CZ.Res.HHnew.Thermal.SH.Solids.WH.Elc.NoSolar.Elec</t>
  </si>
  <si>
    <t>TES_per_household.kWh.CZ.Res.HHnew.Thermal.SH.Solids.WH.Elc.Solar</t>
  </si>
  <si>
    <t>TES_per_household.kWh.CZ.Res.HHnew.Thermal.SH.Solids.WH.Elc.Solar.Elec</t>
  </si>
  <si>
    <t>TES_per_household.kWh.CZ.Res.HHnew.Thermal.SH.Solids.WH.Elc.Solar.Solar</t>
  </si>
  <si>
    <t>TES_per_household.kWh.CZ.Res.HHnew.Thermal.SH.Solids.CO</t>
  </si>
  <si>
    <t>TES_per_household.kWh.CZ.Res.HHnew.Thermal.SH.Solids.CO.Solids.Solids</t>
  </si>
  <si>
    <t>TES_per_household.kWh.CZ.Res.HHnew.Thermal.SH.Solids.CO.LPG.LPG</t>
  </si>
  <si>
    <t>TES_per_household.kWh.CZ.Res.HHnew.Thermal.SH.Solids.CO.Elc.Elec</t>
  </si>
  <si>
    <t>TES_per_household.kWh.CZ.Res.HHnew.Thermal.SH.LPG</t>
  </si>
  <si>
    <t>TES_per_household.kWh.CZ.Res.HHnew.Thermal.SH.LPG.SH</t>
  </si>
  <si>
    <t>TES_per_household.kWh.CZ.Res.HHnew.Thermal.SH.LPG.SH.LPG</t>
  </si>
  <si>
    <t>TES_per_household.kWh.CZ.Res.HHnew.Thermal.SH.LPG.SH.Elec</t>
  </si>
  <si>
    <t>TES_per_household.kWh.CZ.Res.HHnew.Thermal.SH.LPG.SC</t>
  </si>
  <si>
    <t>TES_per_household.kWh.CZ.Res.HHnew.Thermal.SH.LPG.SC.AC.Elec</t>
  </si>
  <si>
    <t>TES_per_household.kWh.CZ.Res.HHnew.Thermal.SH.LPG.WH</t>
  </si>
  <si>
    <t>TES_per_household.kWh.CZ.Res.HHnew.Thermal.SH.LPG.WH.LPG.NoSolar.LPG</t>
  </si>
  <si>
    <t>TES_per_household.kWh.CZ.Res.HHnew.Thermal.SH.LPG.WH.LPG.Solar</t>
  </si>
  <si>
    <t>TES_per_household.kWh.CZ.Res.HHnew.Thermal.SH.LPG.WH.LPG.Solar.LPG</t>
  </si>
  <si>
    <t>TES_per_household.kWh.CZ.Res.HHnew.Thermal.SH.LPG.WH.LPG.Solar.Solar</t>
  </si>
  <si>
    <t>TES_per_household.kWh.CZ.Res.HHnew.Thermal.SH.LPG.WH.Elc.NoSolar.Elec</t>
  </si>
  <si>
    <t>TES_per_household.kWh.CZ.Res.HHnew.Thermal.SH.LPG.WH.Elc.Solar</t>
  </si>
  <si>
    <t>TES_per_household.kWh.CZ.Res.HHnew.Thermal.SH.LPG.WH.Elc.Solar.Elec</t>
  </si>
  <si>
    <t>TES_per_household.kWh.CZ.Res.HHnew.Thermal.SH.LPG.WH.Elc.Solar.Solar</t>
  </si>
  <si>
    <t>TES_per_household.kWh.CZ.Res.HHnew.Thermal.SH.LPG.CO</t>
  </si>
  <si>
    <t>TES_per_household.kWh.CZ.Res.HHnew.Thermal.SH.LPG.CO.LPG.LPG</t>
  </si>
  <si>
    <t>TES_per_household.kWh.CZ.Res.HHnew.Thermal.SH.LPG.CO.Elc.Elec</t>
  </si>
  <si>
    <t>TES_per_household.kWh.CZ.Res.HHnew.Thermal.SH.Oil</t>
  </si>
  <si>
    <t>TES_per_household.kWh.CZ.Res.HHnew.Thermal.SH.Oil.SH</t>
  </si>
  <si>
    <t>TES_per_household.kWh.CZ.Res.HHnew.Thermal.SH.Oil.SH.Oil</t>
  </si>
  <si>
    <t>TES_per_household.kWh.CZ.Res.HHnew.Thermal.SH.Oil.SH.Elec</t>
  </si>
  <si>
    <t>TES_per_household.kWh.CZ.Res.HHnew.Thermal.SH.Oil.SC</t>
  </si>
  <si>
    <t>TES_per_household.kWh.CZ.Res.HHnew.Thermal.SH.Oil.SC.AC.Elec</t>
  </si>
  <si>
    <t>TES_per_household.kWh.CZ.Res.HHnew.Thermal.SH.Oil.WH</t>
  </si>
  <si>
    <t>TES_per_household.kWh.CZ.Res.HHnew.Thermal.SH.Oil.WH.Oil.NoSolar.Oil</t>
  </si>
  <si>
    <t>TES_per_household.kWh.CZ.Res.HHnew.Thermal.SH.Oil.WH.Oil.Solar</t>
  </si>
  <si>
    <t>TES_per_household.kWh.CZ.Res.HHnew.Thermal.SH.Oil.WH.Oil.Solar.Oil</t>
  </si>
  <si>
    <t>TES_per_household.kWh.CZ.Res.HHnew.Thermal.SH.Oil.WH.Oil.Solar.Solar</t>
  </si>
  <si>
    <t>TES_per_household.kWh.CZ.Res.HHnew.Thermal.SH.Oil.WH.Elc.NoSolar.Elec</t>
  </si>
  <si>
    <t>TES_per_household.kWh.CZ.Res.HHnew.Thermal.SH.Oil.WH.Elc.Solar</t>
  </si>
  <si>
    <t>TES_per_household.kWh.CZ.Res.HHnew.Thermal.SH.Oil.WH.Elc.Solar.Elec</t>
  </si>
  <si>
    <t>TES_per_household.kWh.CZ.Res.HHnew.Thermal.SH.Oil.WH.Elc.Solar.Solar</t>
  </si>
  <si>
    <t>TES_per_household.kWh.CZ.Res.HHnew.Thermal.SH.Oil.CO</t>
  </si>
  <si>
    <t>TES_per_household.kWh.CZ.Res.HHnew.Thermal.SH.Oil.CO.LPG.LPG</t>
  </si>
  <si>
    <t>TES_per_household.kWh.CZ.Res.HHnew.Thermal.SH.Oil.CO.Elc.Elec</t>
  </si>
  <si>
    <t>TES_per_household.kWh.CZ.Res.HHnew.Thermal.SH.Gas</t>
  </si>
  <si>
    <t>TES_per_household.kWh.CZ.Res.HHnew.Thermal.SH.Gas.SH</t>
  </si>
  <si>
    <t>TES_per_household.kWh.CZ.Res.HHnew.Thermal.SH.Gas.SH.Gas</t>
  </si>
  <si>
    <t>TES_per_household.kWh.CZ.Res.HHnew.Thermal.SH.Gas.SH.Elec</t>
  </si>
  <si>
    <t>TES_per_household.kWh.CZ.Res.HHnew.Thermal.SH.Gas.SC</t>
  </si>
  <si>
    <t>TES_per_household.kWh.CZ.Res.HHnew.Thermal.SH.Gas.SC.AC.Elec</t>
  </si>
  <si>
    <t>TES_per_household.kWh.CZ.Res.HHnew.Thermal.SH.Gas.WH</t>
  </si>
  <si>
    <t>TES_per_household.kWh.CZ.Res.HHnew.Thermal.SH.Gas.WH.Gas.NoSolar.Gas</t>
  </si>
  <si>
    <t>TES_per_household.kWh.CZ.Res.HHnew.Thermal.SH.Gas.WH.Gas.Solar</t>
  </si>
  <si>
    <t>TES_per_household.kWh.CZ.Res.HHnew.Thermal.SH.Gas.WH.Gas.Solar.Gas</t>
  </si>
  <si>
    <t>TES_per_household.kWh.CZ.Res.HHnew.Thermal.SH.Gas.WH.Gas.Solar.Solar</t>
  </si>
  <si>
    <t>TES_per_household.kWh.CZ.Res.HHnew.Thermal.SH.Gas.WH.Elc.NoSolar.Elec</t>
  </si>
  <si>
    <t>TES_per_household.kWh.CZ.Res.HHnew.Thermal.SH.Gas.WH.Elc.Solar</t>
  </si>
  <si>
    <t>TES_per_household.kWh.CZ.Res.HHnew.Thermal.SH.Gas.WH.Elc.Solar.Elec</t>
  </si>
  <si>
    <t>TES_per_household.kWh.CZ.Res.HHnew.Thermal.SH.Gas.WH.Elc.Solar.Solar</t>
  </si>
  <si>
    <t>TES_per_household.kWh.CZ.Res.HHnew.Thermal.SH.Gas.CO</t>
  </si>
  <si>
    <t>TES_per_household.kWh.CZ.Res.HHnew.Thermal.SH.Gas.CO.Gas.Gas</t>
  </si>
  <si>
    <t>TES_per_household.kWh.CZ.Res.HHnew.Thermal.SH.Gas.CO.Elc.Elec</t>
  </si>
  <si>
    <t>TES_per_household.kWh.CZ.Res.HHnew.Thermal.SH.Biomass</t>
  </si>
  <si>
    <t>TES_per_household.kWh.CZ.Res.HHnew.Thermal.SH.Biomass.SH</t>
  </si>
  <si>
    <t>TES_per_household.kWh.CZ.Res.HHnew.Thermal.SH.Biomass.SH.Biomass</t>
  </si>
  <si>
    <t>TES_per_household.kWh.CZ.Res.HHnew.Thermal.SH.Biomass.SH.Elec</t>
  </si>
  <si>
    <t>TES_per_household.kWh.CZ.Res.HHnew.Thermal.SH.Biomass.SC</t>
  </si>
  <si>
    <t>TES_per_household.kWh.CZ.Res.HHnew.Thermal.SH.Biomass.SC.AC.Elec</t>
  </si>
  <si>
    <t>TES_per_household.kWh.CZ.Res.HHnew.Thermal.SH.Biomass.WH</t>
  </si>
  <si>
    <t>TES_per_household.kWh.CZ.Res.HHnew.Thermal.SH.Biomass.WH.Biomass.NoSolar.Biomass</t>
  </si>
  <si>
    <t>TES_per_household.kWh.CZ.Res.HHnew.Thermal.SH.Biomass.WH.Biomass.Solar</t>
  </si>
  <si>
    <t>TES_per_household.kWh.CZ.Res.HHnew.Thermal.SH.Biomass.WH.Biomass.Solar.Biomass</t>
  </si>
  <si>
    <t>TES_per_household.kWh.CZ.Res.HHnew.Thermal.SH.Biomass.WH.Biomass.Solar.Solar</t>
  </si>
  <si>
    <t>TES_per_household.kWh.CZ.Res.HHnew.Thermal.SH.Biomass.WH.LPG.NoSolar.LPG</t>
  </si>
  <si>
    <t>TES_per_household.kWh.CZ.Res.HHnew.Thermal.SH.Biomass.WH.LPG.Solar</t>
  </si>
  <si>
    <t>TES_per_household.kWh.CZ.Res.HHnew.Thermal.SH.Biomass.WH.LPG.Solar.LPG</t>
  </si>
  <si>
    <t>TES_per_household.kWh.CZ.Res.HHnew.Thermal.SH.Biomass.WH.LPG.Solar.Solar</t>
  </si>
  <si>
    <t>TES_per_household.kWh.CZ.Res.HHnew.Thermal.SH.Biomass.WH.Elc.NoSolar.Elec</t>
  </si>
  <si>
    <t>TES_per_household.kWh.CZ.Res.HHnew.Thermal.SH.Biomass.WH.Elc.Solar</t>
  </si>
  <si>
    <t>TES_per_household.kWh.CZ.Res.HHnew.Thermal.SH.Biomass.WH.Elc.Solar.Elec</t>
  </si>
  <si>
    <t>TES_per_household.kWh.CZ.Res.HHnew.Thermal.SH.Biomass.WH.Elc.Solar.Solar</t>
  </si>
  <si>
    <t>TES_per_household.kWh.CZ.Res.HHnew.Thermal.SH.Biomass.CO</t>
  </si>
  <si>
    <t>TES_per_household.kWh.CZ.Res.HHnew.Thermal.SH.Biomass.CO.Biomass.Biomass</t>
  </si>
  <si>
    <t>TES_per_household.kWh.CZ.Res.HHnew.Thermal.SH.Biomass.CO.LPG.LPG</t>
  </si>
  <si>
    <t>TES_per_household.kWh.CZ.Res.HHnew.Thermal.SH.Biomass.CO.Elc.Elec</t>
  </si>
  <si>
    <t>TES_per_household.kWh.CZ.Res.HHnew.Thermal.SH.Geo</t>
  </si>
  <si>
    <t>TES_per_household.kWh.CZ.Res.HHnew.Thermal.SH.Geo.SH</t>
  </si>
  <si>
    <t>TES_per_household.kWh.CZ.Res.HHnew.Thermal.SH.Geo.SH.Geo</t>
  </si>
  <si>
    <t>TES_per_household.kWh.CZ.Res.HHnew.Thermal.SH.Geo.SH.Elec</t>
  </si>
  <si>
    <t>TES_per_household.kWh.CZ.Res.HHnew.Thermal.SH.Geo.SC</t>
  </si>
  <si>
    <t>TES_per_household.kWh.CZ.Res.HHnew.Thermal.SH.Geo.SC.AC.Elec</t>
  </si>
  <si>
    <t>TES_per_household.kWh.CZ.Res.HHnew.Thermal.SH.Geo.WH</t>
  </si>
  <si>
    <t>TES_per_household.kWh.CZ.Res.HHnew.Thermal.SH.Geo.WH.Geo.NoSolar.Geo</t>
  </si>
  <si>
    <t>TES_per_household.kWh.CZ.Res.HHnew.Thermal.SH.Geo.WH.Geo.Solar</t>
  </si>
  <si>
    <t>TES_per_household.kWh.CZ.Res.HHnew.Thermal.SH.Geo.WH.Geo.Solar.Geo</t>
  </si>
  <si>
    <t>TES_per_household.kWh.CZ.Res.HHnew.Thermal.SH.Geo.WH.Geo.Solar.Solar</t>
  </si>
  <si>
    <t>TES_per_household.kWh.CZ.Res.HHnew.Thermal.SH.Geo.WH.Elc.NoSolar.Elec</t>
  </si>
  <si>
    <t>TES_per_household.kWh.CZ.Res.HHnew.Thermal.SH.Geo.WH.Elc.Solar</t>
  </si>
  <si>
    <t>TES_per_household.kWh.CZ.Res.HHnew.Thermal.SH.Geo.WH.Elc.Solar.Elec</t>
  </si>
  <si>
    <t>TES_per_household.kWh.CZ.Res.HHnew.Thermal.SH.Geo.WH.Elc.Solar.Solar</t>
  </si>
  <si>
    <t>TES_per_household.kWh.CZ.Res.HHnew.Thermal.SH.Geo.CO</t>
  </si>
  <si>
    <t>TES_per_household.kWh.CZ.Res.HHnew.Thermal.SH.Geo.CO.LPG.LPG</t>
  </si>
  <si>
    <t>TES_per_household.kWh.CZ.Res.HHnew.Thermal.SH.Geo.CO.Elc.Elec</t>
  </si>
  <si>
    <t>TES_per_household.kWh.CZ.Res.HHnew.Thermal.SH.DistrHeat</t>
  </si>
  <si>
    <t>TES_per_household.kWh.CZ.Res.HHnew.Thermal.SH.DistrHeat.SH</t>
  </si>
  <si>
    <t>TES_per_household.kWh.CZ.Res.HHnew.Thermal.SH.DistrHeat.SH.Steam_Distr</t>
  </si>
  <si>
    <t>TES_per_household.kWh.CZ.Res.HHnew.Thermal.SH.DistrHeat.SH.Elec</t>
  </si>
  <si>
    <t>TES_per_household.kWh.CZ.Res.HHnew.Thermal.SH.DistrHeat.SC</t>
  </si>
  <si>
    <t>TES_per_household.kWh.CZ.Res.HHnew.Thermal.SH.DistrHeat.SC.AC.Elec</t>
  </si>
  <si>
    <t>TES_per_household.kWh.CZ.Res.HHnew.Thermal.SH.DistrHeat.WH</t>
  </si>
  <si>
    <t>TES_per_household.kWh.CZ.Res.HHnew.Thermal.SH.DistrHeat.WH.DistrHeat.NoSolar.Steam_Distr</t>
  </si>
  <si>
    <t>TES_per_household.kWh.CZ.Res.HHnew.Thermal.SH.DistrHeat.WH.DistrHeat.Solar</t>
  </si>
  <si>
    <t>TES_per_household.kWh.CZ.Res.HHnew.Thermal.SH.DistrHeat.WH.DistrHeat.Solar.Steam_Distr</t>
  </si>
  <si>
    <t>TES_per_household.kWh.CZ.Res.HHnew.Thermal.SH.DistrHeat.WH.DistrHeat.Solar.Solar</t>
  </si>
  <si>
    <t>TES_per_household.kWh.CZ.Res.HHnew.Thermal.SH.DistrHeat.WH.Elc.NoSolar.Elec</t>
  </si>
  <si>
    <t>TES_per_household.kWh.CZ.Res.HHnew.Thermal.SH.DistrHeat.WH.Elc.Solar</t>
  </si>
  <si>
    <t>TES_per_household.kWh.CZ.Res.HHnew.Thermal.SH.DistrHeat.WH.Elc.Solar.Elec</t>
  </si>
  <si>
    <t>TES_per_household.kWh.CZ.Res.HHnew.Thermal.SH.DistrHeat.WH.Elc.Solar.Solar</t>
  </si>
  <si>
    <t>TES_per_household.kWh.CZ.Res.HHnew.Thermal.SH.DistrHeat.CO</t>
  </si>
  <si>
    <t>TES_per_household.kWh.CZ.Res.HHnew.Thermal.SH.DistrHeat.CO.LPG.LPG</t>
  </si>
  <si>
    <t>TES_per_household.kWh.CZ.Res.HHnew.Thermal.SH.DistrHeat.CO.Elc.Elec</t>
  </si>
  <si>
    <t>TES_per_household.kWh.CZ.Res.HHnew.Thermal.SH.AdvElc</t>
  </si>
  <si>
    <t>TES_per_household.kWh.CZ.Res.HHnew.Thermal.SH.AdvElc.SH</t>
  </si>
  <si>
    <t>TES_per_household.kWh.CZ.Res.HHnew.Thermal.SH.AdvElc.SH.Elec</t>
  </si>
  <si>
    <t>TES_per_household.kWh.CZ.Res.HHnew.Thermal.SH.AdvElc.SC</t>
  </si>
  <si>
    <t>TES_per_household.kWh.CZ.Res.HHnew.Thermal.SH.AdvElc.SC.AC.Elec</t>
  </si>
  <si>
    <t>TES_per_household.kWh.CZ.Res.HHnew.Thermal.SH.AdvElc.WH</t>
  </si>
  <si>
    <t>TES_per_household.kWh.CZ.Res.HHnew.Thermal.SH.AdvElc.WH.LPG.NoSolar.LPG</t>
  </si>
  <si>
    <t>TES_per_household.kWh.CZ.Res.HHnew.Thermal.SH.AdvElc.WH.LPG.Solar</t>
  </si>
  <si>
    <t>TES_per_household.kWh.CZ.Res.HHnew.Thermal.SH.AdvElc.WH.LPG.Solar.LPG</t>
  </si>
  <si>
    <t>TES_per_household.kWh.CZ.Res.HHnew.Thermal.SH.AdvElc.WH.LPG.Solar.Solar</t>
  </si>
  <si>
    <t>TES_per_household.kWh.CZ.Res.HHnew.Thermal.SH.AdvElc.WH.Elc.NoSolar.Elec</t>
  </si>
  <si>
    <t>TES_per_household.kWh.CZ.Res.HHnew.Thermal.SH.AdvElc.WH.Elc.Solar</t>
  </si>
  <si>
    <t>TES_per_household.kWh.CZ.Res.HHnew.Thermal.SH.AdvElc.WH.Elc.Solar.Elec</t>
  </si>
  <si>
    <t>TES_per_household.kWh.CZ.Res.HHnew.Thermal.SH.AdvElc.WH.Elc.Solar.Solar</t>
  </si>
  <si>
    <t>TES_per_household.kWh.CZ.Res.HHnew.Thermal.SH.AdvElc.CO</t>
  </si>
  <si>
    <t>TES_per_household.kWh.CZ.Res.HHnew.Thermal.SH.AdvElc.CO.LPG.LPG</t>
  </si>
  <si>
    <t>TES_per_household.kWh.CZ.Res.HHnew.Thermal.SH.AdvElc.CO.Elc.Elec</t>
  </si>
  <si>
    <t>TES_per_household.kWh.CZ.Res.HHnew.Thermal.SH.ConvElc</t>
  </si>
  <si>
    <t>TES_per_household.kWh.CZ.Res.HHnew.Thermal.SH.ConvElc.SH</t>
  </si>
  <si>
    <t>TES_per_household.kWh.CZ.Res.HHnew.Thermal.SH.ConvElc.SH.Elec</t>
  </si>
  <si>
    <t>TES_per_household.kWh.CZ.Res.HHnew.Thermal.SH.ConvElc.SC</t>
  </si>
  <si>
    <t>TES_per_household.kWh.CZ.Res.HHnew.Thermal.SH.ConvElc.SC.AC.Elec</t>
  </si>
  <si>
    <t>TES_per_household.kWh.CZ.Res.HHnew.Thermal.SH.ConvElc.WH</t>
  </si>
  <si>
    <t>TES_per_household.kWh.CZ.Res.HHnew.Thermal.SH.ConvElc.WH.LPG.NoSolar.LPG</t>
  </si>
  <si>
    <t>TES_per_household.kWh.CZ.Res.HHnew.Thermal.SH.ConvElc.WH.LPG.Solar</t>
  </si>
  <si>
    <t>TES_per_household.kWh.CZ.Res.HHnew.Thermal.SH.ConvElc.WH.LPG.Solar.LPG</t>
  </si>
  <si>
    <t>TES_per_household.kWh.CZ.Res.HHnew.Thermal.SH.ConvElc.WH.LPG.Solar.Solar</t>
  </si>
  <si>
    <t>TES_per_household.kWh.CZ.Res.HHnew.Thermal.SH.ConvElc.WH.Elc.NoSolar.Elec</t>
  </si>
  <si>
    <t>TES_per_household.kWh.CZ.Res.HHnew.Thermal.SH.ConvElc.WH.Elc.Solar</t>
  </si>
  <si>
    <t>TES_per_household.kWh.CZ.Res.HHnew.Thermal.SH.ConvElc.WH.Elc.Solar.Elec</t>
  </si>
  <si>
    <t>TES_per_household.kWh.CZ.Res.HHnew.Thermal.SH.ConvElc.WH.Elc.Solar.Solar</t>
  </si>
  <si>
    <t>TES_per_household.kWh.CZ.Res.HHnew.Thermal.SH.ConvElc.CO</t>
  </si>
  <si>
    <t>TES_per_household.kWh.CZ.Res.HHnew.Thermal.SH.ConvElc.CO.LPG.LPG</t>
  </si>
  <si>
    <t>TES_per_household.kWh.CZ.Res.HHnew.Thermal.SH.ConvElc.CO.Elc.Elec</t>
  </si>
  <si>
    <t>EMI_per_household.kgCO2.CZ.Res.HHnew.Thermal.SH.Solids</t>
  </si>
  <si>
    <t>EMI_per_household.kgCO2.CZ.Res.HHnew.Thermal.SH.Solids.SH</t>
  </si>
  <si>
    <t>EMI_per_household.kgCO2.CZ.Res.HHnew.Thermal.SH.Solids.SH.Solids</t>
  </si>
  <si>
    <t>EMI_per_household.kgCO2.CZ.Res.HHnew.Thermal.SH.Solids.SH.Elec</t>
  </si>
  <si>
    <t>EMI_per_household.kgCO2.CZ.Res.HHnew.Thermal.SH.Solids.SC</t>
  </si>
  <si>
    <t>EMI_per_household.kgCO2.CZ.Res.HHnew.Thermal.SH.Solids.SC.AC.Elec</t>
  </si>
  <si>
    <t>EMI_per_household.kgCO2.CZ.Res.HHnew.Thermal.SH.Solids.WH</t>
  </si>
  <si>
    <t>EMI_per_household.kgCO2.CZ.Res.HHnew.Thermal.SH.Solids.WH.Solids.NoSolar.Solids</t>
  </si>
  <si>
    <t>EMI_per_household.kgCO2.CZ.Res.HHnew.Thermal.SH.Solids.WH.LPG.NoSolar.LPG</t>
  </si>
  <si>
    <t>EMI_per_household.kgCO2.CZ.Res.HHnew.Thermal.SH.Solids.WH.LPG.Solar</t>
  </si>
  <si>
    <t>EMI_per_household.kgCO2.CZ.Res.HHnew.Thermal.SH.Solids.WH.LPG.Solar.LPG</t>
  </si>
  <si>
    <t>EMI_per_household.kgCO2.CZ.Res.HHnew.Thermal.SH.Solids.WH.LPG.Solar.Solar</t>
  </si>
  <si>
    <t>EMI_per_household.kgCO2.CZ.Res.HHnew.Thermal.SH.Solids.WH.Elc.NoSolar.Elec</t>
  </si>
  <si>
    <t>EMI_per_household.kgCO2.CZ.Res.HHnew.Thermal.SH.Solids.WH.Elc.Solar</t>
  </si>
  <si>
    <t>EMI_per_household.kgCO2.CZ.Res.HHnew.Thermal.SH.Solids.WH.Elc.Solar.Elec</t>
  </si>
  <si>
    <t>EMI_per_household.kgCO2.CZ.Res.HHnew.Thermal.SH.Solids.WH.Elc.Solar.Solar</t>
  </si>
  <si>
    <t>EMI_per_household.kgCO2.CZ.Res.HHnew.Thermal.SH.Solids.CO</t>
  </si>
  <si>
    <t>EMI_per_household.kgCO2.CZ.Res.HHnew.Thermal.SH.Solids.CO.Solids.Solids</t>
  </si>
  <si>
    <t>EMI_per_household.kgCO2.CZ.Res.HHnew.Thermal.SH.Solids.CO.LPG.LPG</t>
  </si>
  <si>
    <t>EMI_per_household.kgCO2.CZ.Res.HHnew.Thermal.SH.Solids.CO.Elc.Elec</t>
  </si>
  <si>
    <t>EMI_per_household.kgCO2.CZ.Res.HHnew.Thermal.SH.LPG</t>
  </si>
  <si>
    <t>EMI_per_household.kgCO2.CZ.Res.HHnew.Thermal.SH.LPG.SH</t>
  </si>
  <si>
    <t>EMI_per_household.kgCO2.CZ.Res.HHnew.Thermal.SH.LPG.SH.LPG</t>
  </si>
  <si>
    <t>EMI_per_household.kgCO2.CZ.Res.HHnew.Thermal.SH.LPG.SH.Elec</t>
  </si>
  <si>
    <t>EMI_per_household.kgCO2.CZ.Res.HHnew.Thermal.SH.LPG.SC</t>
  </si>
  <si>
    <t>EMI_per_household.kgCO2.CZ.Res.HHnew.Thermal.SH.LPG.SC.AC.Elec</t>
  </si>
  <si>
    <t>EMI_per_household.kgCO2.CZ.Res.HHnew.Thermal.SH.LPG.WH</t>
  </si>
  <si>
    <t>EMI_per_household.kgCO2.CZ.Res.HHnew.Thermal.SH.LPG.WH.LPG.NoSolar.LPG</t>
  </si>
  <si>
    <t>EMI_per_household.kgCO2.CZ.Res.HHnew.Thermal.SH.LPG.WH.LPG.Solar</t>
  </si>
  <si>
    <t>EMI_per_household.kgCO2.CZ.Res.HHnew.Thermal.SH.LPG.WH.LPG.Solar.LPG</t>
  </si>
  <si>
    <t>EMI_per_household.kgCO2.CZ.Res.HHnew.Thermal.SH.LPG.WH.LPG.Solar.Solar</t>
  </si>
  <si>
    <t>EMI_per_household.kgCO2.CZ.Res.HHnew.Thermal.SH.LPG.WH.Elc.NoSolar.Elec</t>
  </si>
  <si>
    <t>EMI_per_household.kgCO2.CZ.Res.HHnew.Thermal.SH.LPG.WH.Elc.Solar</t>
  </si>
  <si>
    <t>EMI_per_household.kgCO2.CZ.Res.HHnew.Thermal.SH.LPG.WH.Elc.Solar.Elec</t>
  </si>
  <si>
    <t>EMI_per_household.kgCO2.CZ.Res.HHnew.Thermal.SH.LPG.WH.Elc.Solar.Solar</t>
  </si>
  <si>
    <t>EMI_per_household.kgCO2.CZ.Res.HHnew.Thermal.SH.LPG.CO</t>
  </si>
  <si>
    <t>EMI_per_household.kgCO2.CZ.Res.HHnew.Thermal.SH.LPG.CO.LPG.LPG</t>
  </si>
  <si>
    <t>EMI_per_household.kgCO2.CZ.Res.HHnew.Thermal.SH.LPG.CO.Elc.Elec</t>
  </si>
  <si>
    <t>EMI_per_household.kgCO2.CZ.Res.HHnew.Thermal.SH.Oil</t>
  </si>
  <si>
    <t>EMI_per_household.kgCO2.CZ.Res.HHnew.Thermal.SH.Oil.SH</t>
  </si>
  <si>
    <t>EMI_per_household.kgCO2.CZ.Res.HHnew.Thermal.SH.Oil.SH.Oil</t>
  </si>
  <si>
    <t>EMI_per_household.kgCO2.CZ.Res.HHnew.Thermal.SH.Oil.SH.Elec</t>
  </si>
  <si>
    <t>EMI_per_household.kgCO2.CZ.Res.HHnew.Thermal.SH.Oil.SC</t>
  </si>
  <si>
    <t>EMI_per_household.kgCO2.CZ.Res.HHnew.Thermal.SH.Oil.SC.AC.Elec</t>
  </si>
  <si>
    <t>EMI_per_household.kgCO2.CZ.Res.HHnew.Thermal.SH.Oil.WH</t>
  </si>
  <si>
    <t>EMI_per_household.kgCO2.CZ.Res.HHnew.Thermal.SH.Oil.WH.Oil.NoSolar.Oil</t>
  </si>
  <si>
    <t>EMI_per_household.kgCO2.CZ.Res.HHnew.Thermal.SH.Oil.WH.Oil.Solar</t>
  </si>
  <si>
    <t>EMI_per_household.kgCO2.CZ.Res.HHnew.Thermal.SH.Oil.WH.Oil.Solar.Oil</t>
  </si>
  <si>
    <t>EMI_per_household.kgCO2.CZ.Res.HHnew.Thermal.SH.Oil.WH.Oil.Solar.Solar</t>
  </si>
  <si>
    <t>EMI_per_household.kgCO2.CZ.Res.HHnew.Thermal.SH.Oil.WH.Elc.NoSolar.Elec</t>
  </si>
  <si>
    <t>EMI_per_household.kgCO2.CZ.Res.HHnew.Thermal.SH.Oil.WH.Elc.Solar</t>
  </si>
  <si>
    <t>EMI_per_household.kgCO2.CZ.Res.HHnew.Thermal.SH.Oil.WH.Elc.Solar.Elec</t>
  </si>
  <si>
    <t>EMI_per_household.kgCO2.CZ.Res.HHnew.Thermal.SH.Oil.WH.Elc.Solar.Solar</t>
  </si>
  <si>
    <t>EMI_per_household.kgCO2.CZ.Res.HHnew.Thermal.SH.Oil.CO</t>
  </si>
  <si>
    <t>EMI_per_household.kgCO2.CZ.Res.HHnew.Thermal.SH.Oil.CO.LPG.LPG</t>
  </si>
  <si>
    <t>EMI_per_household.kgCO2.CZ.Res.HHnew.Thermal.SH.Oil.CO.Elc.Elec</t>
  </si>
  <si>
    <t>EMI_per_household.kgCO2.CZ.Res.HHnew.Thermal.SH.Gas</t>
  </si>
  <si>
    <t>EMI_per_household.kgCO2.CZ.Res.HHnew.Thermal.SH.Gas.SH</t>
  </si>
  <si>
    <t>EMI_per_household.kgCO2.CZ.Res.HHnew.Thermal.SH.Gas.SH.Gas</t>
  </si>
  <si>
    <t>EMI_per_household.kgCO2.CZ.Res.HHnew.Thermal.SH.Gas.SH.Elec</t>
  </si>
  <si>
    <t>EMI_per_household.kgCO2.CZ.Res.HHnew.Thermal.SH.Gas.SC</t>
  </si>
  <si>
    <t>EMI_per_household.kgCO2.CZ.Res.HHnew.Thermal.SH.Gas.SC.AC.Elec</t>
  </si>
  <si>
    <t>EMI_per_household.kgCO2.CZ.Res.HHnew.Thermal.SH.Gas.WH</t>
  </si>
  <si>
    <t>EMI_per_household.kgCO2.CZ.Res.HHnew.Thermal.SH.Gas.WH.Gas.NoSolar.Gas</t>
  </si>
  <si>
    <t>EMI_per_household.kgCO2.CZ.Res.HHnew.Thermal.SH.Gas.WH.Gas.Solar</t>
  </si>
  <si>
    <t>EMI_per_household.kgCO2.CZ.Res.HHnew.Thermal.SH.Gas.WH.Gas.Solar.Gas</t>
  </si>
  <si>
    <t>EMI_per_household.kgCO2.CZ.Res.HHnew.Thermal.SH.Gas.WH.Gas.Solar.Solar</t>
  </si>
  <si>
    <t>EMI_per_household.kgCO2.CZ.Res.HHnew.Thermal.SH.Gas.WH.Elc.NoSolar.Elec</t>
  </si>
  <si>
    <t>EMI_per_household.kgCO2.CZ.Res.HHnew.Thermal.SH.Gas.WH.Elc.Solar</t>
  </si>
  <si>
    <t>EMI_per_household.kgCO2.CZ.Res.HHnew.Thermal.SH.Gas.WH.Elc.Solar.Elec</t>
  </si>
  <si>
    <t>EMI_per_household.kgCO2.CZ.Res.HHnew.Thermal.SH.Gas.WH.Elc.Solar.Solar</t>
  </si>
  <si>
    <t>EMI_per_household.kgCO2.CZ.Res.HHnew.Thermal.SH.Gas.CO</t>
  </si>
  <si>
    <t>EMI_per_household.kgCO2.CZ.Res.HHnew.Thermal.SH.Gas.CO.Gas.Gas</t>
  </si>
  <si>
    <t>EMI_per_household.kgCO2.CZ.Res.HHnew.Thermal.SH.Gas.CO.Elc.Elec</t>
  </si>
  <si>
    <t>EMI_per_household.kgCO2.CZ.Res.HHnew.Thermal.SH.Biomass</t>
  </si>
  <si>
    <t>EMI_per_household.kgCO2.CZ.Res.HHnew.Thermal.SH.Biomass.SH</t>
  </si>
  <si>
    <t>EMI_per_household.kgCO2.CZ.Res.HHnew.Thermal.SH.Biomass.SH.Biomass</t>
  </si>
  <si>
    <t>EMI_per_household.kgCO2.CZ.Res.HHnew.Thermal.SH.Biomass.SH.Elec</t>
  </si>
  <si>
    <t>EMI_per_household.kgCO2.CZ.Res.HHnew.Thermal.SH.Biomass.SC</t>
  </si>
  <si>
    <t>EMI_per_household.kgCO2.CZ.Res.HHnew.Thermal.SH.Biomass.SC.AC.Elec</t>
  </si>
  <si>
    <t>EMI_per_household.kgCO2.CZ.Res.HHnew.Thermal.SH.Biomass.WH</t>
  </si>
  <si>
    <t>EMI_per_household.kgCO2.CZ.Res.HHnew.Thermal.SH.Biomass.WH.Biomass.NoSolar.Biomass</t>
  </si>
  <si>
    <t>EMI_per_household.kgCO2.CZ.Res.HHnew.Thermal.SH.Biomass.WH.Biomass.Solar</t>
  </si>
  <si>
    <t>EMI_per_household.kgCO2.CZ.Res.HHnew.Thermal.SH.Biomass.WH.Biomass.Solar.Biomass</t>
  </si>
  <si>
    <t>EMI_per_household.kgCO2.CZ.Res.HHnew.Thermal.SH.Biomass.WH.Biomass.Solar.Solar</t>
  </si>
  <si>
    <t>EMI_per_household.kgCO2.CZ.Res.HHnew.Thermal.SH.Biomass.WH.LPG.NoSolar.LPG</t>
  </si>
  <si>
    <t>EMI_per_household.kgCO2.CZ.Res.HHnew.Thermal.SH.Biomass.WH.LPG.Solar</t>
  </si>
  <si>
    <t>EMI_per_household.kgCO2.CZ.Res.HHnew.Thermal.SH.Biomass.WH.LPG.Solar.LPG</t>
  </si>
  <si>
    <t>EMI_per_household.kgCO2.CZ.Res.HHnew.Thermal.SH.Biomass.WH.LPG.Solar.Solar</t>
  </si>
  <si>
    <t>EMI_per_household.kgCO2.CZ.Res.HHnew.Thermal.SH.Biomass.WH.Elc.NoSolar.Elec</t>
  </si>
  <si>
    <t>EMI_per_household.kgCO2.CZ.Res.HHnew.Thermal.SH.Biomass.WH.Elc.Solar</t>
  </si>
  <si>
    <t>EMI_per_household.kgCO2.CZ.Res.HHnew.Thermal.SH.Biomass.WH.Elc.Solar.Elec</t>
  </si>
  <si>
    <t>EMI_per_household.kgCO2.CZ.Res.HHnew.Thermal.SH.Biomass.WH.Elc.Solar.Solar</t>
  </si>
  <si>
    <t>EMI_per_household.kgCO2.CZ.Res.HHnew.Thermal.SH.Biomass.CO</t>
  </si>
  <si>
    <t>EMI_per_household.kgCO2.CZ.Res.HHnew.Thermal.SH.Biomass.CO.Biomass.Biomass</t>
  </si>
  <si>
    <t>EMI_per_household.kgCO2.CZ.Res.HHnew.Thermal.SH.Biomass.CO.LPG.LPG</t>
  </si>
  <si>
    <t>EMI_per_household.kgCO2.CZ.Res.HHnew.Thermal.SH.Biomass.CO.Elc.Elec</t>
  </si>
  <si>
    <t>EMI_per_household.kgCO2.CZ.Res.HHnew.Thermal.SH.Geo</t>
  </si>
  <si>
    <t>EMI_per_household.kgCO2.CZ.Res.HHnew.Thermal.SH.Geo.SH</t>
  </si>
  <si>
    <t>EMI_per_household.kgCO2.CZ.Res.HHnew.Thermal.SH.Geo.SH.Geo</t>
  </si>
  <si>
    <t>EMI_per_household.kgCO2.CZ.Res.HHnew.Thermal.SH.Geo.SH.Elec</t>
  </si>
  <si>
    <t>EMI_per_household.kgCO2.CZ.Res.HHnew.Thermal.SH.Geo.SC</t>
  </si>
  <si>
    <t>EMI_per_household.kgCO2.CZ.Res.HHnew.Thermal.SH.Geo.SC.AC.Elec</t>
  </si>
  <si>
    <t>EMI_per_household.kgCO2.CZ.Res.HHnew.Thermal.SH.Geo.WH</t>
  </si>
  <si>
    <t>EMI_per_household.kgCO2.CZ.Res.HHnew.Thermal.SH.Geo.WH.Geo.NoSolar.Geo</t>
  </si>
  <si>
    <t>EMI_per_household.kgCO2.CZ.Res.HHnew.Thermal.SH.Geo.WH.Geo.Solar</t>
  </si>
  <si>
    <t>EMI_per_household.kgCO2.CZ.Res.HHnew.Thermal.SH.Geo.WH.Geo.Solar.Geo</t>
  </si>
  <si>
    <t>EMI_per_household.kgCO2.CZ.Res.HHnew.Thermal.SH.Geo.WH.Geo.Solar.Solar</t>
  </si>
  <si>
    <t>EMI_per_household.kgCO2.CZ.Res.HHnew.Thermal.SH.Geo.WH.Elc.NoSolar.Elec</t>
  </si>
  <si>
    <t>EMI_per_household.kgCO2.CZ.Res.HHnew.Thermal.SH.Geo.WH.Elc.Solar</t>
  </si>
  <si>
    <t>EMI_per_household.kgCO2.CZ.Res.HHnew.Thermal.SH.Geo.WH.Elc.Solar.Elec</t>
  </si>
  <si>
    <t>EMI_per_household.kgCO2.CZ.Res.HHnew.Thermal.SH.Geo.WH.Elc.Solar.Solar</t>
  </si>
  <si>
    <t>EMI_per_household.kgCO2.CZ.Res.HHnew.Thermal.SH.Geo.CO</t>
  </si>
  <si>
    <t>EMI_per_household.kgCO2.CZ.Res.HHnew.Thermal.SH.Geo.CO.LPG.LPG</t>
  </si>
  <si>
    <t>EMI_per_household.kgCO2.CZ.Res.HHnew.Thermal.SH.Geo.CO.Elc.Elec</t>
  </si>
  <si>
    <t>EMI_per_household.kgCO2.CZ.Res.HHnew.Thermal.SH.DistrHeat</t>
  </si>
  <si>
    <t>EMI_per_household.kgCO2.CZ.Res.HHnew.Thermal.SH.DistrHeat.SH</t>
  </si>
  <si>
    <t>EMI_per_household.kgCO2.CZ.Res.HHnew.Thermal.SH.DistrHeat.SH.Steam_Distr</t>
  </si>
  <si>
    <t>EMI_per_household.kgCO2.CZ.Res.HHnew.Thermal.SH.DistrHeat.SH.Elec</t>
  </si>
  <si>
    <t>EMI_per_household.kgCO2.CZ.Res.HHnew.Thermal.SH.DistrHeat.SC</t>
  </si>
  <si>
    <t>EMI_per_household.kgCO2.CZ.Res.HHnew.Thermal.SH.DistrHeat.SC.AC.Elec</t>
  </si>
  <si>
    <t>EMI_per_household.kgCO2.CZ.Res.HHnew.Thermal.SH.DistrHeat.WH</t>
  </si>
  <si>
    <t>EMI_per_household.kgCO2.CZ.Res.HHnew.Thermal.SH.DistrHeat.WH.DistrHeat.NoSolar.Steam_Distr</t>
  </si>
  <si>
    <t>EMI_per_household.kgCO2.CZ.Res.HHnew.Thermal.SH.DistrHeat.WH.DistrHeat.Solar</t>
  </si>
  <si>
    <t>EMI_per_household.kgCO2.CZ.Res.HHnew.Thermal.SH.DistrHeat.WH.DistrHeat.Solar.Steam_Distr</t>
  </si>
  <si>
    <t>EMI_per_household.kgCO2.CZ.Res.HHnew.Thermal.SH.DistrHeat.WH.DistrHeat.Solar.Solar</t>
  </si>
  <si>
    <t>EMI_per_household.kgCO2.CZ.Res.HHnew.Thermal.SH.DistrHeat.WH.Elc.NoSolar.Elec</t>
  </si>
  <si>
    <t>EMI_per_household.kgCO2.CZ.Res.HHnew.Thermal.SH.DistrHeat.WH.Elc.Solar</t>
  </si>
  <si>
    <t>EMI_per_household.kgCO2.CZ.Res.HHnew.Thermal.SH.DistrHeat.WH.Elc.Solar.Elec</t>
  </si>
  <si>
    <t>EMI_per_household.kgCO2.CZ.Res.HHnew.Thermal.SH.DistrHeat.WH.Elc.Solar.Solar</t>
  </si>
  <si>
    <t>EMI_per_household.kgCO2.CZ.Res.HHnew.Thermal.SH.DistrHeat.CO</t>
  </si>
  <si>
    <t>EMI_per_household.kgCO2.CZ.Res.HHnew.Thermal.SH.DistrHeat.CO.LPG.LPG</t>
  </si>
  <si>
    <t>EMI_per_household.kgCO2.CZ.Res.HHnew.Thermal.SH.DistrHeat.CO.Elc.Elec</t>
  </si>
  <si>
    <t>EMI_per_household.kgCO2.CZ.Res.HHnew.Thermal.SH.AdvElc</t>
  </si>
  <si>
    <t>EMI_per_household.kgCO2.CZ.Res.HHnew.Thermal.SH.AdvElc.SH</t>
  </si>
  <si>
    <t>EMI_per_household.kgCO2.CZ.Res.HHnew.Thermal.SH.AdvElc.SH.Elec</t>
  </si>
  <si>
    <t>EMI_per_household.kgCO2.CZ.Res.HHnew.Thermal.SH.AdvElc.SC</t>
  </si>
  <si>
    <t>EMI_per_household.kgCO2.CZ.Res.HHnew.Thermal.SH.AdvElc.SC.AC.Elec</t>
  </si>
  <si>
    <t>EMI_per_household.kgCO2.CZ.Res.HHnew.Thermal.SH.AdvElc.WH</t>
  </si>
  <si>
    <t>EMI_per_household.kgCO2.CZ.Res.HHnew.Thermal.SH.AdvElc.WH.LPG.NoSolar.LPG</t>
  </si>
  <si>
    <t>EMI_per_household.kgCO2.CZ.Res.HHnew.Thermal.SH.AdvElc.WH.LPG.Solar</t>
  </si>
  <si>
    <t>EMI_per_household.kgCO2.CZ.Res.HHnew.Thermal.SH.AdvElc.WH.LPG.Solar.LPG</t>
  </si>
  <si>
    <t>EMI_per_household.kgCO2.CZ.Res.HHnew.Thermal.SH.AdvElc.WH.LPG.Solar.Solar</t>
  </si>
  <si>
    <t>EMI_per_household.kgCO2.CZ.Res.HHnew.Thermal.SH.AdvElc.WH.Elc.NoSolar.Elec</t>
  </si>
  <si>
    <t>EMI_per_household.kgCO2.CZ.Res.HHnew.Thermal.SH.AdvElc.WH.Elc.Solar</t>
  </si>
  <si>
    <t>EMI_per_household.kgCO2.CZ.Res.HHnew.Thermal.SH.AdvElc.WH.Elc.Solar.Elec</t>
  </si>
  <si>
    <t>EMI_per_household.kgCO2.CZ.Res.HHnew.Thermal.SH.AdvElc.WH.Elc.Solar.Solar</t>
  </si>
  <si>
    <t>EMI_per_household.kgCO2.CZ.Res.HHnew.Thermal.SH.AdvElc.CO</t>
  </si>
  <si>
    <t>EMI_per_household.kgCO2.CZ.Res.HHnew.Thermal.SH.AdvElc.CO.LPG.LPG</t>
  </si>
  <si>
    <t>EMI_per_household.kgCO2.CZ.Res.HHnew.Thermal.SH.AdvElc.CO.Elc.Elec</t>
  </si>
  <si>
    <t>EMI_per_household.kgCO2.CZ.Res.HHnew.Thermal.SH.ConvElc</t>
  </si>
  <si>
    <t>EMI_per_household.kgCO2.CZ.Res.HHnew.Thermal.SH.ConvElc.SH</t>
  </si>
  <si>
    <t>EMI_per_household.kgCO2.CZ.Res.HHnew.Thermal.SH.ConvElc.SH.Elec</t>
  </si>
  <si>
    <t>EMI_per_household.kgCO2.CZ.Res.HHnew.Thermal.SH.ConvElc.SC</t>
  </si>
  <si>
    <t>EMI_per_household.kgCO2.CZ.Res.HHnew.Thermal.SH.ConvElc.SC.AC.Elec</t>
  </si>
  <si>
    <t>EMI_per_household.kgCO2.CZ.Res.HHnew.Thermal.SH.ConvElc.WH</t>
  </si>
  <si>
    <t>EMI_per_household.kgCO2.CZ.Res.HHnew.Thermal.SH.ConvElc.WH.LPG.NoSolar.LPG</t>
  </si>
  <si>
    <t>EMI_per_household.kgCO2.CZ.Res.HHnew.Thermal.SH.ConvElc.WH.LPG.Solar</t>
  </si>
  <si>
    <t>EMI_per_household.kgCO2.CZ.Res.HHnew.Thermal.SH.ConvElc.WH.LPG.Solar.LPG</t>
  </si>
  <si>
    <t>EMI_per_household.kgCO2.CZ.Res.HHnew.Thermal.SH.ConvElc.WH.LPG.Solar.Solar</t>
  </si>
  <si>
    <t>EMI_per_household.kgCO2.CZ.Res.HHnew.Thermal.SH.ConvElc.WH.Elc.NoSolar.Elec</t>
  </si>
  <si>
    <t>EMI_per_household.kgCO2.CZ.Res.HHnew.Thermal.SH.ConvElc.WH.Elc.Solar</t>
  </si>
  <si>
    <t>EMI_per_household.kgCO2.CZ.Res.HHnew.Thermal.SH.ConvElc.WH.Elc.Solar.Elec</t>
  </si>
  <si>
    <t>EMI_per_household.kgCO2.CZ.Res.HHnew.Thermal.SH.ConvElc.WH.Elc.Solar.Solar</t>
  </si>
  <si>
    <t>EMI_per_household.kgCO2.CZ.Res.HHnew.Thermal.SH.ConvElc.CO</t>
  </si>
  <si>
    <t>EMI_per_household.kgCO2.CZ.Res.HHnew.Thermal.SH.ConvElc.CO.LPG.LPG</t>
  </si>
  <si>
    <t>EMI_per_household.kgCO2.CZ.Res.HHnew.Thermal.SH.ConvElc.CO.Elc.Elec</t>
  </si>
  <si>
    <t>CZ - Final energy consumption of new and renovated households per surface area (detailed structure)</t>
  </si>
  <si>
    <t>FEC_per_sqm.kWh.CZ.Res.HHnew.Thermal.SH.Solids</t>
  </si>
  <si>
    <t>FEC_per_sqm.kWh.CZ.Res.HHnew.Thermal.SH.Solids.SH</t>
  </si>
  <si>
    <t>FEC_per_sqm.kWh.CZ.Res.HHnew.Thermal.SH.Solids.SH.Solids</t>
  </si>
  <si>
    <t>FEC_per_sqm.kWh.CZ.Res.HHnew.Thermal.SH.Solids.SH.Elec</t>
  </si>
  <si>
    <t>FEC_per_sqm.kWh.CZ.Res.HHnew.Thermal.SH.Solids.SC</t>
  </si>
  <si>
    <t>FEC_per_sqm.kWh.CZ.Res.HHnew.Thermal.SH.Solids.SC.AC.Elec</t>
  </si>
  <si>
    <t>FEC_per_sqm.kWh.CZ.Res.HHnew.Thermal.SH.Solids.WH</t>
  </si>
  <si>
    <t>FEC_per_sqm.kWh.CZ.Res.HHnew.Thermal.SH.Solids.WH.Solids.NoSolar.Solids</t>
  </si>
  <si>
    <t>FEC_per_sqm.kWh.CZ.Res.HHnew.Thermal.SH.Solids.WH.LPG.NoSolar.LPG</t>
  </si>
  <si>
    <t>FEC_per_sqm.kWh.CZ.Res.HHnew.Thermal.SH.Solids.WH.LPG.Solar</t>
  </si>
  <si>
    <t>FEC_per_sqm.kWh.CZ.Res.HHnew.Thermal.SH.Solids.WH.LPG.Solar.LPG</t>
  </si>
  <si>
    <t>FEC_per_sqm.kWh.CZ.Res.HHnew.Thermal.SH.Solids.WH.LPG.Solar.Solar</t>
  </si>
  <si>
    <t>FEC_per_sqm.kWh.CZ.Res.HHnew.Thermal.SH.Solids.WH.Elc.NoSolar.Elec</t>
  </si>
  <si>
    <t>FEC_per_sqm.kWh.CZ.Res.HHnew.Thermal.SH.Solids.WH.Elc.Solar</t>
  </si>
  <si>
    <t>FEC_per_sqm.kWh.CZ.Res.HHnew.Thermal.SH.Solids.WH.Elc.Solar.Elec</t>
  </si>
  <si>
    <t>FEC_per_sqm.kWh.CZ.Res.HHnew.Thermal.SH.Solids.WH.Elc.Solar.Solar</t>
  </si>
  <si>
    <t>FEC_per_sqm.kWh.CZ.Res.HHnew.Thermal.SH.Solids.CO</t>
  </si>
  <si>
    <t>FEC_per_sqm.kWh.CZ.Res.HHnew.Thermal.SH.Solids.CO.Solids.Solids</t>
  </si>
  <si>
    <t>FEC_per_sqm.kWh.CZ.Res.HHnew.Thermal.SH.Solids.CO.LPG.LPG</t>
  </si>
  <si>
    <t>FEC_per_sqm.kWh.CZ.Res.HHnew.Thermal.SH.Solids.CO.Elc.Elec</t>
  </si>
  <si>
    <t>FEC_per_sqm.kWh.CZ.Res.HHnew.Thermal.SH.LPG</t>
  </si>
  <si>
    <t>FEC_per_sqm.kWh.CZ.Res.HHnew.Thermal.SH.LPG.SH</t>
  </si>
  <si>
    <t>FEC_per_sqm.kWh.CZ.Res.HHnew.Thermal.SH.LPG.SH.LPG</t>
  </si>
  <si>
    <t>FEC_per_sqm.kWh.CZ.Res.HHnew.Thermal.SH.LPG.SH.Elec</t>
  </si>
  <si>
    <t>FEC_per_sqm.kWh.CZ.Res.HHnew.Thermal.SH.LPG.SC</t>
  </si>
  <si>
    <t>FEC_per_sqm.kWh.CZ.Res.HHnew.Thermal.SH.LPG.SC.AC.Elec</t>
  </si>
  <si>
    <t>FEC_per_sqm.kWh.CZ.Res.HHnew.Thermal.SH.LPG.WH</t>
  </si>
  <si>
    <t>FEC_per_sqm.kWh.CZ.Res.HHnew.Thermal.SH.LPG.WH.LPG.NoSolar.LPG</t>
  </si>
  <si>
    <t>FEC_per_sqm.kWh.CZ.Res.HHnew.Thermal.SH.LPG.WH.LPG.Solar</t>
  </si>
  <si>
    <t>FEC_per_sqm.kWh.CZ.Res.HHnew.Thermal.SH.LPG.WH.LPG.Solar.LPG</t>
  </si>
  <si>
    <t>FEC_per_sqm.kWh.CZ.Res.HHnew.Thermal.SH.LPG.WH.LPG.Solar.Solar</t>
  </si>
  <si>
    <t>FEC_per_sqm.kWh.CZ.Res.HHnew.Thermal.SH.LPG.WH.Elc.NoSolar.Elec</t>
  </si>
  <si>
    <t>FEC_per_sqm.kWh.CZ.Res.HHnew.Thermal.SH.LPG.WH.Elc.Solar</t>
  </si>
  <si>
    <t>FEC_per_sqm.kWh.CZ.Res.HHnew.Thermal.SH.LPG.WH.Elc.Solar.Elec</t>
  </si>
  <si>
    <t>FEC_per_sqm.kWh.CZ.Res.HHnew.Thermal.SH.LPG.WH.Elc.Solar.Solar</t>
  </si>
  <si>
    <t>FEC_per_sqm.kWh.CZ.Res.HHnew.Thermal.SH.LPG.CO</t>
  </si>
  <si>
    <t>FEC_per_sqm.kWh.CZ.Res.HHnew.Thermal.SH.LPG.CO.LPG.LPG</t>
  </si>
  <si>
    <t>FEC_per_sqm.kWh.CZ.Res.HHnew.Thermal.SH.LPG.CO.Elc.Elec</t>
  </si>
  <si>
    <t>FEC_per_sqm.kWh.CZ.Res.HHnew.Thermal.SH.Oil</t>
  </si>
  <si>
    <t>FEC_per_sqm.kWh.CZ.Res.HHnew.Thermal.SH.Oil.SH</t>
  </si>
  <si>
    <t>FEC_per_sqm.kWh.CZ.Res.HHnew.Thermal.SH.Oil.SH.Oil</t>
  </si>
  <si>
    <t>FEC_per_sqm.kWh.CZ.Res.HHnew.Thermal.SH.Oil.SH.Elec</t>
  </si>
  <si>
    <t>FEC_per_sqm.kWh.CZ.Res.HHnew.Thermal.SH.Oil.SC</t>
  </si>
  <si>
    <t>FEC_per_sqm.kWh.CZ.Res.HHnew.Thermal.SH.Oil.SC.AC.Elec</t>
  </si>
  <si>
    <t>FEC_per_sqm.kWh.CZ.Res.HHnew.Thermal.SH.Oil.WH</t>
  </si>
  <si>
    <t>FEC_per_sqm.kWh.CZ.Res.HHnew.Thermal.SH.Oil.WH.Oil.NoSolar.Oil</t>
  </si>
  <si>
    <t>FEC_per_sqm.kWh.CZ.Res.HHnew.Thermal.SH.Oil.WH.Oil.Solar</t>
  </si>
  <si>
    <t>FEC_per_sqm.kWh.CZ.Res.HHnew.Thermal.SH.Oil.WH.Oil.Solar.Oil</t>
  </si>
  <si>
    <t>FEC_per_sqm.kWh.CZ.Res.HHnew.Thermal.SH.Oil.WH.Oil.Solar.Solar</t>
  </si>
  <si>
    <t>FEC_per_sqm.kWh.CZ.Res.HHnew.Thermal.SH.Oil.WH.Elc.NoSolar.Elec</t>
  </si>
  <si>
    <t>FEC_per_sqm.kWh.CZ.Res.HHnew.Thermal.SH.Oil.WH.Elc.Solar</t>
  </si>
  <si>
    <t>FEC_per_sqm.kWh.CZ.Res.HHnew.Thermal.SH.Oil.WH.Elc.Solar.Elec</t>
  </si>
  <si>
    <t>FEC_per_sqm.kWh.CZ.Res.HHnew.Thermal.SH.Oil.WH.Elc.Solar.Solar</t>
  </si>
  <si>
    <t>FEC_per_sqm.kWh.CZ.Res.HHnew.Thermal.SH.Oil.CO</t>
  </si>
  <si>
    <t>FEC_per_sqm.kWh.CZ.Res.HHnew.Thermal.SH.Oil.CO.LPG.LPG</t>
  </si>
  <si>
    <t>FEC_per_sqm.kWh.CZ.Res.HHnew.Thermal.SH.Oil.CO.Elc.Elec</t>
  </si>
  <si>
    <t>FEC_per_sqm.kWh.CZ.Res.HHnew.Thermal.SH.Gas</t>
  </si>
  <si>
    <t>FEC_per_sqm.kWh.CZ.Res.HHnew.Thermal.SH.Gas.SH</t>
  </si>
  <si>
    <t>FEC_per_sqm.kWh.CZ.Res.HHnew.Thermal.SH.Gas.SH.Gas</t>
  </si>
  <si>
    <t>FEC_per_sqm.kWh.CZ.Res.HHnew.Thermal.SH.Gas.SH.Elec</t>
  </si>
  <si>
    <t>FEC_per_sqm.kWh.CZ.Res.HHnew.Thermal.SH.Gas.SC</t>
  </si>
  <si>
    <t>FEC_per_sqm.kWh.CZ.Res.HHnew.Thermal.SH.Gas.SC.AC.Elec</t>
  </si>
  <si>
    <t>FEC_per_sqm.kWh.CZ.Res.HHnew.Thermal.SH.Gas.WH</t>
  </si>
  <si>
    <t>FEC_per_sqm.kWh.CZ.Res.HHnew.Thermal.SH.Gas.WH.Gas.NoSolar.Gas</t>
  </si>
  <si>
    <t>FEC_per_sqm.kWh.CZ.Res.HHnew.Thermal.SH.Gas.WH.Gas.Solar</t>
  </si>
  <si>
    <t>FEC_per_sqm.kWh.CZ.Res.HHnew.Thermal.SH.Gas.WH.Gas.Solar.Gas</t>
  </si>
  <si>
    <t>FEC_per_sqm.kWh.CZ.Res.HHnew.Thermal.SH.Gas.WH.Gas.Solar.Solar</t>
  </si>
  <si>
    <t>FEC_per_sqm.kWh.CZ.Res.HHnew.Thermal.SH.Gas.WH.Elc.NoSolar.Elec</t>
  </si>
  <si>
    <t>FEC_per_sqm.kWh.CZ.Res.HHnew.Thermal.SH.Gas.WH.Elc.Solar</t>
  </si>
  <si>
    <t>FEC_per_sqm.kWh.CZ.Res.HHnew.Thermal.SH.Gas.WH.Elc.Solar.Elec</t>
  </si>
  <si>
    <t>FEC_per_sqm.kWh.CZ.Res.HHnew.Thermal.SH.Gas.WH.Elc.Solar.Solar</t>
  </si>
  <si>
    <t>FEC_per_sqm.kWh.CZ.Res.HHnew.Thermal.SH.Gas.CO</t>
  </si>
  <si>
    <t>FEC_per_sqm.kWh.CZ.Res.HHnew.Thermal.SH.Gas.CO.Gas.Gas</t>
  </si>
  <si>
    <t>FEC_per_sqm.kWh.CZ.Res.HHnew.Thermal.SH.Gas.CO.Elc.Elec</t>
  </si>
  <si>
    <t>FEC_per_sqm.kWh.CZ.Res.HHnew.Thermal.SH.Biomass</t>
  </si>
  <si>
    <t>FEC_per_sqm.kWh.CZ.Res.HHnew.Thermal.SH.Biomass.SH</t>
  </si>
  <si>
    <t>FEC_per_sqm.kWh.CZ.Res.HHnew.Thermal.SH.Biomass.SH.Biomass</t>
  </si>
  <si>
    <t>FEC_per_sqm.kWh.CZ.Res.HHnew.Thermal.SH.Biomass.SH.Elec</t>
  </si>
  <si>
    <t>FEC_per_sqm.kWh.CZ.Res.HHnew.Thermal.SH.Biomass.SC</t>
  </si>
  <si>
    <t>FEC_per_sqm.kWh.CZ.Res.HHnew.Thermal.SH.Biomass.SC.AC.Elec</t>
  </si>
  <si>
    <t>FEC_per_sqm.kWh.CZ.Res.HHnew.Thermal.SH.Biomass.WH</t>
  </si>
  <si>
    <t>FEC_per_sqm.kWh.CZ.Res.HHnew.Thermal.SH.Biomass.WH.Biomass.NoSolar.Biomass</t>
  </si>
  <si>
    <t>FEC_per_sqm.kWh.CZ.Res.HHnew.Thermal.SH.Biomass.WH.Biomass.Solar</t>
  </si>
  <si>
    <t>FEC_per_sqm.kWh.CZ.Res.HHnew.Thermal.SH.Biomass.WH.Biomass.Solar.Biomass</t>
  </si>
  <si>
    <t>FEC_per_sqm.kWh.CZ.Res.HHnew.Thermal.SH.Biomass.WH.Biomass.Solar.Solar</t>
  </si>
  <si>
    <t>FEC_per_sqm.kWh.CZ.Res.HHnew.Thermal.SH.Biomass.WH.LPG.NoSolar.LPG</t>
  </si>
  <si>
    <t>FEC_per_sqm.kWh.CZ.Res.HHnew.Thermal.SH.Biomass.WH.LPG.Solar</t>
  </si>
  <si>
    <t>FEC_per_sqm.kWh.CZ.Res.HHnew.Thermal.SH.Biomass.WH.LPG.Solar.LPG</t>
  </si>
  <si>
    <t>FEC_per_sqm.kWh.CZ.Res.HHnew.Thermal.SH.Biomass.WH.LPG.Solar.Solar</t>
  </si>
  <si>
    <t>FEC_per_sqm.kWh.CZ.Res.HHnew.Thermal.SH.Biomass.WH.Elc.NoSolar.Elec</t>
  </si>
  <si>
    <t>FEC_per_sqm.kWh.CZ.Res.HHnew.Thermal.SH.Biomass.WH.Elc.Solar</t>
  </si>
  <si>
    <t>FEC_per_sqm.kWh.CZ.Res.HHnew.Thermal.SH.Biomass.WH.Elc.Solar.Elec</t>
  </si>
  <si>
    <t>FEC_per_sqm.kWh.CZ.Res.HHnew.Thermal.SH.Biomass.WH.Elc.Solar.Solar</t>
  </si>
  <si>
    <t>FEC_per_sqm.kWh.CZ.Res.HHnew.Thermal.SH.Biomass.CO</t>
  </si>
  <si>
    <t>FEC_per_sqm.kWh.CZ.Res.HHnew.Thermal.SH.Biomass.CO.Biomass.Biomass</t>
  </si>
  <si>
    <t>FEC_per_sqm.kWh.CZ.Res.HHnew.Thermal.SH.Biomass.CO.LPG.LPG</t>
  </si>
  <si>
    <t>FEC_per_sqm.kWh.CZ.Res.HHnew.Thermal.SH.Biomass.CO.Elc.Elec</t>
  </si>
  <si>
    <t>FEC_per_sqm.kWh.CZ.Res.HHnew.Thermal.SH.Geo</t>
  </si>
  <si>
    <t>FEC_per_sqm.kWh.CZ.Res.HHnew.Thermal.SH.Geo.SH</t>
  </si>
  <si>
    <t>FEC_per_sqm.kWh.CZ.Res.HHnew.Thermal.SH.Geo.SH.Geo</t>
  </si>
  <si>
    <t>FEC_per_sqm.kWh.CZ.Res.HHnew.Thermal.SH.Geo.SH.Elec</t>
  </si>
  <si>
    <t>FEC_per_sqm.kWh.CZ.Res.HHnew.Thermal.SH.Geo.SC</t>
  </si>
  <si>
    <t>FEC_per_sqm.kWh.CZ.Res.HHnew.Thermal.SH.Geo.SC.AC.Elec</t>
  </si>
  <si>
    <t>FEC_per_sqm.kWh.CZ.Res.HHnew.Thermal.SH.Geo.WH</t>
  </si>
  <si>
    <t>FEC_per_sqm.kWh.CZ.Res.HHnew.Thermal.SH.Geo.WH.Geo.NoSolar.Geo</t>
  </si>
  <si>
    <t>FEC_per_sqm.kWh.CZ.Res.HHnew.Thermal.SH.Geo.WH.Geo.Solar</t>
  </si>
  <si>
    <t>FEC_per_sqm.kWh.CZ.Res.HHnew.Thermal.SH.Geo.WH.Geo.Solar.Geo</t>
  </si>
  <si>
    <t>FEC_per_sqm.kWh.CZ.Res.HHnew.Thermal.SH.Geo.WH.Geo.Solar.Solar</t>
  </si>
  <si>
    <t>FEC_per_sqm.kWh.CZ.Res.HHnew.Thermal.SH.Geo.WH.Elc.NoSolar.Elec</t>
  </si>
  <si>
    <t>FEC_per_sqm.kWh.CZ.Res.HHnew.Thermal.SH.Geo.WH.Elc.Solar</t>
  </si>
  <si>
    <t>FEC_per_sqm.kWh.CZ.Res.HHnew.Thermal.SH.Geo.WH.Elc.Solar.Elec</t>
  </si>
  <si>
    <t>FEC_per_sqm.kWh.CZ.Res.HHnew.Thermal.SH.Geo.WH.Elc.Solar.Solar</t>
  </si>
  <si>
    <t>FEC_per_sqm.kWh.CZ.Res.HHnew.Thermal.SH.Geo.CO</t>
  </si>
  <si>
    <t>FEC_per_sqm.kWh.CZ.Res.HHnew.Thermal.SH.Geo.CO.LPG.LPG</t>
  </si>
  <si>
    <t>FEC_per_sqm.kWh.CZ.Res.HHnew.Thermal.SH.Geo.CO.Elc.Elec</t>
  </si>
  <si>
    <t>FEC_per_sqm.kWh.CZ.Res.HHnew.Thermal.SH.DistrHeat</t>
  </si>
  <si>
    <t>FEC_per_sqm.kWh.CZ.Res.HHnew.Thermal.SH.DistrHeat.SH</t>
  </si>
  <si>
    <t>FEC_per_sqm.kWh.CZ.Res.HHnew.Thermal.SH.DistrHeat.SH.Steam_Distr</t>
  </si>
  <si>
    <t>FEC_per_sqm.kWh.CZ.Res.HHnew.Thermal.SH.DistrHeat.SH.Elec</t>
  </si>
  <si>
    <t>FEC_per_sqm.kWh.CZ.Res.HHnew.Thermal.SH.DistrHeat.SC</t>
  </si>
  <si>
    <t>FEC_per_sqm.kWh.CZ.Res.HHnew.Thermal.SH.DistrHeat.SC.AC.Elec</t>
  </si>
  <si>
    <t>FEC_per_sqm.kWh.CZ.Res.HHnew.Thermal.SH.DistrHeat.WH</t>
  </si>
  <si>
    <t>FEC_per_sqm.kWh.CZ.Res.HHnew.Thermal.SH.DistrHeat.WH.DistrHeat.NoSolar.Steam_Distr</t>
  </si>
  <si>
    <t>FEC_per_sqm.kWh.CZ.Res.HHnew.Thermal.SH.DistrHeat.WH.DistrHeat.Solar</t>
  </si>
  <si>
    <t>FEC_per_sqm.kWh.CZ.Res.HHnew.Thermal.SH.DistrHeat.WH.DistrHeat.Solar.Steam_Distr</t>
  </si>
  <si>
    <t>FEC_per_sqm.kWh.CZ.Res.HHnew.Thermal.SH.DistrHeat.WH.DistrHeat.Solar.Solar</t>
  </si>
  <si>
    <t>FEC_per_sqm.kWh.CZ.Res.HHnew.Thermal.SH.DistrHeat.WH.Elc.NoSolar.Elec</t>
  </si>
  <si>
    <t>FEC_per_sqm.kWh.CZ.Res.HHnew.Thermal.SH.DistrHeat.WH.Elc.Solar</t>
  </si>
  <si>
    <t>FEC_per_sqm.kWh.CZ.Res.HHnew.Thermal.SH.DistrHeat.WH.Elc.Solar.Elec</t>
  </si>
  <si>
    <t>FEC_per_sqm.kWh.CZ.Res.HHnew.Thermal.SH.DistrHeat.WH.Elc.Solar.Solar</t>
  </si>
  <si>
    <t>FEC_per_sqm.kWh.CZ.Res.HHnew.Thermal.SH.DistrHeat.CO</t>
  </si>
  <si>
    <t>FEC_per_sqm.kWh.CZ.Res.HHnew.Thermal.SH.DistrHeat.CO.LPG.LPG</t>
  </si>
  <si>
    <t>FEC_per_sqm.kWh.CZ.Res.HHnew.Thermal.SH.DistrHeat.CO.Elc.Elec</t>
  </si>
  <si>
    <t>FEC_per_sqm.kWh.CZ.Res.HHnew.Thermal.SH.AdvElc</t>
  </si>
  <si>
    <t>FEC_per_sqm.kWh.CZ.Res.HHnew.Thermal.SH.AdvElc.SH</t>
  </si>
  <si>
    <t>FEC_per_sqm.kWh.CZ.Res.HHnew.Thermal.SH.AdvElc.SH.Elec</t>
  </si>
  <si>
    <t>FEC_per_sqm.kWh.CZ.Res.HHnew.Thermal.SH.AdvElc.SC</t>
  </si>
  <si>
    <t>FEC_per_sqm.kWh.CZ.Res.HHnew.Thermal.SH.AdvElc.SC.AC.Elec</t>
  </si>
  <si>
    <t>FEC_per_sqm.kWh.CZ.Res.HHnew.Thermal.SH.AdvElc.WH</t>
  </si>
  <si>
    <t>FEC_per_sqm.kWh.CZ.Res.HHnew.Thermal.SH.AdvElc.WH.LPG.NoSolar.LPG</t>
  </si>
  <si>
    <t>FEC_per_sqm.kWh.CZ.Res.HHnew.Thermal.SH.AdvElc.WH.LPG.Solar</t>
  </si>
  <si>
    <t>FEC_per_sqm.kWh.CZ.Res.HHnew.Thermal.SH.AdvElc.WH.LPG.Solar.LPG</t>
  </si>
  <si>
    <t>FEC_per_sqm.kWh.CZ.Res.HHnew.Thermal.SH.AdvElc.WH.LPG.Solar.Solar</t>
  </si>
  <si>
    <t>FEC_per_sqm.kWh.CZ.Res.HHnew.Thermal.SH.AdvElc.WH.Elc.NoSolar.Elec</t>
  </si>
  <si>
    <t>FEC_per_sqm.kWh.CZ.Res.HHnew.Thermal.SH.AdvElc.WH.Elc.Solar</t>
  </si>
  <si>
    <t>FEC_per_sqm.kWh.CZ.Res.HHnew.Thermal.SH.AdvElc.WH.Elc.Solar.Elec</t>
  </si>
  <si>
    <t>FEC_per_sqm.kWh.CZ.Res.HHnew.Thermal.SH.AdvElc.WH.Elc.Solar.Solar</t>
  </si>
  <si>
    <t>FEC_per_sqm.kWh.CZ.Res.HHnew.Thermal.SH.AdvElc.CO</t>
  </si>
  <si>
    <t>FEC_per_sqm.kWh.CZ.Res.HHnew.Thermal.SH.AdvElc.CO.LPG.LPG</t>
  </si>
  <si>
    <t>FEC_per_sqm.kWh.CZ.Res.HHnew.Thermal.SH.AdvElc.CO.Elc.Elec</t>
  </si>
  <si>
    <t>FEC_per_sqm.kWh.CZ.Res.HHnew.Thermal.SH.ConvElc</t>
  </si>
  <si>
    <t>FEC_per_sqm.kWh.CZ.Res.HHnew.Thermal.SH.ConvElc.SH</t>
  </si>
  <si>
    <t>FEC_per_sqm.kWh.CZ.Res.HHnew.Thermal.SH.ConvElc.SH.Elec</t>
  </si>
  <si>
    <t>FEC_per_sqm.kWh.CZ.Res.HHnew.Thermal.SH.ConvElc.SC</t>
  </si>
  <si>
    <t>FEC_per_sqm.kWh.CZ.Res.HHnew.Thermal.SH.ConvElc.SC.AC.Elec</t>
  </si>
  <si>
    <t>FEC_per_sqm.kWh.CZ.Res.HHnew.Thermal.SH.ConvElc.WH</t>
  </si>
  <si>
    <t>FEC_per_sqm.kWh.CZ.Res.HHnew.Thermal.SH.ConvElc.WH.LPG.NoSolar.LPG</t>
  </si>
  <si>
    <t>FEC_per_sqm.kWh.CZ.Res.HHnew.Thermal.SH.ConvElc.WH.LPG.Solar</t>
  </si>
  <si>
    <t>FEC_per_sqm.kWh.CZ.Res.HHnew.Thermal.SH.ConvElc.WH.LPG.Solar.LPG</t>
  </si>
  <si>
    <t>FEC_per_sqm.kWh.CZ.Res.HHnew.Thermal.SH.ConvElc.WH.LPG.Solar.Solar</t>
  </si>
  <si>
    <t>FEC_per_sqm.kWh.CZ.Res.HHnew.Thermal.SH.ConvElc.WH.Elc.NoSolar.Elec</t>
  </si>
  <si>
    <t>FEC_per_sqm.kWh.CZ.Res.HHnew.Thermal.SH.ConvElc.WH.Elc.Solar</t>
  </si>
  <si>
    <t>FEC_per_sqm.kWh.CZ.Res.HHnew.Thermal.SH.ConvElc.WH.Elc.Solar.Elec</t>
  </si>
  <si>
    <t>FEC_per_sqm.kWh.CZ.Res.HHnew.Thermal.SH.ConvElc.WH.Elc.Solar.Solar</t>
  </si>
  <si>
    <t>FEC_per_sqm.kWh.CZ.Res.HHnew.Thermal.SH.ConvElc.CO</t>
  </si>
  <si>
    <t>FEC_per_sqm.kWh.CZ.Res.HHnew.Thermal.SH.ConvElc.CO.LPG.LPG</t>
  </si>
  <si>
    <t>FEC_per_sqm.kWh.CZ.Res.HHnew.Thermal.SH.ConvElc.CO.Elc.Elec</t>
  </si>
  <si>
    <t>CZ - Thermal energy service of new and renovated households per surface area (detailed structure)</t>
  </si>
  <si>
    <t>TES_per_sqm.kWh.CZ.Res.HHnew.Thermal.SH.Solids</t>
  </si>
  <si>
    <t>TES_per_sqm.kWh.CZ.Res.HHnew.Thermal.SH.Solids.SH</t>
  </si>
  <si>
    <t>TES_per_sqm.kWh.CZ.Res.HHnew.Thermal.SH.Solids.SH.Solids</t>
  </si>
  <si>
    <t>TES_per_sqm.kWh.CZ.Res.HHnew.Thermal.SH.Solids.SH.Elec</t>
  </si>
  <si>
    <t>TES_per_sqm.kWh.CZ.Res.HHnew.Thermal.SH.Solids.SC</t>
  </si>
  <si>
    <t>TES_per_sqm.kWh.CZ.Res.HHnew.Thermal.SH.Solids.SC.AC.Elec</t>
  </si>
  <si>
    <t>TES_per_sqm.kWh.CZ.Res.HHnew.Thermal.SH.Solids.WH</t>
  </si>
  <si>
    <t>TES_per_sqm.kWh.CZ.Res.HHnew.Thermal.SH.Solids.WH.Solids.NoSolar.Solids</t>
  </si>
  <si>
    <t>TES_per_sqm.kWh.CZ.Res.HHnew.Thermal.SH.Solids.WH.LPG.NoSolar.LPG</t>
  </si>
  <si>
    <t>TES_per_sqm.kWh.CZ.Res.HHnew.Thermal.SH.Solids.WH.LPG.Solar</t>
  </si>
  <si>
    <t>TES_per_sqm.kWh.CZ.Res.HHnew.Thermal.SH.Solids.WH.LPG.Solar.LPG</t>
  </si>
  <si>
    <t>TES_per_sqm.kWh.CZ.Res.HHnew.Thermal.SH.Solids.WH.LPG.Solar.Solar</t>
  </si>
  <si>
    <t>TES_per_sqm.kWh.CZ.Res.HHnew.Thermal.SH.Solids.WH.Elc.NoSolar.Elec</t>
  </si>
  <si>
    <t>TES_per_sqm.kWh.CZ.Res.HHnew.Thermal.SH.Solids.WH.Elc.Solar</t>
  </si>
  <si>
    <t>TES_per_sqm.kWh.CZ.Res.HHnew.Thermal.SH.Solids.WH.Elc.Solar.Elec</t>
  </si>
  <si>
    <t>TES_per_sqm.kWh.CZ.Res.HHnew.Thermal.SH.Solids.WH.Elc.Solar.Solar</t>
  </si>
  <si>
    <t>TES_per_sqm.kWh.CZ.Res.HHnew.Thermal.SH.Solids.CO</t>
  </si>
  <si>
    <t>TES_per_sqm.kWh.CZ.Res.HHnew.Thermal.SH.Solids.CO.Solids.Solids</t>
  </si>
  <si>
    <t>TES_per_sqm.kWh.CZ.Res.HHnew.Thermal.SH.Solids.CO.LPG.LPG</t>
  </si>
  <si>
    <t>TES_per_sqm.kWh.CZ.Res.HHnew.Thermal.SH.Solids.CO.Elc.Elec</t>
  </si>
  <si>
    <t>TES_per_sqm.kWh.CZ.Res.HHnew.Thermal.SH.LPG</t>
  </si>
  <si>
    <t>TES_per_sqm.kWh.CZ.Res.HHnew.Thermal.SH.LPG.SH</t>
  </si>
  <si>
    <t>TES_per_sqm.kWh.CZ.Res.HHnew.Thermal.SH.LPG.SH.LPG</t>
  </si>
  <si>
    <t>TES_per_sqm.kWh.CZ.Res.HHnew.Thermal.SH.LPG.SH.Elec</t>
  </si>
  <si>
    <t>TES_per_sqm.kWh.CZ.Res.HHnew.Thermal.SH.LPG.SC</t>
  </si>
  <si>
    <t>TES_per_sqm.kWh.CZ.Res.HHnew.Thermal.SH.LPG.SC.AC.Elec</t>
  </si>
  <si>
    <t>TES_per_sqm.kWh.CZ.Res.HHnew.Thermal.SH.LPG.WH</t>
  </si>
  <si>
    <t>TES_per_sqm.kWh.CZ.Res.HHnew.Thermal.SH.LPG.WH.LPG.NoSolar.LPG</t>
  </si>
  <si>
    <t>TES_per_sqm.kWh.CZ.Res.HHnew.Thermal.SH.LPG.WH.LPG.Solar</t>
  </si>
  <si>
    <t>TES_per_sqm.kWh.CZ.Res.HHnew.Thermal.SH.LPG.WH.LPG.Solar.LPG</t>
  </si>
  <si>
    <t>TES_per_sqm.kWh.CZ.Res.HHnew.Thermal.SH.LPG.WH.LPG.Solar.Solar</t>
  </si>
  <si>
    <t>TES_per_sqm.kWh.CZ.Res.HHnew.Thermal.SH.LPG.WH.Elc.NoSolar.Elec</t>
  </si>
  <si>
    <t>TES_per_sqm.kWh.CZ.Res.HHnew.Thermal.SH.LPG.WH.Elc.Solar</t>
  </si>
  <si>
    <t>TES_per_sqm.kWh.CZ.Res.HHnew.Thermal.SH.LPG.WH.Elc.Solar.Elec</t>
  </si>
  <si>
    <t>TES_per_sqm.kWh.CZ.Res.HHnew.Thermal.SH.LPG.WH.Elc.Solar.Solar</t>
  </si>
  <si>
    <t>TES_per_sqm.kWh.CZ.Res.HHnew.Thermal.SH.LPG.CO</t>
  </si>
  <si>
    <t>TES_per_sqm.kWh.CZ.Res.HHnew.Thermal.SH.LPG.CO.LPG.LPG</t>
  </si>
  <si>
    <t>TES_per_sqm.kWh.CZ.Res.HHnew.Thermal.SH.LPG.CO.Elc.Elec</t>
  </si>
  <si>
    <t>TES_per_sqm.kWh.CZ.Res.HHnew.Thermal.SH.Oil</t>
  </si>
  <si>
    <t>TES_per_sqm.kWh.CZ.Res.HHnew.Thermal.SH.Oil.SH</t>
  </si>
  <si>
    <t>TES_per_sqm.kWh.CZ.Res.HHnew.Thermal.SH.Oil.SH.Oil</t>
  </si>
  <si>
    <t>TES_per_sqm.kWh.CZ.Res.HHnew.Thermal.SH.Oil.SH.Elec</t>
  </si>
  <si>
    <t>TES_per_sqm.kWh.CZ.Res.HHnew.Thermal.SH.Oil.SC</t>
  </si>
  <si>
    <t>TES_per_sqm.kWh.CZ.Res.HHnew.Thermal.SH.Oil.SC.AC.Elec</t>
  </si>
  <si>
    <t>TES_per_sqm.kWh.CZ.Res.HHnew.Thermal.SH.Oil.WH</t>
  </si>
  <si>
    <t>TES_per_sqm.kWh.CZ.Res.HHnew.Thermal.SH.Oil.WH.Oil.NoSolar.Oil</t>
  </si>
  <si>
    <t>TES_per_sqm.kWh.CZ.Res.HHnew.Thermal.SH.Oil.WH.Oil.Solar</t>
  </si>
  <si>
    <t>TES_per_sqm.kWh.CZ.Res.HHnew.Thermal.SH.Oil.WH.Oil.Solar.Oil</t>
  </si>
  <si>
    <t>TES_per_sqm.kWh.CZ.Res.HHnew.Thermal.SH.Oil.WH.Oil.Solar.Solar</t>
  </si>
  <si>
    <t>TES_per_sqm.kWh.CZ.Res.HHnew.Thermal.SH.Oil.WH.Elc.NoSolar.Elec</t>
  </si>
  <si>
    <t>TES_per_sqm.kWh.CZ.Res.HHnew.Thermal.SH.Oil.WH.Elc.Solar</t>
  </si>
  <si>
    <t>TES_per_sqm.kWh.CZ.Res.HHnew.Thermal.SH.Oil.WH.Elc.Solar.Elec</t>
  </si>
  <si>
    <t>TES_per_sqm.kWh.CZ.Res.HHnew.Thermal.SH.Oil.WH.Elc.Solar.Solar</t>
  </si>
  <si>
    <t>TES_per_sqm.kWh.CZ.Res.HHnew.Thermal.SH.Oil.CO</t>
  </si>
  <si>
    <t>TES_per_sqm.kWh.CZ.Res.HHnew.Thermal.SH.Oil.CO.LPG.LPG</t>
  </si>
  <si>
    <t>TES_per_sqm.kWh.CZ.Res.HHnew.Thermal.SH.Oil.CO.Elc.Elec</t>
  </si>
  <si>
    <t>TES_per_sqm.kWh.CZ.Res.HHnew.Thermal.SH.Gas</t>
  </si>
  <si>
    <t>TES_per_sqm.kWh.CZ.Res.HHnew.Thermal.SH.Gas.SH</t>
  </si>
  <si>
    <t>TES_per_sqm.kWh.CZ.Res.HHnew.Thermal.SH.Gas.SH.Gas</t>
  </si>
  <si>
    <t>TES_per_sqm.kWh.CZ.Res.HHnew.Thermal.SH.Gas.SH.Elec</t>
  </si>
  <si>
    <t>TES_per_sqm.kWh.CZ.Res.HHnew.Thermal.SH.Gas.SC</t>
  </si>
  <si>
    <t>TES_per_sqm.kWh.CZ.Res.HHnew.Thermal.SH.Gas.SC.AC.Elec</t>
  </si>
  <si>
    <t>TES_per_sqm.kWh.CZ.Res.HHnew.Thermal.SH.Gas.WH</t>
  </si>
  <si>
    <t>TES_per_sqm.kWh.CZ.Res.HHnew.Thermal.SH.Gas.WH.Gas.NoSolar.Gas</t>
  </si>
  <si>
    <t>TES_per_sqm.kWh.CZ.Res.HHnew.Thermal.SH.Gas.WH.Gas.Solar</t>
  </si>
  <si>
    <t>TES_per_sqm.kWh.CZ.Res.HHnew.Thermal.SH.Gas.WH.Gas.Solar.Gas</t>
  </si>
  <si>
    <t>TES_per_sqm.kWh.CZ.Res.HHnew.Thermal.SH.Gas.WH.Gas.Solar.Solar</t>
  </si>
  <si>
    <t>TES_per_sqm.kWh.CZ.Res.HHnew.Thermal.SH.Gas.WH.Elc.NoSolar.Elec</t>
  </si>
  <si>
    <t>TES_per_sqm.kWh.CZ.Res.HHnew.Thermal.SH.Gas.WH.Elc.Solar</t>
  </si>
  <si>
    <t>TES_per_sqm.kWh.CZ.Res.HHnew.Thermal.SH.Gas.WH.Elc.Solar.Elec</t>
  </si>
  <si>
    <t>TES_per_sqm.kWh.CZ.Res.HHnew.Thermal.SH.Gas.WH.Elc.Solar.Solar</t>
  </si>
  <si>
    <t>TES_per_sqm.kWh.CZ.Res.HHnew.Thermal.SH.Gas.CO</t>
  </si>
  <si>
    <t>TES_per_sqm.kWh.CZ.Res.HHnew.Thermal.SH.Gas.CO.Gas.Gas</t>
  </si>
  <si>
    <t>TES_per_sqm.kWh.CZ.Res.HHnew.Thermal.SH.Gas.CO.Elc.Elec</t>
  </si>
  <si>
    <t>TES_per_sqm.kWh.CZ.Res.HHnew.Thermal.SH.Biomass</t>
  </si>
  <si>
    <t>TES_per_sqm.kWh.CZ.Res.HHnew.Thermal.SH.Biomass.SH</t>
  </si>
  <si>
    <t>TES_per_sqm.kWh.CZ.Res.HHnew.Thermal.SH.Biomass.SH.Biomass</t>
  </si>
  <si>
    <t>TES_per_sqm.kWh.CZ.Res.HHnew.Thermal.SH.Biomass.SH.Elec</t>
  </si>
  <si>
    <t>TES_per_sqm.kWh.CZ.Res.HHnew.Thermal.SH.Biomass.SC</t>
  </si>
  <si>
    <t>TES_per_sqm.kWh.CZ.Res.HHnew.Thermal.SH.Biomass.SC.AC.Elec</t>
  </si>
  <si>
    <t>TES_per_sqm.kWh.CZ.Res.HHnew.Thermal.SH.Biomass.WH</t>
  </si>
  <si>
    <t>TES_per_sqm.kWh.CZ.Res.HHnew.Thermal.SH.Biomass.WH.Biomass.NoSolar.Biomass</t>
  </si>
  <si>
    <t>TES_per_sqm.kWh.CZ.Res.HHnew.Thermal.SH.Biomass.WH.Biomass.Solar</t>
  </si>
  <si>
    <t>TES_per_sqm.kWh.CZ.Res.HHnew.Thermal.SH.Biomass.WH.Biomass.Solar.Biomass</t>
  </si>
  <si>
    <t>TES_per_sqm.kWh.CZ.Res.HHnew.Thermal.SH.Biomass.WH.Biomass.Solar.Solar</t>
  </si>
  <si>
    <t>TES_per_sqm.kWh.CZ.Res.HHnew.Thermal.SH.Biomass.WH.LPG.NoSolar.LPG</t>
  </si>
  <si>
    <t>TES_per_sqm.kWh.CZ.Res.HHnew.Thermal.SH.Biomass.WH.LPG.Solar</t>
  </si>
  <si>
    <t>TES_per_sqm.kWh.CZ.Res.HHnew.Thermal.SH.Biomass.WH.LPG.Solar.LPG</t>
  </si>
  <si>
    <t>TES_per_sqm.kWh.CZ.Res.HHnew.Thermal.SH.Biomass.WH.LPG.Solar.Solar</t>
  </si>
  <si>
    <t>TES_per_sqm.kWh.CZ.Res.HHnew.Thermal.SH.Biomass.WH.Elc.NoSolar.Elec</t>
  </si>
  <si>
    <t>TES_per_sqm.kWh.CZ.Res.HHnew.Thermal.SH.Biomass.WH.Elc.Solar</t>
  </si>
  <si>
    <t>TES_per_sqm.kWh.CZ.Res.HHnew.Thermal.SH.Biomass.WH.Elc.Solar.Elec</t>
  </si>
  <si>
    <t>TES_per_sqm.kWh.CZ.Res.HHnew.Thermal.SH.Biomass.WH.Elc.Solar.Solar</t>
  </si>
  <si>
    <t>TES_per_sqm.kWh.CZ.Res.HHnew.Thermal.SH.Biomass.CO</t>
  </si>
  <si>
    <t>TES_per_sqm.kWh.CZ.Res.HHnew.Thermal.SH.Biomass.CO.Biomass.Biomass</t>
  </si>
  <si>
    <t>TES_per_sqm.kWh.CZ.Res.HHnew.Thermal.SH.Biomass.CO.LPG.LPG</t>
  </si>
  <si>
    <t>TES_per_sqm.kWh.CZ.Res.HHnew.Thermal.SH.Biomass.CO.Elc.Elec</t>
  </si>
  <si>
    <t>TES_per_sqm.kWh.CZ.Res.HHnew.Thermal.SH.Geo</t>
  </si>
  <si>
    <t>TES_per_sqm.kWh.CZ.Res.HHnew.Thermal.SH.Geo.SH</t>
  </si>
  <si>
    <t>TES_per_sqm.kWh.CZ.Res.HHnew.Thermal.SH.Geo.SH.Geo</t>
  </si>
  <si>
    <t>TES_per_sqm.kWh.CZ.Res.HHnew.Thermal.SH.Geo.SH.Elec</t>
  </si>
  <si>
    <t>TES_per_sqm.kWh.CZ.Res.HHnew.Thermal.SH.Geo.SC</t>
  </si>
  <si>
    <t>TES_per_sqm.kWh.CZ.Res.HHnew.Thermal.SH.Geo.SC.AC.Elec</t>
  </si>
  <si>
    <t>TES_per_sqm.kWh.CZ.Res.HHnew.Thermal.SH.Geo.WH</t>
  </si>
  <si>
    <t>TES_per_sqm.kWh.CZ.Res.HHnew.Thermal.SH.Geo.WH.Geo.NoSolar.Geo</t>
  </si>
  <si>
    <t>TES_per_sqm.kWh.CZ.Res.HHnew.Thermal.SH.Geo.WH.Geo.Solar</t>
  </si>
  <si>
    <t>TES_per_sqm.kWh.CZ.Res.HHnew.Thermal.SH.Geo.WH.Geo.Solar.Geo</t>
  </si>
  <si>
    <t>TES_per_sqm.kWh.CZ.Res.HHnew.Thermal.SH.Geo.WH.Geo.Solar.Solar</t>
  </si>
  <si>
    <t>TES_per_sqm.kWh.CZ.Res.HHnew.Thermal.SH.Geo.WH.Elc.NoSolar.Elec</t>
  </si>
  <si>
    <t>TES_per_sqm.kWh.CZ.Res.HHnew.Thermal.SH.Geo.WH.Elc.Solar</t>
  </si>
  <si>
    <t>TES_per_sqm.kWh.CZ.Res.HHnew.Thermal.SH.Geo.WH.Elc.Solar.Elec</t>
  </si>
  <si>
    <t>TES_per_sqm.kWh.CZ.Res.HHnew.Thermal.SH.Geo.WH.Elc.Solar.Solar</t>
  </si>
  <si>
    <t>TES_per_sqm.kWh.CZ.Res.HHnew.Thermal.SH.Geo.CO</t>
  </si>
  <si>
    <t>TES_per_sqm.kWh.CZ.Res.HHnew.Thermal.SH.Geo.CO.LPG.LPG</t>
  </si>
  <si>
    <t>TES_per_sqm.kWh.CZ.Res.HHnew.Thermal.SH.Geo.CO.Elc.Elec</t>
  </si>
  <si>
    <t>TES_per_sqm.kWh.CZ.Res.HHnew.Thermal.SH.DistrHeat</t>
  </si>
  <si>
    <t>TES_per_sqm.kWh.CZ.Res.HHnew.Thermal.SH.DistrHeat.SH</t>
  </si>
  <si>
    <t>TES_per_sqm.kWh.CZ.Res.HHnew.Thermal.SH.DistrHeat.SH.Steam_Distr</t>
  </si>
  <si>
    <t>TES_per_sqm.kWh.CZ.Res.HHnew.Thermal.SH.DistrHeat.SH.Elec</t>
  </si>
  <si>
    <t>TES_per_sqm.kWh.CZ.Res.HHnew.Thermal.SH.DistrHeat.SC</t>
  </si>
  <si>
    <t>TES_per_sqm.kWh.CZ.Res.HHnew.Thermal.SH.DistrHeat.SC.AC.Elec</t>
  </si>
  <si>
    <t>TES_per_sqm.kWh.CZ.Res.HHnew.Thermal.SH.DistrHeat.WH</t>
  </si>
  <si>
    <t>TES_per_sqm.kWh.CZ.Res.HHnew.Thermal.SH.DistrHeat.WH.DistrHeat.NoSolar.Steam_Distr</t>
  </si>
  <si>
    <t>TES_per_sqm.kWh.CZ.Res.HHnew.Thermal.SH.DistrHeat.WH.DistrHeat.Solar</t>
  </si>
  <si>
    <t>TES_per_sqm.kWh.CZ.Res.HHnew.Thermal.SH.DistrHeat.WH.DistrHeat.Solar.Steam_Distr</t>
  </si>
  <si>
    <t>TES_per_sqm.kWh.CZ.Res.HHnew.Thermal.SH.DistrHeat.WH.DistrHeat.Solar.Solar</t>
  </si>
  <si>
    <t>TES_per_sqm.kWh.CZ.Res.HHnew.Thermal.SH.DistrHeat.WH.Elc.NoSolar.Elec</t>
  </si>
  <si>
    <t>TES_per_sqm.kWh.CZ.Res.HHnew.Thermal.SH.DistrHeat.WH.Elc.Solar</t>
  </si>
  <si>
    <t>TES_per_sqm.kWh.CZ.Res.HHnew.Thermal.SH.DistrHeat.WH.Elc.Solar.Elec</t>
  </si>
  <si>
    <t>TES_per_sqm.kWh.CZ.Res.HHnew.Thermal.SH.DistrHeat.WH.Elc.Solar.Solar</t>
  </si>
  <si>
    <t>TES_per_sqm.kWh.CZ.Res.HHnew.Thermal.SH.DistrHeat.CO</t>
  </si>
  <si>
    <t>TES_per_sqm.kWh.CZ.Res.HHnew.Thermal.SH.DistrHeat.CO.LPG.LPG</t>
  </si>
  <si>
    <t>TES_per_sqm.kWh.CZ.Res.HHnew.Thermal.SH.DistrHeat.CO.Elc.Elec</t>
  </si>
  <si>
    <t>TES_per_sqm.kWh.CZ.Res.HHnew.Thermal.SH.AdvElc</t>
  </si>
  <si>
    <t>TES_per_sqm.kWh.CZ.Res.HHnew.Thermal.SH.AdvElc.SH</t>
  </si>
  <si>
    <t>TES_per_sqm.kWh.CZ.Res.HHnew.Thermal.SH.AdvElc.SH.Elec</t>
  </si>
  <si>
    <t>TES_per_sqm.kWh.CZ.Res.HHnew.Thermal.SH.AdvElc.SC</t>
  </si>
  <si>
    <t>TES_per_sqm.kWh.CZ.Res.HHnew.Thermal.SH.AdvElc.SC.AC.Elec</t>
  </si>
  <si>
    <t>TES_per_sqm.kWh.CZ.Res.HHnew.Thermal.SH.AdvElc.WH</t>
  </si>
  <si>
    <t>TES_per_sqm.kWh.CZ.Res.HHnew.Thermal.SH.AdvElc.WH.LPG.NoSolar.LPG</t>
  </si>
  <si>
    <t>TES_per_sqm.kWh.CZ.Res.HHnew.Thermal.SH.AdvElc.WH.LPG.Solar</t>
  </si>
  <si>
    <t>TES_per_sqm.kWh.CZ.Res.HHnew.Thermal.SH.AdvElc.WH.LPG.Solar.LPG</t>
  </si>
  <si>
    <t>TES_per_sqm.kWh.CZ.Res.HHnew.Thermal.SH.AdvElc.WH.LPG.Solar.Solar</t>
  </si>
  <si>
    <t>TES_per_sqm.kWh.CZ.Res.HHnew.Thermal.SH.AdvElc.WH.Elc.NoSolar.Elec</t>
  </si>
  <si>
    <t>TES_per_sqm.kWh.CZ.Res.HHnew.Thermal.SH.AdvElc.WH.Elc.Solar</t>
  </si>
  <si>
    <t>TES_per_sqm.kWh.CZ.Res.HHnew.Thermal.SH.AdvElc.WH.Elc.Solar.Elec</t>
  </si>
  <si>
    <t>TES_per_sqm.kWh.CZ.Res.HHnew.Thermal.SH.AdvElc.WH.Elc.Solar.Solar</t>
  </si>
  <si>
    <t>TES_per_sqm.kWh.CZ.Res.HHnew.Thermal.SH.AdvElc.CO</t>
  </si>
  <si>
    <t>TES_per_sqm.kWh.CZ.Res.HHnew.Thermal.SH.AdvElc.CO.LPG.LPG</t>
  </si>
  <si>
    <t>TES_per_sqm.kWh.CZ.Res.HHnew.Thermal.SH.AdvElc.CO.Elc.Elec</t>
  </si>
  <si>
    <t>TES_per_sqm.kWh.CZ.Res.HHnew.Thermal.SH.ConvElc</t>
  </si>
  <si>
    <t>TES_per_sqm.kWh.CZ.Res.HHnew.Thermal.SH.ConvElc.SH</t>
  </si>
  <si>
    <t>TES_per_sqm.kWh.CZ.Res.HHnew.Thermal.SH.ConvElc.SH.Elec</t>
  </si>
  <si>
    <t>TES_per_sqm.kWh.CZ.Res.HHnew.Thermal.SH.ConvElc.SC</t>
  </si>
  <si>
    <t>TES_per_sqm.kWh.CZ.Res.HHnew.Thermal.SH.ConvElc.SC.AC.Elec</t>
  </si>
  <si>
    <t>TES_per_sqm.kWh.CZ.Res.HHnew.Thermal.SH.ConvElc.WH</t>
  </si>
  <si>
    <t>TES_per_sqm.kWh.CZ.Res.HHnew.Thermal.SH.ConvElc.WH.LPG.NoSolar.LPG</t>
  </si>
  <si>
    <t>TES_per_sqm.kWh.CZ.Res.HHnew.Thermal.SH.ConvElc.WH.LPG.Solar</t>
  </si>
  <si>
    <t>TES_per_sqm.kWh.CZ.Res.HHnew.Thermal.SH.ConvElc.WH.LPG.Solar.LPG</t>
  </si>
  <si>
    <t>TES_per_sqm.kWh.CZ.Res.HHnew.Thermal.SH.ConvElc.WH.LPG.Solar.Solar</t>
  </si>
  <si>
    <t>TES_per_sqm.kWh.CZ.Res.HHnew.Thermal.SH.ConvElc.WH.Elc.NoSolar.Elec</t>
  </si>
  <si>
    <t>TES_per_sqm.kWh.CZ.Res.HHnew.Thermal.SH.ConvElc.WH.Elc.Solar</t>
  </si>
  <si>
    <t>TES_per_sqm.kWh.CZ.Res.HHnew.Thermal.SH.ConvElc.WH.Elc.Solar.Elec</t>
  </si>
  <si>
    <t>TES_per_sqm.kWh.CZ.Res.HHnew.Thermal.SH.ConvElc.WH.Elc.Solar.Solar</t>
  </si>
  <si>
    <t>TES_per_sqm.kWh.CZ.Res.HHnew.Thermal.SH.ConvElc.CO</t>
  </si>
  <si>
    <t>TES_per_sqm.kWh.CZ.Res.HHnew.Thermal.SH.ConvElc.CO.LPG.LPG</t>
  </si>
  <si>
    <t>TES_per_sqm.kWh.CZ.Res.HHnew.Thermal.SH.ConvElc.CO.Elc.Elec</t>
  </si>
  <si>
    <t>CZ - CO2 emissions in new and renovated households per surface area (detailed structure)</t>
  </si>
  <si>
    <t>EMI_per_sqm.kgCO2.CZ.Res.HHnew.Thermal.SH.Solids</t>
  </si>
  <si>
    <t>EMI_per_sqm.kgCO2.CZ.Res.HHnew.Thermal.SH.Solids.SH</t>
  </si>
  <si>
    <t>EMI_per_sqm.kgCO2.CZ.Res.HHnew.Thermal.SH.Solids.SH.Solids</t>
  </si>
  <si>
    <t>EMI_per_sqm.kgCO2.CZ.Res.HHnew.Thermal.SH.Solids.SH.Elec</t>
  </si>
  <si>
    <t>EMI_per_sqm.kgCO2.CZ.Res.HHnew.Thermal.SH.Solids.SC</t>
  </si>
  <si>
    <t>EMI_per_sqm.kgCO2.CZ.Res.HHnew.Thermal.SH.Solids.SC.AC.Elec</t>
  </si>
  <si>
    <t>EMI_per_sqm.kgCO2.CZ.Res.HHnew.Thermal.SH.Solids.WH</t>
  </si>
  <si>
    <t>EMI_per_sqm.kgCO2.CZ.Res.HHnew.Thermal.SH.Solids.WH.Solids.NoSolar.Solids</t>
  </si>
  <si>
    <t>EMI_per_sqm.kgCO2.CZ.Res.HHnew.Thermal.SH.Solids.WH.LPG.NoSolar.LPG</t>
  </si>
  <si>
    <t>EMI_per_sqm.kgCO2.CZ.Res.HHnew.Thermal.SH.Solids.WH.LPG.Solar</t>
  </si>
  <si>
    <t>EMI_per_sqm.kgCO2.CZ.Res.HHnew.Thermal.SH.Solids.WH.LPG.Solar.LPG</t>
  </si>
  <si>
    <t>EMI_per_sqm.kgCO2.CZ.Res.HHnew.Thermal.SH.Solids.WH.LPG.Solar.Solar</t>
  </si>
  <si>
    <t>EMI_per_sqm.kgCO2.CZ.Res.HHnew.Thermal.SH.Solids.WH.Elc.NoSolar.Elec</t>
  </si>
  <si>
    <t>EMI_per_sqm.kgCO2.CZ.Res.HHnew.Thermal.SH.Solids.WH.Elc.Solar</t>
  </si>
  <si>
    <t>EMI_per_sqm.kgCO2.CZ.Res.HHnew.Thermal.SH.Solids.WH.Elc.Solar.Elec</t>
  </si>
  <si>
    <t>EMI_per_sqm.kgCO2.CZ.Res.HHnew.Thermal.SH.Solids.WH.Elc.Solar.Solar</t>
  </si>
  <si>
    <t>EMI_per_sqm.kgCO2.CZ.Res.HHnew.Thermal.SH.Solids.CO</t>
  </si>
  <si>
    <t>EMI_per_sqm.kgCO2.CZ.Res.HHnew.Thermal.SH.Solids.CO.Solids.Solids</t>
  </si>
  <si>
    <t>EMI_per_sqm.kgCO2.CZ.Res.HHnew.Thermal.SH.Solids.CO.LPG.LPG</t>
  </si>
  <si>
    <t>EMI_per_sqm.kgCO2.CZ.Res.HHnew.Thermal.SH.Solids.CO.Elc.Elec</t>
  </si>
  <si>
    <t>EMI_per_sqm.kgCO2.CZ.Res.HHnew.Thermal.SH.LPG</t>
  </si>
  <si>
    <t>EMI_per_sqm.kgCO2.CZ.Res.HHnew.Thermal.SH.LPG.SH</t>
  </si>
  <si>
    <t>EMI_per_sqm.kgCO2.CZ.Res.HHnew.Thermal.SH.LPG.SH.LPG</t>
  </si>
  <si>
    <t>EMI_per_sqm.kgCO2.CZ.Res.HHnew.Thermal.SH.LPG.SH.Elec</t>
  </si>
  <si>
    <t>EMI_per_sqm.kgCO2.CZ.Res.HHnew.Thermal.SH.LPG.SC</t>
  </si>
  <si>
    <t>EMI_per_sqm.kgCO2.CZ.Res.HHnew.Thermal.SH.LPG.SC.AC.Elec</t>
  </si>
  <si>
    <t>EMI_per_sqm.kgCO2.CZ.Res.HHnew.Thermal.SH.LPG.WH</t>
  </si>
  <si>
    <t>EMI_per_sqm.kgCO2.CZ.Res.HHnew.Thermal.SH.LPG.WH.LPG.NoSolar.LPG</t>
  </si>
  <si>
    <t>EMI_per_sqm.kgCO2.CZ.Res.HHnew.Thermal.SH.LPG.WH.LPG.Solar</t>
  </si>
  <si>
    <t>EMI_per_sqm.kgCO2.CZ.Res.HHnew.Thermal.SH.LPG.WH.LPG.Solar.LPG</t>
  </si>
  <si>
    <t>EMI_per_sqm.kgCO2.CZ.Res.HHnew.Thermal.SH.LPG.WH.LPG.Solar.Solar</t>
  </si>
  <si>
    <t>EMI_per_sqm.kgCO2.CZ.Res.HHnew.Thermal.SH.LPG.WH.Elc.NoSolar.Elec</t>
  </si>
  <si>
    <t>EMI_per_sqm.kgCO2.CZ.Res.HHnew.Thermal.SH.LPG.WH.Elc.Solar</t>
  </si>
  <si>
    <t>EMI_per_sqm.kgCO2.CZ.Res.HHnew.Thermal.SH.LPG.WH.Elc.Solar.Elec</t>
  </si>
  <si>
    <t>EMI_per_sqm.kgCO2.CZ.Res.HHnew.Thermal.SH.LPG.WH.Elc.Solar.Solar</t>
  </si>
  <si>
    <t>EMI_per_sqm.kgCO2.CZ.Res.HHnew.Thermal.SH.LPG.CO</t>
  </si>
  <si>
    <t>EMI_per_sqm.kgCO2.CZ.Res.HHnew.Thermal.SH.LPG.CO.LPG.LPG</t>
  </si>
  <si>
    <t>EMI_per_sqm.kgCO2.CZ.Res.HHnew.Thermal.SH.LPG.CO.Elc.Elec</t>
  </si>
  <si>
    <t>EMI_per_sqm.kgCO2.CZ.Res.HHnew.Thermal.SH.Oil</t>
  </si>
  <si>
    <t>EMI_per_sqm.kgCO2.CZ.Res.HHnew.Thermal.SH.Oil.SH</t>
  </si>
  <si>
    <t>EMI_per_sqm.kgCO2.CZ.Res.HHnew.Thermal.SH.Oil.SH.Oil</t>
  </si>
  <si>
    <t>EMI_per_sqm.kgCO2.CZ.Res.HHnew.Thermal.SH.Oil.SH.Elec</t>
  </si>
  <si>
    <t>EMI_per_sqm.kgCO2.CZ.Res.HHnew.Thermal.SH.Oil.SC</t>
  </si>
  <si>
    <t>EMI_per_sqm.kgCO2.CZ.Res.HHnew.Thermal.SH.Oil.SC.AC.Elec</t>
  </si>
  <si>
    <t>EMI_per_sqm.kgCO2.CZ.Res.HHnew.Thermal.SH.Oil.WH</t>
  </si>
  <si>
    <t>EMI_per_sqm.kgCO2.CZ.Res.HHnew.Thermal.SH.Oil.WH.Oil.NoSolar.Oil</t>
  </si>
  <si>
    <t>EMI_per_sqm.kgCO2.CZ.Res.HHnew.Thermal.SH.Oil.WH.Oil.Solar</t>
  </si>
  <si>
    <t>EMI_per_sqm.kgCO2.CZ.Res.HHnew.Thermal.SH.Oil.WH.Oil.Solar.Oil</t>
  </si>
  <si>
    <t>EMI_per_sqm.kgCO2.CZ.Res.HHnew.Thermal.SH.Oil.WH.Oil.Solar.Solar</t>
  </si>
  <si>
    <t>EMI_per_sqm.kgCO2.CZ.Res.HHnew.Thermal.SH.Oil.WH.Elc.NoSolar.Elec</t>
  </si>
  <si>
    <t>EMI_per_sqm.kgCO2.CZ.Res.HHnew.Thermal.SH.Oil.WH.Elc.Solar</t>
  </si>
  <si>
    <t>EMI_per_sqm.kgCO2.CZ.Res.HHnew.Thermal.SH.Oil.WH.Elc.Solar.Elec</t>
  </si>
  <si>
    <t>EMI_per_sqm.kgCO2.CZ.Res.HHnew.Thermal.SH.Oil.WH.Elc.Solar.Solar</t>
  </si>
  <si>
    <t>EMI_per_sqm.kgCO2.CZ.Res.HHnew.Thermal.SH.Oil.CO</t>
  </si>
  <si>
    <t>EMI_per_sqm.kgCO2.CZ.Res.HHnew.Thermal.SH.Oil.CO.LPG.LPG</t>
  </si>
  <si>
    <t>EMI_per_sqm.kgCO2.CZ.Res.HHnew.Thermal.SH.Oil.CO.Elc.Elec</t>
  </si>
  <si>
    <t>EMI_per_sqm.kgCO2.CZ.Res.HHnew.Thermal.SH.Gas</t>
  </si>
  <si>
    <t>EMI_per_sqm.kgCO2.CZ.Res.HHnew.Thermal.SH.Gas.SH</t>
  </si>
  <si>
    <t>EMI_per_sqm.kgCO2.CZ.Res.HHnew.Thermal.SH.Gas.SH.Gas</t>
  </si>
  <si>
    <t>EMI_per_sqm.kgCO2.CZ.Res.HHnew.Thermal.SH.Gas.SH.Elec</t>
  </si>
  <si>
    <t>EMI_per_sqm.kgCO2.CZ.Res.HHnew.Thermal.SH.Gas.SC</t>
  </si>
  <si>
    <t>EMI_per_sqm.kgCO2.CZ.Res.HHnew.Thermal.SH.Gas.SC.AC.Elec</t>
  </si>
  <si>
    <t>EMI_per_sqm.kgCO2.CZ.Res.HHnew.Thermal.SH.Gas.WH</t>
  </si>
  <si>
    <t>EMI_per_sqm.kgCO2.CZ.Res.HHnew.Thermal.SH.Gas.WH.Gas.NoSolar.Gas</t>
  </si>
  <si>
    <t>EMI_per_sqm.kgCO2.CZ.Res.HHnew.Thermal.SH.Gas.WH.Gas.Solar</t>
  </si>
  <si>
    <t>EMI_per_sqm.kgCO2.CZ.Res.HHnew.Thermal.SH.Gas.WH.Gas.Solar.Gas</t>
  </si>
  <si>
    <t>EMI_per_sqm.kgCO2.CZ.Res.HHnew.Thermal.SH.Gas.WH.Gas.Solar.Solar</t>
  </si>
  <si>
    <t>EMI_per_sqm.kgCO2.CZ.Res.HHnew.Thermal.SH.Gas.WH.Elc.NoSolar.Elec</t>
  </si>
  <si>
    <t>EMI_per_sqm.kgCO2.CZ.Res.HHnew.Thermal.SH.Gas.WH.Elc.Solar</t>
  </si>
  <si>
    <t>EMI_per_sqm.kgCO2.CZ.Res.HHnew.Thermal.SH.Gas.WH.Elc.Solar.Elec</t>
  </si>
  <si>
    <t>EMI_per_sqm.kgCO2.CZ.Res.HHnew.Thermal.SH.Gas.WH.Elc.Solar.Solar</t>
  </si>
  <si>
    <t>EMI_per_sqm.kgCO2.CZ.Res.HHnew.Thermal.SH.Gas.CO</t>
  </si>
  <si>
    <t>EMI_per_sqm.kgCO2.CZ.Res.HHnew.Thermal.SH.Gas.CO.Gas.Gas</t>
  </si>
  <si>
    <t>EMI_per_sqm.kgCO2.CZ.Res.HHnew.Thermal.SH.Gas.CO.Elc.Elec</t>
  </si>
  <si>
    <t>EMI_per_sqm.kgCO2.CZ.Res.HHnew.Thermal.SH.Biomass</t>
  </si>
  <si>
    <t>EMI_per_sqm.kgCO2.CZ.Res.HHnew.Thermal.SH.Biomass.SH</t>
  </si>
  <si>
    <t>EMI_per_sqm.kgCO2.CZ.Res.HHnew.Thermal.SH.Biomass.SH.Biomass</t>
  </si>
  <si>
    <t>EMI_per_sqm.kgCO2.CZ.Res.HHnew.Thermal.SH.Biomass.SH.Elec</t>
  </si>
  <si>
    <t>EMI_per_sqm.kgCO2.CZ.Res.HHnew.Thermal.SH.Biomass.SC</t>
  </si>
  <si>
    <t>EMI_per_sqm.kgCO2.CZ.Res.HHnew.Thermal.SH.Biomass.SC.AC.Elec</t>
  </si>
  <si>
    <t>EMI_per_sqm.kgCO2.CZ.Res.HHnew.Thermal.SH.Biomass.WH</t>
  </si>
  <si>
    <t>EMI_per_sqm.kgCO2.CZ.Res.HHnew.Thermal.SH.Biomass.WH.Biomass.NoSolar.Biomass</t>
  </si>
  <si>
    <t>EMI_per_sqm.kgCO2.CZ.Res.HHnew.Thermal.SH.Biomass.WH.Biomass.Solar</t>
  </si>
  <si>
    <t>EMI_per_sqm.kgCO2.CZ.Res.HHnew.Thermal.SH.Biomass.WH.Biomass.Solar.Biomass</t>
  </si>
  <si>
    <t>EMI_per_sqm.kgCO2.CZ.Res.HHnew.Thermal.SH.Biomass.WH.Biomass.Solar.Solar</t>
  </si>
  <si>
    <t>EMI_per_sqm.kgCO2.CZ.Res.HHnew.Thermal.SH.Biomass.WH.LPG.NoSolar.LPG</t>
  </si>
  <si>
    <t>EMI_per_sqm.kgCO2.CZ.Res.HHnew.Thermal.SH.Biomass.WH.LPG.Solar</t>
  </si>
  <si>
    <t>EMI_per_sqm.kgCO2.CZ.Res.HHnew.Thermal.SH.Biomass.WH.LPG.Solar.LPG</t>
  </si>
  <si>
    <t>EMI_per_sqm.kgCO2.CZ.Res.HHnew.Thermal.SH.Biomass.WH.LPG.Solar.Solar</t>
  </si>
  <si>
    <t>EMI_per_sqm.kgCO2.CZ.Res.HHnew.Thermal.SH.Biomass.WH.Elc.NoSolar.Elec</t>
  </si>
  <si>
    <t>EMI_per_sqm.kgCO2.CZ.Res.HHnew.Thermal.SH.Biomass.WH.Elc.Solar</t>
  </si>
  <si>
    <t>EMI_per_sqm.kgCO2.CZ.Res.HHnew.Thermal.SH.Biomass.WH.Elc.Solar.Elec</t>
  </si>
  <si>
    <t>EMI_per_sqm.kgCO2.CZ.Res.HHnew.Thermal.SH.Biomass.WH.Elc.Solar.Solar</t>
  </si>
  <si>
    <t>EMI_per_sqm.kgCO2.CZ.Res.HHnew.Thermal.SH.Biomass.CO</t>
  </si>
  <si>
    <t>EMI_per_sqm.kgCO2.CZ.Res.HHnew.Thermal.SH.Biomass.CO.Biomass.Biomass</t>
  </si>
  <si>
    <t>EMI_per_sqm.kgCO2.CZ.Res.HHnew.Thermal.SH.Biomass.CO.LPG.LPG</t>
  </si>
  <si>
    <t>EMI_per_sqm.kgCO2.CZ.Res.HHnew.Thermal.SH.Biomass.CO.Elc.Elec</t>
  </si>
  <si>
    <t>EMI_per_sqm.kgCO2.CZ.Res.HHnew.Thermal.SH.Geo</t>
  </si>
  <si>
    <t>EMI_per_sqm.kgCO2.CZ.Res.HHnew.Thermal.SH.Geo.SH</t>
  </si>
  <si>
    <t>EMI_per_sqm.kgCO2.CZ.Res.HHnew.Thermal.SH.Geo.SH.Geo</t>
  </si>
  <si>
    <t>EMI_per_sqm.kgCO2.CZ.Res.HHnew.Thermal.SH.Geo.SH.Elec</t>
  </si>
  <si>
    <t>EMI_per_sqm.kgCO2.CZ.Res.HHnew.Thermal.SH.Geo.SC</t>
  </si>
  <si>
    <t>EMI_per_sqm.kgCO2.CZ.Res.HHnew.Thermal.SH.Geo.SC.AC.Elec</t>
  </si>
  <si>
    <t>EMI_per_sqm.kgCO2.CZ.Res.HHnew.Thermal.SH.Geo.WH</t>
  </si>
  <si>
    <t>EMI_per_sqm.kgCO2.CZ.Res.HHnew.Thermal.SH.Geo.WH.Geo.NoSolar.Geo</t>
  </si>
  <si>
    <t>EMI_per_sqm.kgCO2.CZ.Res.HHnew.Thermal.SH.Geo.WH.Geo.Solar</t>
  </si>
  <si>
    <t>EMI_per_sqm.kgCO2.CZ.Res.HHnew.Thermal.SH.Geo.WH.Geo.Solar.Geo</t>
  </si>
  <si>
    <t>EMI_per_sqm.kgCO2.CZ.Res.HHnew.Thermal.SH.Geo.WH.Geo.Solar.Solar</t>
  </si>
  <si>
    <t>EMI_per_sqm.kgCO2.CZ.Res.HHnew.Thermal.SH.Geo.WH.Elc.NoSolar.Elec</t>
  </si>
  <si>
    <t>EMI_per_sqm.kgCO2.CZ.Res.HHnew.Thermal.SH.Geo.WH.Elc.Solar</t>
  </si>
  <si>
    <t>EMI_per_sqm.kgCO2.CZ.Res.HHnew.Thermal.SH.Geo.WH.Elc.Solar.Elec</t>
  </si>
  <si>
    <t>EMI_per_sqm.kgCO2.CZ.Res.HHnew.Thermal.SH.Geo.WH.Elc.Solar.Solar</t>
  </si>
  <si>
    <t>EMI_per_sqm.kgCO2.CZ.Res.HHnew.Thermal.SH.Geo.CO</t>
  </si>
  <si>
    <t>EMI_per_sqm.kgCO2.CZ.Res.HHnew.Thermal.SH.Geo.CO.LPG.LPG</t>
  </si>
  <si>
    <t>EMI_per_sqm.kgCO2.CZ.Res.HHnew.Thermal.SH.Geo.CO.Elc.Elec</t>
  </si>
  <si>
    <t>EMI_per_sqm.kgCO2.CZ.Res.HHnew.Thermal.SH.DistrHeat</t>
  </si>
  <si>
    <t>EMI_per_sqm.kgCO2.CZ.Res.HHnew.Thermal.SH.DistrHeat.SH</t>
  </si>
  <si>
    <t>EMI_per_sqm.kgCO2.CZ.Res.HHnew.Thermal.SH.DistrHeat.SH.Steam_Distr</t>
  </si>
  <si>
    <t>EMI_per_sqm.kgCO2.CZ.Res.HHnew.Thermal.SH.DistrHeat.SH.Elec</t>
  </si>
  <si>
    <t>EMI_per_sqm.kgCO2.CZ.Res.HHnew.Thermal.SH.DistrHeat.SC</t>
  </si>
  <si>
    <t>EMI_per_sqm.kgCO2.CZ.Res.HHnew.Thermal.SH.DistrHeat.SC.AC.Elec</t>
  </si>
  <si>
    <t>EMI_per_sqm.kgCO2.CZ.Res.HHnew.Thermal.SH.DistrHeat.WH</t>
  </si>
  <si>
    <t>EMI_per_sqm.kgCO2.CZ.Res.HHnew.Thermal.SH.DistrHeat.WH.DistrHeat.NoSolar.Steam_Distr</t>
  </si>
  <si>
    <t>EMI_per_sqm.kgCO2.CZ.Res.HHnew.Thermal.SH.DistrHeat.WH.DistrHeat.Solar</t>
  </si>
  <si>
    <t>EMI_per_sqm.kgCO2.CZ.Res.HHnew.Thermal.SH.DistrHeat.WH.DistrHeat.Solar.Steam_Distr</t>
  </si>
  <si>
    <t>EMI_per_sqm.kgCO2.CZ.Res.HHnew.Thermal.SH.DistrHeat.WH.DistrHeat.Solar.Solar</t>
  </si>
  <si>
    <t>EMI_per_sqm.kgCO2.CZ.Res.HHnew.Thermal.SH.DistrHeat.WH.Elc.NoSolar.Elec</t>
  </si>
  <si>
    <t>EMI_per_sqm.kgCO2.CZ.Res.HHnew.Thermal.SH.DistrHeat.WH.Elc.Solar</t>
  </si>
  <si>
    <t>EMI_per_sqm.kgCO2.CZ.Res.HHnew.Thermal.SH.DistrHeat.WH.Elc.Solar.Elec</t>
  </si>
  <si>
    <t>EMI_per_sqm.kgCO2.CZ.Res.HHnew.Thermal.SH.DistrHeat.WH.Elc.Solar.Solar</t>
  </si>
  <si>
    <t>EMI_per_sqm.kgCO2.CZ.Res.HHnew.Thermal.SH.DistrHeat.CO</t>
  </si>
  <si>
    <t>EMI_per_sqm.kgCO2.CZ.Res.HHnew.Thermal.SH.DistrHeat.CO.LPG.LPG</t>
  </si>
  <si>
    <t>EMI_per_sqm.kgCO2.CZ.Res.HHnew.Thermal.SH.DistrHeat.CO.Elc.Elec</t>
  </si>
  <si>
    <t>EMI_per_sqm.kgCO2.CZ.Res.HHnew.Thermal.SH.AdvElc</t>
  </si>
  <si>
    <t>EMI_per_sqm.kgCO2.CZ.Res.HHnew.Thermal.SH.AdvElc.SH</t>
  </si>
  <si>
    <t>EMI_per_sqm.kgCO2.CZ.Res.HHnew.Thermal.SH.AdvElc.SH.Elec</t>
  </si>
  <si>
    <t>EMI_per_sqm.kgCO2.CZ.Res.HHnew.Thermal.SH.AdvElc.SC</t>
  </si>
  <si>
    <t>EMI_per_sqm.kgCO2.CZ.Res.HHnew.Thermal.SH.AdvElc.SC.AC.Elec</t>
  </si>
  <si>
    <t>EMI_per_sqm.kgCO2.CZ.Res.HHnew.Thermal.SH.AdvElc.WH</t>
  </si>
  <si>
    <t>EMI_per_sqm.kgCO2.CZ.Res.HHnew.Thermal.SH.AdvElc.WH.LPG.NoSolar.LPG</t>
  </si>
  <si>
    <t>EMI_per_sqm.kgCO2.CZ.Res.HHnew.Thermal.SH.AdvElc.WH.LPG.Solar</t>
  </si>
  <si>
    <t>EMI_per_sqm.kgCO2.CZ.Res.HHnew.Thermal.SH.AdvElc.WH.LPG.Solar.LPG</t>
  </si>
  <si>
    <t>EMI_per_sqm.kgCO2.CZ.Res.HHnew.Thermal.SH.AdvElc.WH.LPG.Solar.Solar</t>
  </si>
  <si>
    <t>EMI_per_sqm.kgCO2.CZ.Res.HHnew.Thermal.SH.AdvElc.WH.Elc.NoSolar.Elec</t>
  </si>
  <si>
    <t>EMI_per_sqm.kgCO2.CZ.Res.HHnew.Thermal.SH.AdvElc.WH.Elc.Solar</t>
  </si>
  <si>
    <t>EMI_per_sqm.kgCO2.CZ.Res.HHnew.Thermal.SH.AdvElc.WH.Elc.Solar.Elec</t>
  </si>
  <si>
    <t>EMI_per_sqm.kgCO2.CZ.Res.HHnew.Thermal.SH.AdvElc.WH.Elc.Solar.Solar</t>
  </si>
  <si>
    <t>EMI_per_sqm.kgCO2.CZ.Res.HHnew.Thermal.SH.AdvElc.CO</t>
  </si>
  <si>
    <t>EMI_per_sqm.kgCO2.CZ.Res.HHnew.Thermal.SH.AdvElc.CO.LPG.LPG</t>
  </si>
  <si>
    <t>EMI_per_sqm.kgCO2.CZ.Res.HHnew.Thermal.SH.AdvElc.CO.Elc.Elec</t>
  </si>
  <si>
    <t>EMI_per_sqm.kgCO2.CZ.Res.HHnew.Thermal.SH.ConvElc</t>
  </si>
  <si>
    <t>EMI_per_sqm.kgCO2.CZ.Res.HHnew.Thermal.SH.ConvElc.SH</t>
  </si>
  <si>
    <t>EMI_per_sqm.kgCO2.CZ.Res.HHnew.Thermal.SH.ConvElc.SH.Elec</t>
  </si>
  <si>
    <t>EMI_per_sqm.kgCO2.CZ.Res.HHnew.Thermal.SH.ConvElc.SC</t>
  </si>
  <si>
    <t>EMI_per_sqm.kgCO2.CZ.Res.HHnew.Thermal.SH.ConvElc.SC.AC.Elec</t>
  </si>
  <si>
    <t>EMI_per_sqm.kgCO2.CZ.Res.HHnew.Thermal.SH.ConvElc.WH</t>
  </si>
  <si>
    <t>EMI_per_sqm.kgCO2.CZ.Res.HHnew.Thermal.SH.ConvElc.WH.LPG.NoSolar.LPG</t>
  </si>
  <si>
    <t>EMI_per_sqm.kgCO2.CZ.Res.HHnew.Thermal.SH.ConvElc.WH.LPG.Solar</t>
  </si>
  <si>
    <t>EMI_per_sqm.kgCO2.CZ.Res.HHnew.Thermal.SH.ConvElc.WH.LPG.Solar.LPG</t>
  </si>
  <si>
    <t>EMI_per_sqm.kgCO2.CZ.Res.HHnew.Thermal.SH.ConvElc.WH.LPG.Solar.Solar</t>
  </si>
  <si>
    <t>EMI_per_sqm.kgCO2.CZ.Res.HHnew.Thermal.SH.ConvElc.WH.Elc.NoSolar.Elec</t>
  </si>
  <si>
    <t>EMI_per_sqm.kgCO2.CZ.Res.HHnew.Thermal.SH.ConvElc.WH.Elc.Solar</t>
  </si>
  <si>
    <t>EMI_per_sqm.kgCO2.CZ.Res.HHnew.Thermal.SH.ConvElc.WH.Elc.Solar.Elec</t>
  </si>
  <si>
    <t>EMI_per_sqm.kgCO2.CZ.Res.HHnew.Thermal.SH.ConvElc.WH.Elc.Solar.Solar</t>
  </si>
  <si>
    <t>EMI_per_sqm.kgCO2.CZ.Res.HHnew.Thermal.SH.ConvElc.CO</t>
  </si>
  <si>
    <t>EMI_per_sqm.kgCO2.CZ.Res.HHnew.Thermal.SH.ConvElc.CO.LPG.LPG</t>
  </si>
  <si>
    <t>EMI_per_sqm.kgCO2.CZ.Res.HHnew.Thermal.SH.ConvElc.CO.Elc.Elec</t>
  </si>
  <si>
    <t>CZ - Household type: Solids</t>
  </si>
  <si>
    <t>CZ - Household type: LPG</t>
  </si>
  <si>
    <t>CZ - Household type: Diesel oil</t>
  </si>
  <si>
    <t>CZ - Household type: Gas</t>
  </si>
  <si>
    <t>CZ - Household type: Biomass</t>
  </si>
  <si>
    <t>CZ - Household type: Geothermal</t>
  </si>
  <si>
    <t>CZ - Household type: Distributed heat</t>
  </si>
  <si>
    <t>CZ - Household type: Advanced electric heating</t>
  </si>
  <si>
    <t>CZ - Household type: Conventional electric heating</t>
  </si>
  <si>
    <t>CZ - Residential / specific electric uses</t>
  </si>
  <si>
    <t>CZ - Refrigerators and freezers</t>
  </si>
  <si>
    <t>CZ - Washing machines</t>
  </si>
  <si>
    <t>CZ - Clothes dryers</t>
  </si>
  <si>
    <t>CZ - Dishwashers</t>
  </si>
  <si>
    <t>CZ - TV and multimedia</t>
  </si>
  <si>
    <t>CZ - ICT equipment</t>
  </si>
  <si>
    <t>CZ - Lighting</t>
  </si>
  <si>
    <t>CZ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</si>
</sst>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45967.47284722222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96791.139408445903</v>
      </c>
      <c r="C3" s="182">
        <v>99623.685781593391</v>
      </c>
      <c r="D3" s="182">
        <v>102857.12705653076</v>
      </c>
      <c r="E3" s="182">
        <v>107830.94106330886</v>
      </c>
      <c r="F3" s="182">
        <v>111081.94687866249</v>
      </c>
      <c r="G3" s="182">
        <v>114927.65722257715</v>
      </c>
      <c r="H3" s="182">
        <v>119174.06108191806</v>
      </c>
      <c r="I3" s="182">
        <v>124099.91857547741</v>
      </c>
      <c r="J3" s="182">
        <v>127899.51446309862</v>
      </c>
      <c r="K3" s="182">
        <v>127110.11713852111</v>
      </c>
      <c r="L3" s="182">
        <v>129384.00682627235</v>
      </c>
      <c r="M3" s="182">
        <v>130109.05474329097</v>
      </c>
      <c r="N3" s="182">
        <v>129222.08314462562</v>
      </c>
      <c r="O3" s="182">
        <v>130243.49158715553</v>
      </c>
      <c r="P3" s="182">
        <v>132027.62043202858</v>
      </c>
      <c r="Q3" s="182">
        <v>136809.46721999999</v>
      </c>
      <c r="R3" s="182">
        <v>141718.50788544529</v>
      </c>
      <c r="S3" s="182">
        <v>148086.48966342365</v>
      </c>
      <c r="T3" s="182">
        <v>153312.93533316941</v>
      </c>
      <c r="U3" s="182">
        <v>158022.26968403073</v>
      </c>
      <c r="V3" s="182">
        <v>147860.65056657951</v>
      </c>
      <c r="W3" s="182">
        <v>154043.20037509734</v>
      </c>
      <c r="X3" s="182">
        <v>154861.03142030994</v>
      </c>
      <c r="Y3" s="182">
        <v>150845.5</v>
      </c>
      <c r="DA3" s="210" t="s">
        <v>222</v>
      </c>
    </row>
    <row r="4" spans="1:105" ht="12" customHeight="1" x14ac:dyDescent="0.25">
      <c r="A4" s="183" t="s">
        <v>90</v>
      </c>
      <c r="B4" s="36">
        <v>10278098</v>
      </c>
      <c r="C4" s="36">
        <v>10232027</v>
      </c>
      <c r="D4" s="36">
        <v>10201182</v>
      </c>
      <c r="E4" s="36">
        <v>10192649</v>
      </c>
      <c r="F4" s="36">
        <v>10195347</v>
      </c>
      <c r="G4" s="36">
        <v>10198855</v>
      </c>
      <c r="H4" s="36">
        <v>10223577</v>
      </c>
      <c r="I4" s="36">
        <v>10254233</v>
      </c>
      <c r="J4" s="36">
        <v>10343422</v>
      </c>
      <c r="K4" s="36">
        <v>10425783</v>
      </c>
      <c r="L4" s="36">
        <v>10462088</v>
      </c>
      <c r="M4" s="36">
        <v>10486731</v>
      </c>
      <c r="N4" s="36">
        <v>10505445</v>
      </c>
      <c r="O4" s="36">
        <v>10516125</v>
      </c>
      <c r="P4" s="36">
        <v>10512419</v>
      </c>
      <c r="Q4" s="36">
        <v>10538275</v>
      </c>
      <c r="R4" s="36">
        <v>10553843</v>
      </c>
      <c r="S4" s="36">
        <v>10578820</v>
      </c>
      <c r="T4" s="36">
        <v>10610055</v>
      </c>
      <c r="U4" s="36">
        <v>10649800</v>
      </c>
      <c r="V4" s="36">
        <v>10693939</v>
      </c>
      <c r="W4" s="36">
        <v>10494836</v>
      </c>
      <c r="X4" s="36">
        <v>10516707</v>
      </c>
      <c r="Y4" s="36">
        <v>10827529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3946356</v>
      </c>
      <c r="C6" s="35">
        <v>3955534</v>
      </c>
      <c r="D6" s="35">
        <v>3970766</v>
      </c>
      <c r="E6" s="35">
        <v>3994954</v>
      </c>
      <c r="F6" s="35">
        <v>4023912</v>
      </c>
      <c r="G6" s="35">
        <v>4053599</v>
      </c>
      <c r="H6" s="35">
        <v>4061810</v>
      </c>
      <c r="I6" s="35">
        <v>4077230</v>
      </c>
      <c r="J6" s="35">
        <v>4134062</v>
      </c>
      <c r="K6" s="35">
        <v>4160328</v>
      </c>
      <c r="L6" s="35">
        <v>4192734</v>
      </c>
      <c r="M6" s="35">
        <v>4245124</v>
      </c>
      <c r="N6" s="35">
        <v>4315060</v>
      </c>
      <c r="O6" s="35">
        <v>4374428</v>
      </c>
      <c r="P6" s="35">
        <v>4396662</v>
      </c>
      <c r="Q6" s="35">
        <v>4418564</v>
      </c>
      <c r="R6" s="35">
        <v>4449344</v>
      </c>
      <c r="S6" s="35">
        <v>4467407</v>
      </c>
      <c r="T6" s="35">
        <v>4499599</v>
      </c>
      <c r="U6" s="35">
        <v>4555090</v>
      </c>
      <c r="V6" s="35">
        <v>4568107</v>
      </c>
      <c r="W6" s="35">
        <v>4618080</v>
      </c>
      <c r="X6" s="35">
        <v>4612591</v>
      </c>
      <c r="Y6" s="35">
        <v>4748916</v>
      </c>
      <c r="DA6" s="59" t="s">
        <v>224</v>
      </c>
    </row>
    <row r="7" spans="1:105" ht="12" customHeight="1" x14ac:dyDescent="0.25">
      <c r="A7" s="185" t="s">
        <v>186</v>
      </c>
      <c r="B7" s="114">
        <v>287117.06666970847</v>
      </c>
      <c r="C7" s="114">
        <v>288478.27849852055</v>
      </c>
      <c r="D7" s="114">
        <v>290398.49318383815</v>
      </c>
      <c r="E7" s="114">
        <v>293076.68713253899</v>
      </c>
      <c r="F7" s="114">
        <v>296286.85765350598</v>
      </c>
      <c r="G7" s="114">
        <v>299752.52523913607</v>
      </c>
      <c r="H7" s="114">
        <v>301651.12627448206</v>
      </c>
      <c r="I7" s="114">
        <v>304375.51094325702</v>
      </c>
      <c r="J7" s="114">
        <v>310846.5804395575</v>
      </c>
      <c r="K7" s="114">
        <v>314993.47324512829</v>
      </c>
      <c r="L7" s="114">
        <v>319956.55271803477</v>
      </c>
      <c r="M7" s="114">
        <v>327251.28632121067</v>
      </c>
      <c r="N7" s="114">
        <v>336574.68</v>
      </c>
      <c r="O7" s="114">
        <v>345127.30209349364</v>
      </c>
      <c r="P7" s="114">
        <v>350158.60181013303</v>
      </c>
      <c r="Q7" s="114">
        <v>355271.34095344623</v>
      </c>
      <c r="R7" s="114">
        <v>361426.60071166884</v>
      </c>
      <c r="S7" s="114">
        <v>366464.10881661868</v>
      </c>
      <c r="T7" s="114">
        <v>373095.04532548168</v>
      </c>
      <c r="U7" s="114">
        <v>382292.37489251344</v>
      </c>
      <c r="V7" s="114">
        <v>387228.4515925232</v>
      </c>
      <c r="W7" s="114">
        <v>396221.36388468707</v>
      </c>
      <c r="X7" s="114">
        <v>399680.36689275346</v>
      </c>
      <c r="Y7" s="114">
        <v>418195.41250055312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107837</v>
      </c>
      <c r="D8" s="138">
        <v>114120</v>
      </c>
      <c r="E8" s="138">
        <v>123457</v>
      </c>
      <c r="F8" s="138">
        <v>128832</v>
      </c>
      <c r="G8" s="138">
        <v>130285</v>
      </c>
      <c r="H8" s="138">
        <v>109551</v>
      </c>
      <c r="I8" s="138">
        <v>116965</v>
      </c>
      <c r="J8" s="138">
        <v>158763</v>
      </c>
      <c r="K8" s="138">
        <v>129618</v>
      </c>
      <c r="L8" s="138">
        <v>136414</v>
      </c>
      <c r="M8" s="138">
        <v>157208</v>
      </c>
      <c r="N8" s="138">
        <v>176064</v>
      </c>
      <c r="O8" s="138">
        <v>167245</v>
      </c>
      <c r="P8" s="138">
        <v>131595</v>
      </c>
      <c r="Q8" s="138">
        <v>131819</v>
      </c>
      <c r="R8" s="138">
        <v>141244</v>
      </c>
      <c r="S8" s="138">
        <v>129297</v>
      </c>
      <c r="T8" s="138">
        <v>143877</v>
      </c>
      <c r="U8" s="138">
        <v>167981</v>
      </c>
      <c r="V8" s="138">
        <v>126894</v>
      </c>
      <c r="W8" s="138">
        <v>164176</v>
      </c>
      <c r="X8" s="138">
        <v>115452</v>
      </c>
      <c r="Y8" s="138">
        <v>251640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8539.1457710531504</v>
      </c>
      <c r="D9" s="39">
        <v>9114.8095188384941</v>
      </c>
      <c r="E9" s="39">
        <v>9900.5084310322454</v>
      </c>
      <c r="F9" s="39">
        <v>10476.501768469869</v>
      </c>
      <c r="G9" s="39">
        <v>10784.673441371235</v>
      </c>
      <c r="H9" s="39">
        <v>9271.5910890330488</v>
      </c>
      <c r="I9" s="39">
        <v>10112.289494131714</v>
      </c>
      <c r="J9" s="39">
        <v>13887.057745386521</v>
      </c>
      <c r="K9" s="39">
        <v>11666.26588657199</v>
      </c>
      <c r="L9" s="39">
        <v>12530.179823250664</v>
      </c>
      <c r="M9" s="39">
        <v>14920.765490361293</v>
      </c>
      <c r="N9" s="39">
        <v>17044.734594693211</v>
      </c>
      <c r="O9" s="39">
        <v>16401.211475984259</v>
      </c>
      <c r="P9" s="39">
        <v>12987.857495021761</v>
      </c>
      <c r="Q9" s="39">
        <v>13109.748692663083</v>
      </c>
      <c r="R9" s="39">
        <v>14192.066283686261</v>
      </c>
      <c r="S9" s="39">
        <v>13130.33596790455</v>
      </c>
      <c r="T9" s="39">
        <v>14756.576869490938</v>
      </c>
      <c r="U9" s="39">
        <v>17381.537689582176</v>
      </c>
      <c r="V9" s="39">
        <v>13221.195985027731</v>
      </c>
      <c r="W9" s="39">
        <v>17301.749701885874</v>
      </c>
      <c r="X9" s="39">
        <v>12258.06349832657</v>
      </c>
      <c r="Y9" s="39">
        <v>26904.786559456687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3097.45</v>
      </c>
      <c r="C11" s="41">
        <v>3560.09</v>
      </c>
      <c r="D11" s="41">
        <v>3273.97</v>
      </c>
      <c r="E11" s="41">
        <v>3460.67</v>
      </c>
      <c r="F11" s="41">
        <v>3470.78</v>
      </c>
      <c r="G11" s="41">
        <v>3550</v>
      </c>
      <c r="H11" s="41">
        <v>3430.32</v>
      </c>
      <c r="I11" s="41">
        <v>3180.25</v>
      </c>
      <c r="J11" s="41">
        <v>3210.66</v>
      </c>
      <c r="K11" s="41">
        <v>3333.48</v>
      </c>
      <c r="L11" s="41">
        <v>3828.88</v>
      </c>
      <c r="M11" s="41">
        <v>3234.6</v>
      </c>
      <c r="N11" s="41">
        <v>3399.61</v>
      </c>
      <c r="O11" s="41">
        <v>3514.82</v>
      </c>
      <c r="P11" s="41">
        <v>2919.87</v>
      </c>
      <c r="Q11" s="41">
        <v>3090.62</v>
      </c>
      <c r="R11" s="41">
        <v>3247.67</v>
      </c>
      <c r="S11" s="41">
        <v>3311.5</v>
      </c>
      <c r="T11" s="41">
        <v>2995.64</v>
      </c>
      <c r="U11" s="41">
        <v>2998.07</v>
      </c>
      <c r="V11" s="41">
        <v>3078.94</v>
      </c>
      <c r="W11" s="41">
        <v>3452.39</v>
      </c>
      <c r="X11" s="41">
        <v>3083.32</v>
      </c>
      <c r="Y11" s="41">
        <v>2921.97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3294.6614285714286</v>
      </c>
      <c r="C12" s="187">
        <f t="shared" ref="C12:W12" si="0">AVERAGE($B11:$V11)</f>
        <v>3294.6614285714286</v>
      </c>
      <c r="D12" s="187">
        <f t="shared" si="0"/>
        <v>3294.6614285714286</v>
      </c>
      <c r="E12" s="187">
        <f t="shared" si="0"/>
        <v>3294.6614285714286</v>
      </c>
      <c r="F12" s="187">
        <f t="shared" si="0"/>
        <v>3294.6614285714286</v>
      </c>
      <c r="G12" s="187">
        <f t="shared" si="0"/>
        <v>3294.6614285714286</v>
      </c>
      <c r="H12" s="187">
        <f t="shared" si="0"/>
        <v>3294.6614285714286</v>
      </c>
      <c r="I12" s="187">
        <f t="shared" si="0"/>
        <v>3294.6614285714286</v>
      </c>
      <c r="J12" s="187">
        <f t="shared" si="0"/>
        <v>3294.6614285714286</v>
      </c>
      <c r="K12" s="187">
        <f t="shared" si="0"/>
        <v>3294.6614285714286</v>
      </c>
      <c r="L12" s="187">
        <f t="shared" si="0"/>
        <v>3294.6614285714286</v>
      </c>
      <c r="M12" s="187">
        <f t="shared" si="0"/>
        <v>3294.6614285714286</v>
      </c>
      <c r="N12" s="187">
        <f t="shared" si="0"/>
        <v>3294.6614285714286</v>
      </c>
      <c r="O12" s="187">
        <f t="shared" si="0"/>
        <v>3294.6614285714286</v>
      </c>
      <c r="P12" s="187">
        <f t="shared" si="0"/>
        <v>3294.6614285714286</v>
      </c>
      <c r="Q12" s="187">
        <f t="shared" si="0"/>
        <v>3294.6614285714286</v>
      </c>
      <c r="R12" s="187">
        <f t="shared" si="0"/>
        <v>3294.6614285714286</v>
      </c>
      <c r="S12" s="187">
        <f t="shared" si="0"/>
        <v>3294.6614285714286</v>
      </c>
      <c r="T12" s="187">
        <f t="shared" si="0"/>
        <v>3294.6614285714286</v>
      </c>
      <c r="U12" s="187">
        <f t="shared" si="0"/>
        <v>3294.6614285714286</v>
      </c>
      <c r="V12" s="187">
        <f t="shared" si="0"/>
        <v>3294.6614285714286</v>
      </c>
      <c r="W12" s="187">
        <f t="shared" si="0"/>
        <v>3294.6614285714286</v>
      </c>
      <c r="X12" s="187">
        <f t="shared" ref="X12:Y12" si="1">AVERAGE($B11:$V11)</f>
        <v>3294.6614285714286</v>
      </c>
      <c r="Y12" s="187">
        <f t="shared" si="1"/>
        <v>3294.6614285714286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0.94014212602812419</v>
      </c>
      <c r="C13" s="189">
        <f t="shared" si="2"/>
        <v>1.0805632315134919</v>
      </c>
      <c r="D13" s="189">
        <f t="shared" si="2"/>
        <v>0.99371971019783945</v>
      </c>
      <c r="E13" s="189">
        <f t="shared" si="2"/>
        <v>1.0503871414491757</v>
      </c>
      <c r="F13" s="189">
        <f t="shared" si="2"/>
        <v>1.0534557420380937</v>
      </c>
      <c r="G13" s="189">
        <f t="shared" si="2"/>
        <v>1.07750070135106</v>
      </c>
      <c r="H13" s="189">
        <f t="shared" si="2"/>
        <v>1.0411752692559348</v>
      </c>
      <c r="I13" s="189">
        <f t="shared" si="2"/>
        <v>0.96527369168217159</v>
      </c>
      <c r="J13" s="189">
        <f t="shared" si="2"/>
        <v>0.97450377515487174</v>
      </c>
      <c r="K13" s="189">
        <f t="shared" si="2"/>
        <v>1.0117822642083751</v>
      </c>
      <c r="L13" s="189">
        <f t="shared" si="2"/>
        <v>1.1621467282786049</v>
      </c>
      <c r="M13" s="189">
        <f t="shared" si="2"/>
        <v>0.98177007565919405</v>
      </c>
      <c r="N13" s="189">
        <f t="shared" si="2"/>
        <v>1.0318541293859373</v>
      </c>
      <c r="O13" s="189">
        <f t="shared" si="2"/>
        <v>1.0668228211613333</v>
      </c>
      <c r="P13" s="189">
        <f t="shared" si="2"/>
        <v>0.88624280925462529</v>
      </c>
      <c r="Q13" s="189">
        <f t="shared" si="2"/>
        <v>0.93806907538298967</v>
      </c>
      <c r="R13" s="189">
        <f t="shared" ref="R13:V13" si="3">R11/R12</f>
        <v>0.98573709936811194</v>
      </c>
      <c r="S13" s="189">
        <f t="shared" si="3"/>
        <v>1.0051108654997283</v>
      </c>
      <c r="T13" s="189">
        <f t="shared" si="3"/>
        <v>0.90924061999867312</v>
      </c>
      <c r="U13" s="189">
        <f t="shared" si="3"/>
        <v>0.90997817681678117</v>
      </c>
      <c r="V13" s="189">
        <f t="shared" si="3"/>
        <v>0.93452394631488256</v>
      </c>
      <c r="W13" s="189">
        <f t="shared" ref="W13:Y13" si="4">W11/W12</f>
        <v>1.0478739848837708</v>
      </c>
      <c r="X13" s="189">
        <f t="shared" si="4"/>
        <v>0.93585336971542277</v>
      </c>
      <c r="Y13" s="189">
        <f t="shared" si="4"/>
        <v>0.88688020403570622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2.6044528167251002</v>
      </c>
      <c r="C17" s="14">
        <f t="shared" si="5"/>
        <v>2.5867624952787662</v>
      </c>
      <c r="D17" s="14">
        <f t="shared" si="5"/>
        <v>2.5690715594925515</v>
      </c>
      <c r="E17" s="14">
        <f t="shared" si="5"/>
        <v>2.5513808169005201</v>
      </c>
      <c r="F17" s="14">
        <f t="shared" si="5"/>
        <v>2.5336903490931215</v>
      </c>
      <c r="G17" s="14">
        <f t="shared" si="5"/>
        <v>2.5159999792776739</v>
      </c>
      <c r="H17" s="14">
        <f t="shared" si="5"/>
        <v>2.5170003028206636</v>
      </c>
      <c r="I17" s="14">
        <f t="shared" si="5"/>
        <v>2.5149998896309502</v>
      </c>
      <c r="J17" s="14">
        <f t="shared" si="5"/>
        <v>2.5019997281124473</v>
      </c>
      <c r="K17" s="14">
        <f t="shared" si="5"/>
        <v>2.5060002480573647</v>
      </c>
      <c r="L17" s="14">
        <f t="shared" si="5"/>
        <v>2.4952901853539959</v>
      </c>
      <c r="M17" s="14">
        <f t="shared" si="5"/>
        <v>2.4703002786255479</v>
      </c>
      <c r="N17" s="14">
        <f t="shared" si="5"/>
        <v>2.434599982387267</v>
      </c>
      <c r="O17" s="14">
        <f t="shared" si="5"/>
        <v>2.404000020116916</v>
      </c>
      <c r="P17" s="14">
        <f t="shared" si="5"/>
        <v>2.3910000359363535</v>
      </c>
      <c r="Q17" s="14">
        <f t="shared" si="5"/>
        <v>2.3849999683154981</v>
      </c>
      <c r="R17" s="14">
        <f t="shared" ref="R17:V17" si="6">R4/R6</f>
        <v>2.3719997824398384</v>
      </c>
      <c r="S17" s="14">
        <f t="shared" si="6"/>
        <v>2.3680000501409428</v>
      </c>
      <c r="T17" s="14">
        <f t="shared" si="6"/>
        <v>2.3580001240110509</v>
      </c>
      <c r="U17" s="14">
        <f t="shared" si="6"/>
        <v>2.3379999077954552</v>
      </c>
      <c r="V17" s="14">
        <f t="shared" si="6"/>
        <v>2.3410001123003465</v>
      </c>
      <c r="W17" s="14">
        <f t="shared" ref="W17:Y17" si="7">W4/W6</f>
        <v>2.2725539618196309</v>
      </c>
      <c r="X17" s="14">
        <f t="shared" si="7"/>
        <v>2.2799998959370122</v>
      </c>
      <c r="Y17" s="14">
        <f t="shared" si="7"/>
        <v>2.280000109498673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27.934844235743665</v>
      </c>
      <c r="C18" s="94">
        <f t="shared" si="8"/>
        <v>28.193658841842439</v>
      </c>
      <c r="D18" s="94">
        <f t="shared" si="8"/>
        <v>28.467141668861327</v>
      </c>
      <c r="E18" s="94">
        <f t="shared" si="8"/>
        <v>28.753730961650792</v>
      </c>
      <c r="F18" s="94">
        <f t="shared" si="8"/>
        <v>29.060988081475401</v>
      </c>
      <c r="G18" s="94">
        <f t="shared" si="8"/>
        <v>29.390801735992529</v>
      </c>
      <c r="H18" s="94">
        <f t="shared" si="8"/>
        <v>29.505438876675168</v>
      </c>
      <c r="I18" s="94">
        <f t="shared" si="8"/>
        <v>29.682913480048388</v>
      </c>
      <c r="J18" s="94">
        <f t="shared" si="8"/>
        <v>30.052586120875421</v>
      </c>
      <c r="K18" s="94">
        <f t="shared" si="8"/>
        <v>30.212932040224533</v>
      </c>
      <c r="L18" s="94">
        <f t="shared" si="8"/>
        <v>30.582475765643984</v>
      </c>
      <c r="M18" s="94">
        <f t="shared" si="8"/>
        <v>31.206224925690446</v>
      </c>
      <c r="N18" s="94">
        <f t="shared" si="8"/>
        <v>32.038117376274876</v>
      </c>
      <c r="O18" s="94">
        <f t="shared" si="8"/>
        <v>32.818866463977336</v>
      </c>
      <c r="P18" s="94">
        <f t="shared" si="8"/>
        <v>33.309041602140574</v>
      </c>
      <c r="Q18" s="94">
        <f t="shared" si="8"/>
        <v>33.712475804004562</v>
      </c>
      <c r="R18" s="94">
        <f t="shared" ref="R18:V18" si="9">R7*1000/R4</f>
        <v>34.245970942685886</v>
      </c>
      <c r="S18" s="94">
        <f t="shared" si="9"/>
        <v>34.641302982432698</v>
      </c>
      <c r="T18" s="94">
        <f t="shared" si="9"/>
        <v>35.164289471212136</v>
      </c>
      <c r="U18" s="94">
        <f t="shared" si="9"/>
        <v>35.896671758391093</v>
      </c>
      <c r="V18" s="94">
        <f t="shared" si="9"/>
        <v>36.210086067680322</v>
      </c>
      <c r="W18" s="94">
        <f t="shared" ref="W18:Y18" si="10">W7*1000/W4</f>
        <v>37.753935734173176</v>
      </c>
      <c r="X18" s="94">
        <f t="shared" si="10"/>
        <v>38.004326534223452</v>
      </c>
      <c r="Y18" s="94">
        <f t="shared" si="10"/>
        <v>38.623347256844397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72.754983754559518</v>
      </c>
      <c r="C19" s="15">
        <f t="shared" si="11"/>
        <v>72.930299296762598</v>
      </c>
      <c r="D19" s="15">
        <f t="shared" si="11"/>
        <v>73.134124041516955</v>
      </c>
      <c r="E19" s="15">
        <f t="shared" si="11"/>
        <v>73.361717589874374</v>
      </c>
      <c r="F19" s="15">
        <f t="shared" si="11"/>
        <v>73.631545037144448</v>
      </c>
      <c r="G19" s="15">
        <f t="shared" si="11"/>
        <v>73.94725655871143</v>
      </c>
      <c r="H19" s="15">
        <f t="shared" si="11"/>
        <v>74.265198587447983</v>
      </c>
      <c r="I19" s="15">
        <f t="shared" si="11"/>
        <v>74.652524126246746</v>
      </c>
      <c r="J19" s="15">
        <f t="shared" si="11"/>
        <v>75.191562303506217</v>
      </c>
      <c r="K19" s="15">
        <f t="shared" si="11"/>
        <v>75.713615187342981</v>
      </c>
      <c r="L19" s="15">
        <f t="shared" si="11"/>
        <v>76.312151621837856</v>
      </c>
      <c r="M19" s="15">
        <f t="shared" si="11"/>
        <v>77.088746128784621</v>
      </c>
      <c r="N19" s="15">
        <f t="shared" si="11"/>
        <v>78</v>
      </c>
      <c r="O19" s="15">
        <f t="shared" si="11"/>
        <v>78.896555639615883</v>
      </c>
      <c r="P19" s="15">
        <f t="shared" si="11"/>
        <v>79.641919667723613</v>
      </c>
      <c r="Q19" s="15">
        <f t="shared" si="11"/>
        <v>80.404253724387885</v>
      </c>
      <c r="R19" s="15">
        <f t="shared" ref="R19:V19" si="12">R7*1000/R6</f>
        <v>81.231435625491955</v>
      </c>
      <c r="S19" s="15">
        <f t="shared" si="12"/>
        <v>82.030607199348225</v>
      </c>
      <c r="T19" s="15">
        <f t="shared" si="12"/>
        <v>82.917398933878701</v>
      </c>
      <c r="U19" s="15">
        <f t="shared" si="12"/>
        <v>83.926415261282088</v>
      </c>
      <c r="V19" s="15">
        <f t="shared" si="12"/>
        <v>84.767815550844844</v>
      </c>
      <c r="W19" s="15">
        <f t="shared" ref="W19:Y19" si="13">W7*1000/W6</f>
        <v>85.797856226978979</v>
      </c>
      <c r="X19" s="15">
        <f t="shared" si="13"/>
        <v>86.649860543185696</v>
      </c>
      <c r="Y19" s="15">
        <f t="shared" si="13"/>
        <v>88.061235974810486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30.61188509049952</v>
      </c>
      <c r="D20" s="4">
        <f t="shared" si="14"/>
        <v>31.08920616399238</v>
      </c>
      <c r="E20" s="4">
        <f t="shared" si="14"/>
        <v>31.431600265386283</v>
      </c>
      <c r="F20" s="4">
        <f t="shared" si="14"/>
        <v>32.095120057449279</v>
      </c>
      <c r="G20" s="4">
        <f t="shared" si="14"/>
        <v>32.900458381768779</v>
      </c>
      <c r="H20" s="4">
        <f t="shared" si="14"/>
        <v>33.624408666181772</v>
      </c>
      <c r="I20" s="4">
        <f t="shared" si="14"/>
        <v>34.37602041460508</v>
      </c>
      <c r="J20" s="4">
        <f t="shared" si="14"/>
        <v>34.96018212726274</v>
      </c>
      <c r="K20" s="4">
        <f t="shared" si="14"/>
        <v>35.915791736402653</v>
      </c>
      <c r="L20" s="4">
        <f t="shared" si="14"/>
        <v>36.810973386284054</v>
      </c>
      <c r="M20" s="4">
        <f t="shared" si="14"/>
        <v>38.42082752175758</v>
      </c>
      <c r="N20" s="4">
        <f t="shared" si="14"/>
        <v>39.76418304126544</v>
      </c>
      <c r="O20" s="4">
        <f t="shared" si="14"/>
        <v>40.793251092761174</v>
      </c>
      <c r="P20" s="4">
        <f t="shared" si="14"/>
        <v>41.277990215935588</v>
      </c>
      <c r="Q20" s="4">
        <f t="shared" si="14"/>
        <v>41.699224307445618</v>
      </c>
      <c r="R20" s="4">
        <f t="shared" ref="R20:V20" si="15">IF(SUM(R21)=0,"",R21/R17)</f>
        <v>42.360490262149966</v>
      </c>
      <c r="S20" s="4">
        <f t="shared" si="15"/>
        <v>42.885026523752494</v>
      </c>
      <c r="T20" s="4">
        <f t="shared" si="15"/>
        <v>43.49611088859465</v>
      </c>
      <c r="U20" s="4">
        <f t="shared" si="15"/>
        <v>44.257160084497876</v>
      </c>
      <c r="V20" s="4">
        <f t="shared" si="15"/>
        <v>44.506989684920946</v>
      </c>
      <c r="W20" s="4">
        <f t="shared" ref="W20:Y20" si="16">IF(SUM(W21)=0,"",W21/W17)</f>
        <v>46.373102271748941</v>
      </c>
      <c r="X20" s="4">
        <f t="shared" si="16"/>
        <v>46.567784750391361</v>
      </c>
      <c r="Y20" s="4">
        <f t="shared" si="16"/>
        <v>46.893754631607237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79.185676261887394</v>
      </c>
      <c r="D21" s="3">
        <f t="shared" si="17"/>
        <v>79.870395363113346</v>
      </c>
      <c r="E21" s="3">
        <f t="shared" si="17"/>
        <v>80.193981961591859</v>
      </c>
      <c r="F21" s="3">
        <f t="shared" si="17"/>
        <v>81.319095942544308</v>
      </c>
      <c r="G21" s="3">
        <f t="shared" si="17"/>
        <v>82.777552606756217</v>
      </c>
      <c r="H21" s="3">
        <f t="shared" si="17"/>
        <v>84.632646794945259</v>
      </c>
      <c r="I21" s="3">
        <f t="shared" si="17"/>
        <v>86.455687548683059</v>
      </c>
      <c r="J21" s="3">
        <f t="shared" si="17"/>
        <v>87.47036617717302</v>
      </c>
      <c r="K21" s="3">
        <f t="shared" si="17"/>
        <v>90.004983000601698</v>
      </c>
      <c r="L21" s="3">
        <f t="shared" si="17"/>
        <v>91.854060604121756</v>
      </c>
      <c r="M21" s="3">
        <f t="shared" si="17"/>
        <v>94.910980932021872</v>
      </c>
      <c r="N21" s="3">
        <f t="shared" si="17"/>
        <v>96.809879331908903</v>
      </c>
      <c r="O21" s="3">
        <f t="shared" si="17"/>
        <v>98.066976447632271</v>
      </c>
      <c r="P21" s="3">
        <f t="shared" si="17"/>
        <v>98.695676089682436</v>
      </c>
      <c r="Q21" s="3">
        <f t="shared" si="17"/>
        <v>99.452648652038647</v>
      </c>
      <c r="R21" s="3">
        <f t="shared" ref="R21:V21" si="18">IF(SUM(R9)=0,"",R9*1000/R8)</f>
        <v>100.47907368586462</v>
      </c>
      <c r="S21" s="3">
        <f t="shared" si="18"/>
        <v>101.55174495854156</v>
      </c>
      <c r="T21" s="3">
        <f t="shared" si="18"/>
        <v>102.5638348693046</v>
      </c>
      <c r="U21" s="3">
        <f t="shared" si="18"/>
        <v>103.47323619684474</v>
      </c>
      <c r="V21" s="3">
        <f t="shared" si="18"/>
        <v>104.1908678505503</v>
      </c>
      <c r="W21" s="3">
        <f t="shared" ref="W21:Y21" si="19">IF(SUM(W9)=0,"",W9*1000/W8)</f>
        <v>105.38537728952998</v>
      </c>
      <c r="X21" s="3">
        <f t="shared" si="19"/>
        <v>106.17454438490948</v>
      </c>
      <c r="Y21" s="3">
        <f t="shared" si="19"/>
        <v>106.91776569486841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9417.2228566458416</v>
      </c>
      <c r="C22" s="13">
        <f t="shared" si="20"/>
        <v>9736.4564989511255</v>
      </c>
      <c r="D22" s="13">
        <f t="shared" si="20"/>
        <v>10082.863638402958</v>
      </c>
      <c r="E22" s="13">
        <f t="shared" si="20"/>
        <v>10579.285234222119</v>
      </c>
      <c r="F22" s="13">
        <f t="shared" si="20"/>
        <v>10895.357154461</v>
      </c>
      <c r="G22" s="13">
        <f t="shared" si="20"/>
        <v>11268.682339593724</v>
      </c>
      <c r="H22" s="13">
        <f t="shared" si="20"/>
        <v>11656.787157950495</v>
      </c>
      <c r="I22" s="13">
        <f t="shared" si="20"/>
        <v>12102.311169979988</v>
      </c>
      <c r="J22" s="13">
        <f t="shared" si="20"/>
        <v>12365.299845940601</v>
      </c>
      <c r="K22" s="13">
        <f t="shared" si="20"/>
        <v>12191.901283435604</v>
      </c>
      <c r="L22" s="13">
        <f t="shared" si="20"/>
        <v>12366.9392597608</v>
      </c>
      <c r="M22" s="13">
        <f t="shared" si="20"/>
        <v>12407.017472202822</v>
      </c>
      <c r="N22" s="13">
        <f t="shared" si="20"/>
        <v>12300.486380598406</v>
      </c>
      <c r="O22" s="13">
        <f t="shared" si="20"/>
        <v>12385.122047061586</v>
      </c>
      <c r="P22" s="13">
        <f t="shared" si="20"/>
        <v>12559.204540080507</v>
      </c>
      <c r="Q22" s="13">
        <f t="shared" si="20"/>
        <v>12982.150040685025</v>
      </c>
      <c r="R22" s="13">
        <f t="shared" ref="R22:V22" si="21">R3*1000000/R4</f>
        <v>13428.142515048337</v>
      </c>
      <c r="S22" s="13">
        <f t="shared" si="21"/>
        <v>13998.393928947051</v>
      </c>
      <c r="T22" s="13">
        <f t="shared" si="21"/>
        <v>14449.777624448639</v>
      </c>
      <c r="U22" s="13">
        <f t="shared" si="21"/>
        <v>14838.050450152185</v>
      </c>
      <c r="V22" s="13">
        <f t="shared" si="21"/>
        <v>13826.584438772234</v>
      </c>
      <c r="W22" s="13">
        <f t="shared" ref="W22:Y22" si="22">W3*1000000/W4</f>
        <v>14677.999768180975</v>
      </c>
      <c r="X22" s="13">
        <f t="shared" si="22"/>
        <v>14725.239699110181</v>
      </c>
      <c r="Y22" s="13">
        <f t="shared" si="22"/>
        <v>13931.664371436918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24526.712594719258</v>
      </c>
      <c r="C23" s="46">
        <f t="shared" si="23"/>
        <v>25185.900508399973</v>
      </c>
      <c r="D23" s="46">
        <f t="shared" si="23"/>
        <v>25903.598211662626</v>
      </c>
      <c r="E23" s="46">
        <f t="shared" si="23"/>
        <v>26991.785403113241</v>
      </c>
      <c r="F23" s="46">
        <f t="shared" si="23"/>
        <v>27605.461272180528</v>
      </c>
      <c r="G23" s="46">
        <f t="shared" si="23"/>
        <v>28352.004532904499</v>
      </c>
      <c r="H23" s="46">
        <f t="shared" si="23"/>
        <v>29340.136806477421</v>
      </c>
      <c r="I23" s="46">
        <f t="shared" si="23"/>
        <v>30437.311256779089</v>
      </c>
      <c r="J23" s="46">
        <f t="shared" si="23"/>
        <v>30937.976852572268</v>
      </c>
      <c r="K23" s="46">
        <f t="shared" si="23"/>
        <v>30552.907640580528</v>
      </c>
      <c r="L23" s="46">
        <f t="shared" si="23"/>
        <v>30859.102157750134</v>
      </c>
      <c r="M23" s="46">
        <f t="shared" si="23"/>
        <v>30649.058718494671</v>
      </c>
      <c r="N23" s="46">
        <f t="shared" si="23"/>
        <v>29946.763925559699</v>
      </c>
      <c r="O23" s="46">
        <f t="shared" si="23"/>
        <v>29773.833650286513</v>
      </c>
      <c r="P23" s="46">
        <f t="shared" si="23"/>
        <v>30029.058506664507</v>
      </c>
      <c r="Q23" s="46">
        <f t="shared" si="23"/>
        <v>30962.427435700825</v>
      </c>
      <c r="R23" s="46">
        <f t="shared" ref="R23:V23" si="24">R3*1000000/R6</f>
        <v>31851.551124265799</v>
      </c>
      <c r="S23" s="46">
        <f t="shared" si="24"/>
        <v>33148.197525639291</v>
      </c>
      <c r="T23" s="46">
        <f t="shared" si="24"/>
        <v>34072.577430382</v>
      </c>
      <c r="U23" s="46">
        <f t="shared" si="24"/>
        <v>34691.360584320122</v>
      </c>
      <c r="V23" s="46">
        <f t="shared" si="24"/>
        <v>32368.035723896024</v>
      </c>
      <c r="W23" s="46">
        <f t="shared" ref="W23:Y23" si="25">W3*1000000/W6</f>
        <v>33356.546524767298</v>
      </c>
      <c r="X23" s="46">
        <f t="shared" si="25"/>
        <v>33573.544981618776</v>
      </c>
      <c r="Y23" s="46">
        <f t="shared" si="25"/>
        <v>31764.196292374934</v>
      </c>
      <c r="DA23" s="11"/>
    </row>
    <row r="24" spans="1:105" ht="12" customHeight="1" x14ac:dyDescent="0.25">
      <c r="A24" s="180" t="s">
        <v>188</v>
      </c>
      <c r="B24" s="15">
        <v>0.60899241095091539</v>
      </c>
      <c r="C24" s="15">
        <v>0.61754246388895129</v>
      </c>
      <c r="D24" s="15">
        <v>0.63083528020499635</v>
      </c>
      <c r="E24" s="15">
        <v>0.65303703403714231</v>
      </c>
      <c r="F24" s="15">
        <v>0.65985879542295711</v>
      </c>
      <c r="G24" s="15">
        <v>0.66704794379088728</v>
      </c>
      <c r="H24" s="15">
        <v>0.679887015419677</v>
      </c>
      <c r="I24" s="15">
        <v>0.69552587846445779</v>
      </c>
      <c r="J24" s="15">
        <v>0.71139669787008364</v>
      </c>
      <c r="K24" s="15">
        <v>0.71526814474780109</v>
      </c>
      <c r="L24" s="15">
        <v>0.72052066355049416</v>
      </c>
      <c r="M24" s="15">
        <v>0.71498045386957076</v>
      </c>
      <c r="N24" s="15">
        <v>0.71012462481254146</v>
      </c>
      <c r="O24" s="15">
        <v>0.71350666115950234</v>
      </c>
      <c r="P24" s="15">
        <v>0.71662192220051091</v>
      </c>
      <c r="Q24" s="15">
        <v>0.72706086182123697</v>
      </c>
      <c r="R24" s="15">
        <v>0.7356593538467433</v>
      </c>
      <c r="S24" s="15">
        <v>0.75200560640439584</v>
      </c>
      <c r="T24" s="15">
        <v>0.76208013183799583</v>
      </c>
      <c r="U24" s="15">
        <v>0.7681854476880553</v>
      </c>
      <c r="V24" s="15">
        <v>0.77364551697428918</v>
      </c>
      <c r="W24" s="15">
        <v>0.76172159631302927</v>
      </c>
      <c r="X24" s="15">
        <v>0.7354449375862282</v>
      </c>
      <c r="Y24" s="15">
        <v>0.69934821369951317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6437.1229578675848</v>
      </c>
      <c r="C28" s="22">
        <f t="shared" ref="C28:W28" si="26">SUM(C29:C30,C33:C34,C41:C42)</f>
        <v>7012.0315563198619</v>
      </c>
      <c r="D28" s="22">
        <f t="shared" si="26"/>
        <v>6726.7165950128965</v>
      </c>
      <c r="E28" s="22">
        <f t="shared" si="26"/>
        <v>6940.7822871883054</v>
      </c>
      <c r="F28" s="22">
        <f t="shared" si="26"/>
        <v>6836.2711092003428</v>
      </c>
      <c r="G28" s="22">
        <f t="shared" si="26"/>
        <v>6671.8924333619943</v>
      </c>
      <c r="H28" s="22">
        <f t="shared" si="26"/>
        <v>6793.3491831470328</v>
      </c>
      <c r="I28" s="22">
        <f t="shared" si="26"/>
        <v>6416.6843508168531</v>
      </c>
      <c r="J28" s="22">
        <f t="shared" si="26"/>
        <v>6514.2328460877034</v>
      </c>
      <c r="K28" s="22">
        <f t="shared" si="26"/>
        <v>6656.5711951848671</v>
      </c>
      <c r="L28" s="22">
        <f t="shared" si="26"/>
        <v>7442.8042992261398</v>
      </c>
      <c r="M28" s="22">
        <f t="shared" si="26"/>
        <v>6866.8625107480648</v>
      </c>
      <c r="N28" s="22">
        <f t="shared" si="26"/>
        <v>7123.9389509888206</v>
      </c>
      <c r="O28" s="22">
        <f t="shared" si="26"/>
        <v>7275.4100601891641</v>
      </c>
      <c r="P28" s="22">
        <f t="shared" si="26"/>
        <v>6563.5884780739452</v>
      </c>
      <c r="Q28" s="22">
        <f t="shared" si="26"/>
        <v>6775.7866723989682</v>
      </c>
      <c r="R28" s="22">
        <f t="shared" si="26"/>
        <v>7096.4486672398971</v>
      </c>
      <c r="S28" s="22">
        <f t="shared" si="26"/>
        <v>7209.2418744625957</v>
      </c>
      <c r="T28" s="22">
        <f t="shared" si="26"/>
        <v>7051.077558039553</v>
      </c>
      <c r="U28" s="22">
        <f t="shared" si="26"/>
        <v>6971.7562338779026</v>
      </c>
      <c r="V28" s="22">
        <f t="shared" si="26"/>
        <v>7156.4210662080804</v>
      </c>
      <c r="W28" s="22">
        <f t="shared" si="26"/>
        <v>7873.5815993121232</v>
      </c>
      <c r="X28" s="22">
        <f t="shared" ref="X28:Y28" si="27">SUM(X29:X30,X33:X34,X41:X42)</f>
        <v>7164.0427343078263</v>
      </c>
      <c r="Y28" s="22">
        <f t="shared" si="27"/>
        <v>6425.5730868443661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908.66801375752368</v>
      </c>
      <c r="C29" s="31">
        <v>918.56938950988842</v>
      </c>
      <c r="D29" s="31">
        <v>836.81444539982795</v>
      </c>
      <c r="E29" s="31">
        <v>835.73731728288897</v>
      </c>
      <c r="F29" s="31">
        <v>820.03026655202052</v>
      </c>
      <c r="G29" s="31">
        <v>687.66603611349944</v>
      </c>
      <c r="H29" s="31">
        <v>800.29131556319862</v>
      </c>
      <c r="I29" s="31">
        <v>642.10386930352524</v>
      </c>
      <c r="J29" s="31">
        <v>645.11418744625962</v>
      </c>
      <c r="K29" s="31">
        <v>723.13327601031801</v>
      </c>
      <c r="L29" s="31">
        <v>950.92149613069637</v>
      </c>
      <c r="M29" s="31">
        <v>889.07429062768688</v>
      </c>
      <c r="N29" s="31">
        <v>937.82484952708512</v>
      </c>
      <c r="O29" s="31">
        <v>977.50429922613921</v>
      </c>
      <c r="P29" s="31">
        <v>830.10189165950123</v>
      </c>
      <c r="Q29" s="31">
        <v>830.50455717970772</v>
      </c>
      <c r="R29" s="31">
        <v>820.00421324161641</v>
      </c>
      <c r="S29" s="31">
        <v>837.63963886500403</v>
      </c>
      <c r="T29" s="31">
        <v>786.31994840928633</v>
      </c>
      <c r="U29" s="31">
        <v>646.58503869303513</v>
      </c>
      <c r="V29" s="31">
        <v>634.4350816852965</v>
      </c>
      <c r="W29" s="31">
        <v>636.44797936371458</v>
      </c>
      <c r="X29" s="31">
        <v>668.11040412725697</v>
      </c>
      <c r="Y29" s="31">
        <v>427.95098882201199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75.809716251074803</v>
      </c>
      <c r="C30" s="98">
        <f t="shared" ref="C30:W30" si="28">SUM(C31:C32)</f>
        <v>86.804299226139293</v>
      </c>
      <c r="D30" s="98">
        <f t="shared" si="28"/>
        <v>68.83783319002579</v>
      </c>
      <c r="E30" s="98">
        <f t="shared" si="28"/>
        <v>61.463284608770422</v>
      </c>
      <c r="F30" s="98">
        <f t="shared" si="28"/>
        <v>62.479277730008604</v>
      </c>
      <c r="G30" s="98">
        <f t="shared" si="28"/>
        <v>38.122957867583828</v>
      </c>
      <c r="H30" s="98">
        <f t="shared" si="28"/>
        <v>39.3834909716251</v>
      </c>
      <c r="I30" s="98">
        <f t="shared" si="28"/>
        <v>27.349613069647464</v>
      </c>
      <c r="J30" s="98">
        <f t="shared" si="28"/>
        <v>19.88856405846947</v>
      </c>
      <c r="K30" s="98">
        <f t="shared" si="28"/>
        <v>6.2792777300085989</v>
      </c>
      <c r="L30" s="98">
        <f t="shared" si="28"/>
        <v>26.166809974204646</v>
      </c>
      <c r="M30" s="98">
        <f t="shared" si="28"/>
        <v>34.533877901977647</v>
      </c>
      <c r="N30" s="98">
        <f t="shared" si="28"/>
        <v>52.307222699914014</v>
      </c>
      <c r="O30" s="98">
        <f t="shared" si="28"/>
        <v>44.984264832330169</v>
      </c>
      <c r="P30" s="98">
        <f t="shared" si="28"/>
        <v>54.399570077386073</v>
      </c>
      <c r="Q30" s="98">
        <f t="shared" si="28"/>
        <v>51.261134995700779</v>
      </c>
      <c r="R30" s="98">
        <f t="shared" si="28"/>
        <v>51.261134995700779</v>
      </c>
      <c r="S30" s="98">
        <f t="shared" si="28"/>
        <v>51.261134995700779</v>
      </c>
      <c r="T30" s="98">
        <f t="shared" si="28"/>
        <v>58.584092863284617</v>
      </c>
      <c r="U30" s="98">
        <f t="shared" si="28"/>
        <v>53.353396388650047</v>
      </c>
      <c r="V30" s="98">
        <f t="shared" si="28"/>
        <v>56.491831470335342</v>
      </c>
      <c r="W30" s="98">
        <f t="shared" si="28"/>
        <v>57.538005159071368</v>
      </c>
      <c r="X30" s="98">
        <f t="shared" ref="X30:Y30" si="29">SUM(X31:X32)</f>
        <v>51.261134995700779</v>
      </c>
      <c r="Y30" s="98">
        <f t="shared" si="29"/>
        <v>62.76870163370593</v>
      </c>
      <c r="DA30" s="63"/>
    </row>
    <row r="31" spans="1:105" ht="12" customHeight="1" x14ac:dyDescent="0.25">
      <c r="A31" s="97" t="s">
        <v>74</v>
      </c>
      <c r="B31" s="98">
        <v>75.809716251074803</v>
      </c>
      <c r="C31" s="98">
        <v>86.804299226139293</v>
      </c>
      <c r="D31" s="98">
        <v>68.83783319002579</v>
      </c>
      <c r="E31" s="98">
        <v>61.463284608770422</v>
      </c>
      <c r="F31" s="98">
        <v>62.479277730008604</v>
      </c>
      <c r="G31" s="98">
        <v>38.122957867583828</v>
      </c>
      <c r="H31" s="98">
        <v>39.3834909716251</v>
      </c>
      <c r="I31" s="98">
        <v>27.349613069647464</v>
      </c>
      <c r="J31" s="98">
        <v>19.88856405846947</v>
      </c>
      <c r="K31" s="98">
        <v>6.2792777300085989</v>
      </c>
      <c r="L31" s="98">
        <v>26.166809974204646</v>
      </c>
      <c r="M31" s="98">
        <v>34.533877901977647</v>
      </c>
      <c r="N31" s="98">
        <v>52.307222699914014</v>
      </c>
      <c r="O31" s="98">
        <v>44.984264832330169</v>
      </c>
      <c r="P31" s="98">
        <v>54.399570077386073</v>
      </c>
      <c r="Q31" s="98">
        <v>51.261134995700779</v>
      </c>
      <c r="R31" s="98">
        <v>51.261134995700779</v>
      </c>
      <c r="S31" s="98">
        <v>51.261134995700779</v>
      </c>
      <c r="T31" s="98">
        <v>58.584092863284617</v>
      </c>
      <c r="U31" s="98">
        <v>53.353396388650047</v>
      </c>
      <c r="V31" s="98">
        <v>56.491831470335342</v>
      </c>
      <c r="W31" s="98">
        <v>57.538005159071368</v>
      </c>
      <c r="X31" s="98">
        <v>51.261134995700779</v>
      </c>
      <c r="Y31" s="98">
        <v>62.76870163370593</v>
      </c>
      <c r="DA31" s="63" t="s">
        <v>233</v>
      </c>
    </row>
    <row r="32" spans="1:105" ht="12" customHeight="1" x14ac:dyDescent="0.25">
      <c r="A32" s="97" t="s">
        <v>196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234</v>
      </c>
    </row>
    <row r="33" spans="1:105" ht="12" customHeight="1" x14ac:dyDescent="0.25">
      <c r="A33" s="73" t="s">
        <v>189</v>
      </c>
      <c r="B33" s="98">
        <v>2049.3121238177132</v>
      </c>
      <c r="C33" s="98">
        <v>2377.0421324161648</v>
      </c>
      <c r="D33" s="98">
        <v>2229.5786758383492</v>
      </c>
      <c r="E33" s="98">
        <v>2401.9776440240748</v>
      </c>
      <c r="F33" s="98">
        <v>2351.074806534823</v>
      </c>
      <c r="G33" s="98">
        <v>2310.554600171969</v>
      </c>
      <c r="H33" s="98">
        <v>2275.4729148753222</v>
      </c>
      <c r="I33" s="98">
        <v>2036.070507308684</v>
      </c>
      <c r="J33" s="98">
        <v>2047.420464316423</v>
      </c>
      <c r="K33" s="98">
        <v>2059.264832330181</v>
      </c>
      <c r="L33" s="98">
        <v>2382.3731728288908</v>
      </c>
      <c r="M33" s="98">
        <v>2002.4075666380049</v>
      </c>
      <c r="N33" s="98">
        <v>2023.3447979363709</v>
      </c>
      <c r="O33" s="98">
        <v>2029.9441100601889</v>
      </c>
      <c r="P33" s="98">
        <v>1645.0128976784181</v>
      </c>
      <c r="Q33" s="98">
        <v>1789.402407566638</v>
      </c>
      <c r="R33" s="98">
        <v>1993.685898538263</v>
      </c>
      <c r="S33" s="98">
        <v>2004.4711951848669</v>
      </c>
      <c r="T33" s="98">
        <v>1878.8429062768701</v>
      </c>
      <c r="U33" s="98">
        <v>1795.387446259673</v>
      </c>
      <c r="V33" s="98">
        <v>1855.8401637634377</v>
      </c>
      <c r="W33" s="98">
        <v>2081.3411270297129</v>
      </c>
      <c r="X33" s="98">
        <v>1661.7609763764358</v>
      </c>
      <c r="Y33" s="98">
        <v>1485.4854472579498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1001.4939810834044</v>
      </c>
      <c r="C34" s="98">
        <f>SUM(C35:C40)</f>
        <v>1062.2993981083398</v>
      </c>
      <c r="D34" s="98">
        <f>SUM(D35:D40)</f>
        <v>1095.531728288908</v>
      </c>
      <c r="E34" s="98">
        <f t="shared" ref="E34:G34" si="30">SUM(E35:E40)</f>
        <v>1128.9738607050735</v>
      </c>
      <c r="F34" s="98">
        <f t="shared" si="30"/>
        <v>1165.9092863284613</v>
      </c>
      <c r="G34" s="98">
        <f t="shared" si="30"/>
        <v>1202.201203783319</v>
      </c>
      <c r="H34" s="98">
        <f t="shared" ref="H34" si="31">SUM(H35:H40)</f>
        <v>1258.5779019776435</v>
      </c>
      <c r="I34" s="98">
        <f t="shared" ref="I34" si="32">SUM(I35:I40)</f>
        <v>1314.3036113499568</v>
      </c>
      <c r="J34" s="98">
        <f t="shared" ref="J34" si="33">SUM(J35:J40)</f>
        <v>1391.8115219260535</v>
      </c>
      <c r="K34" s="98">
        <f t="shared" ref="K34" si="34">SUM(K35:K40)</f>
        <v>1490.6558039552879</v>
      </c>
      <c r="L34" s="98">
        <f t="shared" ref="L34" si="35">SUM(L35:L40)</f>
        <v>1554.112897678418</v>
      </c>
      <c r="M34" s="98">
        <f t="shared" ref="M34" si="36">SUM(M35:M40)</f>
        <v>1609.6392089423898</v>
      </c>
      <c r="N34" s="98">
        <f t="shared" ref="N34" si="37">SUM(N35:N40)</f>
        <v>1686.7112639724851</v>
      </c>
      <c r="O34" s="98">
        <f t="shared" ref="O34" si="38">SUM(O35:O40)</f>
        <v>1763.3996560619089</v>
      </c>
      <c r="P34" s="98">
        <f t="shared" ref="P34" si="39">SUM(P35:P40)</f>
        <v>1813.4999140154766</v>
      </c>
      <c r="Q34" s="98">
        <f t="shared" ref="Q34" si="40">SUM(Q35:Q40)</f>
        <v>1851.8192605331042</v>
      </c>
      <c r="R34" s="98">
        <f t="shared" ref="R34" si="41">SUM(R35:R40)</f>
        <v>1890.3538263112644</v>
      </c>
      <c r="S34" s="98">
        <f t="shared" ref="S34" si="42">SUM(S35:S40)</f>
        <v>1942.0385210662075</v>
      </c>
      <c r="T34" s="98">
        <f t="shared" ref="T34" si="43">SUM(T35:T40)</f>
        <v>2034.9851246775584</v>
      </c>
      <c r="U34" s="98">
        <f t="shared" ref="U34" si="44">SUM(U35:U40)</f>
        <v>2193.3467755803949</v>
      </c>
      <c r="V34" s="98">
        <f t="shared" ref="V34" si="45">SUM(V35:V40)</f>
        <v>2260.2913925564235</v>
      </c>
      <c r="W34" s="98">
        <f t="shared" ref="W34:Y34" si="46">SUM(W35:W40)</f>
        <v>2523.6369469169758</v>
      </c>
      <c r="X34" s="98">
        <f t="shared" si="46"/>
        <v>2474.9105627465224</v>
      </c>
      <c r="Y34" s="98">
        <f t="shared" si="46"/>
        <v>2309.5652836104928</v>
      </c>
      <c r="DA34" s="63"/>
    </row>
    <row r="35" spans="1:105" ht="12" customHeight="1" x14ac:dyDescent="0.25">
      <c r="A35" s="97" t="s">
        <v>199</v>
      </c>
      <c r="B35" s="98">
        <v>1000.38211521926</v>
      </c>
      <c r="C35" s="98">
        <v>1060.3085984522779</v>
      </c>
      <c r="D35" s="98">
        <v>1091.4301805674979</v>
      </c>
      <c r="E35" s="98">
        <v>1121.4531384350821</v>
      </c>
      <c r="F35" s="98">
        <v>1155.8708512467761</v>
      </c>
      <c r="G35" s="98">
        <v>1189.667497850387</v>
      </c>
      <c r="H35" s="98">
        <v>1241.59260533104</v>
      </c>
      <c r="I35" s="98">
        <v>1291.8219260533101</v>
      </c>
      <c r="J35" s="98">
        <v>1363.7145313843509</v>
      </c>
      <c r="K35" s="98">
        <v>1454.8581255374031</v>
      </c>
      <c r="L35" s="98">
        <v>1509.052278589854</v>
      </c>
      <c r="M35" s="98">
        <v>1554.4568357695609</v>
      </c>
      <c r="N35" s="98">
        <v>1620.7366294067069</v>
      </c>
      <c r="O35" s="98">
        <v>1686.729750644884</v>
      </c>
      <c r="P35" s="98">
        <v>1726.3781599312119</v>
      </c>
      <c r="Q35" s="98">
        <v>1753.0810834049871</v>
      </c>
      <c r="R35" s="98">
        <v>1776.8940670679281</v>
      </c>
      <c r="S35" s="98">
        <v>1810.8797076526221</v>
      </c>
      <c r="T35" s="98">
        <v>1882.6976784178851</v>
      </c>
      <c r="U35" s="98">
        <v>2016.811006018916</v>
      </c>
      <c r="V35" s="98">
        <v>2058.4255374032668</v>
      </c>
      <c r="W35" s="98">
        <v>2292.3847807394668</v>
      </c>
      <c r="X35" s="98">
        <v>2149.951074806535</v>
      </c>
      <c r="Y35" s="98">
        <v>1922.631642304385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0.1539892890123272</v>
      </c>
      <c r="W36" s="98">
        <v>0.24993057991703083</v>
      </c>
      <c r="X36" s="98">
        <v>0.27204168031414999</v>
      </c>
      <c r="Y36" s="98">
        <v>0.59426039467214908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</v>
      </c>
      <c r="C38" s="98">
        <v>0</v>
      </c>
      <c r="D38" s="98">
        <v>0</v>
      </c>
      <c r="E38" s="98">
        <v>1.385296646603611</v>
      </c>
      <c r="F38" s="98">
        <v>1.5525365434221841</v>
      </c>
      <c r="G38" s="98">
        <v>1.863026655202064</v>
      </c>
      <c r="H38" s="98">
        <v>2.335769561478934</v>
      </c>
      <c r="I38" s="98">
        <v>2.9286328460877038</v>
      </c>
      <c r="J38" s="98">
        <v>3.675838349097162</v>
      </c>
      <c r="K38" s="98">
        <v>4.9110060189165949</v>
      </c>
      <c r="L38" s="98">
        <v>6.7954428202923474</v>
      </c>
      <c r="M38" s="98">
        <v>8.5325021496130695</v>
      </c>
      <c r="N38" s="98">
        <v>9.876354256233876</v>
      </c>
      <c r="O38" s="98">
        <v>10.812123817712809</v>
      </c>
      <c r="P38" s="98">
        <v>11.52639724849527</v>
      </c>
      <c r="Q38" s="98">
        <v>12.33465176268272</v>
      </c>
      <c r="R38" s="98">
        <v>13.02089423903697</v>
      </c>
      <c r="S38" s="98">
        <v>13.63190025795357</v>
      </c>
      <c r="T38" s="98">
        <v>14.049011177987961</v>
      </c>
      <c r="U38" s="98">
        <v>14.32441960447119</v>
      </c>
      <c r="V38" s="98">
        <v>14.712983662940671</v>
      </c>
      <c r="W38" s="98">
        <v>15.111951848667241</v>
      </c>
      <c r="X38" s="98">
        <v>15.64135855546002</v>
      </c>
      <c r="Y38" s="98">
        <v>16.201117798796211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1.1118658641444541</v>
      </c>
      <c r="C40" s="98">
        <v>1.9907996560619097</v>
      </c>
      <c r="D40" s="98">
        <v>4.1015477214101477</v>
      </c>
      <c r="E40" s="98">
        <v>6.1354256233877891</v>
      </c>
      <c r="F40" s="98">
        <v>8.4858985382631147</v>
      </c>
      <c r="G40" s="98">
        <v>10.670679277730009</v>
      </c>
      <c r="H40" s="98">
        <v>14.649527085124678</v>
      </c>
      <c r="I40" s="98">
        <v>19.553052450558923</v>
      </c>
      <c r="J40" s="98">
        <v>24.421152192605341</v>
      </c>
      <c r="K40" s="98">
        <v>30.886672398968159</v>
      </c>
      <c r="L40" s="98">
        <v>38.265176268271702</v>
      </c>
      <c r="M40" s="98">
        <v>46.649871023215795</v>
      </c>
      <c r="N40" s="98">
        <v>56.098280309544251</v>
      </c>
      <c r="O40" s="98">
        <v>65.857781599312105</v>
      </c>
      <c r="P40" s="98">
        <v>75.595356835769508</v>
      </c>
      <c r="Q40" s="98">
        <v>86.403525365434206</v>
      </c>
      <c r="R40" s="98">
        <v>100.4388650042992</v>
      </c>
      <c r="S40" s="98">
        <v>117.526913155632</v>
      </c>
      <c r="T40" s="98">
        <v>138.23843508168537</v>
      </c>
      <c r="U40" s="98">
        <v>162.21134995700754</v>
      </c>
      <c r="V40" s="98">
        <v>186.99888220120374</v>
      </c>
      <c r="W40" s="98">
        <v>215.89028374892519</v>
      </c>
      <c r="X40" s="98">
        <v>309.04608770421305</v>
      </c>
      <c r="Y40" s="98">
        <v>370.13826311263961</v>
      </c>
      <c r="DA40" s="63" t="s">
        <v>241</v>
      </c>
    </row>
    <row r="41" spans="1:105" ht="12" customHeight="1" x14ac:dyDescent="0.25">
      <c r="A41" s="73" t="s">
        <v>198</v>
      </c>
      <c r="B41" s="98">
        <v>1213.361049011178</v>
      </c>
      <c r="C41" s="98">
        <v>1342.98271711092</v>
      </c>
      <c r="D41" s="98">
        <v>1281.7664660361129</v>
      </c>
      <c r="E41" s="98">
        <v>1265.1667239896819</v>
      </c>
      <c r="F41" s="98">
        <v>1187.852278589854</v>
      </c>
      <c r="G41" s="98">
        <v>1167.7414445399829</v>
      </c>
      <c r="H41" s="98">
        <v>1112.830782459157</v>
      </c>
      <c r="I41" s="98">
        <v>1137.527429062769</v>
      </c>
      <c r="J41" s="98">
        <v>1145.767669819433</v>
      </c>
      <c r="K41" s="98">
        <v>1114.38331900258</v>
      </c>
      <c r="L41" s="98">
        <v>1237.0545141874461</v>
      </c>
      <c r="M41" s="98">
        <v>1110.2273430782459</v>
      </c>
      <c r="N41" s="98">
        <v>1170.01049011178</v>
      </c>
      <c r="O41" s="98">
        <v>1194.229492691315</v>
      </c>
      <c r="P41" s="98">
        <v>1006.042820292347</v>
      </c>
      <c r="Q41" s="98">
        <v>1016.169905417025</v>
      </c>
      <c r="R41" s="98">
        <v>1056.9647463456581</v>
      </c>
      <c r="S41" s="98">
        <v>1065.897592433362</v>
      </c>
      <c r="T41" s="98">
        <v>998.31831470335328</v>
      </c>
      <c r="U41" s="98">
        <v>971.2319862424763</v>
      </c>
      <c r="V41" s="98">
        <v>975.97652622527937</v>
      </c>
      <c r="W41" s="98">
        <v>1090.5284608770421</v>
      </c>
      <c r="X41" s="98">
        <v>957.85365434221831</v>
      </c>
      <c r="Y41" s="98">
        <v>809.04866723989687</v>
      </c>
      <c r="DA41" s="63" t="s">
        <v>242</v>
      </c>
    </row>
    <row r="42" spans="1:105" ht="12" customHeight="1" x14ac:dyDescent="0.25">
      <c r="A42" s="32" t="s">
        <v>53</v>
      </c>
      <c r="B42" s="33">
        <v>1188.4780739466901</v>
      </c>
      <c r="C42" s="33">
        <v>1224.333619948409</v>
      </c>
      <c r="D42" s="33">
        <v>1214.1874462596729</v>
      </c>
      <c r="E42" s="33">
        <v>1247.463456577816</v>
      </c>
      <c r="F42" s="33">
        <v>1248.9251934651761</v>
      </c>
      <c r="G42" s="33">
        <v>1265.60619088564</v>
      </c>
      <c r="H42" s="33">
        <v>1306.7927773000861</v>
      </c>
      <c r="I42" s="33">
        <v>1259.32932072227</v>
      </c>
      <c r="J42" s="33">
        <v>1264.2304385210659</v>
      </c>
      <c r="K42" s="33">
        <v>1262.8546861564921</v>
      </c>
      <c r="L42" s="33">
        <v>1292.175408426483</v>
      </c>
      <c r="M42" s="33">
        <v>1220.980223559759</v>
      </c>
      <c r="N42" s="33">
        <v>1253.740326741186</v>
      </c>
      <c r="O42" s="33">
        <v>1265.3482373172831</v>
      </c>
      <c r="P42" s="33">
        <v>1214.531384350817</v>
      </c>
      <c r="Q42" s="33">
        <v>1236.6294067067929</v>
      </c>
      <c r="R42" s="33">
        <v>1284.178847807395</v>
      </c>
      <c r="S42" s="33">
        <v>1307.933791917455</v>
      </c>
      <c r="T42" s="33">
        <v>1294.0271711092</v>
      </c>
      <c r="U42" s="33">
        <v>1311.8515907136721</v>
      </c>
      <c r="V42" s="33">
        <v>1373.3860705073089</v>
      </c>
      <c r="W42" s="33">
        <v>1484.0890799656061</v>
      </c>
      <c r="X42" s="33">
        <v>1350.146001719691</v>
      </c>
      <c r="Y42" s="33">
        <v>1330.7539982803089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6436.0110920034385</v>
      </c>
      <c r="C44" s="205">
        <f t="shared" si="47"/>
        <v>7010.0407566638005</v>
      </c>
      <c r="D44" s="205">
        <f t="shared" si="47"/>
        <v>6722.6150472914869</v>
      </c>
      <c r="E44" s="205">
        <f t="shared" si="47"/>
        <v>6934.6468615649183</v>
      </c>
      <c r="F44" s="205">
        <f t="shared" si="47"/>
        <v>6827.7852106620803</v>
      </c>
      <c r="G44" s="205">
        <f t="shared" si="47"/>
        <v>6661.221754084263</v>
      </c>
      <c r="H44" s="205">
        <f t="shared" si="47"/>
        <v>6778.6996560619082</v>
      </c>
      <c r="I44" s="205">
        <f t="shared" si="47"/>
        <v>6397.1312983662938</v>
      </c>
      <c r="J44" s="205">
        <f t="shared" si="47"/>
        <v>6489.8116938950971</v>
      </c>
      <c r="K44" s="205">
        <f t="shared" si="47"/>
        <v>6625.6845227858976</v>
      </c>
      <c r="L44" s="205">
        <f t="shared" si="47"/>
        <v>7404.5391229578663</v>
      </c>
      <c r="M44" s="205">
        <f t="shared" si="47"/>
        <v>6820.2126397248494</v>
      </c>
      <c r="N44" s="205">
        <f t="shared" si="47"/>
        <v>7067.8406706792766</v>
      </c>
      <c r="O44" s="205">
        <f t="shared" si="47"/>
        <v>7209.5522785898547</v>
      </c>
      <c r="P44" s="205">
        <f t="shared" si="47"/>
        <v>6487.993121238178</v>
      </c>
      <c r="Q44" s="205">
        <f t="shared" si="47"/>
        <v>6689.3831470335363</v>
      </c>
      <c r="R44" s="205">
        <f t="shared" ref="R44:V44" si="48">SUM(R45,R50)</f>
        <v>6996.0098022355987</v>
      </c>
      <c r="S44" s="205">
        <f t="shared" si="48"/>
        <v>7091.7149613069632</v>
      </c>
      <c r="T44" s="205">
        <f t="shared" si="48"/>
        <v>6912.8391229578665</v>
      </c>
      <c r="U44" s="205">
        <f t="shared" si="48"/>
        <v>6809.544883920893</v>
      </c>
      <c r="V44" s="205">
        <f t="shared" si="48"/>
        <v>6969.4221840068785</v>
      </c>
      <c r="W44" s="205">
        <f t="shared" ref="W44:Y44" si="49">SUM(W45,W50)</f>
        <v>7657.6913155631964</v>
      </c>
      <c r="X44" s="205">
        <f t="shared" si="49"/>
        <v>6854.9966466036121</v>
      </c>
      <c r="Y44" s="205">
        <f t="shared" si="49"/>
        <v>6055.4348237317263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5868.4063098837923</v>
      </c>
      <c r="C45" s="192">
        <f t="shared" si="50"/>
        <v>6430.8129733091664</v>
      </c>
      <c r="D45" s="192">
        <f t="shared" si="50"/>
        <v>6134.4492134261363</v>
      </c>
      <c r="E45" s="192">
        <f t="shared" si="50"/>
        <v>6337.8015772761291</v>
      </c>
      <c r="F45" s="192">
        <f t="shared" si="50"/>
        <v>6222.3295141081217</v>
      </c>
      <c r="G45" s="192">
        <f t="shared" si="50"/>
        <v>6046.812083196829</v>
      </c>
      <c r="H45" s="192">
        <f t="shared" si="50"/>
        <v>6160.209523553589</v>
      </c>
      <c r="I45" s="192">
        <f t="shared" si="50"/>
        <v>5780.2850187865542</v>
      </c>
      <c r="J45" s="192">
        <f t="shared" si="50"/>
        <v>5873.939156970393</v>
      </c>
      <c r="K45" s="192">
        <f t="shared" si="50"/>
        <v>6015.3837653291721</v>
      </c>
      <c r="L45" s="192">
        <f t="shared" si="50"/>
        <v>6800.8856416333938</v>
      </c>
      <c r="M45" s="192">
        <f t="shared" si="50"/>
        <v>6222.1766947043088</v>
      </c>
      <c r="N45" s="192">
        <f t="shared" si="50"/>
        <v>6468.0359339485522</v>
      </c>
      <c r="O45" s="192">
        <f t="shared" si="50"/>
        <v>6613.3970187246214</v>
      </c>
      <c r="P45" s="192">
        <f t="shared" si="50"/>
        <v>5899.221955258271</v>
      </c>
      <c r="Q45" s="192">
        <f t="shared" si="50"/>
        <v>6107.4391570606795</v>
      </c>
      <c r="R45" s="192">
        <f t="shared" ref="R45:V45" si="51">SUM(R46:R49)</f>
        <v>6407.5835359938228</v>
      </c>
      <c r="S45" s="192">
        <f t="shared" si="51"/>
        <v>6494.4809331903152</v>
      </c>
      <c r="T45" s="192">
        <f t="shared" si="51"/>
        <v>6310.2244722217256</v>
      </c>
      <c r="U45" s="192">
        <f t="shared" si="51"/>
        <v>6199.5101313500163</v>
      </c>
      <c r="V45" s="192">
        <f t="shared" si="51"/>
        <v>6331.4379861286106</v>
      </c>
      <c r="W45" s="192">
        <f t="shared" ref="W45:Y45" si="52">SUM(W46:W49)</f>
        <v>6982.0513683875643</v>
      </c>
      <c r="X45" s="192">
        <f t="shared" si="52"/>
        <v>6200.4866676630054</v>
      </c>
      <c r="Y45" s="192">
        <f t="shared" si="52"/>
        <v>5393.9600936003526</v>
      </c>
      <c r="DA45" s="213" t="s">
        <v>245</v>
      </c>
    </row>
    <row r="46" spans="1:105" ht="12" customHeight="1" x14ac:dyDescent="0.25">
      <c r="A46" s="97" t="s">
        <v>215</v>
      </c>
      <c r="B46" s="74">
        <v>4876.5232049112046</v>
      </c>
      <c r="C46" s="74">
        <v>5404.0290667170102</v>
      </c>
      <c r="D46" s="74">
        <v>5123.9659667617834</v>
      </c>
      <c r="E46" s="74">
        <v>5283.1300752101761</v>
      </c>
      <c r="F46" s="74">
        <v>5184.6524981203156</v>
      </c>
      <c r="G46" s="74">
        <v>4968.5043052515493</v>
      </c>
      <c r="H46" s="74">
        <v>5071.6432410314546</v>
      </c>
      <c r="I46" s="74">
        <v>4752.0200244567932</v>
      </c>
      <c r="J46" s="74">
        <v>4835.9896994493893</v>
      </c>
      <c r="K46" s="74">
        <v>4986.7664893888905</v>
      </c>
      <c r="L46" s="74">
        <v>5723.6280232287454</v>
      </c>
      <c r="M46" s="74">
        <v>5257.2166649370056</v>
      </c>
      <c r="N46" s="74">
        <v>5476.4021348361457</v>
      </c>
      <c r="O46" s="74">
        <v>5620.7058095371594</v>
      </c>
      <c r="P46" s="74">
        <v>4958.3996869109205</v>
      </c>
      <c r="Q46" s="74">
        <v>5129.9017836253115</v>
      </c>
      <c r="R46" s="74">
        <v>5384.8340948317118</v>
      </c>
      <c r="S46" s="74">
        <v>5430.6262823252828</v>
      </c>
      <c r="T46" s="74">
        <v>5274.0449022550474</v>
      </c>
      <c r="U46" s="74">
        <v>5189.9418194822238</v>
      </c>
      <c r="V46" s="74">
        <v>5272.7010608837863</v>
      </c>
      <c r="W46" s="74">
        <v>5892.4940198212553</v>
      </c>
      <c r="X46" s="74">
        <v>5274.2131481454071</v>
      </c>
      <c r="Y46" s="74">
        <v>4526.7081159995496</v>
      </c>
      <c r="DA46" s="90" t="s">
        <v>246</v>
      </c>
    </row>
    <row r="47" spans="1:105" ht="12" customHeight="1" x14ac:dyDescent="0.25">
      <c r="A47" s="97" t="s">
        <v>56</v>
      </c>
      <c r="B47" s="74">
        <v>0.81198969752594274</v>
      </c>
      <c r="C47" s="74">
        <v>0.70295758211421022</v>
      </c>
      <c r="D47" s="74">
        <v>0.66454964088093416</v>
      </c>
      <c r="E47" s="74">
        <v>0.82197202786394796</v>
      </c>
      <c r="F47" s="74">
        <v>0.66123989526950078</v>
      </c>
      <c r="G47" s="74">
        <v>0.70378982984427019</v>
      </c>
      <c r="H47" s="74">
        <v>0.82434601593713475</v>
      </c>
      <c r="I47" s="74">
        <v>0.82754018786526662</v>
      </c>
      <c r="J47" s="74">
        <v>0.85128408786679266</v>
      </c>
      <c r="K47" s="74">
        <v>0.95407215910649379</v>
      </c>
      <c r="L47" s="74">
        <v>1.2037811557779028</v>
      </c>
      <c r="M47" s="74">
        <v>1.3069694176247164</v>
      </c>
      <c r="N47" s="74">
        <v>1.5726201718875146</v>
      </c>
      <c r="O47" s="74">
        <v>2.1984297216427637</v>
      </c>
      <c r="P47" s="74">
        <v>2.0564144609785009</v>
      </c>
      <c r="Q47" s="74">
        <v>4.2992261392949258</v>
      </c>
      <c r="R47" s="74">
        <v>4.357002961689119</v>
      </c>
      <c r="S47" s="74">
        <v>4.3231346135473343</v>
      </c>
      <c r="T47" s="74">
        <v>5.5173640966848216</v>
      </c>
      <c r="U47" s="74">
        <v>5.9233782363619056</v>
      </c>
      <c r="V47" s="74">
        <v>5.5650855068310046</v>
      </c>
      <c r="W47" s="74">
        <v>6.6658545906181415</v>
      </c>
      <c r="X47" s="74">
        <v>8.340498710232163</v>
      </c>
      <c r="Y47" s="74">
        <v>8.6065252698958687</v>
      </c>
      <c r="DA47" s="90" t="s">
        <v>247</v>
      </c>
    </row>
    <row r="48" spans="1:105" ht="12" customHeight="1" x14ac:dyDescent="0.25">
      <c r="A48" s="97" t="s">
        <v>55</v>
      </c>
      <c r="B48" s="74">
        <v>693.72982809885548</v>
      </c>
      <c r="C48" s="74">
        <v>720.94592540671863</v>
      </c>
      <c r="D48" s="74">
        <v>711.2238539468625</v>
      </c>
      <c r="E48" s="74">
        <v>740.42200320238965</v>
      </c>
      <c r="F48" s="74">
        <v>723.60702663248333</v>
      </c>
      <c r="G48" s="74">
        <v>756.78631484118364</v>
      </c>
      <c r="H48" s="74">
        <v>747.38628185795835</v>
      </c>
      <c r="I48" s="74">
        <v>722.41244158587676</v>
      </c>
      <c r="J48" s="74">
        <v>713.66477156815949</v>
      </c>
      <c r="K48" s="74">
        <v>686.8248849041438</v>
      </c>
      <c r="L48" s="74">
        <v>708.96890401943995</v>
      </c>
      <c r="M48" s="74">
        <v>637.25459224883321</v>
      </c>
      <c r="N48" s="74">
        <v>635.19672552627515</v>
      </c>
      <c r="O48" s="74">
        <v>630.24006255364111</v>
      </c>
      <c r="P48" s="74">
        <v>626.90816817110215</v>
      </c>
      <c r="Q48" s="74">
        <v>637.4390286624722</v>
      </c>
      <c r="R48" s="74">
        <v>672.58966554792585</v>
      </c>
      <c r="S48" s="74">
        <v>714.4762538686681</v>
      </c>
      <c r="T48" s="74">
        <v>701.54106282718919</v>
      </c>
      <c r="U48" s="74">
        <v>685.84585355779916</v>
      </c>
      <c r="V48" s="74">
        <v>713.89691525196588</v>
      </c>
      <c r="W48" s="74">
        <v>685.72662919638844</v>
      </c>
      <c r="X48" s="74">
        <v>607.13454406128085</v>
      </c>
      <c r="Y48" s="74">
        <v>540.32219349597017</v>
      </c>
      <c r="DA48" s="90" t="s">
        <v>248</v>
      </c>
    </row>
    <row r="49" spans="1:105" ht="12" customHeight="1" x14ac:dyDescent="0.25">
      <c r="A49" s="107" t="s">
        <v>54</v>
      </c>
      <c r="B49" s="193">
        <v>297.341287176207</v>
      </c>
      <c r="C49" s="193">
        <v>305.13502360332274</v>
      </c>
      <c r="D49" s="193">
        <v>298.5948430766091</v>
      </c>
      <c r="E49" s="193">
        <v>313.42752683569972</v>
      </c>
      <c r="F49" s="193">
        <v>313.40874946005363</v>
      </c>
      <c r="G49" s="193">
        <v>320.81767327425223</v>
      </c>
      <c r="H49" s="193">
        <v>340.35565464823912</v>
      </c>
      <c r="I49" s="193">
        <v>305.02501255601874</v>
      </c>
      <c r="J49" s="193">
        <v>323.43340186497829</v>
      </c>
      <c r="K49" s="193">
        <v>340.83831887703104</v>
      </c>
      <c r="L49" s="193">
        <v>367.08493322943082</v>
      </c>
      <c r="M49" s="193">
        <v>326.39846810084487</v>
      </c>
      <c r="N49" s="193">
        <v>354.86445341424405</v>
      </c>
      <c r="O49" s="193">
        <v>360.25271691217722</v>
      </c>
      <c r="P49" s="193">
        <v>311.8576857152691</v>
      </c>
      <c r="Q49" s="193">
        <v>335.79911863360081</v>
      </c>
      <c r="R49" s="193">
        <v>345.80277265249629</v>
      </c>
      <c r="S49" s="193">
        <v>345.05526238281669</v>
      </c>
      <c r="T49" s="193">
        <v>329.12114304280396</v>
      </c>
      <c r="U49" s="193">
        <v>317.7990800736319</v>
      </c>
      <c r="V49" s="193">
        <v>339.27492448602766</v>
      </c>
      <c r="W49" s="193">
        <v>397.16486477930175</v>
      </c>
      <c r="X49" s="193">
        <v>310.79847674608448</v>
      </c>
      <c r="Y49" s="193">
        <v>318.32325883493763</v>
      </c>
      <c r="DA49" s="214" t="s">
        <v>249</v>
      </c>
    </row>
    <row r="50" spans="1:105" ht="12" customHeight="1" x14ac:dyDescent="0.25">
      <c r="A50" s="209" t="s">
        <v>58</v>
      </c>
      <c r="B50" s="77">
        <v>567.60478211964664</v>
      </c>
      <c r="C50" s="77">
        <v>579.22778335463408</v>
      </c>
      <c r="D50" s="77">
        <v>588.16583386535081</v>
      </c>
      <c r="E50" s="77">
        <v>596.84528428878878</v>
      </c>
      <c r="F50" s="77">
        <v>605.45569655395889</v>
      </c>
      <c r="G50" s="77">
        <v>614.40967088743378</v>
      </c>
      <c r="H50" s="77">
        <v>618.49013250831911</v>
      </c>
      <c r="I50" s="77">
        <v>616.84627957973987</v>
      </c>
      <c r="J50" s="77">
        <v>615.87253692470415</v>
      </c>
      <c r="K50" s="77">
        <v>610.30075745672593</v>
      </c>
      <c r="L50" s="77">
        <v>603.6534813244723</v>
      </c>
      <c r="M50" s="77">
        <v>598.03594502054091</v>
      </c>
      <c r="N50" s="77">
        <v>599.80473673072424</v>
      </c>
      <c r="O50" s="77">
        <v>596.15525986523301</v>
      </c>
      <c r="P50" s="77">
        <v>588.77116597990698</v>
      </c>
      <c r="Q50" s="77">
        <v>581.94398997285657</v>
      </c>
      <c r="R50" s="77">
        <v>588.42626624177603</v>
      </c>
      <c r="S50" s="77">
        <v>597.23402811664778</v>
      </c>
      <c r="T50" s="77">
        <v>602.61465073614102</v>
      </c>
      <c r="U50" s="77">
        <v>610.03475257087644</v>
      </c>
      <c r="V50" s="77">
        <v>637.98419787826811</v>
      </c>
      <c r="W50" s="77">
        <v>675.63994717563241</v>
      </c>
      <c r="X50" s="77">
        <v>654.50997894060674</v>
      </c>
      <c r="Y50" s="77">
        <v>661.47473013137414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0.91180798572195143</v>
      </c>
      <c r="C53" s="195">
        <f t="shared" si="56"/>
        <v>0.91737169533514973</v>
      </c>
      <c r="D53" s="195">
        <f t="shared" si="56"/>
        <v>0.91250936879059885</v>
      </c>
      <c r="E53" s="195">
        <f t="shared" si="56"/>
        <v>0.91393285105882072</v>
      </c>
      <c r="F53" s="195">
        <f t="shared" si="56"/>
        <v>0.91132473007374404</v>
      </c>
      <c r="G53" s="195">
        <f t="shared" si="56"/>
        <v>0.90776321618317024</v>
      </c>
      <c r="H53" s="195">
        <f t="shared" si="56"/>
        <v>0.90875976752337306</v>
      </c>
      <c r="I53" s="195">
        <f t="shared" si="56"/>
        <v>0.90357454758865585</v>
      </c>
      <c r="J53" s="195">
        <f t="shared" si="56"/>
        <v>0.90510163222392892</v>
      </c>
      <c r="K53" s="195">
        <f t="shared" si="56"/>
        <v>0.90788864828111182</v>
      </c>
      <c r="L53" s="195">
        <f t="shared" si="56"/>
        <v>0.91847521212321814</v>
      </c>
      <c r="M53" s="195">
        <f t="shared" si="56"/>
        <v>0.91231417895429912</v>
      </c>
      <c r="N53" s="195">
        <f t="shared" si="56"/>
        <v>0.91513606988638041</v>
      </c>
      <c r="O53" s="195">
        <f t="shared" si="56"/>
        <v>0.91731036313646963</v>
      </c>
      <c r="P53" s="195">
        <f t="shared" si="56"/>
        <v>0.90925219016453807</v>
      </c>
      <c r="Q53" s="195">
        <f t="shared" si="56"/>
        <v>0.91300483509739983</v>
      </c>
      <c r="R53" s="195">
        <f t="shared" ref="R53:V53" si="57">IF(R45=0,0,R45/R$44)</f>
        <v>0.91589116040778817</v>
      </c>
      <c r="S53" s="195">
        <f t="shared" si="57"/>
        <v>0.91578425932581742</v>
      </c>
      <c r="T53" s="195">
        <f t="shared" si="57"/>
        <v>0.91282675033839145</v>
      </c>
      <c r="U53" s="195">
        <f t="shared" si="57"/>
        <v>0.91041475414732531</v>
      </c>
      <c r="V53" s="195">
        <f t="shared" si="57"/>
        <v>0.90845952777229</v>
      </c>
      <c r="W53" s="195">
        <f t="shared" ref="W53:Y53" si="58">IF(W45=0,0,W45/W$44)</f>
        <v>0.91176975940483684</v>
      </c>
      <c r="X53" s="195">
        <f t="shared" si="58"/>
        <v>0.90452074411080985</v>
      </c>
      <c r="Y53" s="195">
        <f t="shared" si="58"/>
        <v>0.89076346300698306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0.75769341214625108</v>
      </c>
      <c r="C54" s="196">
        <f t="shared" si="59"/>
        <v>0.77089838052366488</v>
      </c>
      <c r="D54" s="196">
        <f t="shared" si="59"/>
        <v>0.76219833066690434</v>
      </c>
      <c r="E54" s="196">
        <f t="shared" si="59"/>
        <v>0.76184558214373876</v>
      </c>
      <c r="F54" s="196">
        <f t="shared" si="59"/>
        <v>0.75934616250436615</v>
      </c>
      <c r="G54" s="196">
        <f t="shared" si="59"/>
        <v>0.74588483744819922</v>
      </c>
      <c r="H54" s="196">
        <f t="shared" si="59"/>
        <v>0.74817346959694486</v>
      </c>
      <c r="I54" s="196">
        <f t="shared" si="59"/>
        <v>0.74283609368317471</v>
      </c>
      <c r="J54" s="196">
        <f t="shared" si="59"/>
        <v>0.74516641276334072</v>
      </c>
      <c r="K54" s="196">
        <f t="shared" si="59"/>
        <v>0.75264170399892627</v>
      </c>
      <c r="L54" s="196">
        <f t="shared" si="59"/>
        <v>0.77298909873844346</v>
      </c>
      <c r="M54" s="196">
        <f t="shared" si="59"/>
        <v>0.77082884986839639</v>
      </c>
      <c r="N54" s="196">
        <f t="shared" si="59"/>
        <v>0.77483384105626973</v>
      </c>
      <c r="O54" s="196">
        <f t="shared" si="59"/>
        <v>0.7796192596076903</v>
      </c>
      <c r="P54" s="196">
        <f t="shared" si="59"/>
        <v>0.76424243895694088</v>
      </c>
      <c r="Q54" s="196">
        <f t="shared" si="59"/>
        <v>0.76687217204776348</v>
      </c>
      <c r="R54" s="196">
        <f t="shared" ref="R54:V54" si="60">IF(R46=0,0,R46/R$44)</f>
        <v>0.76970076472891302</v>
      </c>
      <c r="S54" s="196">
        <f t="shared" si="60"/>
        <v>0.76577052404887536</v>
      </c>
      <c r="T54" s="196">
        <f t="shared" si="60"/>
        <v>0.76293470865533297</v>
      </c>
      <c r="U54" s="196">
        <f t="shared" si="60"/>
        <v>0.76215692942079383</v>
      </c>
      <c r="V54" s="196">
        <f t="shared" si="60"/>
        <v>0.75654780578271574</v>
      </c>
      <c r="W54" s="196">
        <f t="shared" ref="W54:Y54" si="61">IF(W46=0,0,W46/W$44)</f>
        <v>0.76948701338294712</v>
      </c>
      <c r="X54" s="196">
        <f t="shared" si="61"/>
        <v>0.76939689689834889</v>
      </c>
      <c r="Y54" s="196">
        <f t="shared" si="61"/>
        <v>0.74754468469531266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1.2616350188314886E-4</v>
      </c>
      <c r="C55" s="197">
        <f t="shared" si="62"/>
        <v>1.0027867262340424E-4</v>
      </c>
      <c r="D55" s="197">
        <f t="shared" si="62"/>
        <v>9.8852847620462569E-5</v>
      </c>
      <c r="E55" s="197">
        <f t="shared" si="62"/>
        <v>1.1853120198804995E-4</v>
      </c>
      <c r="F55" s="197">
        <f t="shared" si="62"/>
        <v>9.6845444733224313E-5</v>
      </c>
      <c r="G55" s="197">
        <f t="shared" si="62"/>
        <v>1.0565476662186607E-4</v>
      </c>
      <c r="H55" s="197">
        <f t="shared" si="62"/>
        <v>1.2160828149392288E-4</v>
      </c>
      <c r="I55" s="197">
        <f t="shared" si="62"/>
        <v>1.2936113849603255E-4</v>
      </c>
      <c r="J55" s="197">
        <f t="shared" si="62"/>
        <v>1.3117238650662042E-4</v>
      </c>
      <c r="K55" s="197">
        <f t="shared" si="62"/>
        <v>1.4399601366853724E-4</v>
      </c>
      <c r="L55" s="197">
        <f t="shared" si="62"/>
        <v>1.6257340744484208E-4</v>
      </c>
      <c r="M55" s="197">
        <f t="shared" si="62"/>
        <v>1.9163176966245499E-4</v>
      </c>
      <c r="N55" s="197">
        <f t="shared" si="62"/>
        <v>2.2250362524603616E-4</v>
      </c>
      <c r="O55" s="197">
        <f t="shared" si="62"/>
        <v>3.0493290521956841E-4</v>
      </c>
      <c r="P55" s="197">
        <f t="shared" si="62"/>
        <v>3.169569422394905E-4</v>
      </c>
      <c r="Q55" s="197">
        <f t="shared" si="62"/>
        <v>6.4269395918836768E-4</v>
      </c>
      <c r="R55" s="197">
        <f t="shared" ref="R55:V55" si="63">IF(R47=0,0,R47/R$44)</f>
        <v>6.2278399900137708E-4</v>
      </c>
      <c r="S55" s="197">
        <f t="shared" si="63"/>
        <v>6.0960354965403248E-4</v>
      </c>
      <c r="T55" s="197">
        <f t="shared" si="63"/>
        <v>7.9813286531743436E-4</v>
      </c>
      <c r="U55" s="197">
        <f t="shared" si="63"/>
        <v>8.698640419198268E-4</v>
      </c>
      <c r="V55" s="197">
        <f t="shared" si="63"/>
        <v>7.9850027160092507E-4</v>
      </c>
      <c r="W55" s="197">
        <f t="shared" ref="W55:Y55" si="64">IF(W47=0,0,W47/W$44)</f>
        <v>8.7047836167941574E-4</v>
      </c>
      <c r="X55" s="197">
        <f t="shared" si="64"/>
        <v>1.2167035434458688E-3</v>
      </c>
      <c r="Y55" s="197">
        <f t="shared" si="64"/>
        <v>1.4212893905101939E-3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0.10778878690261973</v>
      </c>
      <c r="C56" s="197">
        <f t="shared" si="65"/>
        <v>0.10284475517797549</v>
      </c>
      <c r="D56" s="197">
        <f t="shared" si="65"/>
        <v>0.10579571326687992</v>
      </c>
      <c r="E56" s="197">
        <f t="shared" si="65"/>
        <v>0.10677140710742711</v>
      </c>
      <c r="F56" s="197">
        <f t="shared" si="65"/>
        <v>0.10597975834133133</v>
      </c>
      <c r="G56" s="197">
        <f t="shared" si="65"/>
        <v>0.11361073730613569</v>
      </c>
      <c r="H56" s="197">
        <f t="shared" si="65"/>
        <v>0.11025511082934646</v>
      </c>
      <c r="I56" s="197">
        <f t="shared" si="65"/>
        <v>0.11292756204181197</v>
      </c>
      <c r="J56" s="197">
        <f t="shared" si="65"/>
        <v>0.10996694591917004</v>
      </c>
      <c r="K56" s="197">
        <f t="shared" si="65"/>
        <v>0.10366097005405789</v>
      </c>
      <c r="L56" s="197">
        <f t="shared" si="65"/>
        <v>9.5747877382573746E-2</v>
      </c>
      <c r="M56" s="197">
        <f t="shared" si="65"/>
        <v>9.3436176540463739E-2</v>
      </c>
      <c r="N56" s="197">
        <f t="shared" si="65"/>
        <v>8.9871398510915732E-2</v>
      </c>
      <c r="O56" s="197">
        <f t="shared" si="65"/>
        <v>8.7417364934749081E-2</v>
      </c>
      <c r="P56" s="197">
        <f t="shared" si="65"/>
        <v>9.6625899019366107E-2</v>
      </c>
      <c r="Q56" s="197">
        <f t="shared" si="65"/>
        <v>9.5291152360610407E-2</v>
      </c>
      <c r="R56" s="197">
        <f t="shared" ref="R56:V56" si="66">IF(R48=0,0,R48/R$44)</f>
        <v>9.6139039904289084E-2</v>
      </c>
      <c r="S56" s="197">
        <f t="shared" si="66"/>
        <v>0.10074802184900479</v>
      </c>
      <c r="T56" s="197">
        <f t="shared" si="66"/>
        <v>0.10148378261796055</v>
      </c>
      <c r="U56" s="197">
        <f t="shared" si="66"/>
        <v>0.1007183101439363</v>
      </c>
      <c r="V56" s="197">
        <f t="shared" si="66"/>
        <v>0.10243272632990794</v>
      </c>
      <c r="W56" s="197">
        <f t="shared" ref="W56:Y56" si="67">IF(W48=0,0,W48/W$44)</f>
        <v>8.9547436810719194E-2</v>
      </c>
      <c r="X56" s="197">
        <f t="shared" si="67"/>
        <v>8.8568175210135616E-2</v>
      </c>
      <c r="Y56" s="197">
        <f t="shared" si="67"/>
        <v>8.9229297189097792E-2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4.6199623171197628E-2</v>
      </c>
      <c r="C57" s="198">
        <f t="shared" si="68"/>
        <v>4.3528280960885846E-2</v>
      </c>
      <c r="D57" s="198">
        <f t="shared" si="68"/>
        <v>4.4416472009194054E-2</v>
      </c>
      <c r="E57" s="198">
        <f t="shared" si="68"/>
        <v>4.5197330605666858E-2</v>
      </c>
      <c r="F57" s="198">
        <f t="shared" si="68"/>
        <v>4.5901963783313397E-2</v>
      </c>
      <c r="G57" s="198">
        <f t="shared" si="68"/>
        <v>4.8161986662213434E-2</v>
      </c>
      <c r="H57" s="198">
        <f t="shared" si="68"/>
        <v>5.0209578815587921E-2</v>
      </c>
      <c r="I57" s="198">
        <f t="shared" si="68"/>
        <v>4.7681530725173074E-2</v>
      </c>
      <c r="J57" s="198">
        <f t="shared" si="68"/>
        <v>4.983710115491162E-2</v>
      </c>
      <c r="K57" s="198">
        <f t="shared" si="68"/>
        <v>5.144197821445911E-2</v>
      </c>
      <c r="L57" s="198">
        <f t="shared" si="68"/>
        <v>4.9575662594756154E-2</v>
      </c>
      <c r="M57" s="198">
        <f t="shared" si="68"/>
        <v>4.7857520775776409E-2</v>
      </c>
      <c r="N57" s="198">
        <f t="shared" si="68"/>
        <v>5.0208326693948903E-2</v>
      </c>
      <c r="O57" s="198">
        <f t="shared" si="68"/>
        <v>4.9968805688810472E-2</v>
      </c>
      <c r="P57" s="198">
        <f t="shared" si="68"/>
        <v>4.8066895245991524E-2</v>
      </c>
      <c r="Q57" s="198">
        <f t="shared" si="68"/>
        <v>5.0198816729837607E-2</v>
      </c>
      <c r="R57" s="198">
        <f t="shared" ref="R57:V57" si="69">IF(R49=0,0,R49/R$44)</f>
        <v>4.9428571775584684E-2</v>
      </c>
      <c r="S57" s="198">
        <f t="shared" si="69"/>
        <v>4.8656109878283227E-2</v>
      </c>
      <c r="T57" s="198">
        <f t="shared" si="69"/>
        <v>4.76101261997805E-2</v>
      </c>
      <c r="U57" s="198">
        <f t="shared" si="69"/>
        <v>4.6669650540675373E-2</v>
      </c>
      <c r="V57" s="198">
        <f t="shared" si="69"/>
        <v>4.8680495388065417E-2</v>
      </c>
      <c r="W57" s="198">
        <f t="shared" ref="W57:Y57" si="70">IF(W49=0,0,W49/W$44)</f>
        <v>5.1864830849491048E-2</v>
      </c>
      <c r="X57" s="198">
        <f t="shared" si="70"/>
        <v>4.5338968458879289E-2</v>
      </c>
      <c r="Y57" s="198">
        <f t="shared" si="70"/>
        <v>5.2568191732062529E-2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8.8192014278048639E-2</v>
      </c>
      <c r="C58" s="195">
        <f t="shared" si="71"/>
        <v>8.2628304664850286E-2</v>
      </c>
      <c r="D58" s="195">
        <f t="shared" si="71"/>
        <v>8.7490631209401218E-2</v>
      </c>
      <c r="E58" s="195">
        <f t="shared" si="71"/>
        <v>8.6067148941179214E-2</v>
      </c>
      <c r="F58" s="195">
        <f t="shared" si="71"/>
        <v>8.8675269926256031E-2</v>
      </c>
      <c r="G58" s="195">
        <f t="shared" si="71"/>
        <v>9.2236783816829773E-2</v>
      </c>
      <c r="H58" s="195">
        <f t="shared" si="71"/>
        <v>9.1240232476626867E-2</v>
      </c>
      <c r="I58" s="195">
        <f t="shared" si="71"/>
        <v>9.6425452411344245E-2</v>
      </c>
      <c r="J58" s="195">
        <f t="shared" si="71"/>
        <v>9.4898367776071135E-2</v>
      </c>
      <c r="K58" s="195">
        <f t="shared" si="71"/>
        <v>9.2111351718888235E-2</v>
      </c>
      <c r="L58" s="195">
        <f t="shared" si="71"/>
        <v>8.1524787876781843E-2</v>
      </c>
      <c r="M58" s="195">
        <f t="shared" si="71"/>
        <v>8.7685821045700968E-2</v>
      </c>
      <c r="N58" s="195">
        <f t="shared" si="71"/>
        <v>8.4863930113619576E-2</v>
      </c>
      <c r="O58" s="195">
        <f t="shared" si="71"/>
        <v>8.2689636863530369E-2</v>
      </c>
      <c r="P58" s="195">
        <f t="shared" si="71"/>
        <v>9.0747809835461879E-2</v>
      </c>
      <c r="Q58" s="195">
        <f t="shared" si="71"/>
        <v>8.6995164902600106E-2</v>
      </c>
      <c r="R58" s="195">
        <f t="shared" ref="R58:V58" si="72">IF(R50=0,0,R50/R$44)</f>
        <v>8.4108839592211895E-2</v>
      </c>
      <c r="S58" s="195">
        <f t="shared" si="72"/>
        <v>8.4215740674182554E-2</v>
      </c>
      <c r="T58" s="195">
        <f t="shared" si="72"/>
        <v>8.7173249661608526E-2</v>
      </c>
      <c r="U58" s="195">
        <f t="shared" si="72"/>
        <v>8.9585245852674703E-2</v>
      </c>
      <c r="V58" s="195">
        <f t="shared" si="72"/>
        <v>9.1540472227710071E-2</v>
      </c>
      <c r="W58" s="195">
        <f t="shared" ref="W58:Y58" si="73">IF(W50=0,0,W50/W$44)</f>
        <v>8.823024059516317E-2</v>
      </c>
      <c r="X58" s="195">
        <f t="shared" si="73"/>
        <v>9.5479255889190165E-2</v>
      </c>
      <c r="Y58" s="195">
        <f t="shared" si="73"/>
        <v>0.10923653699301701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8705.2167969585389</v>
      </c>
      <c r="C62" s="22">
        <v>9548.9281353583556</v>
      </c>
      <c r="D62" s="22">
        <v>8827.6723412853971</v>
      </c>
      <c r="E62" s="22">
        <v>9217.850646738023</v>
      </c>
      <c r="F62" s="22">
        <v>9029.0093045756803</v>
      </c>
      <c r="G62" s="22">
        <v>8324.7629116527496</v>
      </c>
      <c r="H62" s="22">
        <v>8688.1126673634699</v>
      </c>
      <c r="I62" s="22">
        <v>7464.8181145625913</v>
      </c>
      <c r="J62" s="22">
        <v>7480.6998148151761</v>
      </c>
      <c r="K62" s="22">
        <v>7787.1347475979583</v>
      </c>
      <c r="L62" s="22">
        <v>9483.5486124022864</v>
      </c>
      <c r="M62" s="22">
        <v>8385.2392185727113</v>
      </c>
      <c r="N62" s="22">
        <v>8658.9574403834686</v>
      </c>
      <c r="O62" s="22">
        <v>8820.0329760408931</v>
      </c>
      <c r="P62" s="22">
        <v>7343.4829743329165</v>
      </c>
      <c r="Q62" s="22">
        <v>7672.4089150801865</v>
      </c>
      <c r="R62" s="22">
        <v>8108.7025283665262</v>
      </c>
      <c r="S62" s="22">
        <v>8207.0310239149112</v>
      </c>
      <c r="T62" s="22">
        <v>7719.9972068632887</v>
      </c>
      <c r="U62" s="22">
        <v>6958.4027983287187</v>
      </c>
      <c r="V62" s="22">
        <v>7055.5616480028348</v>
      </c>
      <c r="W62" s="22">
        <v>7593.2962929889582</v>
      </c>
      <c r="X62" s="22">
        <v>6725.7041274538751</v>
      </c>
      <c r="Y62" s="22">
        <v>5378.5354471082937</v>
      </c>
      <c r="DA62" s="57" t="s">
        <v>251</v>
      </c>
    </row>
    <row r="63" spans="1:105" ht="12" customHeight="1" x14ac:dyDescent="0.25">
      <c r="A63" s="30" t="s">
        <v>51</v>
      </c>
      <c r="B63" s="31">
        <v>3691.5236612385388</v>
      </c>
      <c r="C63" s="31">
        <v>3736.4181919183552</v>
      </c>
      <c r="D63" s="31">
        <v>3408.9888798453962</v>
      </c>
      <c r="E63" s="31">
        <v>3413.7199898580243</v>
      </c>
      <c r="F63" s="31">
        <v>3341.754845135682</v>
      </c>
      <c r="G63" s="31">
        <v>2797.0283524527499</v>
      </c>
      <c r="H63" s="31">
        <v>3239.4476225634694</v>
      </c>
      <c r="I63" s="31">
        <v>2610.2521504025917</v>
      </c>
      <c r="J63" s="31">
        <v>2619.1862581751761</v>
      </c>
      <c r="K63" s="31">
        <v>2933.7551771179569</v>
      </c>
      <c r="L63" s="31">
        <v>3818.7135612022844</v>
      </c>
      <c r="M63" s="31">
        <v>3590.7606949327105</v>
      </c>
      <c r="N63" s="31">
        <v>3768.3467761034685</v>
      </c>
      <c r="O63" s="31">
        <v>3933.2681903208936</v>
      </c>
      <c r="P63" s="31">
        <v>3335.9685986129157</v>
      </c>
      <c r="Q63" s="31">
        <v>3334.044549360186</v>
      </c>
      <c r="R63" s="31">
        <v>3290.5181613265258</v>
      </c>
      <c r="S63" s="31">
        <v>3363.5142081949107</v>
      </c>
      <c r="T63" s="31">
        <v>3152.209154303288</v>
      </c>
      <c r="U63" s="31">
        <v>2600.4533205687189</v>
      </c>
      <c r="V63" s="31">
        <v>2547.3298017241232</v>
      </c>
      <c r="W63" s="31">
        <v>2552.6451010754281</v>
      </c>
      <c r="X63" s="31">
        <v>2687.1432915779797</v>
      </c>
      <c r="Y63" s="31">
        <v>1723.6081531131463</v>
      </c>
      <c r="DA63" s="59" t="s">
        <v>252</v>
      </c>
    </row>
    <row r="64" spans="1:105" ht="12" customHeight="1" x14ac:dyDescent="0.25">
      <c r="A64" s="73" t="s">
        <v>75</v>
      </c>
      <c r="B64" s="98">
        <v>200.27947572000002</v>
      </c>
      <c r="C64" s="98">
        <v>229.32574344000002</v>
      </c>
      <c r="D64" s="98">
        <v>181.86066144</v>
      </c>
      <c r="E64" s="98">
        <v>162.37805688000003</v>
      </c>
      <c r="F64" s="98">
        <v>165.06217944000005</v>
      </c>
      <c r="G64" s="98">
        <v>100.71592920000001</v>
      </c>
      <c r="H64" s="98">
        <v>104.04609479999999</v>
      </c>
      <c r="I64" s="98">
        <v>72.25414416000001</v>
      </c>
      <c r="J64" s="98">
        <v>52.543016639999991</v>
      </c>
      <c r="K64" s="98">
        <v>16.589040480000005</v>
      </c>
      <c r="L64" s="98">
        <v>69.129331200000024</v>
      </c>
      <c r="M64" s="98">
        <v>91.234043640000024</v>
      </c>
      <c r="N64" s="98">
        <v>138.18892428000001</v>
      </c>
      <c r="O64" s="98">
        <v>118.84261571999998</v>
      </c>
      <c r="P64" s="98">
        <v>143.71663572000003</v>
      </c>
      <c r="Q64" s="98">
        <v>135.42529572000004</v>
      </c>
      <c r="R64" s="98">
        <v>135.42529572000004</v>
      </c>
      <c r="S64" s="98">
        <v>135.42529572000004</v>
      </c>
      <c r="T64" s="98">
        <v>154.77160428000005</v>
      </c>
      <c r="U64" s="98">
        <v>140.95278000000005</v>
      </c>
      <c r="V64" s="98">
        <v>149.24412000000004</v>
      </c>
      <c r="W64" s="98">
        <v>152.00797572000002</v>
      </c>
      <c r="X64" s="98">
        <v>135.42529572000004</v>
      </c>
      <c r="Y64" s="98">
        <v>165.82680000000002</v>
      </c>
      <c r="DA64" s="63"/>
    </row>
    <row r="65" spans="1:105" ht="12" customHeight="1" x14ac:dyDescent="0.25">
      <c r="A65" s="97" t="s">
        <v>74</v>
      </c>
      <c r="B65" s="98">
        <v>200.27947572000002</v>
      </c>
      <c r="C65" s="98">
        <v>229.32574344000002</v>
      </c>
      <c r="D65" s="98">
        <v>181.86066144</v>
      </c>
      <c r="E65" s="98">
        <v>162.37805688000003</v>
      </c>
      <c r="F65" s="98">
        <v>165.06217944000005</v>
      </c>
      <c r="G65" s="98">
        <v>100.71592920000001</v>
      </c>
      <c r="H65" s="98">
        <v>104.04609479999999</v>
      </c>
      <c r="I65" s="98">
        <v>72.25414416000001</v>
      </c>
      <c r="J65" s="98">
        <v>52.543016639999991</v>
      </c>
      <c r="K65" s="98">
        <v>16.589040480000005</v>
      </c>
      <c r="L65" s="98">
        <v>69.129331200000024</v>
      </c>
      <c r="M65" s="98">
        <v>91.234043640000024</v>
      </c>
      <c r="N65" s="98">
        <v>138.18892428000001</v>
      </c>
      <c r="O65" s="98">
        <v>118.84261571999998</v>
      </c>
      <c r="P65" s="98">
        <v>143.71663572000003</v>
      </c>
      <c r="Q65" s="98">
        <v>135.42529572000004</v>
      </c>
      <c r="R65" s="98">
        <v>135.42529572000004</v>
      </c>
      <c r="S65" s="98">
        <v>135.42529572000004</v>
      </c>
      <c r="T65" s="98">
        <v>154.77160428000005</v>
      </c>
      <c r="U65" s="98">
        <v>140.95278000000005</v>
      </c>
      <c r="V65" s="98">
        <v>149.24412000000004</v>
      </c>
      <c r="W65" s="98">
        <v>152.00797572000002</v>
      </c>
      <c r="X65" s="98">
        <v>135.42529572000004</v>
      </c>
      <c r="Y65" s="98">
        <v>165.82680000000002</v>
      </c>
      <c r="DA65" s="63" t="s">
        <v>253</v>
      </c>
    </row>
    <row r="66" spans="1:105" ht="12" customHeight="1" x14ac:dyDescent="0.25">
      <c r="A66" s="97" t="s">
        <v>196</v>
      </c>
      <c r="B66" s="98">
        <v>0</v>
      </c>
      <c r="C66" s="98">
        <v>0</v>
      </c>
      <c r="D66" s="98">
        <v>0</v>
      </c>
      <c r="E66" s="98">
        <v>0</v>
      </c>
      <c r="F66" s="98">
        <v>0</v>
      </c>
      <c r="G66" s="98">
        <v>0</v>
      </c>
      <c r="H66" s="98">
        <v>0</v>
      </c>
      <c r="I66" s="98">
        <v>0</v>
      </c>
      <c r="J66" s="98">
        <v>0</v>
      </c>
      <c r="K66" s="98">
        <v>0</v>
      </c>
      <c r="L66" s="98">
        <v>0</v>
      </c>
      <c r="M66" s="98">
        <v>0</v>
      </c>
      <c r="N66" s="98">
        <v>0</v>
      </c>
      <c r="O66" s="98">
        <v>0</v>
      </c>
      <c r="P66" s="98">
        <v>0</v>
      </c>
      <c r="Q66" s="98">
        <v>0</v>
      </c>
      <c r="R66" s="98">
        <v>0</v>
      </c>
      <c r="S66" s="98">
        <v>0</v>
      </c>
      <c r="T66" s="98">
        <v>0</v>
      </c>
      <c r="U66" s="98">
        <v>0</v>
      </c>
      <c r="V66" s="98">
        <v>0</v>
      </c>
      <c r="W66" s="98">
        <v>0</v>
      </c>
      <c r="X66" s="98">
        <v>0</v>
      </c>
      <c r="Y66" s="98">
        <v>0</v>
      </c>
      <c r="DA66" s="63" t="s">
        <v>254</v>
      </c>
    </row>
    <row r="67" spans="1:105" ht="12" customHeight="1" x14ac:dyDescent="0.25">
      <c r="A67" s="73" t="s">
        <v>189</v>
      </c>
      <c r="B67" s="98">
        <v>4813.4136600000011</v>
      </c>
      <c r="C67" s="98">
        <v>5583.1841999999997</v>
      </c>
      <c r="D67" s="98">
        <v>5236.8228000000008</v>
      </c>
      <c r="E67" s="98">
        <v>5641.7525999999989</v>
      </c>
      <c r="F67" s="98">
        <v>5522.1922799999993</v>
      </c>
      <c r="G67" s="98">
        <v>5427.0186300000005</v>
      </c>
      <c r="H67" s="98">
        <v>5344.61895</v>
      </c>
      <c r="I67" s="98">
        <v>4782.3118199999999</v>
      </c>
      <c r="J67" s="98">
        <v>4808.9705400000003</v>
      </c>
      <c r="K67" s="98">
        <v>4836.7905300000011</v>
      </c>
      <c r="L67" s="98">
        <v>5595.7057200000008</v>
      </c>
      <c r="M67" s="98">
        <v>4703.2444800000003</v>
      </c>
      <c r="N67" s="98">
        <v>4752.4217399999998</v>
      </c>
      <c r="O67" s="98">
        <v>4767.9221699999998</v>
      </c>
      <c r="P67" s="98">
        <v>3863.7977400000009</v>
      </c>
      <c r="Q67" s="98">
        <v>4202.9390700000004</v>
      </c>
      <c r="R67" s="98">
        <v>4682.7590713200007</v>
      </c>
      <c r="S67" s="98">
        <v>4708.0915200000009</v>
      </c>
      <c r="T67" s="98">
        <v>4413.0164482800001</v>
      </c>
      <c r="U67" s="98">
        <v>4216.9966977599997</v>
      </c>
      <c r="V67" s="98">
        <v>4358.9877262787113</v>
      </c>
      <c r="W67" s="98">
        <v>4888.64321619353</v>
      </c>
      <c r="X67" s="98">
        <v>3903.1355401558958</v>
      </c>
      <c r="Y67" s="98">
        <v>3489.1004939951472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8705.2167969585407</v>
      </c>
      <c r="C78" s="203">
        <f t="shared" si="74"/>
        <v>9548.9281353583538</v>
      </c>
      <c r="D78" s="203">
        <f t="shared" si="74"/>
        <v>8827.6723412853989</v>
      </c>
      <c r="E78" s="203">
        <f t="shared" si="74"/>
        <v>9217.850646738023</v>
      </c>
      <c r="F78" s="203">
        <f t="shared" si="74"/>
        <v>9029.0093045756821</v>
      </c>
      <c r="G78" s="203">
        <f t="shared" si="74"/>
        <v>8324.7629116527478</v>
      </c>
      <c r="H78" s="203">
        <f t="shared" si="74"/>
        <v>8688.1126673634717</v>
      </c>
      <c r="I78" s="203">
        <f t="shared" si="74"/>
        <v>7464.8181145625904</v>
      </c>
      <c r="J78" s="203">
        <f t="shared" si="74"/>
        <v>7480.699814815177</v>
      </c>
      <c r="K78" s="203">
        <f t="shared" si="74"/>
        <v>7787.1347475979564</v>
      </c>
      <c r="L78" s="203">
        <f t="shared" si="74"/>
        <v>9483.5486124022827</v>
      </c>
      <c r="M78" s="203">
        <f t="shared" si="74"/>
        <v>8385.2392185727113</v>
      </c>
      <c r="N78" s="203">
        <f t="shared" si="74"/>
        <v>8658.9574403834704</v>
      </c>
      <c r="O78" s="203">
        <f t="shared" si="74"/>
        <v>8820.0329760408931</v>
      </c>
      <c r="P78" s="203">
        <f t="shared" si="74"/>
        <v>7343.4829743329174</v>
      </c>
      <c r="Q78" s="203">
        <f t="shared" si="74"/>
        <v>7672.4089150801874</v>
      </c>
      <c r="R78" s="203">
        <f t="shared" ref="R78:V78" si="75">R79+R84</f>
        <v>8108.7025283665262</v>
      </c>
      <c r="S78" s="203">
        <f t="shared" si="75"/>
        <v>8207.0310239149076</v>
      </c>
      <c r="T78" s="203">
        <f t="shared" si="75"/>
        <v>7719.9972068632851</v>
      </c>
      <c r="U78" s="203">
        <f t="shared" si="75"/>
        <v>6958.4027983287197</v>
      </c>
      <c r="V78" s="203">
        <f t="shared" si="75"/>
        <v>7055.5616480028366</v>
      </c>
      <c r="W78" s="203">
        <f t="shared" ref="W78:Y78" si="76">W79+W84</f>
        <v>7593.2962929889627</v>
      </c>
      <c r="X78" s="203">
        <f t="shared" si="76"/>
        <v>6725.7041274538797</v>
      </c>
      <c r="Y78" s="203">
        <f t="shared" si="76"/>
        <v>5378.5354471082965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8705.2167969585407</v>
      </c>
      <c r="C79" s="192">
        <f t="shared" si="77"/>
        <v>9548.9281353583538</v>
      </c>
      <c r="D79" s="192">
        <f t="shared" si="77"/>
        <v>8827.6723412853989</v>
      </c>
      <c r="E79" s="192">
        <f t="shared" si="77"/>
        <v>9217.850646738023</v>
      </c>
      <c r="F79" s="192">
        <f t="shared" si="77"/>
        <v>9029.0093045756821</v>
      </c>
      <c r="G79" s="192">
        <f t="shared" si="77"/>
        <v>8324.7629116527478</v>
      </c>
      <c r="H79" s="192">
        <f t="shared" si="77"/>
        <v>8688.1126673634717</v>
      </c>
      <c r="I79" s="192">
        <f t="shared" si="77"/>
        <v>7464.8181145625904</v>
      </c>
      <c r="J79" s="192">
        <f t="shared" si="77"/>
        <v>7480.699814815177</v>
      </c>
      <c r="K79" s="192">
        <f t="shared" si="77"/>
        <v>7787.1347475979564</v>
      </c>
      <c r="L79" s="192">
        <f t="shared" si="77"/>
        <v>9483.5486124022827</v>
      </c>
      <c r="M79" s="192">
        <f t="shared" si="77"/>
        <v>8385.2392185727113</v>
      </c>
      <c r="N79" s="192">
        <f t="shared" si="77"/>
        <v>8658.9574403834704</v>
      </c>
      <c r="O79" s="192">
        <f t="shared" si="77"/>
        <v>8820.0329760408931</v>
      </c>
      <c r="P79" s="192">
        <f t="shared" si="77"/>
        <v>7343.4829743329174</v>
      </c>
      <c r="Q79" s="192">
        <f t="shared" si="77"/>
        <v>7672.4089150801874</v>
      </c>
      <c r="R79" s="192">
        <f t="shared" ref="R79:V79" si="78">SUM(R80:R83)</f>
        <v>8108.7025283665262</v>
      </c>
      <c r="S79" s="192">
        <f t="shared" si="78"/>
        <v>8207.0310239149076</v>
      </c>
      <c r="T79" s="192">
        <f t="shared" si="78"/>
        <v>7719.9972068632851</v>
      </c>
      <c r="U79" s="192">
        <f t="shared" si="78"/>
        <v>6958.4027983287197</v>
      </c>
      <c r="V79" s="192">
        <f t="shared" si="78"/>
        <v>7055.5616480028366</v>
      </c>
      <c r="W79" s="192">
        <f t="shared" ref="W79:Y79" si="79">SUM(W80:W83)</f>
        <v>7593.2962929889627</v>
      </c>
      <c r="X79" s="192">
        <f t="shared" si="79"/>
        <v>6725.7041274538797</v>
      </c>
      <c r="Y79" s="192">
        <f t="shared" si="79"/>
        <v>5378.5354471082965</v>
      </c>
      <c r="DA79" s="213" t="s">
        <v>265</v>
      </c>
    </row>
    <row r="80" spans="1:105" ht="12" customHeight="1" x14ac:dyDescent="0.25">
      <c r="A80" s="97" t="s">
        <v>57</v>
      </c>
      <c r="B80" s="74">
        <v>7705.0761562852567</v>
      </c>
      <c r="C80" s="74">
        <v>8477.476314855392</v>
      </c>
      <c r="D80" s="74">
        <v>7797.4207740142228</v>
      </c>
      <c r="E80" s="74">
        <v>8114.7149416994907</v>
      </c>
      <c r="F80" s="74">
        <v>7943.6754835856</v>
      </c>
      <c r="G80" s="74">
        <v>7217.2016402477639</v>
      </c>
      <c r="H80" s="74">
        <v>7591.3343332764034</v>
      </c>
      <c r="I80" s="74">
        <v>6492.2467688508741</v>
      </c>
      <c r="J80" s="74">
        <v>6519.8938020418245</v>
      </c>
      <c r="K80" s="74">
        <v>6856.1039735739723</v>
      </c>
      <c r="L80" s="74">
        <v>8468.8494485438459</v>
      </c>
      <c r="M80" s="74">
        <v>7517.4173120544037</v>
      </c>
      <c r="N80" s="74">
        <v>7783.6698080494925</v>
      </c>
      <c r="O80" s="74">
        <v>7963.5612656630419</v>
      </c>
      <c r="P80" s="74">
        <v>6570.8549121657406</v>
      </c>
      <c r="Q80" s="74">
        <v>6850.2252125165742</v>
      </c>
      <c r="R80" s="74">
        <v>7241.0196713542737</v>
      </c>
      <c r="S80" s="74">
        <v>7307.2526619192286</v>
      </c>
      <c r="T80" s="74">
        <v>6872.2742286760222</v>
      </c>
      <c r="U80" s="74">
        <v>6172.1222640076339</v>
      </c>
      <c r="V80" s="74">
        <v>6225.1289064620441</v>
      </c>
      <c r="W80" s="74">
        <v>6742.3911621493698</v>
      </c>
      <c r="X80" s="74">
        <v>6068.8945295846952</v>
      </c>
      <c r="Y80" s="74">
        <v>4768.6915360293842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717.27308653379316</v>
      </c>
      <c r="C82" s="74">
        <v>766.17524984075465</v>
      </c>
      <c r="D82" s="74">
        <v>739.08787752089927</v>
      </c>
      <c r="E82" s="74">
        <v>790.91583522728661</v>
      </c>
      <c r="F82" s="74">
        <v>768.7631061884066</v>
      </c>
      <c r="G82" s="74">
        <v>792.53152019836216</v>
      </c>
      <c r="H82" s="74">
        <v>771.71601989719056</v>
      </c>
      <c r="I82" s="74">
        <v>696.24668065572757</v>
      </c>
      <c r="J82" s="74">
        <v>676.91977699586619</v>
      </c>
      <c r="K82" s="74">
        <v>645.91545388573797</v>
      </c>
      <c r="L82" s="74">
        <v>690.56172374820494</v>
      </c>
      <c r="M82" s="74">
        <v>588.89024671556933</v>
      </c>
      <c r="N82" s="74">
        <v>571.65546290728389</v>
      </c>
      <c r="O82" s="74">
        <v>557.68040243892051</v>
      </c>
      <c r="P82" s="74">
        <v>514.50078232765577</v>
      </c>
      <c r="Q82" s="74">
        <v>541.89242891754805</v>
      </c>
      <c r="R82" s="74">
        <v>573.82560749697211</v>
      </c>
      <c r="S82" s="74">
        <v>604.39673195389912</v>
      </c>
      <c r="T82" s="74">
        <v>566.10592621867966</v>
      </c>
      <c r="U82" s="74">
        <v>521.48454093230873</v>
      </c>
      <c r="V82" s="74">
        <v>542.45472617778591</v>
      </c>
      <c r="W82" s="74">
        <v>518.89680196331324</v>
      </c>
      <c r="X82" s="74">
        <v>425.63852808933098</v>
      </c>
      <c r="Y82" s="74">
        <v>368.87781251257235</v>
      </c>
      <c r="DA82" s="90" t="s">
        <v>268</v>
      </c>
    </row>
    <row r="83" spans="1:105" ht="12" customHeight="1" x14ac:dyDescent="0.25">
      <c r="A83" s="107" t="s">
        <v>54</v>
      </c>
      <c r="B83" s="193">
        <v>282.86755413949055</v>
      </c>
      <c r="C83" s="193">
        <v>305.27657066220735</v>
      </c>
      <c r="D83" s="193">
        <v>291.16368975027711</v>
      </c>
      <c r="E83" s="193">
        <v>312.21986981124678</v>
      </c>
      <c r="F83" s="193">
        <v>316.57071480167536</v>
      </c>
      <c r="G83" s="193">
        <v>315.02975120662222</v>
      </c>
      <c r="H83" s="193">
        <v>325.06231418987744</v>
      </c>
      <c r="I83" s="193">
        <v>276.32466505598848</v>
      </c>
      <c r="J83" s="193">
        <v>283.88623577748621</v>
      </c>
      <c r="K83" s="193">
        <v>285.11532013824598</v>
      </c>
      <c r="L83" s="193">
        <v>324.13744011023203</v>
      </c>
      <c r="M83" s="193">
        <v>278.93165980273858</v>
      </c>
      <c r="N83" s="193">
        <v>303.63216942669294</v>
      </c>
      <c r="O83" s="193">
        <v>298.79130793893069</v>
      </c>
      <c r="P83" s="193">
        <v>258.12727983952084</v>
      </c>
      <c r="Q83" s="193">
        <v>280.29127364606472</v>
      </c>
      <c r="R83" s="193">
        <v>293.85724951527999</v>
      </c>
      <c r="S83" s="193">
        <v>295.38163004178028</v>
      </c>
      <c r="T83" s="193">
        <v>281.61705196858253</v>
      </c>
      <c r="U83" s="193">
        <v>264.79599338877654</v>
      </c>
      <c r="V83" s="193">
        <v>287.97801536300614</v>
      </c>
      <c r="W83" s="193">
        <v>332.00832887627985</v>
      </c>
      <c r="X83" s="193">
        <v>231.17106977985375</v>
      </c>
      <c r="Y83" s="193">
        <v>240.96609856633972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0.88511019725290285</v>
      </c>
      <c r="C88" s="196">
        <f t="shared" si="86"/>
        <v>0.88779349835762988</v>
      </c>
      <c r="D88" s="196">
        <f t="shared" si="86"/>
        <v>0.88329295340370995</v>
      </c>
      <c r="E88" s="196">
        <f t="shared" si="86"/>
        <v>0.88032614680853982</v>
      </c>
      <c r="F88" s="196">
        <f t="shared" si="86"/>
        <v>0.87979480534591303</v>
      </c>
      <c r="G88" s="196">
        <f t="shared" si="86"/>
        <v>0.86695581806243949</v>
      </c>
      <c r="H88" s="196">
        <f t="shared" si="86"/>
        <v>0.87376103693877383</v>
      </c>
      <c r="I88" s="196">
        <f t="shared" si="86"/>
        <v>0.86971265330438596</v>
      </c>
      <c r="J88" s="196">
        <f t="shared" si="86"/>
        <v>0.87156201471010497</v>
      </c>
      <c r="K88" s="196">
        <f t="shared" si="86"/>
        <v>0.8804398788256268</v>
      </c>
      <c r="L88" s="196">
        <f t="shared" si="86"/>
        <v>0.89300427452531372</v>
      </c>
      <c r="M88" s="196">
        <f t="shared" si="86"/>
        <v>0.89650600490965793</v>
      </c>
      <c r="N88" s="196">
        <f t="shared" si="86"/>
        <v>0.89891535576190396</v>
      </c>
      <c r="O88" s="196">
        <f t="shared" si="86"/>
        <v>0.90289472695800499</v>
      </c>
      <c r="P88" s="196">
        <f t="shared" si="86"/>
        <v>0.89478724675093801</v>
      </c>
      <c r="Q88" s="196">
        <f t="shared" si="86"/>
        <v>0.89283890996117221</v>
      </c>
      <c r="R88" s="196">
        <f t="shared" ref="R88:V88" si="87">IF(R80=0,0,R80/R$78)</f>
        <v>0.8929936258018033</v>
      </c>
      <c r="S88" s="196">
        <f t="shared" si="87"/>
        <v>0.8903649371650032</v>
      </c>
      <c r="T88" s="196">
        <f t="shared" si="87"/>
        <v>0.8901912843396349</v>
      </c>
      <c r="U88" s="196">
        <f t="shared" si="87"/>
        <v>0.88700272790906332</v>
      </c>
      <c r="V88" s="196">
        <f t="shared" si="87"/>
        <v>0.88230097291037679</v>
      </c>
      <c r="W88" s="196">
        <f t="shared" ref="W88:Y88" si="88">IF(W80=0,0,W80/W$78)</f>
        <v>0.88793995413753968</v>
      </c>
      <c r="X88" s="196">
        <f t="shared" si="88"/>
        <v>0.9023433702371576</v>
      </c>
      <c r="Y88" s="196">
        <f t="shared" si="88"/>
        <v>0.88661524738917774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8.2395775230364912E-2</v>
      </c>
      <c r="C90" s="197">
        <f t="shared" si="92"/>
        <v>8.0236780398808757E-2</v>
      </c>
      <c r="D90" s="197">
        <f t="shared" si="92"/>
        <v>8.3723981696094602E-2</v>
      </c>
      <c r="E90" s="197">
        <f t="shared" si="92"/>
        <v>8.580263073661025E-2</v>
      </c>
      <c r="F90" s="197">
        <f t="shared" si="92"/>
        <v>8.5143683017229382E-2</v>
      </c>
      <c r="G90" s="197">
        <f t="shared" si="92"/>
        <v>9.5201692661901621E-2</v>
      </c>
      <c r="H90" s="197">
        <f t="shared" si="92"/>
        <v>8.8824356847501437E-2</v>
      </c>
      <c r="I90" s="197">
        <f t="shared" si="92"/>
        <v>9.3270414626374989E-2</v>
      </c>
      <c r="J90" s="197">
        <f t="shared" si="92"/>
        <v>9.0488830424027736E-2</v>
      </c>
      <c r="K90" s="197">
        <f t="shared" si="92"/>
        <v>8.2946484788256558E-2</v>
      </c>
      <c r="L90" s="197">
        <f t="shared" si="92"/>
        <v>7.2816806447863869E-2</v>
      </c>
      <c r="M90" s="197">
        <f t="shared" si="92"/>
        <v>7.0229391358474197E-2</v>
      </c>
      <c r="N90" s="197">
        <f t="shared" si="92"/>
        <v>6.6018971318788186E-2</v>
      </c>
      <c r="O90" s="197">
        <f t="shared" si="92"/>
        <v>6.3228834172596282E-2</v>
      </c>
      <c r="P90" s="197">
        <f t="shared" si="92"/>
        <v>7.0062228526429321E-2</v>
      </c>
      <c r="Q90" s="197">
        <f t="shared" si="92"/>
        <v>7.0628721033423242E-2</v>
      </c>
      <c r="R90" s="197">
        <f t="shared" ref="R90:V90" si="93">IF(R82=0,0,R82/R$78)</f>
        <v>7.0766636892840559E-2</v>
      </c>
      <c r="S90" s="197">
        <f t="shared" si="93"/>
        <v>7.3643773271078794E-2</v>
      </c>
      <c r="T90" s="197">
        <f t="shared" si="93"/>
        <v>7.3329809720060035E-2</v>
      </c>
      <c r="U90" s="197">
        <f t="shared" si="93"/>
        <v>7.4943137965160583E-2</v>
      </c>
      <c r="V90" s="197">
        <f t="shared" si="93"/>
        <v>7.6883280628882944E-2</v>
      </c>
      <c r="W90" s="197">
        <f t="shared" ref="W90:Y90" si="94">IF(W82=0,0,W82/W$78)</f>
        <v>6.8336172057768999E-2</v>
      </c>
      <c r="X90" s="197">
        <f t="shared" si="94"/>
        <v>6.3285348273335817E-2</v>
      </c>
      <c r="Y90" s="197">
        <f t="shared" si="94"/>
        <v>6.8583319035462526E-2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3.2494027516732242E-2</v>
      </c>
      <c r="C91" s="198">
        <f t="shared" si="95"/>
        <v>3.1969721243561428E-2</v>
      </c>
      <c r="D91" s="198">
        <f t="shared" si="95"/>
        <v>3.2983064900195508E-2</v>
      </c>
      <c r="E91" s="198">
        <f t="shared" si="95"/>
        <v>3.3871222454850025E-2</v>
      </c>
      <c r="F91" s="198">
        <f t="shared" si="95"/>
        <v>3.5061511636857549E-2</v>
      </c>
      <c r="G91" s="198">
        <f t="shared" si="95"/>
        <v>3.7842489275658919E-2</v>
      </c>
      <c r="H91" s="198">
        <f t="shared" si="95"/>
        <v>3.741460621372468E-2</v>
      </c>
      <c r="I91" s="198">
        <f t="shared" si="95"/>
        <v>3.7016932069239041E-2</v>
      </c>
      <c r="J91" s="198">
        <f t="shared" si="95"/>
        <v>3.7949154865867328E-2</v>
      </c>
      <c r="K91" s="198">
        <f t="shared" si="95"/>
        <v>3.6613636386116671E-2</v>
      </c>
      <c r="L91" s="198">
        <f t="shared" si="95"/>
        <v>3.4178919026822449E-2</v>
      </c>
      <c r="M91" s="198">
        <f t="shared" si="95"/>
        <v>3.3264603731867862E-2</v>
      </c>
      <c r="N91" s="198">
        <f t="shared" si="95"/>
        <v>3.506567291930774E-2</v>
      </c>
      <c r="O91" s="198">
        <f t="shared" si="95"/>
        <v>3.3876438869398777E-2</v>
      </c>
      <c r="P91" s="198">
        <f t="shared" si="95"/>
        <v>3.5150524722632609E-2</v>
      </c>
      <c r="Q91" s="198">
        <f t="shared" si="95"/>
        <v>3.6532369005404512E-2</v>
      </c>
      <c r="R91" s="198">
        <f t="shared" ref="R91:V91" si="96">IF(R83=0,0,R83/R$78)</f>
        <v>3.623973730535613E-2</v>
      </c>
      <c r="S91" s="198">
        <f t="shared" si="96"/>
        <v>3.5991289563918047E-2</v>
      </c>
      <c r="T91" s="198">
        <f t="shared" si="96"/>
        <v>3.6478905940304923E-2</v>
      </c>
      <c r="U91" s="198">
        <f t="shared" si="96"/>
        <v>3.805413412577606E-2</v>
      </c>
      <c r="V91" s="198">
        <f t="shared" si="96"/>
        <v>4.081574646074021E-2</v>
      </c>
      <c r="W91" s="198">
        <f t="shared" ref="W91:Y91" si="97">IF(W83=0,0,W83/W$78)</f>
        <v>4.3723873804691324E-2</v>
      </c>
      <c r="X91" s="198">
        <f t="shared" si="97"/>
        <v>3.4371281489506612E-2</v>
      </c>
      <c r="Y91" s="198">
        <f t="shared" si="97"/>
        <v>4.4801433575359664E-2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18967.069620682974</v>
      </c>
      <c r="C96" s="203">
        <f t="shared" si="101"/>
        <v>20610.813609489895</v>
      </c>
      <c r="D96" s="203">
        <f t="shared" si="101"/>
        <v>19689.906934833227</v>
      </c>
      <c r="E96" s="203">
        <f t="shared" si="101"/>
        <v>20187.95285252346</v>
      </c>
      <c r="F96" s="203">
        <f t="shared" si="101"/>
        <v>19733.816743507312</v>
      </c>
      <c r="G96" s="203">
        <f t="shared" si="101"/>
        <v>19111.414079192338</v>
      </c>
      <c r="H96" s="203">
        <f t="shared" si="101"/>
        <v>19409.14936936981</v>
      </c>
      <c r="I96" s="203">
        <f t="shared" si="101"/>
        <v>18247.348567532368</v>
      </c>
      <c r="J96" s="203">
        <f t="shared" si="101"/>
        <v>18257.227395234997</v>
      </c>
      <c r="K96" s="203">
        <f t="shared" si="101"/>
        <v>18521.787464834499</v>
      </c>
      <c r="L96" s="203">
        <f t="shared" si="101"/>
        <v>20539.053991977547</v>
      </c>
      <c r="M96" s="203">
        <f t="shared" si="101"/>
        <v>18684.748195812419</v>
      </c>
      <c r="N96" s="203">
        <f t="shared" si="101"/>
        <v>19049.326544706211</v>
      </c>
      <c r="O96" s="203">
        <f t="shared" si="101"/>
        <v>19167.555849587654</v>
      </c>
      <c r="P96" s="203">
        <f t="shared" si="101"/>
        <v>17161.965145376202</v>
      </c>
      <c r="Q96" s="203">
        <f t="shared" si="101"/>
        <v>17606.970499918079</v>
      </c>
      <c r="R96" s="203">
        <f t="shared" si="101"/>
        <v>18286.649447648917</v>
      </c>
      <c r="S96" s="203">
        <f t="shared" si="101"/>
        <v>18461.86053789144</v>
      </c>
      <c r="T96" s="203">
        <f t="shared" si="101"/>
        <v>17867.440854173892</v>
      </c>
      <c r="U96" s="203">
        <f t="shared" si="101"/>
        <v>17386.046598420664</v>
      </c>
      <c r="V96" s="203">
        <f t="shared" si="101"/>
        <v>17743.53796879101</v>
      </c>
      <c r="W96" s="203">
        <f t="shared" si="101"/>
        <v>19284.843484738241</v>
      </c>
      <c r="X96" s="203">
        <f t="shared" ref="X96:Y96" si="102">X44*11630*1000/X$6</f>
        <v>17283.910713089459</v>
      </c>
      <c r="Y96" s="203">
        <f t="shared" si="102"/>
        <v>14829.638384844029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17294.325545882963</v>
      </c>
      <c r="C97" s="192">
        <f t="shared" si="103"/>
        <v>18907.77702317452</v>
      </c>
      <c r="D97" s="192">
        <f t="shared" si="103"/>
        <v>17967.224548650302</v>
      </c>
      <c r="E97" s="192">
        <f t="shared" si="103"/>
        <v>18450.433307547813</v>
      </c>
      <c r="F97" s="192">
        <f t="shared" si="103"/>
        <v>17983.91521710153</v>
      </c>
      <c r="G97" s="192">
        <f t="shared" si="103"/>
        <v>17348.638710335959</v>
      </c>
      <c r="H97" s="192">
        <f t="shared" si="103"/>
        <v>17638.254068734932</v>
      </c>
      <c r="I97" s="192">
        <f t="shared" si="103"/>
        <v>16487.839726600567</v>
      </c>
      <c r="J97" s="192">
        <f t="shared" si="103"/>
        <v>16524.646315310627</v>
      </c>
      <c r="K97" s="192">
        <f t="shared" si="103"/>
        <v>16815.720585198636</v>
      </c>
      <c r="L97" s="192">
        <f t="shared" si="103"/>
        <v>18864.61197209181</v>
      </c>
      <c r="M97" s="192">
        <f t="shared" si="103"/>
        <v>17046.36070923043</v>
      </c>
      <c r="N97" s="192">
        <f t="shared" si="103"/>
        <v>17432.725828104747</v>
      </c>
      <c r="O97" s="192">
        <f t="shared" si="103"/>
        <v>17582.597616823812</v>
      </c>
      <c r="P97" s="192">
        <f t="shared" si="103"/>
        <v>15604.554395960773</v>
      </c>
      <c r="Q97" s="192">
        <f t="shared" si="103"/>
        <v>16075.249197842488</v>
      </c>
      <c r="R97" s="192">
        <f t="shared" si="103"/>
        <v>16748.580582577604</v>
      </c>
      <c r="S97" s="192">
        <f t="shared" si="103"/>
        <v>16907.081278469446</v>
      </c>
      <c r="T97" s="192">
        <f t="shared" si="103"/>
        <v>16309.877971778969</v>
      </c>
      <c r="U97" s="192">
        <f t="shared" si="103"/>
        <v>15828.51333949509</v>
      </c>
      <c r="V97" s="192">
        <f t="shared" si="103"/>
        <v>16119.286124137578</v>
      </c>
      <c r="W97" s="192">
        <f t="shared" si="103"/>
        <v>17583.337104239719</v>
      </c>
      <c r="X97" s="192">
        <f t="shared" ref="X97:Y97" si="104">X45*11630*1000/X$6</f>
        <v>15633.655779348472</v>
      </c>
      <c r="Y97" s="192">
        <f t="shared" si="104"/>
        <v>13209.700042824954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14371.223699310784</v>
      </c>
      <c r="C98" s="74">
        <f t="shared" si="105"/>
        <v>15888.842832830873</v>
      </c>
      <c r="D98" s="74">
        <f t="shared" si="105"/>
        <v>15007.61419671659</v>
      </c>
      <c r="E98" s="74">
        <f t="shared" si="105"/>
        <v>15380.102693221084</v>
      </c>
      <c r="F98" s="74">
        <f t="shared" si="105"/>
        <v>14984.798015746683</v>
      </c>
      <c r="G98" s="74">
        <f t="shared" si="105"/>
        <v>14254.913983863602</v>
      </c>
      <c r="H98" s="74">
        <f t="shared" si="105"/>
        <v>14521.410625606766</v>
      </c>
      <c r="I98" s="74">
        <f t="shared" si="105"/>
        <v>13554.789129981018</v>
      </c>
      <c r="J98" s="74">
        <f t="shared" si="105"/>
        <v>13604.672645111854</v>
      </c>
      <c r="K98" s="74">
        <f t="shared" si="105"/>
        <v>13940.269678638992</v>
      </c>
      <c r="L98" s="74">
        <f t="shared" si="105"/>
        <v>15876.464834198954</v>
      </c>
      <c r="M98" s="74">
        <f t="shared" si="105"/>
        <v>14402.742961858681</v>
      </c>
      <c r="N98" s="74">
        <f t="shared" si="105"/>
        <v>14760.062856169872</v>
      </c>
      <c r="O98" s="74">
        <f t="shared" si="105"/>
        <v>14943.395699944578</v>
      </c>
      <c r="P98" s="74">
        <f t="shared" si="105"/>
        <v>13115.902099996318</v>
      </c>
      <c r="Q98" s="74">
        <f t="shared" si="105"/>
        <v>13502.295710453072</v>
      </c>
      <c r="R98" s="74">
        <f t="shared" si="105"/>
        <v>14075.248064184923</v>
      </c>
      <c r="S98" s="74">
        <f t="shared" si="105"/>
        <v>14137.548619018378</v>
      </c>
      <c r="T98" s="74">
        <f t="shared" si="105"/>
        <v>13631.690782495551</v>
      </c>
      <c r="U98" s="74">
        <f t="shared" si="105"/>
        <v>13250.895890219132</v>
      </c>
      <c r="V98" s="74">
        <f t="shared" si="105"/>
        <v>13423.834717111142</v>
      </c>
      <c r="W98" s="74">
        <f t="shared" si="105"/>
        <v>14839.436616628816</v>
      </c>
      <c r="X98" s="74">
        <f t="shared" ref="X98:Y98" si="106">X46*11630*1000/X$6</f>
        <v>13298.187268919157</v>
      </c>
      <c r="Y98" s="74">
        <f t="shared" si="106"/>
        <v>11085.817350543739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2.392951923806852</v>
      </c>
      <c r="C99" s="74">
        <f t="shared" si="107"/>
        <v>2.066825030448042</v>
      </c>
      <c r="D99" s="74">
        <f t="shared" si="107"/>
        <v>1.9464033698901584</v>
      </c>
      <c r="E99" s="74">
        <f t="shared" si="107"/>
        <v>2.3929023172876871</v>
      </c>
      <c r="F99" s="74">
        <f t="shared" si="107"/>
        <v>1.9111302588089139</v>
      </c>
      <c r="G99" s="74">
        <f t="shared" si="107"/>
        <v>2.0192119943509117</v>
      </c>
      <c r="H99" s="74">
        <f t="shared" si="107"/>
        <v>2.3603133000679195</v>
      </c>
      <c r="I99" s="74">
        <f t="shared" si="107"/>
        <v>2.3604977852299358</v>
      </c>
      <c r="J99" s="74">
        <f t="shared" si="107"/>
        <v>2.3948440884270239</v>
      </c>
      <c r="K99" s="74">
        <f t="shared" si="107"/>
        <v>2.6670635609520503</v>
      </c>
      <c r="L99" s="74">
        <f t="shared" si="107"/>
        <v>3.3391039931693758</v>
      </c>
      <c r="M99" s="74">
        <f t="shared" si="107"/>
        <v>3.5805913624608969</v>
      </c>
      <c r="N99" s="74">
        <f t="shared" si="107"/>
        <v>4.2385442146926788</v>
      </c>
      <c r="O99" s="74">
        <f t="shared" si="107"/>
        <v>5.844818491173096</v>
      </c>
      <c r="P99" s="74">
        <f t="shared" si="107"/>
        <v>5.4396039952991533</v>
      </c>
      <c r="Q99" s="74">
        <f t="shared" si="107"/>
        <v>11.315893579905142</v>
      </c>
      <c r="R99" s="74">
        <f t="shared" si="107"/>
        <v>11.388632671343114</v>
      </c>
      <c r="S99" s="74">
        <f t="shared" si="107"/>
        <v>11.254415717116327</v>
      </c>
      <c r="T99" s="74">
        <f t="shared" si="107"/>
        <v>14.260591764831595</v>
      </c>
      <c r="U99" s="74">
        <f t="shared" si="107"/>
        <v>15.123496767108657</v>
      </c>
      <c r="V99" s="74">
        <f t="shared" si="107"/>
        <v>14.168219887240948</v>
      </c>
      <c r="W99" s="74">
        <f t="shared" si="107"/>
        <v>16.787038961838899</v>
      </c>
      <c r="X99" s="74">
        <f t="shared" ref="X99:Y99" si="108">X47*11630*1000/X$6</f>
        <v>21.029395409217955</v>
      </c>
      <c r="Y99" s="74">
        <f t="shared" si="108"/>
        <v>21.077207701481548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2044.4374255109497</v>
      </c>
      <c r="C100" s="74">
        <f t="shared" si="109"/>
        <v>2119.7140796868734</v>
      </c>
      <c r="D100" s="74">
        <f t="shared" si="109"/>
        <v>2083.1077483291665</v>
      </c>
      <c r="E100" s="74">
        <f t="shared" si="109"/>
        <v>2155.4961326823268</v>
      </c>
      <c r="F100" s="74">
        <f t="shared" si="109"/>
        <v>2091.3851296290227</v>
      </c>
      <c r="G100" s="74">
        <f t="shared" si="109"/>
        <v>2171.2618444999039</v>
      </c>
      <c r="H100" s="74">
        <f t="shared" si="109"/>
        <v>2139.9579148232087</v>
      </c>
      <c r="I100" s="74">
        <f t="shared" si="109"/>
        <v>2060.6285874585801</v>
      </c>
      <c r="J100" s="74">
        <f t="shared" si="109"/>
        <v>2007.6915376057966</v>
      </c>
      <c r="K100" s="74">
        <f t="shared" si="109"/>
        <v>1919.9864557398339</v>
      </c>
      <c r="L100" s="74">
        <f t="shared" si="109"/>
        <v>1966.5708231779279</v>
      </c>
      <c r="M100" s="74">
        <f t="shared" si="109"/>
        <v>1745.8314310380404</v>
      </c>
      <c r="N100" s="74">
        <f t="shared" si="109"/>
        <v>1711.9896172638573</v>
      </c>
      <c r="O100" s="74">
        <f t="shared" si="109"/>
        <v>1675.5772246105882</v>
      </c>
      <c r="P100" s="74">
        <f t="shared" si="109"/>
        <v>1658.2903111110018</v>
      </c>
      <c r="Q100" s="74">
        <f t="shared" si="109"/>
        <v>1677.7885085164664</v>
      </c>
      <c r="R100" s="74">
        <f t="shared" si="109"/>
        <v>1758.0609209632653</v>
      </c>
      <c r="S100" s="74">
        <f t="shared" si="109"/>
        <v>1859.995928844766</v>
      </c>
      <c r="T100" s="74">
        <f t="shared" si="109"/>
        <v>1813.2554835842504</v>
      </c>
      <c r="U100" s="74">
        <f t="shared" si="109"/>
        <v>1751.093233476661</v>
      </c>
      <c r="V100" s="74">
        <f t="shared" si="109"/>
        <v>1817.5189688815003</v>
      </c>
      <c r="W100" s="74">
        <f t="shared" si="109"/>
        <v>1726.9083033542074</v>
      </c>
      <c r="X100" s="74">
        <f t="shared" ref="X100:Y100" si="110">X48*11630*1000/X$6</f>
        <v>1530.8044323532472</v>
      </c>
      <c r="Y100" s="74">
        <f t="shared" si="110"/>
        <v>1323.2382106481002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876.27146913742376</v>
      </c>
      <c r="C101" s="193">
        <f t="shared" si="111"/>
        <v>897.1532856263259</v>
      </c>
      <c r="D101" s="193">
        <f t="shared" si="111"/>
        <v>874.55620023465588</v>
      </c>
      <c r="E101" s="193">
        <f t="shared" si="111"/>
        <v>912.44157932711812</v>
      </c>
      <c r="F101" s="193">
        <f t="shared" si="111"/>
        <v>905.82094146701616</v>
      </c>
      <c r="G101" s="193">
        <f t="shared" si="111"/>
        <v>920.44366997809936</v>
      </c>
      <c r="H101" s="193">
        <f t="shared" si="111"/>
        <v>974.52521500489217</v>
      </c>
      <c r="I101" s="193">
        <f t="shared" si="111"/>
        <v>870.06151137573738</v>
      </c>
      <c r="J101" s="193">
        <f t="shared" si="111"/>
        <v>909.88728850455004</v>
      </c>
      <c r="K101" s="193">
        <f t="shared" si="111"/>
        <v>952.79738725885829</v>
      </c>
      <c r="L101" s="193">
        <f t="shared" si="111"/>
        <v>1018.2372107217583</v>
      </c>
      <c r="M101" s="193">
        <f t="shared" si="111"/>
        <v>894.20572497124363</v>
      </c>
      <c r="N101" s="193">
        <f t="shared" si="111"/>
        <v>956.43481045632234</v>
      </c>
      <c r="O101" s="193">
        <f t="shared" si="111"/>
        <v>957.77987377746786</v>
      </c>
      <c r="P101" s="193">
        <f t="shared" si="111"/>
        <v>824.92238085815541</v>
      </c>
      <c r="Q101" s="193">
        <f t="shared" si="111"/>
        <v>883.84908529304482</v>
      </c>
      <c r="R101" s="193">
        <f t="shared" si="111"/>
        <v>903.88296475807033</v>
      </c>
      <c r="S101" s="193">
        <f t="shared" si="111"/>
        <v>898.28231488918698</v>
      </c>
      <c r="T101" s="193">
        <f t="shared" si="111"/>
        <v>850.67111393433288</v>
      </c>
      <c r="U101" s="193">
        <f t="shared" si="111"/>
        <v>811.40071903219018</v>
      </c>
      <c r="V101" s="193">
        <f t="shared" si="111"/>
        <v>863.76421825769432</v>
      </c>
      <c r="W101" s="193">
        <f t="shared" si="111"/>
        <v>1000.2051452948584</v>
      </c>
      <c r="X101" s="193">
        <f t="shared" ref="X101:Y101" si="112">X49*11630*1000/X$6</f>
        <v>783.63468266684879</v>
      </c>
      <c r="Y101" s="193">
        <f t="shared" si="112"/>
        <v>779.5672739316351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1672.7440748000156</v>
      </c>
      <c r="C102" s="77">
        <f t="shared" si="113"/>
        <v>1703.0365863153734</v>
      </c>
      <c r="D102" s="77">
        <f t="shared" si="113"/>
        <v>1722.6823861829255</v>
      </c>
      <c r="E102" s="77">
        <f t="shared" si="113"/>
        <v>1737.51954497564</v>
      </c>
      <c r="F102" s="77">
        <f t="shared" si="113"/>
        <v>1749.9015264057816</v>
      </c>
      <c r="G102" s="77">
        <f t="shared" si="113"/>
        <v>1762.7753688563803</v>
      </c>
      <c r="H102" s="77">
        <f t="shared" si="113"/>
        <v>1770.8953006348775</v>
      </c>
      <c r="I102" s="77">
        <f t="shared" si="113"/>
        <v>1759.5088409318028</v>
      </c>
      <c r="J102" s="77">
        <f t="shared" si="113"/>
        <v>1732.5810799243723</v>
      </c>
      <c r="K102" s="77">
        <f t="shared" si="113"/>
        <v>1706.0668796358659</v>
      </c>
      <c r="L102" s="77">
        <f t="shared" si="113"/>
        <v>1674.4420198857388</v>
      </c>
      <c r="M102" s="77">
        <f t="shared" si="113"/>
        <v>1638.3874865819917</v>
      </c>
      <c r="N102" s="77">
        <f t="shared" si="113"/>
        <v>1616.6007166014663</v>
      </c>
      <c r="O102" s="77">
        <f t="shared" si="113"/>
        <v>1584.95823276384</v>
      </c>
      <c r="P102" s="77">
        <f t="shared" si="113"/>
        <v>1557.4107494154243</v>
      </c>
      <c r="Q102" s="77">
        <f t="shared" si="113"/>
        <v>1531.7213020755887</v>
      </c>
      <c r="R102" s="77">
        <f t="shared" si="113"/>
        <v>1538.0688650713128</v>
      </c>
      <c r="S102" s="77">
        <f t="shared" si="113"/>
        <v>1554.7792594219898</v>
      </c>
      <c r="T102" s="77">
        <f t="shared" si="113"/>
        <v>1557.5628823949246</v>
      </c>
      <c r="U102" s="77">
        <f t="shared" si="113"/>
        <v>1557.533258925574</v>
      </c>
      <c r="V102" s="77">
        <f t="shared" si="113"/>
        <v>1624.2518446534327</v>
      </c>
      <c r="W102" s="77">
        <f t="shared" si="113"/>
        <v>1701.50638049852</v>
      </c>
      <c r="X102" s="77">
        <f t="shared" ref="X102:Y102" si="114">X50*11630*1000/X$6</f>
        <v>1650.2549337409832</v>
      </c>
      <c r="Y102" s="77">
        <f t="shared" si="114"/>
        <v>1619.9383420190802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9375.3687941941334</v>
      </c>
      <c r="C104" s="153">
        <f t="shared" si="115"/>
        <v>10293.299931199352</v>
      </c>
      <c r="D104" s="153">
        <f t="shared" si="115"/>
        <v>9860.9261699467588</v>
      </c>
      <c r="E104" s="153">
        <f t="shared" si="115"/>
        <v>10184.922715321776</v>
      </c>
      <c r="F104" s="153">
        <f t="shared" si="115"/>
        <v>9998.3132483898135</v>
      </c>
      <c r="G104" s="153">
        <f t="shared" si="115"/>
        <v>9753.9930070073406</v>
      </c>
      <c r="H104" s="153">
        <f t="shared" si="115"/>
        <v>10022.954395768076</v>
      </c>
      <c r="I104" s="153">
        <f t="shared" si="115"/>
        <v>9526.0565546532671</v>
      </c>
      <c r="J104" s="153">
        <f t="shared" si="115"/>
        <v>9674.3899828192443</v>
      </c>
      <c r="K104" s="153">
        <f t="shared" si="115"/>
        <v>9968.0575577225027</v>
      </c>
      <c r="L104" s="153">
        <f t="shared" si="115"/>
        <v>11325.274873369925</v>
      </c>
      <c r="M104" s="153">
        <f t="shared" si="115"/>
        <v>10436.195520129155</v>
      </c>
      <c r="N104" s="153">
        <f t="shared" si="115"/>
        <v>10905.382680844707</v>
      </c>
      <c r="O104" s="153">
        <f t="shared" si="115"/>
        <v>11218.317167705745</v>
      </c>
      <c r="P104" s="153">
        <f t="shared" si="115"/>
        <v>10066.093178997036</v>
      </c>
      <c r="Q104" s="153">
        <f t="shared" si="115"/>
        <v>10487.040756523649</v>
      </c>
      <c r="R104" s="153">
        <f t="shared" ref="R104:V104" si="116">SUM(R105:R108)</f>
        <v>11076.864321791931</v>
      </c>
      <c r="S104" s="153">
        <f t="shared" si="116"/>
        <v>11397.342908948438</v>
      </c>
      <c r="T104" s="153">
        <f t="shared" si="116"/>
        <v>11229.814305887186</v>
      </c>
      <c r="U104" s="153">
        <f t="shared" si="116"/>
        <v>11147.148769838808</v>
      </c>
      <c r="V104" s="153">
        <f t="shared" si="116"/>
        <v>11567.336472974093</v>
      </c>
      <c r="W104" s="153">
        <f t="shared" ref="W104:Y104" si="117">SUM(W105:W108)</f>
        <v>12824.652704981636</v>
      </c>
      <c r="X104" s="153">
        <f t="shared" si="117"/>
        <v>11867.276455288351</v>
      </c>
      <c r="Y104" s="153">
        <f t="shared" si="117"/>
        <v>10456.056549934396</v>
      </c>
      <c r="DA104" s="217" t="s">
        <v>278</v>
      </c>
    </row>
    <row r="105" spans="1:105" ht="12" customHeight="1" x14ac:dyDescent="0.25">
      <c r="A105" s="97" t="s">
        <v>57</v>
      </c>
      <c r="B105" s="74">
        <v>7609.3591700312645</v>
      </c>
      <c r="C105" s="74">
        <v>8467.8277836636844</v>
      </c>
      <c r="D105" s="74">
        <v>8060.3495602529265</v>
      </c>
      <c r="E105" s="74">
        <v>8310.9086083441325</v>
      </c>
      <c r="F105" s="74">
        <v>8159.3418165363455</v>
      </c>
      <c r="G105" s="74">
        <v>7843.6535031288468</v>
      </c>
      <c r="H105" s="74">
        <v>8080.3351677331493</v>
      </c>
      <c r="I105" s="74">
        <v>7678.8638708237331</v>
      </c>
      <c r="J105" s="74">
        <v>7818.3227617562043</v>
      </c>
      <c r="K105" s="74">
        <v>8121.7239715436808</v>
      </c>
      <c r="L105" s="74">
        <v>9391.9825006145056</v>
      </c>
      <c r="M105" s="74">
        <v>8703.9853088220971</v>
      </c>
      <c r="N105" s="74">
        <v>9128.7726519274602</v>
      </c>
      <c r="O105" s="74">
        <v>9437.4805195750378</v>
      </c>
      <c r="P105" s="74">
        <v>8379.6649568978901</v>
      </c>
      <c r="Q105" s="74">
        <v>8711.5943826032835</v>
      </c>
      <c r="R105" s="74">
        <v>9213.4386254926867</v>
      </c>
      <c r="S105" s="74">
        <v>9439.5204352381352</v>
      </c>
      <c r="T105" s="74">
        <v>9295.5726906411946</v>
      </c>
      <c r="U105" s="74">
        <v>9246.9266113735284</v>
      </c>
      <c r="V105" s="74">
        <v>9555.6591910426578</v>
      </c>
      <c r="W105" s="74">
        <v>10733.940907709717</v>
      </c>
      <c r="X105" s="74">
        <v>10035.203051346763</v>
      </c>
      <c r="Y105" s="74">
        <v>8761.5462751900741</v>
      </c>
      <c r="DA105" s="90" t="s">
        <v>279</v>
      </c>
    </row>
    <row r="106" spans="1:105" ht="12" customHeight="1" x14ac:dyDescent="0.25">
      <c r="A106" s="97" t="s">
        <v>56</v>
      </c>
      <c r="B106" s="74">
        <v>4.0918513459841108</v>
      </c>
      <c r="C106" s="74">
        <v>3.6092482407351971</v>
      </c>
      <c r="D106" s="74">
        <v>3.5373510231277243</v>
      </c>
      <c r="E106" s="74">
        <v>4.6338897651841755</v>
      </c>
      <c r="F106" s="74">
        <v>4.0086134086973901</v>
      </c>
      <c r="G106" s="74">
        <v>4.595249836150594</v>
      </c>
      <c r="H106" s="74">
        <v>5.8047550518272759</v>
      </c>
      <c r="I106" s="74">
        <v>6.0520879447072566</v>
      </c>
      <c r="J106" s="74">
        <v>6.2857429294091549</v>
      </c>
      <c r="K106" s="74">
        <v>7.2221638995737143</v>
      </c>
      <c r="L106" s="74">
        <v>9.3728406319497548</v>
      </c>
      <c r="M106" s="74">
        <v>10.460188934886476</v>
      </c>
      <c r="N106" s="74">
        <v>12.918518181514862</v>
      </c>
      <c r="O106" s="74">
        <v>18.640263307081327</v>
      </c>
      <c r="P106" s="74">
        <v>18.045418346264686</v>
      </c>
      <c r="Q106" s="74">
        <v>38.97883272690504</v>
      </c>
      <c r="R106" s="74">
        <v>40.571782079386679</v>
      </c>
      <c r="S106" s="74">
        <v>41.149882847061832</v>
      </c>
      <c r="T106" s="74">
        <v>53.088851805383072</v>
      </c>
      <c r="U106" s="74">
        <v>56.95494167010235</v>
      </c>
      <c r="V106" s="74">
        <v>53.736387623685573</v>
      </c>
      <c r="W106" s="74">
        <v>64.018776271319467</v>
      </c>
      <c r="X106" s="74">
        <v>80.552315789404474</v>
      </c>
      <c r="Y106" s="74">
        <v>81.169987072344256</v>
      </c>
      <c r="DA106" s="90" t="s">
        <v>280</v>
      </c>
    </row>
    <row r="107" spans="1:105" ht="12" customHeight="1" x14ac:dyDescent="0.25">
      <c r="A107" s="97" t="s">
        <v>55</v>
      </c>
      <c r="B107" s="74">
        <v>1183.061025524755</v>
      </c>
      <c r="C107" s="74">
        <v>1230.8486034440873</v>
      </c>
      <c r="D107" s="74">
        <v>1218.2235943506203</v>
      </c>
      <c r="E107" s="74">
        <v>1265.3582528327436</v>
      </c>
      <c r="F107" s="74">
        <v>1234.5004520505258</v>
      </c>
      <c r="G107" s="74">
        <v>1292.2294487183865</v>
      </c>
      <c r="H107" s="74">
        <v>1282.9597380527555</v>
      </c>
      <c r="I107" s="74">
        <v>1253.452406568676</v>
      </c>
      <c r="J107" s="74">
        <v>1232.8994477915899</v>
      </c>
      <c r="K107" s="74">
        <v>1189.5230056901212</v>
      </c>
      <c r="L107" s="74">
        <v>1231.2910639163076</v>
      </c>
      <c r="M107" s="74">
        <v>1110.4111018447077</v>
      </c>
      <c r="N107" s="74">
        <v>1107.477541483745</v>
      </c>
      <c r="O107" s="74">
        <v>1101.0718973626108</v>
      </c>
      <c r="P107" s="74">
        <v>1098.5900335777446</v>
      </c>
      <c r="Q107" s="74">
        <v>1123.2696822154426</v>
      </c>
      <c r="R107" s="74">
        <v>1194.2443273746217</v>
      </c>
      <c r="S107" s="74">
        <v>1286.7148633835229</v>
      </c>
      <c r="T107" s="74">
        <v>1278.1478793236224</v>
      </c>
      <c r="U107" s="74">
        <v>1258.5721816650043</v>
      </c>
      <c r="V107" s="74">
        <v>1328.080661247847</v>
      </c>
      <c r="W107" s="74">
        <v>1283.3865270862091</v>
      </c>
      <c r="X107" s="74">
        <v>1153.562071019513</v>
      </c>
      <c r="Y107" s="74">
        <v>1012.5934551809295</v>
      </c>
      <c r="DA107" s="90" t="s">
        <v>281</v>
      </c>
    </row>
    <row r="108" spans="1:105" ht="12" customHeight="1" x14ac:dyDescent="0.25">
      <c r="A108" s="109" t="s">
        <v>54</v>
      </c>
      <c r="B108" s="77">
        <v>578.85674729212872</v>
      </c>
      <c r="C108" s="77">
        <v>591.01429585084611</v>
      </c>
      <c r="D108" s="77">
        <v>578.8156643200831</v>
      </c>
      <c r="E108" s="77">
        <v>604.02196437971475</v>
      </c>
      <c r="F108" s="77">
        <v>600.46236639424353</v>
      </c>
      <c r="G108" s="77">
        <v>613.51480532395749</v>
      </c>
      <c r="H108" s="77">
        <v>653.85473493034465</v>
      </c>
      <c r="I108" s="77">
        <v>587.68818931614931</v>
      </c>
      <c r="J108" s="77">
        <v>616.88203034204071</v>
      </c>
      <c r="K108" s="77">
        <v>649.58841658912809</v>
      </c>
      <c r="L108" s="77">
        <v>692.62846820716186</v>
      </c>
      <c r="M108" s="77">
        <v>611.33892052746262</v>
      </c>
      <c r="N108" s="77">
        <v>656.21396925198667</v>
      </c>
      <c r="O108" s="77">
        <v>661.12448746101427</v>
      </c>
      <c r="P108" s="77">
        <v>569.79277017513755</v>
      </c>
      <c r="Q108" s="77">
        <v>613.19785897801728</v>
      </c>
      <c r="R108" s="77">
        <v>628.60958684523484</v>
      </c>
      <c r="S108" s="77">
        <v>629.95772747971853</v>
      </c>
      <c r="T108" s="77">
        <v>603.00488411698598</v>
      </c>
      <c r="U108" s="77">
        <v>584.69503513017241</v>
      </c>
      <c r="V108" s="77">
        <v>629.86023305990443</v>
      </c>
      <c r="W108" s="77">
        <v>743.30649391438999</v>
      </c>
      <c r="X108" s="77">
        <v>597.95901713267074</v>
      </c>
      <c r="Y108" s="77">
        <v>600.74683249104839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2205.8873545515253</v>
      </c>
      <c r="C110" s="203">
        <f t="shared" si="118"/>
        <v>2414.0680209949792</v>
      </c>
      <c r="D110" s="203">
        <f t="shared" si="118"/>
        <v>2223.1660947246446</v>
      </c>
      <c r="E110" s="203">
        <f t="shared" si="118"/>
        <v>2307.3734132453151</v>
      </c>
      <c r="F110" s="203">
        <f t="shared" si="118"/>
        <v>2243.8386586425554</v>
      </c>
      <c r="G110" s="203">
        <f t="shared" si="118"/>
        <v>2053.6720360481509</v>
      </c>
      <c r="H110" s="203">
        <f t="shared" si="118"/>
        <v>2138.9756456760588</v>
      </c>
      <c r="I110" s="203">
        <f t="shared" si="118"/>
        <v>1830.8552901265298</v>
      </c>
      <c r="J110" s="203">
        <f t="shared" si="118"/>
        <v>1809.5277271640282</v>
      </c>
      <c r="K110" s="203">
        <f t="shared" si="118"/>
        <v>1871.7598101875517</v>
      </c>
      <c r="L110" s="203">
        <f t="shared" si="118"/>
        <v>2261.9008533339543</v>
      </c>
      <c r="M110" s="203">
        <f t="shared" si="118"/>
        <v>1975.2636715847902</v>
      </c>
      <c r="N110" s="203">
        <f t="shared" si="118"/>
        <v>2006.6829755283752</v>
      </c>
      <c r="O110" s="203">
        <f t="shared" si="118"/>
        <v>2016.2711504317579</v>
      </c>
      <c r="P110" s="203">
        <f t="shared" si="118"/>
        <v>1670.2405084432046</v>
      </c>
      <c r="Q110" s="203">
        <f t="shared" si="118"/>
        <v>1736.403255691258</v>
      </c>
      <c r="R110" s="203">
        <f t="shared" ref="R110:V110" si="119">R78*1000000/R$6</f>
        <v>1822.4490011036519</v>
      </c>
      <c r="S110" s="203">
        <f t="shared" si="119"/>
        <v>1837.0905144561279</v>
      </c>
      <c r="T110" s="203">
        <f t="shared" si="119"/>
        <v>1715.7078234890009</v>
      </c>
      <c r="U110" s="203">
        <f t="shared" si="119"/>
        <v>1527.6103871336725</v>
      </c>
      <c r="V110" s="203">
        <f t="shared" si="119"/>
        <v>1544.5263536959262</v>
      </c>
      <c r="W110" s="203">
        <f t="shared" ref="W110:Y110" si="120">W78*1000000/W$6</f>
        <v>1644.2539525060117</v>
      </c>
      <c r="X110" s="203">
        <f t="shared" si="120"/>
        <v>1458.1184690890391</v>
      </c>
      <c r="Y110" s="203">
        <f t="shared" si="120"/>
        <v>1132.581719093009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2205.8873545515253</v>
      </c>
      <c r="C111" s="192">
        <f t="shared" si="121"/>
        <v>2414.0680209949792</v>
      </c>
      <c r="D111" s="192">
        <f t="shared" si="121"/>
        <v>2223.1660947246446</v>
      </c>
      <c r="E111" s="192">
        <f t="shared" si="121"/>
        <v>2307.3734132453151</v>
      </c>
      <c r="F111" s="192">
        <f t="shared" si="121"/>
        <v>2243.8386586425554</v>
      </c>
      <c r="G111" s="192">
        <f t="shared" si="121"/>
        <v>2053.6720360481509</v>
      </c>
      <c r="H111" s="192">
        <f t="shared" si="121"/>
        <v>2138.9756456760588</v>
      </c>
      <c r="I111" s="192">
        <f t="shared" si="121"/>
        <v>1830.8552901265298</v>
      </c>
      <c r="J111" s="192">
        <f t="shared" si="121"/>
        <v>1809.5277271640282</v>
      </c>
      <c r="K111" s="192">
        <f t="shared" si="121"/>
        <v>1871.7598101875517</v>
      </c>
      <c r="L111" s="192">
        <f t="shared" si="121"/>
        <v>2261.9008533339543</v>
      </c>
      <c r="M111" s="192">
        <f t="shared" si="121"/>
        <v>1975.2636715847902</v>
      </c>
      <c r="N111" s="192">
        <f t="shared" si="121"/>
        <v>2006.6829755283752</v>
      </c>
      <c r="O111" s="192">
        <f t="shared" si="121"/>
        <v>2016.2711504317579</v>
      </c>
      <c r="P111" s="192">
        <f t="shared" si="121"/>
        <v>1670.2405084432046</v>
      </c>
      <c r="Q111" s="192">
        <f t="shared" si="121"/>
        <v>1736.403255691258</v>
      </c>
      <c r="R111" s="192">
        <f t="shared" ref="R111:V111" si="122">R79*1000000/R$6</f>
        <v>1822.4490011036519</v>
      </c>
      <c r="S111" s="192">
        <f t="shared" si="122"/>
        <v>1837.0905144561279</v>
      </c>
      <c r="T111" s="192">
        <f t="shared" si="122"/>
        <v>1715.7078234890009</v>
      </c>
      <c r="U111" s="192">
        <f t="shared" si="122"/>
        <v>1527.6103871336725</v>
      </c>
      <c r="V111" s="192">
        <f t="shared" si="122"/>
        <v>1544.5263536959262</v>
      </c>
      <c r="W111" s="192">
        <f t="shared" ref="W111:Y111" si="123">W79*1000000/W$6</f>
        <v>1644.2539525060117</v>
      </c>
      <c r="X111" s="192">
        <f t="shared" si="123"/>
        <v>1458.1184690890391</v>
      </c>
      <c r="Y111" s="192">
        <f t="shared" si="123"/>
        <v>1132.581719093009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1952.4533915047848</v>
      </c>
      <c r="C112" s="74">
        <f t="shared" si="124"/>
        <v>2143.1938936324127</v>
      </c>
      <c r="D112" s="74">
        <f t="shared" si="124"/>
        <v>1963.7069457163236</v>
      </c>
      <c r="E112" s="74">
        <f t="shared" si="124"/>
        <v>2031.2411461307165</v>
      </c>
      <c r="F112" s="74">
        <f t="shared" si="124"/>
        <v>1974.1175959080615</v>
      </c>
      <c r="G112" s="74">
        <f t="shared" si="124"/>
        <v>1780.4429200440802</v>
      </c>
      <c r="H112" s="74">
        <f t="shared" si="124"/>
        <v>1868.9535781526963</v>
      </c>
      <c r="I112" s="74">
        <f t="shared" si="124"/>
        <v>1592.3180121923153</v>
      </c>
      <c r="J112" s="74">
        <f t="shared" si="124"/>
        <v>1577.1156315608775</v>
      </c>
      <c r="K112" s="74">
        <f t="shared" si="124"/>
        <v>1647.9719804722063</v>
      </c>
      <c r="L112" s="74">
        <f t="shared" si="124"/>
        <v>2019.8871305796758</v>
      </c>
      <c r="M112" s="74">
        <f t="shared" si="124"/>
        <v>1770.8357428556631</v>
      </c>
      <c r="N112" s="74">
        <f t="shared" si="124"/>
        <v>1803.8381408484454</v>
      </c>
      <c r="O112" s="74">
        <f t="shared" si="124"/>
        <v>1820.4805898423845</v>
      </c>
      <c r="P112" s="74">
        <f t="shared" si="124"/>
        <v>1494.5099059617821</v>
      </c>
      <c r="Q112" s="74">
        <f t="shared" si="124"/>
        <v>1550.3283900644133</v>
      </c>
      <c r="R112" s="74">
        <f t="shared" ref="R112:V112" si="125">R80*1000000/R$6</f>
        <v>1627.4353413344245</v>
      </c>
      <c r="S112" s="74">
        <f t="shared" si="125"/>
        <v>1635.6809804701538</v>
      </c>
      <c r="T112" s="74">
        <f t="shared" si="125"/>
        <v>1527.3081509432336</v>
      </c>
      <c r="U112" s="74">
        <f t="shared" si="125"/>
        <v>1354.9945805697878</v>
      </c>
      <c r="V112" s="74">
        <f t="shared" si="125"/>
        <v>1362.7371045516325</v>
      </c>
      <c r="W112" s="74">
        <f t="shared" ref="W112:Y112" si="126">W80*1000000/W$6</f>
        <v>1459.9987791786566</v>
      </c>
      <c r="X112" s="74">
        <f t="shared" si="126"/>
        <v>1315.7235336028482</v>
      </c>
      <c r="Y112" s="74">
        <f t="shared" si="126"/>
        <v>1004.1642210621086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181.7557986491318</v>
      </c>
      <c r="C114" s="74">
        <f t="shared" si="130"/>
        <v>193.697045668361</v>
      </c>
      <c r="D114" s="74">
        <f t="shared" si="130"/>
        <v>186.13231742210428</v>
      </c>
      <c r="E114" s="74">
        <f t="shared" si="130"/>
        <v>197.97870894815975</v>
      </c>
      <c r="F114" s="74">
        <f t="shared" si="130"/>
        <v>191.0486874932669</v>
      </c>
      <c r="G114" s="74">
        <f t="shared" si="130"/>
        <v>195.51305400419778</v>
      </c>
      <c r="H114" s="74">
        <f t="shared" si="130"/>
        <v>189.99313603964504</v>
      </c>
      <c r="I114" s="74">
        <f t="shared" si="130"/>
        <v>170.76463203099351</v>
      </c>
      <c r="J114" s="74">
        <f t="shared" si="130"/>
        <v>163.74204765092207</v>
      </c>
      <c r="K114" s="74">
        <f t="shared" si="130"/>
        <v>155.25589662299174</v>
      </c>
      <c r="L114" s="74">
        <f t="shared" si="130"/>
        <v>164.70439664147665</v>
      </c>
      <c r="M114" s="74">
        <f t="shared" si="130"/>
        <v>138.72156542790489</v>
      </c>
      <c r="N114" s="74">
        <f t="shared" si="130"/>
        <v>132.47914580730833</v>
      </c>
      <c r="O114" s="74">
        <f t="shared" si="130"/>
        <v>127.48647421763954</v>
      </c>
      <c r="P114" s="74">
        <f t="shared" si="130"/>
        <v>117.02077219664731</v>
      </c>
      <c r="Q114" s="74">
        <f t="shared" si="130"/>
        <v>122.63994114774574</v>
      </c>
      <c r="R114" s="74">
        <f t="shared" ref="R114:V114" si="131">R82*1000000/R$6</f>
        <v>128.9685867168221</v>
      </c>
      <c r="S114" s="74">
        <f t="shared" si="131"/>
        <v>135.29027732505659</v>
      </c>
      <c r="T114" s="74">
        <f t="shared" si="131"/>
        <v>125.81252823166679</v>
      </c>
      <c r="U114" s="74">
        <f t="shared" si="131"/>
        <v>114.48391599997119</v>
      </c>
      <c r="V114" s="74">
        <f t="shared" si="131"/>
        <v>118.74825308990921</v>
      </c>
      <c r="W114" s="74">
        <f t="shared" ref="W114:Y114" si="132">W82*1000000/W$6</f>
        <v>112.36202100511754</v>
      </c>
      <c r="X114" s="74">
        <f t="shared" si="132"/>
        <v>92.277535140083089</v>
      </c>
      <c r="Y114" s="74">
        <f t="shared" si="132"/>
        <v>77.676213374288437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71.678164397608967</v>
      </c>
      <c r="C115" s="193">
        <f t="shared" si="133"/>
        <v>77.177081694205469</v>
      </c>
      <c r="D115" s="193">
        <f t="shared" si="133"/>
        <v>73.326831586217139</v>
      </c>
      <c r="E115" s="193">
        <f t="shared" si="133"/>
        <v>78.153558166438657</v>
      </c>
      <c r="F115" s="193">
        <f t="shared" si="133"/>
        <v>78.672375241226788</v>
      </c>
      <c r="G115" s="193">
        <f t="shared" si="133"/>
        <v>77.716061999872764</v>
      </c>
      <c r="H115" s="193">
        <f t="shared" si="133"/>
        <v>80.028931483717216</v>
      </c>
      <c r="I115" s="193">
        <f t="shared" si="133"/>
        <v>67.772645903220692</v>
      </c>
      <c r="J115" s="193">
        <f t="shared" si="133"/>
        <v>68.670047952228629</v>
      </c>
      <c r="K115" s="193">
        <f t="shared" si="133"/>
        <v>68.531933092353782</v>
      </c>
      <c r="L115" s="193">
        <f t="shared" si="133"/>
        <v>77.309326112801827</v>
      </c>
      <c r="M115" s="193">
        <f t="shared" si="133"/>
        <v>65.706363301222439</v>
      </c>
      <c r="N115" s="193">
        <f t="shared" si="133"/>
        <v>70.365688872621234</v>
      </c>
      <c r="O115" s="193">
        <f t="shared" si="133"/>
        <v>68.304086371733788</v>
      </c>
      <c r="P115" s="193">
        <f t="shared" si="133"/>
        <v>58.709830284775322</v>
      </c>
      <c r="Q115" s="193">
        <f t="shared" si="133"/>
        <v>63.434924479098797</v>
      </c>
      <c r="R115" s="193">
        <f t="shared" ref="R115:V115" si="134">R83*1000000/R$6</f>
        <v>66.04507305240503</v>
      </c>
      <c r="S115" s="193">
        <f t="shared" si="134"/>
        <v>66.119256660917685</v>
      </c>
      <c r="T115" s="193">
        <f t="shared" si="134"/>
        <v>62.587144314100549</v>
      </c>
      <c r="U115" s="193">
        <f t="shared" si="134"/>
        <v>58.131890563913458</v>
      </c>
      <c r="V115" s="193">
        <f t="shared" si="134"/>
        <v>63.040996054384479</v>
      </c>
      <c r="W115" s="193">
        <f t="shared" ref="W115:Y115" si="135">W83*1000000/W$6</f>
        <v>71.893152322237782</v>
      </c>
      <c r="X115" s="193">
        <f t="shared" si="135"/>
        <v>50.117400346107807</v>
      </c>
      <c r="Y115" s="193">
        <f t="shared" si="135"/>
        <v>50.741284656612102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0.54210664470959991</v>
      </c>
      <c r="C118" s="206">
        <f t="shared" si="139"/>
        <v>0.54439503483583807</v>
      </c>
      <c r="D118" s="206">
        <f t="shared" si="139"/>
        <v>0.54882857078154079</v>
      </c>
      <c r="E118" s="206">
        <f t="shared" si="139"/>
        <v>0.55201536709467236</v>
      </c>
      <c r="F118" s="206">
        <f t="shared" si="139"/>
        <v>0.55595865125532118</v>
      </c>
      <c r="G118" s="206">
        <f t="shared" si="139"/>
        <v>0.56223391182825855</v>
      </c>
      <c r="H118" s="206">
        <f t="shared" si="139"/>
        <v>0.56825093666920701</v>
      </c>
      <c r="I118" s="206">
        <f t="shared" si="139"/>
        <v>0.57776256396309189</v>
      </c>
      <c r="J118" s="206">
        <f t="shared" si="139"/>
        <v>0.58545216631085195</v>
      </c>
      <c r="K118" s="206">
        <f t="shared" si="139"/>
        <v>0.59278206409402912</v>
      </c>
      <c r="L118" s="206">
        <f t="shared" si="139"/>
        <v>0.60034496814058336</v>
      </c>
      <c r="M118" s="206">
        <f t="shared" si="139"/>
        <v>0.61222425702150385</v>
      </c>
      <c r="N118" s="206">
        <f t="shared" si="139"/>
        <v>0.62556956315249523</v>
      </c>
      <c r="O118" s="206">
        <f t="shared" si="139"/>
        <v>0.63803525577879117</v>
      </c>
      <c r="P118" s="206">
        <f t="shared" si="139"/>
        <v>0.6450740548927586</v>
      </c>
      <c r="Q118" s="206">
        <f t="shared" si="139"/>
        <v>0.65237189342801294</v>
      </c>
      <c r="R118" s="206">
        <f t="shared" ref="R118:V118" si="140">IF(R104=0,"",R104/R97)</f>
        <v>0.66136137729273792</v>
      </c>
      <c r="S118" s="206">
        <f t="shared" si="140"/>
        <v>0.67411652675157718</v>
      </c>
      <c r="T118" s="206">
        <f t="shared" si="140"/>
        <v>0.68852840746682276</v>
      </c>
      <c r="U118" s="206">
        <f t="shared" si="140"/>
        <v>0.7042448353014048</v>
      </c>
      <c r="V118" s="206">
        <f t="shared" si="140"/>
        <v>0.71760848364449359</v>
      </c>
      <c r="W118" s="206">
        <f t="shared" ref="W118:Y118" si="141">IF(W104=0,"",W104/W97)</f>
        <v>0.7293639784617072</v>
      </c>
      <c r="X118" s="206">
        <f t="shared" si="141"/>
        <v>0.75908518281211101</v>
      </c>
      <c r="Y118" s="206">
        <f t="shared" si="141"/>
        <v>0.7915438288558081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0.52948582036171321</v>
      </c>
      <c r="C119" s="199">
        <f t="shared" si="142"/>
        <v>0.53294175496322116</v>
      </c>
      <c r="D119" s="199">
        <f t="shared" si="142"/>
        <v>0.53708400646495791</v>
      </c>
      <c r="E119" s="199">
        <f t="shared" si="142"/>
        <v>0.54036756282565257</v>
      </c>
      <c r="F119" s="199">
        <f t="shared" si="142"/>
        <v>0.54450796119922018</v>
      </c>
      <c r="G119" s="199">
        <f t="shared" si="142"/>
        <v>0.55024207876720777</v>
      </c>
      <c r="H119" s="199">
        <f t="shared" si="142"/>
        <v>0.55644285366357227</v>
      </c>
      <c r="I119" s="199">
        <f t="shared" si="142"/>
        <v>0.56650559423601199</v>
      </c>
      <c r="J119" s="199">
        <f t="shared" si="142"/>
        <v>0.57467922718194331</v>
      </c>
      <c r="K119" s="199">
        <f t="shared" si="142"/>
        <v>0.58260881308406776</v>
      </c>
      <c r="L119" s="199">
        <f t="shared" si="142"/>
        <v>0.59156635930585477</v>
      </c>
      <c r="M119" s="199">
        <f t="shared" si="142"/>
        <v>0.60432830967489848</v>
      </c>
      <c r="N119" s="199">
        <f t="shared" si="142"/>
        <v>0.61847789815553056</v>
      </c>
      <c r="O119" s="199">
        <f t="shared" si="142"/>
        <v>0.63154859237315375</v>
      </c>
      <c r="P119" s="199">
        <f t="shared" si="142"/>
        <v>0.63889352733886617</v>
      </c>
      <c r="Q119" s="199">
        <f t="shared" si="142"/>
        <v>0.64519357073916161</v>
      </c>
      <c r="R119" s="199">
        <f t="shared" ref="R119:V119" si="143">IF(R105=0,"",R105/R98)</f>
        <v>0.6545844580129766</v>
      </c>
      <c r="S119" s="199">
        <f t="shared" si="143"/>
        <v>0.66769145695737708</v>
      </c>
      <c r="T119" s="199">
        <f t="shared" si="143"/>
        <v>0.68190900446316138</v>
      </c>
      <c r="U119" s="199">
        <f t="shared" si="143"/>
        <v>0.6978340700872121</v>
      </c>
      <c r="V119" s="199">
        <f t="shared" si="143"/>
        <v>0.71184273290121902</v>
      </c>
      <c r="W119" s="199">
        <f t="shared" ref="W119:Y119" si="144">IF(W105=0,"",W105/W98)</f>
        <v>0.72333884264052506</v>
      </c>
      <c r="X119" s="199">
        <f t="shared" si="144"/>
        <v>0.75462939785795324</v>
      </c>
      <c r="Y119" s="199">
        <f t="shared" si="144"/>
        <v>0.79033832131108817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1.7099596967558577</v>
      </c>
      <c r="C120" s="200">
        <f t="shared" si="145"/>
        <v>1.7462766260155036</v>
      </c>
      <c r="D120" s="200">
        <f t="shared" si="145"/>
        <v>1.8173781847322572</v>
      </c>
      <c r="E120" s="200">
        <f t="shared" si="145"/>
        <v>1.9365143874475446</v>
      </c>
      <c r="F120" s="200">
        <f t="shared" si="145"/>
        <v>2.0975092567451181</v>
      </c>
      <c r="G120" s="200">
        <f t="shared" si="145"/>
        <v>2.275763936132801</v>
      </c>
      <c r="H120" s="200">
        <f t="shared" si="145"/>
        <v>2.4593154864908149</v>
      </c>
      <c r="I120" s="200">
        <f t="shared" si="145"/>
        <v>2.5639032506517365</v>
      </c>
      <c r="J120" s="200">
        <f t="shared" si="145"/>
        <v>2.6246981838127685</v>
      </c>
      <c r="K120" s="200">
        <f t="shared" si="145"/>
        <v>2.7079084298222158</v>
      </c>
      <c r="L120" s="200">
        <f t="shared" si="145"/>
        <v>2.8069927295236288</v>
      </c>
      <c r="M120" s="200">
        <f t="shared" si="145"/>
        <v>2.9213579199658559</v>
      </c>
      <c r="N120" s="200">
        <f t="shared" si="145"/>
        <v>3.047866797456904</v>
      </c>
      <c r="O120" s="200">
        <f t="shared" si="145"/>
        <v>3.1891945550117664</v>
      </c>
      <c r="P120" s="200">
        <f t="shared" si="145"/>
        <v>3.3174139812124817</v>
      </c>
      <c r="Q120" s="200">
        <f t="shared" si="145"/>
        <v>3.4446093409824901</v>
      </c>
      <c r="R120" s="200">
        <f t="shared" ref="R120:V120" si="146">IF(R106=0,"",R106/R99)</f>
        <v>3.5624805233622361</v>
      </c>
      <c r="S120" s="200">
        <f t="shared" si="146"/>
        <v>3.6563322238469347</v>
      </c>
      <c r="T120" s="200">
        <f t="shared" si="146"/>
        <v>3.7227663957330877</v>
      </c>
      <c r="U120" s="200">
        <f t="shared" si="146"/>
        <v>3.7659902697880576</v>
      </c>
      <c r="V120" s="200">
        <f t="shared" si="146"/>
        <v>3.7927409407357766</v>
      </c>
      <c r="W120" s="200">
        <f t="shared" ref="W120:Y120" si="147">IF(W106=0,"",W106/W99)</f>
        <v>3.8135835877220523</v>
      </c>
      <c r="X120" s="200">
        <f t="shared" si="147"/>
        <v>3.8304627509212863</v>
      </c>
      <c r="Y120" s="200">
        <f t="shared" si="147"/>
        <v>3.8510787682107765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0.57867314047485807</v>
      </c>
      <c r="C121" s="200">
        <f t="shared" si="148"/>
        <v>0.58066727736502544</v>
      </c>
      <c r="D121" s="200">
        <f t="shared" si="148"/>
        <v>0.5848106490543955</v>
      </c>
      <c r="E121" s="200">
        <f t="shared" si="148"/>
        <v>0.5870380529322109</v>
      </c>
      <c r="F121" s="200">
        <f t="shared" si="148"/>
        <v>0.59027887047734051</v>
      </c>
      <c r="G121" s="200">
        <f t="shared" si="148"/>
        <v>0.5951513641672358</v>
      </c>
      <c r="H121" s="200">
        <f t="shared" si="148"/>
        <v>0.59952568654077776</v>
      </c>
      <c r="I121" s="200">
        <f t="shared" si="148"/>
        <v>0.60828642978043279</v>
      </c>
      <c r="J121" s="200">
        <f t="shared" si="148"/>
        <v>0.61408808310356366</v>
      </c>
      <c r="K121" s="200">
        <f t="shared" si="148"/>
        <v>0.61954760260626884</v>
      </c>
      <c r="L121" s="200">
        <f t="shared" si="148"/>
        <v>0.62611071485672354</v>
      </c>
      <c r="M121" s="200">
        <f t="shared" si="148"/>
        <v>0.63603569170734708</v>
      </c>
      <c r="N121" s="200">
        <f t="shared" si="148"/>
        <v>0.64689501052800891</v>
      </c>
      <c r="O121" s="200">
        <f t="shared" si="148"/>
        <v>0.6571299019766188</v>
      </c>
      <c r="P121" s="200">
        <f t="shared" si="148"/>
        <v>0.66248353874884802</v>
      </c>
      <c r="Q121" s="200">
        <f t="shared" si="148"/>
        <v>0.66949420413461991</v>
      </c>
      <c r="R121" s="200">
        <f t="shared" ref="R121:V121" si="149">IF(R107=0,"",R107/R100)</f>
        <v>0.67929632763822489</v>
      </c>
      <c r="S121" s="200">
        <f t="shared" si="149"/>
        <v>0.69178369878620916</v>
      </c>
      <c r="T121" s="200">
        <f t="shared" si="149"/>
        <v>0.70489122514446545</v>
      </c>
      <c r="U121" s="200">
        <f t="shared" si="149"/>
        <v>0.71873510650612593</v>
      </c>
      <c r="V121" s="200">
        <f t="shared" si="149"/>
        <v>0.73071075679894926</v>
      </c>
      <c r="W121" s="200">
        <f t="shared" ref="W121:Y121" si="150">IF(W107=0,"",W107/W100)</f>
        <v>0.74317004822633759</v>
      </c>
      <c r="X121" s="200">
        <f t="shared" si="150"/>
        <v>0.7535659334655741</v>
      </c>
      <c r="Y121" s="200">
        <f t="shared" si="150"/>
        <v>0.7652389774060242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0.66059065903622138</v>
      </c>
      <c r="C122" s="201">
        <f t="shared" si="151"/>
        <v>0.65876623908058674</v>
      </c>
      <c r="D122" s="201">
        <f t="shared" si="151"/>
        <v>0.66183930108182709</v>
      </c>
      <c r="E122" s="201">
        <f t="shared" si="151"/>
        <v>0.66198426076237338</v>
      </c>
      <c r="F122" s="201">
        <f t="shared" si="151"/>
        <v>0.66289300556660657</v>
      </c>
      <c r="G122" s="201">
        <f t="shared" si="151"/>
        <v>0.66654247873588524</v>
      </c>
      <c r="H122" s="201">
        <f t="shared" si="151"/>
        <v>0.67094696459656233</v>
      </c>
      <c r="I122" s="201">
        <f t="shared" si="151"/>
        <v>0.6754559093033542</v>
      </c>
      <c r="J122" s="201">
        <f t="shared" si="151"/>
        <v>0.6779763143585843</v>
      </c>
      <c r="K122" s="201">
        <f t="shared" si="151"/>
        <v>0.68176972908999622</v>
      </c>
      <c r="L122" s="201">
        <f t="shared" si="151"/>
        <v>0.68022309626281008</v>
      </c>
      <c r="M122" s="201">
        <f t="shared" si="151"/>
        <v>0.68366697221394146</v>
      </c>
      <c r="N122" s="201">
        <f t="shared" si="151"/>
        <v>0.68610423008223842</v>
      </c>
      <c r="O122" s="201">
        <f t="shared" si="151"/>
        <v>0.69026767586329651</v>
      </c>
      <c r="P122" s="201">
        <f t="shared" si="151"/>
        <v>0.69072288908247337</v>
      </c>
      <c r="Q122" s="201">
        <f t="shared" si="151"/>
        <v>0.69378117733154443</v>
      </c>
      <c r="R122" s="201">
        <f t="shared" ref="R122:V122" si="152">IF(R108=0,"",R108/R101)</f>
        <v>0.69545462339085673</v>
      </c>
      <c r="S122" s="201">
        <f t="shared" si="152"/>
        <v>0.70129147266739944</v>
      </c>
      <c r="T122" s="201">
        <f t="shared" si="152"/>
        <v>0.70885783499583443</v>
      </c>
      <c r="U122" s="201">
        <f t="shared" si="152"/>
        <v>0.72059960191750361</v>
      </c>
      <c r="V122" s="201">
        <f t="shared" si="152"/>
        <v>0.72920389586223022</v>
      </c>
      <c r="W122" s="201">
        <f t="shared" ref="W122:Y122" si="153">IF(W108=0,"",W108/W101)</f>
        <v>0.74315403935986024</v>
      </c>
      <c r="X122" s="201">
        <f t="shared" si="153"/>
        <v>0.76305838722925001</v>
      </c>
      <c r="Y122" s="201">
        <f t="shared" si="153"/>
        <v>0.77061576669485932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260.69787445309294</v>
      </c>
      <c r="C126" s="203">
        <f t="shared" si="154"/>
        <v>282.6097494214564</v>
      </c>
      <c r="D126" s="203">
        <f t="shared" si="154"/>
        <v>269.23009187415187</v>
      </c>
      <c r="E126" s="203">
        <f t="shared" si="154"/>
        <v>275.18375408524878</v>
      </c>
      <c r="F126" s="203">
        <f t="shared" si="154"/>
        <v>268.0076417458348</v>
      </c>
      <c r="G126" s="203">
        <f t="shared" si="154"/>
        <v>258.4465600021087</v>
      </c>
      <c r="H126" s="203">
        <f t="shared" si="154"/>
        <v>261.34918829464044</v>
      </c>
      <c r="I126" s="203">
        <f t="shared" si="154"/>
        <v>244.43042992992201</v>
      </c>
      <c r="J126" s="203">
        <f t="shared" si="154"/>
        <v>242.80952324864322</v>
      </c>
      <c r="K126" s="203">
        <f t="shared" si="154"/>
        <v>244.6295480542683</v>
      </c>
      <c r="L126" s="203">
        <f t="shared" si="154"/>
        <v>269.14526134393503</v>
      </c>
      <c r="M126" s="203">
        <f t="shared" si="154"/>
        <v>242.37971343570226</v>
      </c>
      <c r="N126" s="203">
        <f t="shared" si="154"/>
        <v>244.22213518854116</v>
      </c>
      <c r="O126" s="203">
        <f t="shared" si="154"/>
        <v>242.94540736532682</v>
      </c>
      <c r="P126" s="203">
        <f t="shared" si="154"/>
        <v>215.48909439875558</v>
      </c>
      <c r="Q126" s="203">
        <f t="shared" si="154"/>
        <v>218.9805847868669</v>
      </c>
      <c r="R126" s="203">
        <f t="shared" ref="R126:V126" si="155">IF(R96=0,0,R96/R$19)</f>
        <v>225.11789071360721</v>
      </c>
      <c r="S126" s="203">
        <f t="shared" si="155"/>
        <v>225.0606349045546</v>
      </c>
      <c r="T126" s="203">
        <f t="shared" si="155"/>
        <v>215.48482084468216</v>
      </c>
      <c r="U126" s="203">
        <f t="shared" si="155"/>
        <v>207.15821763974944</v>
      </c>
      <c r="V126" s="203">
        <f t="shared" si="155"/>
        <v>209.31927823654019</v>
      </c>
      <c r="W126" s="203">
        <f t="shared" ref="W126:Y126" si="156">IF(W96=0,0,W96/W$19)</f>
        <v>224.77069163266759</v>
      </c>
      <c r="X126" s="203">
        <f t="shared" si="156"/>
        <v>199.46841927662743</v>
      </c>
      <c r="Y126" s="203">
        <f t="shared" si="156"/>
        <v>168.40143362382489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237.70640378706889</v>
      </c>
      <c r="C127" s="192">
        <f t="shared" si="157"/>
        <v>259.25818494500328</v>
      </c>
      <c r="D127" s="192">
        <f t="shared" si="157"/>
        <v>245.6749811955172</v>
      </c>
      <c r="E127" s="192">
        <f t="shared" si="157"/>
        <v>251.49947293620076</v>
      </c>
      <c r="F127" s="192">
        <f t="shared" si="157"/>
        <v>244.2419917717236</v>
      </c>
      <c r="G127" s="192">
        <f t="shared" si="157"/>
        <v>234.60828051899088</v>
      </c>
      <c r="H127" s="192">
        <f t="shared" si="157"/>
        <v>237.50362759705973</v>
      </c>
      <c r="I127" s="192">
        <f t="shared" si="157"/>
        <v>220.86111514082992</v>
      </c>
      <c r="J127" s="192">
        <f t="shared" si="157"/>
        <v>219.767295811861</v>
      </c>
      <c r="K127" s="192">
        <f t="shared" si="157"/>
        <v>222.09638971260898</v>
      </c>
      <c r="L127" s="192">
        <f t="shared" si="157"/>
        <v>247.20325100482975</v>
      </c>
      <c r="M127" s="192">
        <f t="shared" si="157"/>
        <v>221.12644925827104</v>
      </c>
      <c r="N127" s="192">
        <f t="shared" si="157"/>
        <v>223.49648497570189</v>
      </c>
      <c r="O127" s="192">
        <f t="shared" si="157"/>
        <v>222.85633985262547</v>
      </c>
      <c r="P127" s="192">
        <f t="shared" si="157"/>
        <v>195.93393103864136</v>
      </c>
      <c r="Q127" s="192">
        <f t="shared" si="157"/>
        <v>199.93033270286557</v>
      </c>
      <c r="R127" s="192">
        <f t="shared" ref="R127:V127" si="158">IF(R97=0,0,R97/R$19)</f>
        <v>206.18348615423935</v>
      </c>
      <c r="S127" s="192">
        <f t="shared" si="158"/>
        <v>206.10698683946572</v>
      </c>
      <c r="T127" s="192">
        <f t="shared" si="158"/>
        <v>196.70030875890174</v>
      </c>
      <c r="U127" s="192">
        <f t="shared" si="158"/>
        <v>188.59989778209061</v>
      </c>
      <c r="V127" s="192">
        <f t="shared" si="158"/>
        <v>190.15809266040387</v>
      </c>
      <c r="W127" s="192">
        <f t="shared" ref="W127:Y127" si="159">IF(W97=0,0,W97/W$19)</f>
        <v>204.93911943117607</v>
      </c>
      <c r="X127" s="192">
        <f t="shared" si="159"/>
        <v>180.42332303070199</v>
      </c>
      <c r="Y127" s="192">
        <f t="shared" si="159"/>
        <v>150.00584419009891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197.52906203363898</v>
      </c>
      <c r="C128" s="74">
        <f t="shared" si="160"/>
        <v>217.86339814919947</v>
      </c>
      <c r="D128" s="74">
        <f t="shared" si="160"/>
        <v>205.20672659177583</v>
      </c>
      <c r="E128" s="74">
        <f t="shared" si="160"/>
        <v>209.64752732757577</v>
      </c>
      <c r="F128" s="74">
        <f t="shared" si="160"/>
        <v>203.51057428154462</v>
      </c>
      <c r="G128" s="74">
        <f t="shared" si="160"/>
        <v>192.77137039621908</v>
      </c>
      <c r="H128" s="74">
        <f t="shared" si="160"/>
        <v>195.53452898274642</v>
      </c>
      <c r="I128" s="74">
        <f t="shared" si="160"/>
        <v>181.57174574644222</v>
      </c>
      <c r="J128" s="74">
        <f t="shared" si="160"/>
        <v>180.93350142396844</v>
      </c>
      <c r="K128" s="74">
        <f t="shared" si="160"/>
        <v>184.11839989605176</v>
      </c>
      <c r="L128" s="74">
        <f t="shared" si="160"/>
        <v>208.0463529959712</v>
      </c>
      <c r="M128" s="74">
        <f t="shared" si="160"/>
        <v>186.83327573907388</v>
      </c>
      <c r="N128" s="74">
        <f t="shared" si="160"/>
        <v>189.23157507910093</v>
      </c>
      <c r="O128" s="74">
        <f t="shared" si="160"/>
        <v>189.40491861524478</v>
      </c>
      <c r="P128" s="74">
        <f t="shared" si="160"/>
        <v>164.68591107192742</v>
      </c>
      <c r="Q128" s="74">
        <f t="shared" si="160"/>
        <v>167.93011669179404</v>
      </c>
      <c r="R128" s="74">
        <f t="shared" ref="R128:V128" si="161">IF(R98=0,0,R98/R$19)</f>
        <v>173.2734126364233</v>
      </c>
      <c r="S128" s="74">
        <f t="shared" si="161"/>
        <v>172.34480033363337</v>
      </c>
      <c r="T128" s="74">
        <f t="shared" si="161"/>
        <v>164.40084901078419</v>
      </c>
      <c r="U128" s="74">
        <f t="shared" si="161"/>
        <v>157.88707106059599</v>
      </c>
      <c r="V128" s="74">
        <f t="shared" si="161"/>
        <v>158.36004065787623</v>
      </c>
      <c r="W128" s="74">
        <f t="shared" ref="W128:Y128" si="162">IF(W98=0,0,W98/W$19)</f>
        <v>172.95812820044077</v>
      </c>
      <c r="X128" s="74">
        <f t="shared" si="162"/>
        <v>153.47038282065591</v>
      </c>
      <c r="Y128" s="74">
        <f t="shared" si="162"/>
        <v>125.88759660056084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3.2890556774495698E-2</v>
      </c>
      <c r="C129" s="74">
        <f t="shared" si="163"/>
        <v>2.8339730542416532E-2</v>
      </c>
      <c r="D129" s="74">
        <f t="shared" si="163"/>
        <v>2.6614161246878671E-2</v>
      </c>
      <c r="E129" s="74">
        <f t="shared" si="163"/>
        <v>3.2617861139308486E-2</v>
      </c>
      <c r="F129" s="74">
        <f t="shared" si="163"/>
        <v>2.5955319256778027E-2</v>
      </c>
      <c r="G129" s="74">
        <f t="shared" si="163"/>
        <v>2.7306110981246894E-2</v>
      </c>
      <c r="H129" s="74">
        <f t="shared" si="163"/>
        <v>3.1782225658342891E-2</v>
      </c>
      <c r="I129" s="74">
        <f t="shared" si="163"/>
        <v>3.1619798698809425E-2</v>
      </c>
      <c r="J129" s="74">
        <f t="shared" si="163"/>
        <v>3.1849904631059266E-2</v>
      </c>
      <c r="K129" s="74">
        <f t="shared" si="163"/>
        <v>3.5225679745350506E-2</v>
      </c>
      <c r="L129" s="74">
        <f t="shared" si="163"/>
        <v>4.3755862234316059E-2</v>
      </c>
      <c r="M129" s="74">
        <f t="shared" si="163"/>
        <v>4.6447653415962346E-2</v>
      </c>
      <c r="N129" s="74">
        <f t="shared" si="163"/>
        <v>5.4340310444777933E-2</v>
      </c>
      <c r="O129" s="74">
        <f t="shared" si="163"/>
        <v>7.4082048877660636E-2</v>
      </c>
      <c r="P129" s="74">
        <f t="shared" si="163"/>
        <v>6.8300764446586476E-2</v>
      </c>
      <c r="Q129" s="74">
        <f t="shared" si="163"/>
        <v>0.14073749902205548</v>
      </c>
      <c r="R129" s="74">
        <f t="shared" ref="R129:V129" si="164">IF(R99=0,0,R99/R$19)</f>
        <v>0.14019982022537525</v>
      </c>
      <c r="S129" s="74">
        <f t="shared" si="164"/>
        <v>0.13719776192520672</v>
      </c>
      <c r="T129" s="74">
        <f t="shared" si="164"/>
        <v>0.1719855174931802</v>
      </c>
      <c r="U129" s="74">
        <f t="shared" si="164"/>
        <v>0.18019948451301965</v>
      </c>
      <c r="V129" s="74">
        <f t="shared" si="164"/>
        <v>0.16714150052318694</v>
      </c>
      <c r="W129" s="74">
        <f t="shared" ref="W129:Y129" si="165">IF(W99=0,0,W99/W$19)</f>
        <v>0.19565802340595365</v>
      </c>
      <c r="X129" s="74">
        <f t="shared" si="165"/>
        <v>0.24269393253941879</v>
      </c>
      <c r="Y129" s="74">
        <f t="shared" si="165"/>
        <v>0.23934717095624897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28.100307635390351</v>
      </c>
      <c r="C130" s="74">
        <f t="shared" si="166"/>
        <v>29.06493049015868</v>
      </c>
      <c r="D130" s="74">
        <f t="shared" si="166"/>
        <v>28.483389602733507</v>
      </c>
      <c r="E130" s="74">
        <f t="shared" si="166"/>
        <v>29.381756636786207</v>
      </c>
      <c r="F130" s="74">
        <f t="shared" si="166"/>
        <v>28.403385105853676</v>
      </c>
      <c r="G130" s="74">
        <f t="shared" si="166"/>
        <v>29.362304236074007</v>
      </c>
      <c r="H130" s="74">
        <f t="shared" si="166"/>
        <v>28.815083720585324</v>
      </c>
      <c r="I130" s="74">
        <f t="shared" si="166"/>
        <v>27.602932540818038</v>
      </c>
      <c r="J130" s="74">
        <f t="shared" si="166"/>
        <v>26.701021711743007</v>
      </c>
      <c r="K130" s="74">
        <f t="shared" si="166"/>
        <v>25.358536255191225</v>
      </c>
      <c r="L130" s="74">
        <f t="shared" si="166"/>
        <v>25.770087481259857</v>
      </c>
      <c r="M130" s="74">
        <f t="shared" si="166"/>
        <v>22.647033694405287</v>
      </c>
      <c r="N130" s="74">
        <f t="shared" si="166"/>
        <v>21.948584836716119</v>
      </c>
      <c r="O130" s="74">
        <f t="shared" si="166"/>
        <v>21.237647334876051</v>
      </c>
      <c r="P130" s="74">
        <f t="shared" si="166"/>
        <v>20.821827475148808</v>
      </c>
      <c r="Q130" s="74">
        <f t="shared" si="166"/>
        <v>20.866912268940897</v>
      </c>
      <c r="R130" s="74">
        <f t="shared" ref="R130:V130" si="167">IF(R100=0,0,R100/R$19)</f>
        <v>21.642617878484874</v>
      </c>
      <c r="S130" s="74">
        <f t="shared" si="167"/>
        <v>22.674413762714956</v>
      </c>
      <c r="T130" s="74">
        <f t="shared" si="167"/>
        <v>21.868214716071897</v>
      </c>
      <c r="U130" s="74">
        <f t="shared" si="167"/>
        <v>20.864625613105339</v>
      </c>
      <c r="V130" s="74">
        <f t="shared" si="167"/>
        <v>21.441144343177378</v>
      </c>
      <c r="W130" s="74">
        <f t="shared" ref="W130:Y130" si="168">IF(W100=0,0,W100/W$19)</f>
        <v>20.127639305877953</v>
      </c>
      <c r="X130" s="74">
        <f t="shared" si="168"/>
        <v>17.666553907381129</v>
      </c>
      <c r="Y130" s="74">
        <f t="shared" si="168"/>
        <v>15.026341567890398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12.044143561265084</v>
      </c>
      <c r="C131" s="193">
        <f t="shared" si="169"/>
        <v>12.301516575102701</v>
      </c>
      <c r="D131" s="193">
        <f t="shared" si="169"/>
        <v>11.958250839761009</v>
      </c>
      <c r="E131" s="193">
        <f t="shared" si="169"/>
        <v>12.437571110699517</v>
      </c>
      <c r="F131" s="193">
        <f t="shared" si="169"/>
        <v>12.302077065068541</v>
      </c>
      <c r="G131" s="193">
        <f t="shared" si="169"/>
        <v>12.447299775716502</v>
      </c>
      <c r="H131" s="193">
        <f t="shared" si="169"/>
        <v>13.12223266806968</v>
      </c>
      <c r="I131" s="193">
        <f t="shared" si="169"/>
        <v>11.65481705487084</v>
      </c>
      <c r="J131" s="193">
        <f t="shared" si="169"/>
        <v>12.100922771518494</v>
      </c>
      <c r="K131" s="193">
        <f t="shared" si="169"/>
        <v>12.584227881620651</v>
      </c>
      <c r="L131" s="193">
        <f t="shared" si="169"/>
        <v>13.34305466536439</v>
      </c>
      <c r="M131" s="193">
        <f t="shared" si="169"/>
        <v>11.599692171375853</v>
      </c>
      <c r="N131" s="193">
        <f t="shared" si="169"/>
        <v>12.26198474944003</v>
      </c>
      <c r="O131" s="193">
        <f t="shared" si="169"/>
        <v>12.139691853626919</v>
      </c>
      <c r="P131" s="193">
        <f t="shared" si="169"/>
        <v>10.357891727118561</v>
      </c>
      <c r="Q131" s="193">
        <f t="shared" si="169"/>
        <v>10.992566243108595</v>
      </c>
      <c r="R131" s="193">
        <f t="shared" ref="R131:V131" si="170">IF(R101=0,0,R101/R$19)</f>
        <v>11.127255819105761</v>
      </c>
      <c r="S131" s="193">
        <f t="shared" si="170"/>
        <v>10.950574981192194</v>
      </c>
      <c r="T131" s="193">
        <f t="shared" si="170"/>
        <v>10.25925951455241</v>
      </c>
      <c r="U131" s="193">
        <f t="shared" si="170"/>
        <v>9.6680016238762789</v>
      </c>
      <c r="V131" s="193">
        <f t="shared" si="170"/>
        <v>10.189766158827076</v>
      </c>
      <c r="W131" s="193">
        <f t="shared" ref="W131:Y131" si="171">IF(W101=0,0,W101/W$19)</f>
        <v>11.657693901451418</v>
      </c>
      <c r="X131" s="193">
        <f t="shared" si="171"/>
        <v>9.0436923701255196</v>
      </c>
      <c r="Y131" s="193">
        <f t="shared" si="171"/>
        <v>8.8525588506914303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22.991470666024107</v>
      </c>
      <c r="C132" s="77">
        <f t="shared" si="172"/>
        <v>23.351564476453092</v>
      </c>
      <c r="D132" s="77">
        <f t="shared" si="172"/>
        <v>23.555110678634627</v>
      </c>
      <c r="E132" s="77">
        <f t="shared" si="172"/>
        <v>23.684281149047937</v>
      </c>
      <c r="F132" s="77">
        <f t="shared" si="172"/>
        <v>23.765649974111227</v>
      </c>
      <c r="G132" s="77">
        <f t="shared" si="172"/>
        <v>23.83827948311782</v>
      </c>
      <c r="H132" s="77">
        <f t="shared" si="172"/>
        <v>23.84556069758073</v>
      </c>
      <c r="I132" s="77">
        <f t="shared" si="172"/>
        <v>23.569314789092108</v>
      </c>
      <c r="J132" s="77">
        <f t="shared" si="172"/>
        <v>23.042227436782241</v>
      </c>
      <c r="K132" s="77">
        <f t="shared" si="172"/>
        <v>22.53315834165938</v>
      </c>
      <c r="L132" s="77">
        <f t="shared" si="172"/>
        <v>21.942010339105316</v>
      </c>
      <c r="M132" s="77">
        <f t="shared" si="172"/>
        <v>21.253264177431269</v>
      </c>
      <c r="N132" s="77">
        <f t="shared" si="172"/>
        <v>20.725650212839312</v>
      </c>
      <c r="O132" s="77">
        <f t="shared" si="172"/>
        <v>20.089067512701327</v>
      </c>
      <c r="P132" s="77">
        <f t="shared" si="172"/>
        <v>19.555163360114165</v>
      </c>
      <c r="Q132" s="77">
        <f t="shared" si="172"/>
        <v>19.05025208400129</v>
      </c>
      <c r="R132" s="77">
        <f t="shared" ref="R132:V132" si="173">IF(R102=0,0,R102/R$19)</f>
        <v>18.934404559367874</v>
      </c>
      <c r="S132" s="77">
        <f t="shared" si="173"/>
        <v>18.953648065088846</v>
      </c>
      <c r="T132" s="77">
        <f t="shared" si="173"/>
        <v>18.784512085780463</v>
      </c>
      <c r="U132" s="77">
        <f t="shared" si="173"/>
        <v>18.558319857658848</v>
      </c>
      <c r="V132" s="77">
        <f t="shared" si="173"/>
        <v>19.161185576136326</v>
      </c>
      <c r="W132" s="77">
        <f t="shared" ref="W132:Y132" si="174">IF(W102=0,0,W102/W$19)</f>
        <v>19.831572201491493</v>
      </c>
      <c r="X132" s="77">
        <f t="shared" si="174"/>
        <v>19.045096245925375</v>
      </c>
      <c r="Y132" s="77">
        <f t="shared" si="174"/>
        <v>18.395589433726052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128.86222098299325</v>
      </c>
      <c r="C134" s="153">
        <f t="shared" si="175"/>
        <v>141.13886862461121</v>
      </c>
      <c r="D134" s="153">
        <f t="shared" si="175"/>
        <v>134.83344880631762</v>
      </c>
      <c r="E134" s="153">
        <f t="shared" si="175"/>
        <v>138.83157387699347</v>
      </c>
      <c r="F134" s="153">
        <f t="shared" si="175"/>
        <v>135.7884483253207</v>
      </c>
      <c r="G134" s="153">
        <f t="shared" si="175"/>
        <v>131.90473130349366</v>
      </c>
      <c r="H134" s="153">
        <f t="shared" si="175"/>
        <v>134.96165884436371</v>
      </c>
      <c r="I134" s="153">
        <f t="shared" si="175"/>
        <v>127.60528416351355</v>
      </c>
      <c r="J134" s="153">
        <f t="shared" si="175"/>
        <v>128.66323941733185</v>
      </c>
      <c r="K134" s="153">
        <f t="shared" si="175"/>
        <v>131.65475632167224</v>
      </c>
      <c r="L134" s="153">
        <f t="shared" si="175"/>
        <v>148.40722784874313</v>
      </c>
      <c r="M134" s="153">
        <f t="shared" si="175"/>
        <v>135.37897610494824</v>
      </c>
      <c r="N134" s="153">
        <f t="shared" si="175"/>
        <v>139.81259847236802</v>
      </c>
      <c r="O134" s="153">
        <f t="shared" si="175"/>
        <v>142.19020179979512</v>
      </c>
      <c r="P134" s="153">
        <f t="shared" si="175"/>
        <v>126.3918953861745</v>
      </c>
      <c r="Q134" s="153">
        <f t="shared" si="175"/>
        <v>130.42892969906097</v>
      </c>
      <c r="R134" s="153">
        <f t="shared" ref="R134:V134" si="176">IF(R104=0,0,R104/R$19)</f>
        <v>136.36179437798589</v>
      </c>
      <c r="S134" s="153">
        <f t="shared" si="176"/>
        <v>138.94012610745366</v>
      </c>
      <c r="T134" s="153">
        <f t="shared" si="176"/>
        <v>135.43375033799893</v>
      </c>
      <c r="U134" s="153">
        <f t="shared" si="176"/>
        <v>132.82050395141016</v>
      </c>
      <c r="V134" s="153">
        <f t="shared" si="176"/>
        <v>136.45906052676153</v>
      </c>
      <c r="W134" s="153">
        <f t="shared" ref="W134:Y134" si="177">IF(W104=0,0,W104/W$19)</f>
        <v>149.47521149076155</v>
      </c>
      <c r="X134" s="153">
        <f t="shared" si="177"/>
        <v>136.956671146329</v>
      </c>
      <c r="Y134" s="153">
        <f t="shared" si="177"/>
        <v>118.73620026097865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104.58883745616107</v>
      </c>
      <c r="C135" s="74">
        <f t="shared" si="178"/>
        <v>116.10850175188537</v>
      </c>
      <c r="D135" s="74">
        <f t="shared" si="178"/>
        <v>110.21325087147018</v>
      </c>
      <c r="E135" s="74">
        <f t="shared" si="178"/>
        <v>113.28672339442652</v>
      </c>
      <c r="F135" s="74">
        <f t="shared" si="178"/>
        <v>110.8131278845263</v>
      </c>
      <c r="G135" s="74">
        <f t="shared" si="178"/>
        <v>106.07091957361895</v>
      </c>
      <c r="H135" s="74">
        <f t="shared" si="178"/>
        <v>108.8037912969219</v>
      </c>
      <c r="I135" s="74">
        <f t="shared" si="178"/>
        <v>102.86140972055834</v>
      </c>
      <c r="J135" s="74">
        <f t="shared" si="178"/>
        <v>103.97872476964922</v>
      </c>
      <c r="K135" s="74">
        <f t="shared" si="178"/>
        <v>107.26900243037645</v>
      </c>
      <c r="L135" s="74">
        <f t="shared" si="178"/>
        <v>123.07322360868739</v>
      </c>
      <c r="M135" s="74">
        <f t="shared" si="178"/>
        <v>112.90863771841873</v>
      </c>
      <c r="N135" s="74">
        <f t="shared" si="178"/>
        <v>117.03554681958282</v>
      </c>
      <c r="O135" s="74">
        <f t="shared" si="178"/>
        <v>119.6184097400096</v>
      </c>
      <c r="P135" s="74">
        <f t="shared" si="178"/>
        <v>105.21676262775854</v>
      </c>
      <c r="Q135" s="74">
        <f t="shared" si="178"/>
        <v>108.34743162302269</v>
      </c>
      <c r="R135" s="74">
        <f t="shared" ref="R135:V135" si="179">IF(R105=0,0,R105/R$19)</f>
        <v>113.422082898672</v>
      </c>
      <c r="S135" s="74">
        <f t="shared" si="179"/>
        <v>115.07315083379191</v>
      </c>
      <c r="T135" s="74">
        <f t="shared" si="179"/>
        <v>112.10641928184236</v>
      </c>
      <c r="U135" s="74">
        <f t="shared" si="179"/>
        <v>110.17897741236457</v>
      </c>
      <c r="V135" s="74">
        <f t="shared" si="179"/>
        <v>112.72744412425077</v>
      </c>
      <c r="W135" s="74">
        <f t="shared" ref="W135:Y135" si="180">IF(W105=0,0,W105/W$19)</f>
        <v>125.1073322777784</v>
      </c>
      <c r="X135" s="74">
        <f t="shared" si="180"/>
        <v>115.81326257698115</v>
      </c>
      <c r="Y135" s="74">
        <f t="shared" si="180"/>
        <v>99.493791771174713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5.6241526488247984E-2</v>
      </c>
      <c r="C136" s="74">
        <f t="shared" si="181"/>
        <v>4.9489009033799658E-2</v>
      </c>
      <c r="D136" s="74">
        <f t="shared" si="181"/>
        <v>4.8367996055023947E-2</v>
      </c>
      <c r="E136" s="74">
        <f t="shared" si="181"/>
        <v>6.3164957384037046E-2</v>
      </c>
      <c r="F136" s="74">
        <f t="shared" si="181"/>
        <v>5.4441522402866732E-2</v>
      </c>
      <c r="G136" s="74">
        <f t="shared" si="181"/>
        <v>6.214226260716154E-2</v>
      </c>
      <c r="H136" s="74">
        <f t="shared" si="181"/>
        <v>7.8162519756708404E-2</v>
      </c>
      <c r="I136" s="74">
        <f t="shared" si="181"/>
        <v>8.1070104668831022E-2</v>
      </c>
      <c r="J136" s="74">
        <f t="shared" si="181"/>
        <v>8.3596386839751138E-2</v>
      </c>
      <c r="K136" s="74">
        <f t="shared" si="181"/>
        <v>9.5387915128652329E-2</v>
      </c>
      <c r="L136" s="74">
        <f t="shared" si="181"/>
        <v>0.1228223871657627</v>
      </c>
      <c r="M136" s="74">
        <f t="shared" si="181"/>
        <v>0.13569022017055074</v>
      </c>
      <c r="N136" s="74">
        <f t="shared" si="181"/>
        <v>0.16562202796813927</v>
      </c>
      <c r="O136" s="74">
        <f t="shared" si="181"/>
        <v>0.23626206690475085</v>
      </c>
      <c r="P136" s="74">
        <f t="shared" si="181"/>
        <v>0.22658191090260638</v>
      </c>
      <c r="Q136" s="74">
        <f t="shared" si="181"/>
        <v>0.48478570375788638</v>
      </c>
      <c r="R136" s="74">
        <f t="shared" ref="R136:V136" si="182">IF(R106=0,0,R106/R$19)</f>
        <v>0.49945912893178623</v>
      </c>
      <c r="S136" s="74">
        <f t="shared" si="182"/>
        <v>0.50164059796681337</v>
      </c>
      <c r="T136" s="74">
        <f t="shared" si="182"/>
        <v>0.64026190507637637</v>
      </c>
      <c r="U136" s="74">
        <f t="shared" si="182"/>
        <v>0.67862950529685573</v>
      </c>
      <c r="V136" s="74">
        <f t="shared" si="182"/>
        <v>0.63392441193030136</v>
      </c>
      <c r="W136" s="74">
        <f t="shared" ref="W136:Y136" si="183">IF(W106=0,0,W106/W$19)</f>
        <v>0.746158226867082</v>
      </c>
      <c r="X136" s="74">
        <f t="shared" si="183"/>
        <v>0.92963006846684715</v>
      </c>
      <c r="Y136" s="74">
        <f t="shared" si="183"/>
        <v>0.92174480830092553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16.260893267680967</v>
      </c>
      <c r="C137" s="74">
        <f t="shared" si="184"/>
        <v>16.877054054524155</v>
      </c>
      <c r="D137" s="74">
        <f t="shared" si="184"/>
        <v>16.657389560843804</v>
      </c>
      <c r="E137" s="74">
        <f t="shared" si="184"/>
        <v>17.248209207787038</v>
      </c>
      <c r="F137" s="74">
        <f t="shared" si="184"/>
        <v>16.765918078016224</v>
      </c>
      <c r="G137" s="74">
        <f t="shared" si="184"/>
        <v>17.47501542119285</v>
      </c>
      <c r="H137" s="74">
        <f t="shared" si="184"/>
        <v>17.275382850313907</v>
      </c>
      <c r="I137" s="74">
        <f t="shared" si="184"/>
        <v>16.790489286724334</v>
      </c>
      <c r="J137" s="74">
        <f t="shared" si="184"/>
        <v>16.396779239870899</v>
      </c>
      <c r="K137" s="74">
        <f t="shared" si="184"/>
        <v>15.710820342507873</v>
      </c>
      <c r="L137" s="74">
        <f t="shared" si="184"/>
        <v>16.134927894811909</v>
      </c>
      <c r="M137" s="74">
        <f t="shared" si="184"/>
        <v>14.404321740940663</v>
      </c>
      <c r="N137" s="74">
        <f t="shared" si="184"/>
        <v>14.198430019022371</v>
      </c>
      <c r="O137" s="74">
        <f t="shared" si="184"/>
        <v>13.955893111381098</v>
      </c>
      <c r="P137" s="74">
        <f t="shared" si="184"/>
        <v>13.794117948954575</v>
      </c>
      <c r="Q137" s="74">
        <f t="shared" si="184"/>
        <v>13.970276822241521</v>
      </c>
      <c r="R137" s="74">
        <f t="shared" ref="R137:V137" si="185">IF(R107=0,0,R107/R$19)</f>
        <v>14.701750845332164</v>
      </c>
      <c r="S137" s="74">
        <f t="shared" si="185"/>
        <v>15.685789820579879</v>
      </c>
      <c r="T137" s="74">
        <f t="shared" si="185"/>
        <v>15.414712662934148</v>
      </c>
      <c r="U137" s="74">
        <f t="shared" si="185"/>
        <v>14.996138912245708</v>
      </c>
      <c r="V137" s="74">
        <f t="shared" si="185"/>
        <v>15.667274809638652</v>
      </c>
      <c r="W137" s="74">
        <f t="shared" ref="W137:Y137" si="186">IF(W107=0,0,W107/W$19)</f>
        <v>14.958258673631644</v>
      </c>
      <c r="X137" s="74">
        <f t="shared" si="186"/>
        <v>13.312913186335546</v>
      </c>
      <c r="Y137" s="74">
        <f t="shared" si="186"/>
        <v>11.498742255566084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7.9562487326629645</v>
      </c>
      <c r="C138" s="77">
        <f t="shared" si="187"/>
        <v>8.1038238091679062</v>
      </c>
      <c r="D138" s="77">
        <f t="shared" si="187"/>
        <v>7.9144403779485977</v>
      </c>
      <c r="E138" s="77">
        <f t="shared" si="187"/>
        <v>8.2334763173958709</v>
      </c>
      <c r="F138" s="77">
        <f t="shared" si="187"/>
        <v>8.1549608403753044</v>
      </c>
      <c r="G138" s="77">
        <f t="shared" si="187"/>
        <v>8.2966540460747051</v>
      </c>
      <c r="H138" s="77">
        <f t="shared" si="187"/>
        <v>8.8043221773712013</v>
      </c>
      <c r="I138" s="77">
        <f t="shared" si="187"/>
        <v>7.8723150515620226</v>
      </c>
      <c r="J138" s="77">
        <f t="shared" si="187"/>
        <v>8.204139020971974</v>
      </c>
      <c r="K138" s="77">
        <f t="shared" si="187"/>
        <v>8.5795456336592881</v>
      </c>
      <c r="L138" s="77">
        <f t="shared" si="187"/>
        <v>9.0762539580780981</v>
      </c>
      <c r="M138" s="77">
        <f t="shared" si="187"/>
        <v>7.9303264254182908</v>
      </c>
      <c r="N138" s="77">
        <f t="shared" si="187"/>
        <v>8.4129996057947007</v>
      </c>
      <c r="O138" s="77">
        <f t="shared" si="187"/>
        <v>8.379636881499648</v>
      </c>
      <c r="P138" s="77">
        <f t="shared" si="187"/>
        <v>7.154432898558782</v>
      </c>
      <c r="Q138" s="77">
        <f t="shared" si="187"/>
        <v>7.6264355500388739</v>
      </c>
      <c r="R138" s="77">
        <f t="shared" ref="R138:V138" si="188">IF(R108=0,0,R108/R$19)</f>
        <v>7.738501505049916</v>
      </c>
      <c r="S138" s="77">
        <f t="shared" si="188"/>
        <v>7.6795448551150534</v>
      </c>
      <c r="T138" s="77">
        <f t="shared" si="188"/>
        <v>7.2723564881460359</v>
      </c>
      <c r="U138" s="77">
        <f t="shared" si="188"/>
        <v>6.966758121503025</v>
      </c>
      <c r="V138" s="77">
        <f t="shared" si="188"/>
        <v>7.4304171809418165</v>
      </c>
      <c r="W138" s="77">
        <f t="shared" ref="W138:Y138" si="189">IF(W108=0,0,W108/W$19)</f>
        <v>8.6634623124844303</v>
      </c>
      <c r="X138" s="77">
        <f t="shared" si="189"/>
        <v>6.9008653145454524</v>
      </c>
      <c r="Y138" s="77">
        <f t="shared" si="189"/>
        <v>6.8219214259369387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30.319398626946754</v>
      </c>
      <c r="C140" s="203">
        <f t="shared" si="190"/>
        <v>33.10102994602876</v>
      </c>
      <c r="D140" s="203">
        <f t="shared" si="190"/>
        <v>30.398478464889966</v>
      </c>
      <c r="E140" s="203">
        <f t="shared" si="190"/>
        <v>31.452009154755483</v>
      </c>
      <c r="F140" s="203">
        <f t="shared" si="190"/>
        <v>30.473877161081166</v>
      </c>
      <c r="G140" s="203">
        <f t="shared" si="190"/>
        <v>27.772119367506352</v>
      </c>
      <c r="H140" s="203">
        <f t="shared" si="190"/>
        <v>28.801857213879181</v>
      </c>
      <c r="I140" s="203">
        <f t="shared" si="190"/>
        <v>24.525028611629054</v>
      </c>
      <c r="J140" s="203">
        <f t="shared" si="190"/>
        <v>24.065568951207297</v>
      </c>
      <c r="K140" s="203">
        <f t="shared" si="190"/>
        <v>24.721574918277753</v>
      </c>
      <c r="L140" s="203">
        <f t="shared" si="190"/>
        <v>29.640113733691106</v>
      </c>
      <c r="M140" s="203">
        <f t="shared" si="190"/>
        <v>25.623242960586111</v>
      </c>
      <c r="N140" s="203">
        <f t="shared" si="190"/>
        <v>25.726704814466348</v>
      </c>
      <c r="O140" s="203">
        <f t="shared" si="190"/>
        <v>25.555883068478835</v>
      </c>
      <c r="P140" s="203">
        <f t="shared" si="190"/>
        <v>20.971876562137929</v>
      </c>
      <c r="Q140" s="203">
        <f t="shared" si="190"/>
        <v>21.595912843658162</v>
      </c>
      <c r="R140" s="203">
        <f t="shared" ref="R140:V140" si="191">IF(R110=0,0,R110/R$19)</f>
        <v>22.435267665412688</v>
      </c>
      <c r="S140" s="203">
        <f t="shared" si="191"/>
        <v>22.395183665917379</v>
      </c>
      <c r="T140" s="203">
        <f t="shared" si="191"/>
        <v>20.69177091357108</v>
      </c>
      <c r="U140" s="203">
        <f t="shared" si="191"/>
        <v>18.201782863927555</v>
      </c>
      <c r="V140" s="203">
        <f t="shared" si="191"/>
        <v>18.220669527215776</v>
      </c>
      <c r="W140" s="203">
        <f t="shared" ref="W140:Y140" si="192">IF(W110=0,0,W110/W$19)</f>
        <v>19.164277813143997</v>
      </c>
      <c r="X140" s="203">
        <f t="shared" si="192"/>
        <v>16.827707049364758</v>
      </c>
      <c r="Y140" s="203">
        <f t="shared" si="192"/>
        <v>12.86129710258642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30.319398626946754</v>
      </c>
      <c r="C141" s="192">
        <f t="shared" si="193"/>
        <v>33.10102994602876</v>
      </c>
      <c r="D141" s="192">
        <f t="shared" si="193"/>
        <v>30.398478464889966</v>
      </c>
      <c r="E141" s="192">
        <f t="shared" si="193"/>
        <v>31.452009154755483</v>
      </c>
      <c r="F141" s="192">
        <f t="shared" si="193"/>
        <v>30.473877161081166</v>
      </c>
      <c r="G141" s="192">
        <f t="shared" si="193"/>
        <v>27.772119367506352</v>
      </c>
      <c r="H141" s="192">
        <f t="shared" si="193"/>
        <v>28.801857213879181</v>
      </c>
      <c r="I141" s="192">
        <f t="shared" si="193"/>
        <v>24.525028611629054</v>
      </c>
      <c r="J141" s="192">
        <f t="shared" si="193"/>
        <v>24.065568951207297</v>
      </c>
      <c r="K141" s="192">
        <f t="shared" si="193"/>
        <v>24.721574918277753</v>
      </c>
      <c r="L141" s="192">
        <f t="shared" si="193"/>
        <v>29.640113733691106</v>
      </c>
      <c r="M141" s="192">
        <f t="shared" si="193"/>
        <v>25.623242960586111</v>
      </c>
      <c r="N141" s="192">
        <f t="shared" si="193"/>
        <v>25.726704814466348</v>
      </c>
      <c r="O141" s="192">
        <f t="shared" si="193"/>
        <v>25.555883068478835</v>
      </c>
      <c r="P141" s="192">
        <f t="shared" si="193"/>
        <v>20.971876562137929</v>
      </c>
      <c r="Q141" s="192">
        <f t="shared" si="193"/>
        <v>21.595912843658162</v>
      </c>
      <c r="R141" s="192">
        <f t="shared" ref="R141:V141" si="194">IF(R111=0,0,R111/R$19)</f>
        <v>22.435267665412688</v>
      </c>
      <c r="S141" s="192">
        <f t="shared" si="194"/>
        <v>22.395183665917379</v>
      </c>
      <c r="T141" s="192">
        <f t="shared" si="194"/>
        <v>20.69177091357108</v>
      </c>
      <c r="U141" s="192">
        <f t="shared" si="194"/>
        <v>18.201782863927555</v>
      </c>
      <c r="V141" s="192">
        <f t="shared" si="194"/>
        <v>18.220669527215776</v>
      </c>
      <c r="W141" s="192">
        <f t="shared" ref="W141:Y141" si="195">IF(W111=0,0,W111/W$19)</f>
        <v>19.164277813143997</v>
      </c>
      <c r="X141" s="192">
        <f t="shared" si="195"/>
        <v>16.827707049364758</v>
      </c>
      <c r="Y141" s="192">
        <f t="shared" si="195"/>
        <v>12.86129710258642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26.836008899286238</v>
      </c>
      <c r="C142" s="74">
        <f t="shared" si="196"/>
        <v>29.386879175025541</v>
      </c>
      <c r="D142" s="74">
        <f t="shared" si="196"/>
        <v>26.850761822231735</v>
      </c>
      <c r="E142" s="74">
        <f t="shared" si="196"/>
        <v>27.688026028592809</v>
      </c>
      <c r="F142" s="74">
        <f t="shared" si="196"/>
        <v>26.810758825068667</v>
      </c>
      <c r="G142" s="74">
        <f t="shared" si="196"/>
        <v>24.077200465584188</v>
      </c>
      <c r="H142" s="74">
        <f t="shared" si="196"/>
        <v>25.165940624961578</v>
      </c>
      <c r="I142" s="74">
        <f t="shared" si="196"/>
        <v>21.329727706185885</v>
      </c>
      <c r="J142" s="74">
        <f t="shared" si="196"/>
        <v>20.974635760259179</v>
      </c>
      <c r="K142" s="74">
        <f t="shared" si="196"/>
        <v>21.765860425427118</v>
      </c>
      <c r="L142" s="74">
        <f t="shared" si="196"/>
        <v>26.468748261602613</v>
      </c>
      <c r="M142" s="74">
        <f t="shared" si="196"/>
        <v>22.971391179424572</v>
      </c>
      <c r="N142" s="74">
        <f t="shared" si="196"/>
        <v>23.126130010877507</v>
      </c>
      <c r="O142" s="74">
        <f t="shared" si="196"/>
        <v>23.074272065284898</v>
      </c>
      <c r="P142" s="74">
        <f t="shared" si="196"/>
        <v>18.765367688235926</v>
      </c>
      <c r="Q142" s="74">
        <f t="shared" si="196"/>
        <v>19.281671282948231</v>
      </c>
      <c r="R142" s="74">
        <f t="shared" ref="R142:V142" si="197">IF(R112=0,0,R112/R$19)</f>
        <v>20.034551018370831</v>
      </c>
      <c r="S142" s="74">
        <f t="shared" si="197"/>
        <v>19.939886297503236</v>
      </c>
      <c r="T142" s="74">
        <f t="shared" si="197"/>
        <v>18.419634124813342</v>
      </c>
      <c r="U142" s="74">
        <f t="shared" si="197"/>
        <v>16.145031053112184</v>
      </c>
      <c r="V142" s="74">
        <f t="shared" si="197"/>
        <v>16.076114450940935</v>
      </c>
      <c r="W142" s="74">
        <f t="shared" ref="W142:Y142" si="198">IF(W112=0,0,W112/W$19)</f>
        <v>17.01672796248215</v>
      </c>
      <c r="X142" s="74">
        <f t="shared" si="198"/>
        <v>15.18436989228737</v>
      </c>
      <c r="Y142" s="74">
        <f t="shared" si="198"/>
        <v>11.403022112355375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2.49819035438574</v>
      </c>
      <c r="C144" s="74">
        <f t="shared" si="202"/>
        <v>2.6559200707539024</v>
      </c>
      <c r="D144" s="74">
        <f t="shared" si="202"/>
        <v>2.5450816545835737</v>
      </c>
      <c r="E144" s="74">
        <f t="shared" si="202"/>
        <v>2.6986651274299693</v>
      </c>
      <c r="F144" s="74">
        <f t="shared" si="202"/>
        <v>2.5946581373090805</v>
      </c>
      <c r="G144" s="74">
        <f t="shared" si="202"/>
        <v>2.643952772594985</v>
      </c>
      <c r="H144" s="74">
        <f t="shared" si="202"/>
        <v>2.558306443036388</v>
      </c>
      <c r="I144" s="74">
        <f t="shared" si="202"/>
        <v>2.2874595873303516</v>
      </c>
      <c r="J144" s="74">
        <f t="shared" si="202"/>
        <v>2.177665187883544</v>
      </c>
      <c r="K144" s="74">
        <f t="shared" si="202"/>
        <v>2.0505677379006704</v>
      </c>
      <c r="L144" s="74">
        <f t="shared" si="202"/>
        <v>2.1582984248388568</v>
      </c>
      <c r="M144" s="74">
        <f t="shared" si="202"/>
        <v>1.7995047577522711</v>
      </c>
      <c r="N144" s="74">
        <f t="shared" si="202"/>
        <v>1.6984505872731837</v>
      </c>
      <c r="O144" s="74">
        <f t="shared" si="202"/>
        <v>1.6158686926711092</v>
      </c>
      <c r="P144" s="74">
        <f t="shared" si="202"/>
        <v>1.4693364083245746</v>
      </c>
      <c r="Q144" s="74">
        <f t="shared" si="202"/>
        <v>1.5252917036968543</v>
      </c>
      <c r="R144" s="74">
        <f t="shared" ref="R144:V144" si="203">IF(R114=0,0,R114/R$19)</f>
        <v>1.5876684404719461</v>
      </c>
      <c r="S144" s="74">
        <f t="shared" si="203"/>
        <v>1.6492658282569868</v>
      </c>
      <c r="T144" s="74">
        <f t="shared" si="203"/>
        <v>1.5173236238632402</v>
      </c>
      <c r="U144" s="74">
        <f t="shared" si="203"/>
        <v>1.3640987243832186</v>
      </c>
      <c r="V144" s="74">
        <f t="shared" si="203"/>
        <v>1.4008648485070665</v>
      </c>
      <c r="W144" s="74">
        <f t="shared" ref="W144:Y144" si="204">IF(W114=0,0,W114/W$19)</f>
        <v>1.309613386001893</v>
      </c>
      <c r="X144" s="74">
        <f t="shared" si="204"/>
        <v>1.0649473012607169</v>
      </c>
      <c r="Y144" s="74">
        <f t="shared" si="204"/>
        <v>0.88207044239655419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0.9851993732747818</v>
      </c>
      <c r="C145" s="193">
        <f t="shared" si="205"/>
        <v>1.0582307002493185</v>
      </c>
      <c r="D145" s="193">
        <f t="shared" si="205"/>
        <v>1.0026349880746612</v>
      </c>
      <c r="E145" s="193">
        <f t="shared" si="205"/>
        <v>1.0653179987327024</v>
      </c>
      <c r="F145" s="193">
        <f t="shared" si="205"/>
        <v>1.0684601987034148</v>
      </c>
      <c r="G145" s="193">
        <f t="shared" si="205"/>
        <v>1.0509661293271784</v>
      </c>
      <c r="H145" s="193">
        <f t="shared" si="205"/>
        <v>1.0776101458812148</v>
      </c>
      <c r="I145" s="193">
        <f t="shared" si="205"/>
        <v>0.90784131811281665</v>
      </c>
      <c r="J145" s="193">
        <f t="shared" si="205"/>
        <v>0.91326800306457412</v>
      </c>
      <c r="K145" s="193">
        <f t="shared" si="205"/>
        <v>0.90514675494996366</v>
      </c>
      <c r="L145" s="193">
        <f t="shared" si="205"/>
        <v>1.0130670472496364</v>
      </c>
      <c r="M145" s="193">
        <f t="shared" si="205"/>
        <v>0.85234702340926971</v>
      </c>
      <c r="N145" s="193">
        <f t="shared" si="205"/>
        <v>0.90212421631565687</v>
      </c>
      <c r="O145" s="193">
        <f t="shared" si="205"/>
        <v>0.86574231052282646</v>
      </c>
      <c r="P145" s="193">
        <f t="shared" si="205"/>
        <v>0.73717246557742866</v>
      </c>
      <c r="Q145" s="193">
        <f t="shared" si="205"/>
        <v>0.78894985701307463</v>
      </c>
      <c r="R145" s="193">
        <f t="shared" ref="R145:V145" si="206">IF(R115=0,0,R115/R$19)</f>
        <v>0.81304820656990628</v>
      </c>
      <c r="S145" s="193">
        <f t="shared" si="206"/>
        <v>0.80603154015716028</v>
      </c>
      <c r="T145" s="193">
        <f t="shared" si="206"/>
        <v>0.75481316489449668</v>
      </c>
      <c r="U145" s="193">
        <f t="shared" si="206"/>
        <v>0.69265308643215151</v>
      </c>
      <c r="V145" s="193">
        <f t="shared" si="206"/>
        <v>0.74369022776777427</v>
      </c>
      <c r="W145" s="193">
        <f t="shared" ref="W145:Y145" si="207">IF(W115=0,0,W115/W$19)</f>
        <v>0.83793646465995397</v>
      </c>
      <c r="X145" s="193">
        <f t="shared" si="207"/>
        <v>0.57838985581667079</v>
      </c>
      <c r="Y145" s="193">
        <f t="shared" si="207"/>
        <v>0.57620454783449115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7282.5545154366091</v>
      </c>
      <c r="C150" s="203">
        <f t="shared" si="211"/>
        <v>7967.8028605671198</v>
      </c>
      <c r="D150" s="203">
        <f t="shared" si="211"/>
        <v>7664.2111669020305</v>
      </c>
      <c r="E150" s="203">
        <f t="shared" si="211"/>
        <v>7912.5596299843155</v>
      </c>
      <c r="F150" s="203">
        <f t="shared" si="211"/>
        <v>7788.5668825200346</v>
      </c>
      <c r="G150" s="203">
        <f t="shared" si="211"/>
        <v>7595.9516043712738</v>
      </c>
      <c r="H150" s="203">
        <f t="shared" si="211"/>
        <v>7711.2225006961844</v>
      </c>
      <c r="I150" s="203">
        <f t="shared" si="211"/>
        <v>7255.407303500906</v>
      </c>
      <c r="J150" s="203">
        <f t="shared" si="211"/>
        <v>7297.0541083985536</v>
      </c>
      <c r="K150" s="203">
        <f t="shared" si="211"/>
        <v>7390.9759103944498</v>
      </c>
      <c r="L150" s="203">
        <f t="shared" si="211"/>
        <v>8231.1284324888093</v>
      </c>
      <c r="M150" s="203">
        <f t="shared" si="211"/>
        <v>7563.7558548989191</v>
      </c>
      <c r="N150" s="203">
        <f t="shared" si="211"/>
        <v>7824.4174330549522</v>
      </c>
      <c r="O150" s="203">
        <f t="shared" si="211"/>
        <v>7973.1928823592352</v>
      </c>
      <c r="P150" s="203">
        <f t="shared" si="211"/>
        <v>7177.7352101357474</v>
      </c>
      <c r="Q150" s="203">
        <f t="shared" si="211"/>
        <v>7382.3776661740203</v>
      </c>
      <c r="R150" s="203">
        <f t="shared" ref="R150:V150" si="212">IF(R96=0,0,R96/R$17)</f>
        <v>7709.3807440569299</v>
      </c>
      <c r="S150" s="203">
        <f t="shared" si="212"/>
        <v>7796.3936431473448</v>
      </c>
      <c r="T150" s="203">
        <f t="shared" si="212"/>
        <v>7577.3706168346898</v>
      </c>
      <c r="U150" s="203">
        <f t="shared" si="212"/>
        <v>7436.290540667429</v>
      </c>
      <c r="V150" s="203">
        <f t="shared" si="212"/>
        <v>7579.4690805698447</v>
      </c>
      <c r="W150" s="203">
        <f t="shared" ref="W150:Y150" si="213">IF(W96=0,0,W96/W$17)</f>
        <v>8485.9782468253889</v>
      </c>
      <c r="X150" s="203">
        <f t="shared" si="213"/>
        <v>7580.6629394543397</v>
      </c>
      <c r="Y150" s="203">
        <f t="shared" si="213"/>
        <v>6504.2270494034201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6640.2913636305575</v>
      </c>
      <c r="C151" s="192">
        <f t="shared" si="214"/>
        <v>7309.4368182947137</v>
      </c>
      <c r="D151" s="192">
        <f t="shared" si="214"/>
        <v>6993.6644941876302</v>
      </c>
      <c r="E151" s="192">
        <f t="shared" si="214"/>
        <v>7231.5481818044909</v>
      </c>
      <c r="F151" s="192">
        <f t="shared" si="214"/>
        <v>7097.9136118738725</v>
      </c>
      <c r="G151" s="192">
        <f t="shared" si="214"/>
        <v>6895.32545835578</v>
      </c>
      <c r="H151" s="192">
        <f t="shared" si="214"/>
        <v>7007.6487670536681</v>
      </c>
      <c r="I151" s="192">
        <f t="shared" si="214"/>
        <v>6555.80137183226</v>
      </c>
      <c r="J151" s="192">
        <f t="shared" si="214"/>
        <v>6604.5755839378571</v>
      </c>
      <c r="K151" s="192">
        <f t="shared" si="214"/>
        <v>6710.1831287662781</v>
      </c>
      <c r="L151" s="192">
        <f t="shared" si="214"/>
        <v>7560.0874330436118</v>
      </c>
      <c r="M151" s="192">
        <f t="shared" si="214"/>
        <v>6900.5217125728805</v>
      </c>
      <c r="N151" s="192">
        <f t="shared" si="214"/>
        <v>7160.4066188363904</v>
      </c>
      <c r="O151" s="192">
        <f t="shared" si="214"/>
        <v>7313.8924582740647</v>
      </c>
      <c r="P151" s="192">
        <f t="shared" si="214"/>
        <v>6526.3714602370483</v>
      </c>
      <c r="Q151" s="192">
        <f t="shared" si="214"/>
        <v>6740.1465037319385</v>
      </c>
      <c r="R151" s="192">
        <f t="shared" ref="R151:V151" si="215">IF(R97=0,0,R97/R$17)</f>
        <v>7060.9536756997586</v>
      </c>
      <c r="S151" s="192">
        <f t="shared" si="215"/>
        <v>7139.8145779022007</v>
      </c>
      <c r="T151" s="192">
        <f t="shared" si="215"/>
        <v>6916.8265962748237</v>
      </c>
      <c r="U151" s="192">
        <f t="shared" si="215"/>
        <v>6770.1086243498175</v>
      </c>
      <c r="V151" s="192">
        <f t="shared" si="215"/>
        <v>6885.6409016991538</v>
      </c>
      <c r="W151" s="192">
        <f t="shared" ref="W151:Y151" si="216">IF(W97=0,0,W97/W$17)</f>
        <v>7737.258344422662</v>
      </c>
      <c r="X151" s="192">
        <f t="shared" si="216"/>
        <v>6856.8668828484761</v>
      </c>
      <c r="Y151" s="192">
        <f t="shared" si="216"/>
        <v>5793.7278107102838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5517.9435799422527</v>
      </c>
      <c r="C152" s="74">
        <f t="shared" si="217"/>
        <v>6142.3663215430179</v>
      </c>
      <c r="D152" s="74">
        <f t="shared" si="217"/>
        <v>5841.6489572913752</v>
      </c>
      <c r="E152" s="74">
        <f t="shared" si="217"/>
        <v>6028.1485975524456</v>
      </c>
      <c r="F152" s="74">
        <f t="shared" si="217"/>
        <v>5914.218373650182</v>
      </c>
      <c r="G152" s="74">
        <f t="shared" si="217"/>
        <v>5665.7051276908551</v>
      </c>
      <c r="H152" s="74">
        <f t="shared" si="217"/>
        <v>5769.3320931798944</v>
      </c>
      <c r="I152" s="74">
        <f t="shared" si="217"/>
        <v>5389.5784194129892</v>
      </c>
      <c r="J152" s="74">
        <f t="shared" si="217"/>
        <v>5437.5196336953477</v>
      </c>
      <c r="K152" s="74">
        <f t="shared" si="217"/>
        <v>5562.7567034142949</v>
      </c>
      <c r="L152" s="74">
        <f t="shared" si="217"/>
        <v>6362.5725486299016</v>
      </c>
      <c r="M152" s="74">
        <f t="shared" si="217"/>
        <v>5830.3612263170826</v>
      </c>
      <c r="N152" s="74">
        <f t="shared" si="217"/>
        <v>6062.6234136816065</v>
      </c>
      <c r="O152" s="74">
        <f t="shared" si="217"/>
        <v>6216.0547316542124</v>
      </c>
      <c r="P152" s="74">
        <f t="shared" si="217"/>
        <v>5485.5298631812539</v>
      </c>
      <c r="Q152" s="74">
        <f t="shared" si="217"/>
        <v>5661.3399957357697</v>
      </c>
      <c r="R152" s="74">
        <f t="shared" ref="R152:V152" si="218">IF(R98=0,0,R98/R$17)</f>
        <v>5933.9162542869744</v>
      </c>
      <c r="S152" s="74">
        <f t="shared" si="218"/>
        <v>5970.2484458042618</v>
      </c>
      <c r="T152" s="74">
        <f t="shared" si="218"/>
        <v>5781.0390439282546</v>
      </c>
      <c r="U152" s="74">
        <f t="shared" si="218"/>
        <v>5667.6203647559823</v>
      </c>
      <c r="V152" s="74">
        <f t="shared" si="218"/>
        <v>5734.2307019030532</v>
      </c>
      <c r="W152" s="74">
        <f t="shared" ref="W152:Y152" si="219">IF(W98=0,0,W98/W$17)</f>
        <v>6529.8500567823257</v>
      </c>
      <c r="X152" s="74">
        <f t="shared" si="219"/>
        <v>5832.5385420484845</v>
      </c>
      <c r="Y152" s="74">
        <f t="shared" si="219"/>
        <v>4862.2003588330053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0.91879258032242084</v>
      </c>
      <c r="C153" s="74">
        <f t="shared" si="220"/>
        <v>0.79900069458263412</v>
      </c>
      <c r="D153" s="74">
        <f t="shared" si="220"/>
        <v>0.75762909861281413</v>
      </c>
      <c r="E153" s="74">
        <f t="shared" si="220"/>
        <v>0.93788520374416051</v>
      </c>
      <c r="F153" s="74">
        <f t="shared" si="220"/>
        <v>0.7542872235721152</v>
      </c>
      <c r="G153" s="74">
        <f t="shared" si="220"/>
        <v>0.80254849403083595</v>
      </c>
      <c r="H153" s="74">
        <f t="shared" si="220"/>
        <v>0.93774851652693347</v>
      </c>
      <c r="I153" s="74">
        <f t="shared" si="220"/>
        <v>0.93856774903330675</v>
      </c>
      <c r="J153" s="74">
        <f t="shared" si="220"/>
        <v>0.95717200186657758</v>
      </c>
      <c r="K153" s="74">
        <f t="shared" si="220"/>
        <v>1.0642710682169887</v>
      </c>
      <c r="L153" s="74">
        <f t="shared" si="220"/>
        <v>1.3381625963858275</v>
      </c>
      <c r="M153" s="74">
        <f t="shared" si="220"/>
        <v>1.4494559197690349</v>
      </c>
      <c r="N153" s="74">
        <f t="shared" si="220"/>
        <v>1.7409612442930109</v>
      </c>
      <c r="O153" s="74">
        <f t="shared" si="220"/>
        <v>2.4312888694937862</v>
      </c>
      <c r="P153" s="74">
        <f t="shared" si="220"/>
        <v>2.275033004409353</v>
      </c>
      <c r="Q153" s="74">
        <f t="shared" si="220"/>
        <v>4.7446095304971623</v>
      </c>
      <c r="R153" s="74">
        <f t="shared" ref="R153:V153" si="221">IF(R99=0,0,R99/R$17)</f>
        <v>4.8012789696079858</v>
      </c>
      <c r="S153" s="74">
        <f t="shared" si="221"/>
        <v>4.7527092393627557</v>
      </c>
      <c r="T153" s="74">
        <f t="shared" si="221"/>
        <v>6.0477485219864064</v>
      </c>
      <c r="U153" s="74">
        <f t="shared" si="221"/>
        <v>6.468561746595145</v>
      </c>
      <c r="V153" s="74">
        <f t="shared" si="221"/>
        <v>6.0522081194258348</v>
      </c>
      <c r="W153" s="74">
        <f t="shared" ref="W153:Y153" si="222">IF(W99=0,0,W99/W$17)</f>
        <v>7.3868604415437247</v>
      </c>
      <c r="X153" s="74">
        <f t="shared" si="222"/>
        <v>9.2234194601028694</v>
      </c>
      <c r="Y153" s="74">
        <f t="shared" si="222"/>
        <v>9.2443888987865037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784.97771677110779</v>
      </c>
      <c r="C154" s="74">
        <f t="shared" si="223"/>
        <v>819.44673450139817</v>
      </c>
      <c r="D154" s="74">
        <f t="shared" si="223"/>
        <v>810.84068703038633</v>
      </c>
      <c r="E154" s="74">
        <f t="shared" si="223"/>
        <v>844.83512551484819</v>
      </c>
      <c r="F154" s="74">
        <f t="shared" si="223"/>
        <v>825.43043603476951</v>
      </c>
      <c r="G154" s="74">
        <f t="shared" si="223"/>
        <v>862.9816623143447</v>
      </c>
      <c r="H154" s="74">
        <f t="shared" si="223"/>
        <v>850.20169144400813</v>
      </c>
      <c r="I154" s="74">
        <f t="shared" si="223"/>
        <v>819.33545840471413</v>
      </c>
      <c r="J154" s="74">
        <f t="shared" si="223"/>
        <v>802.43475450752123</v>
      </c>
      <c r="K154" s="74">
        <f t="shared" si="223"/>
        <v>766.15573251766239</v>
      </c>
      <c r="L154" s="74">
        <f t="shared" si="223"/>
        <v>788.1130758741549</v>
      </c>
      <c r="M154" s="74">
        <f t="shared" si="223"/>
        <v>706.72842736730161</v>
      </c>
      <c r="N154" s="74">
        <f t="shared" si="223"/>
        <v>703.19133724183791</v>
      </c>
      <c r="O154" s="74">
        <f t="shared" si="223"/>
        <v>696.99551189234114</v>
      </c>
      <c r="P154" s="74">
        <f t="shared" si="223"/>
        <v>693.55511760232537</v>
      </c>
      <c r="Q154" s="74">
        <f t="shared" si="223"/>
        <v>703.47527497095598</v>
      </c>
      <c r="R154" s="74">
        <f t="shared" ref="R154:V154" si="224">IF(R100=0,0,R100/R$17)</f>
        <v>741.17246299024703</v>
      </c>
      <c r="S154" s="74">
        <f t="shared" si="224"/>
        <v>785.4712371032507</v>
      </c>
      <c r="T154" s="74">
        <f t="shared" si="224"/>
        <v>768.98023249457322</v>
      </c>
      <c r="U154" s="74">
        <f t="shared" si="224"/>
        <v>748.97061699536175</v>
      </c>
      <c r="V154" s="74">
        <f t="shared" si="224"/>
        <v>776.38568205600984</v>
      </c>
      <c r="W154" s="74">
        <f t="shared" ref="W154:Y154" si="225">IF(W100=0,0,W100/W$17)</f>
        <v>759.89760083473413</v>
      </c>
      <c r="X154" s="74">
        <f t="shared" si="225"/>
        <v>671.40548343057355</v>
      </c>
      <c r="Y154" s="74">
        <f t="shared" si="225"/>
        <v>580.36760837658653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336.45127433687509</v>
      </c>
      <c r="C155" s="193">
        <f t="shared" si="226"/>
        <v>346.82476155571555</v>
      </c>
      <c r="D155" s="193">
        <f t="shared" si="226"/>
        <v>340.41722076725654</v>
      </c>
      <c r="E155" s="193">
        <f t="shared" si="226"/>
        <v>357.62657353345412</v>
      </c>
      <c r="F155" s="193">
        <f t="shared" si="226"/>
        <v>357.51051496534876</v>
      </c>
      <c r="G155" s="193">
        <f t="shared" si="226"/>
        <v>365.83611985654801</v>
      </c>
      <c r="H155" s="193">
        <f t="shared" si="226"/>
        <v>387.17723391324006</v>
      </c>
      <c r="I155" s="193">
        <f t="shared" si="226"/>
        <v>345.94892626552354</v>
      </c>
      <c r="J155" s="193">
        <f t="shared" si="226"/>
        <v>363.66402373312206</v>
      </c>
      <c r="K155" s="193">
        <f t="shared" si="226"/>
        <v>380.20642176610346</v>
      </c>
      <c r="L155" s="193">
        <f t="shared" si="226"/>
        <v>408.06364594316932</v>
      </c>
      <c r="M155" s="193">
        <f t="shared" si="226"/>
        <v>361.98260296872547</v>
      </c>
      <c r="N155" s="193">
        <f t="shared" si="226"/>
        <v>392.8509066686521</v>
      </c>
      <c r="O155" s="193">
        <f t="shared" si="226"/>
        <v>398.41092585801528</v>
      </c>
      <c r="P155" s="193">
        <f t="shared" si="226"/>
        <v>345.01144644905986</v>
      </c>
      <c r="Q155" s="193">
        <f t="shared" si="226"/>
        <v>370.58662349471587</v>
      </c>
      <c r="R155" s="193">
        <f t="shared" ref="R155:V155" si="227">IF(R101=0,0,R101/R$17)</f>
        <v>381.06367945292834</v>
      </c>
      <c r="S155" s="193">
        <f t="shared" si="227"/>
        <v>379.34218575532606</v>
      </c>
      <c r="T155" s="193">
        <f t="shared" si="227"/>
        <v>360.75957133000821</v>
      </c>
      <c r="U155" s="193">
        <f t="shared" si="227"/>
        <v>347.04908085187884</v>
      </c>
      <c r="V155" s="193">
        <f t="shared" si="227"/>
        <v>368.9723096206647</v>
      </c>
      <c r="W155" s="193">
        <f t="shared" ref="W155:Y155" si="228">IF(W101=0,0,W101/W$17)</f>
        <v>440.12382636405937</v>
      </c>
      <c r="X155" s="193">
        <f t="shared" si="228"/>
        <v>343.69943790931541</v>
      </c>
      <c r="Y155" s="193">
        <f t="shared" si="228"/>
        <v>341.91545460190639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642.26315180605309</v>
      </c>
      <c r="C156" s="77">
        <f t="shared" si="229"/>
        <v>658.36604227240548</v>
      </c>
      <c r="D156" s="77">
        <f t="shared" si="229"/>
        <v>670.54667271440019</v>
      </c>
      <c r="E156" s="77">
        <f t="shared" si="229"/>
        <v>681.01144817982185</v>
      </c>
      <c r="F156" s="77">
        <f t="shared" si="229"/>
        <v>690.65327064616247</v>
      </c>
      <c r="G156" s="77">
        <f t="shared" si="229"/>
        <v>700.62614601549433</v>
      </c>
      <c r="H156" s="77">
        <f t="shared" si="229"/>
        <v>703.57373364251589</v>
      </c>
      <c r="I156" s="77">
        <f t="shared" si="229"/>
        <v>699.60593166864601</v>
      </c>
      <c r="J156" s="77">
        <f t="shared" si="229"/>
        <v>692.47852446069692</v>
      </c>
      <c r="K156" s="77">
        <f t="shared" si="229"/>
        <v>680.79278162817343</v>
      </c>
      <c r="L156" s="77">
        <f t="shared" si="229"/>
        <v>671.04099944519794</v>
      </c>
      <c r="M156" s="77">
        <f t="shared" si="229"/>
        <v>663.23414232603955</v>
      </c>
      <c r="N156" s="77">
        <f t="shared" si="229"/>
        <v>664.01081421856213</v>
      </c>
      <c r="O156" s="77">
        <f t="shared" si="229"/>
        <v>659.30042408516999</v>
      </c>
      <c r="P156" s="77">
        <f t="shared" si="229"/>
        <v>651.36374989869773</v>
      </c>
      <c r="Q156" s="77">
        <f t="shared" si="229"/>
        <v>642.23116244208097</v>
      </c>
      <c r="R156" s="77">
        <f t="shared" ref="R156:V156" si="230">IF(R102=0,0,R102/R$17)</f>
        <v>648.42706835717138</v>
      </c>
      <c r="S156" s="77">
        <f t="shared" si="230"/>
        <v>656.57906524514203</v>
      </c>
      <c r="T156" s="77">
        <f t="shared" si="230"/>
        <v>660.54402055986702</v>
      </c>
      <c r="U156" s="77">
        <f t="shared" si="230"/>
        <v>666.1819163176109</v>
      </c>
      <c r="V156" s="77">
        <f t="shared" si="230"/>
        <v>693.82817887069109</v>
      </c>
      <c r="W156" s="77">
        <f t="shared" ref="W156:Y156" si="231">IF(W102=0,0,W102/W$17)</f>
        <v>748.71990240272498</v>
      </c>
      <c r="X156" s="77">
        <f t="shared" si="231"/>
        <v>723.79605660586117</v>
      </c>
      <c r="Y156" s="77">
        <f t="shared" si="231"/>
        <v>710.49923869313875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3599.7460710318956</v>
      </c>
      <c r="C158" s="153">
        <f t="shared" si="232"/>
        <v>3979.2211113259082</v>
      </c>
      <c r="D158" s="153">
        <f t="shared" si="232"/>
        <v>3838.3228888706044</v>
      </c>
      <c r="E158" s="153">
        <f t="shared" si="232"/>
        <v>3991.9257242416165</v>
      </c>
      <c r="F158" s="153">
        <f t="shared" si="232"/>
        <v>3946.1464783841834</v>
      </c>
      <c r="G158" s="153">
        <f t="shared" si="232"/>
        <v>3876.7858057803496</v>
      </c>
      <c r="H158" s="153">
        <f t="shared" si="232"/>
        <v>3982.1029757270603</v>
      </c>
      <c r="I158" s="153">
        <f t="shared" si="232"/>
        <v>3787.6966094225618</v>
      </c>
      <c r="J158" s="153">
        <f t="shared" si="232"/>
        <v>3866.6630831801785</v>
      </c>
      <c r="K158" s="153">
        <f t="shared" si="232"/>
        <v>3977.6762055190047</v>
      </c>
      <c r="L158" s="153">
        <f t="shared" si="232"/>
        <v>4538.6604491305916</v>
      </c>
      <c r="M158" s="153">
        <f t="shared" si="232"/>
        <v>4224.6667785406871</v>
      </c>
      <c r="N158" s="153">
        <f t="shared" si="232"/>
        <v>4479.3324405397161</v>
      </c>
      <c r="O158" s="153">
        <f t="shared" si="232"/>
        <v>4666.521245353465</v>
      </c>
      <c r="P158" s="153">
        <f t="shared" si="232"/>
        <v>4209.9929015914859</v>
      </c>
      <c r="Q158" s="153">
        <f t="shared" si="232"/>
        <v>4397.0821366218061</v>
      </c>
      <c r="R158" s="153">
        <f t="shared" ref="R158:V158" si="233">IF(R104=0,0,R104/R$17)</f>
        <v>4669.8420479610122</v>
      </c>
      <c r="S158" s="153">
        <f t="shared" si="233"/>
        <v>4813.0670049057098</v>
      </c>
      <c r="T158" s="153">
        <f t="shared" si="233"/>
        <v>4762.4316010572684</v>
      </c>
      <c r="U158" s="153">
        <f t="shared" si="233"/>
        <v>4767.8140331278573</v>
      </c>
      <c r="V158" s="153">
        <f t="shared" si="233"/>
        <v>4941.1943263888334</v>
      </c>
      <c r="W158" s="153">
        <f t="shared" ref="W158:Y158" si="234">IF(W104=0,0,W104/W$17)</f>
        <v>5643.2775284741547</v>
      </c>
      <c r="X158" s="153">
        <f t="shared" si="234"/>
        <v>5204.9460512853457</v>
      </c>
      <c r="Y158" s="153">
        <f t="shared" si="234"/>
        <v>4585.9894946379964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2921.6728831353721</v>
      </c>
      <c r="C159" s="74">
        <f t="shared" si="235"/>
        <v>3273.523487030121</v>
      </c>
      <c r="D159" s="74">
        <f t="shared" si="235"/>
        <v>3137.4562263438952</v>
      </c>
      <c r="E159" s="74">
        <f t="shared" si="235"/>
        <v>3257.415966010291</v>
      </c>
      <c r="F159" s="74">
        <f t="shared" si="235"/>
        <v>3220.3389887232279</v>
      </c>
      <c r="G159" s="74">
        <f t="shared" si="235"/>
        <v>3117.5093671426439</v>
      </c>
      <c r="H159" s="74">
        <f t="shared" si="235"/>
        <v>3210.3036136618512</v>
      </c>
      <c r="I159" s="74">
        <f t="shared" si="235"/>
        <v>3053.2263251711415</v>
      </c>
      <c r="J159" s="74">
        <f t="shared" si="235"/>
        <v>3124.8295808786856</v>
      </c>
      <c r="K159" s="74">
        <f t="shared" si="235"/>
        <v>3240.9110804516436</v>
      </c>
      <c r="L159" s="74">
        <f t="shared" si="235"/>
        <v>3763.8838784123641</v>
      </c>
      <c r="M159" s="74">
        <f t="shared" si="235"/>
        <v>3523.4523446942708</v>
      </c>
      <c r="N159" s="74">
        <f t="shared" si="235"/>
        <v>3749.5985862023081</v>
      </c>
      <c r="O159" s="74">
        <f t="shared" si="235"/>
        <v>3925.7406158907002</v>
      </c>
      <c r="P159" s="74">
        <f t="shared" si="235"/>
        <v>3504.6695236105593</v>
      </c>
      <c r="Q159" s="74">
        <f t="shared" si="235"/>
        <v>3652.6601670171913</v>
      </c>
      <c r="R159" s="74">
        <f t="shared" ref="R159:V159" si="236">IF(R105=0,0,R105/R$17)</f>
        <v>3884.2493552068313</v>
      </c>
      <c r="S159" s="74">
        <f t="shared" si="236"/>
        <v>3986.2838831765639</v>
      </c>
      <c r="T159" s="74">
        <f t="shared" si="236"/>
        <v>3942.1425792077825</v>
      </c>
      <c r="U159" s="74">
        <f t="shared" si="236"/>
        <v>3955.058586846837</v>
      </c>
      <c r="V159" s="74">
        <f t="shared" si="236"/>
        <v>4081.8704539287446</v>
      </c>
      <c r="W159" s="74">
        <f t="shared" ref="W159:Y159" si="237">IF(W105=0,0,W105/W$17)</f>
        <v>4723.2941826890947</v>
      </c>
      <c r="X159" s="74">
        <f t="shared" si="237"/>
        <v>4401.4050479693524</v>
      </c>
      <c r="Y159" s="74">
        <f t="shared" si="237"/>
        <v>3842.7832694782478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1.5710982820296588</v>
      </c>
      <c r="C160" s="74">
        <f t="shared" si="238"/>
        <v>1.3952762371198062</v>
      </c>
      <c r="D160" s="74">
        <f t="shared" si="238"/>
        <v>1.3768985959372924</v>
      </c>
      <c r="E160" s="74">
        <f t="shared" si="238"/>
        <v>1.8162281908247386</v>
      </c>
      <c r="F160" s="74">
        <f t="shared" si="238"/>
        <v>1.5821244336870861</v>
      </c>
      <c r="G160" s="74">
        <f t="shared" si="238"/>
        <v>1.8264109197130671</v>
      </c>
      <c r="H160" s="74">
        <f t="shared" si="238"/>
        <v>2.3062194491284753</v>
      </c>
      <c r="I160" s="74">
        <f t="shared" si="238"/>
        <v>2.4063969027033782</v>
      </c>
      <c r="J160" s="74">
        <f t="shared" si="238"/>
        <v>2.5122876148956381</v>
      </c>
      <c r="K160" s="74">
        <f t="shared" si="238"/>
        <v>2.8819485972406786</v>
      </c>
      <c r="L160" s="74">
        <f t="shared" si="238"/>
        <v>3.7562126789754799</v>
      </c>
      <c r="M160" s="74">
        <f t="shared" si="238"/>
        <v>4.2343795308586651</v>
      </c>
      <c r="N160" s="74">
        <f t="shared" si="238"/>
        <v>5.3062179721399252</v>
      </c>
      <c r="O160" s="74">
        <f t="shared" si="238"/>
        <v>7.753853224250296</v>
      </c>
      <c r="P160" s="74">
        <f t="shared" si="238"/>
        <v>7.5472262965474251</v>
      </c>
      <c r="Q160" s="74">
        <f t="shared" si="238"/>
        <v>16.34332630806507</v>
      </c>
      <c r="R160" s="74">
        <f t="shared" ref="R160:V160" si="239">IF(R106=0,0,R106/R$17)</f>
        <v>17.104462816457154</v>
      </c>
      <c r="S160" s="74">
        <f t="shared" si="239"/>
        <v>17.377483942457097</v>
      </c>
      <c r="T160" s="74">
        <f t="shared" si="239"/>
        <v>22.514354967495443</v>
      </c>
      <c r="U160" s="74">
        <f t="shared" si="239"/>
        <v>24.360540597200558</v>
      </c>
      <c r="V160" s="74">
        <f t="shared" si="239"/>
        <v>22.954457516399845</v>
      </c>
      <c r="W160" s="74">
        <f t="shared" ref="W160:Y160" si="240">IF(W106=0,0,W106/W$17)</f>
        <v>28.170409744664422</v>
      </c>
      <c r="X160" s="74">
        <f t="shared" si="240"/>
        <v>35.329964678046558</v>
      </c>
      <c r="Y160" s="74">
        <f t="shared" si="240"/>
        <v>35.600869813200113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454.24552056672064</v>
      </c>
      <c r="C161" s="74">
        <f t="shared" si="241"/>
        <v>475.82590426858769</v>
      </c>
      <c r="D161" s="74">
        <f t="shared" si="241"/>
        <v>474.18826846195219</v>
      </c>
      <c r="E161" s="74">
        <f t="shared" si="241"/>
        <v>495.95036713097647</v>
      </c>
      <c r="F161" s="74">
        <f t="shared" si="241"/>
        <v>487.23414544022239</v>
      </c>
      <c r="G161" s="74">
        <f t="shared" si="241"/>
        <v>513.60471357769109</v>
      </c>
      <c r="H161" s="74">
        <f t="shared" si="241"/>
        <v>509.71775276109946</v>
      </c>
      <c r="I161" s="74">
        <f t="shared" si="241"/>
        <v>498.39064078551786</v>
      </c>
      <c r="J161" s="74">
        <f t="shared" si="241"/>
        <v>492.76562021120242</v>
      </c>
      <c r="K161" s="74">
        <f t="shared" si="241"/>
        <v>474.6699473043675</v>
      </c>
      <c r="L161" s="74">
        <f t="shared" si="241"/>
        <v>493.44604132349832</v>
      </c>
      <c r="M161" s="74">
        <f t="shared" si="241"/>
        <v>449.5045041498073</v>
      </c>
      <c r="N161" s="74">
        <f t="shared" si="241"/>
        <v>454.89096750826343</v>
      </c>
      <c r="O161" s="74">
        <f t="shared" si="241"/>
        <v>458.01659240795732</v>
      </c>
      <c r="P161" s="74">
        <f t="shared" si="241"/>
        <v>459.46884862656196</v>
      </c>
      <c r="Q161" s="74">
        <f t="shared" si="241"/>
        <v>470.97261934506309</v>
      </c>
      <c r="R161" s="74">
        <f t="shared" ref="R161:V161" si="242">IF(R107=0,0,R107/R$17)</f>
        <v>503.47573225585302</v>
      </c>
      <c r="S161" s="74">
        <f t="shared" si="242"/>
        <v>543.37619769346622</v>
      </c>
      <c r="T161" s="74">
        <f t="shared" si="242"/>
        <v>542.04741819497565</v>
      </c>
      <c r="U161" s="74">
        <f t="shared" si="242"/>
        <v>538.31147617612021</v>
      </c>
      <c r="V161" s="74">
        <f t="shared" si="242"/>
        <v>567.31336930301541</v>
      </c>
      <c r="W161" s="74">
        <f t="shared" ref="W161:Y161" si="243">IF(W107=0,0,W107/W$17)</f>
        <v>564.73313665942749</v>
      </c>
      <c r="X161" s="74">
        <f t="shared" si="243"/>
        <v>505.94829985526525</v>
      </c>
      <c r="Y161" s="74">
        <f t="shared" si="243"/>
        <v>444.11991515367902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222.25656904777284</v>
      </c>
      <c r="C162" s="77">
        <f t="shared" si="244"/>
        <v>228.47644379008</v>
      </c>
      <c r="D162" s="77">
        <f t="shared" si="244"/>
        <v>225.3014954688191</v>
      </c>
      <c r="E162" s="77">
        <f t="shared" si="244"/>
        <v>236.74316290952419</v>
      </c>
      <c r="F162" s="77">
        <f t="shared" si="244"/>
        <v>236.99121978704531</v>
      </c>
      <c r="G162" s="77">
        <f t="shared" si="244"/>
        <v>243.84531414030189</v>
      </c>
      <c r="H162" s="77">
        <f t="shared" si="244"/>
        <v>259.7753898549816</v>
      </c>
      <c r="I162" s="77">
        <f t="shared" si="244"/>
        <v>233.67324656319821</v>
      </c>
      <c r="J162" s="77">
        <f t="shared" si="244"/>
        <v>246.55559447539483</v>
      </c>
      <c r="K162" s="77">
        <f t="shared" si="244"/>
        <v>259.21322916575321</v>
      </c>
      <c r="L162" s="77">
        <f t="shared" si="244"/>
        <v>277.5743167157537</v>
      </c>
      <c r="M162" s="77">
        <f t="shared" si="244"/>
        <v>247.47555016574987</v>
      </c>
      <c r="N162" s="77">
        <f t="shared" si="244"/>
        <v>269.53666885700488</v>
      </c>
      <c r="O162" s="77">
        <f t="shared" si="244"/>
        <v>275.01018383055634</v>
      </c>
      <c r="P162" s="77">
        <f t="shared" si="244"/>
        <v>238.30730305781768</v>
      </c>
      <c r="Q162" s="77">
        <f t="shared" si="244"/>
        <v>257.10602395148578</v>
      </c>
      <c r="R162" s="77">
        <f t="shared" ref="R162:V162" si="245">IF(R108=0,0,R108/R$17)</f>
        <v>265.0124976818704</v>
      </c>
      <c r="S162" s="77">
        <f t="shared" si="245"/>
        <v>266.02944009322277</v>
      </c>
      <c r="T162" s="77">
        <f t="shared" si="245"/>
        <v>255.72724868701491</v>
      </c>
      <c r="U162" s="77">
        <f t="shared" si="245"/>
        <v>250.08342950769941</v>
      </c>
      <c r="V162" s="77">
        <f t="shared" si="245"/>
        <v>269.05604564067374</v>
      </c>
      <c r="W162" s="77">
        <f t="shared" ref="W162:Y162" si="246">IF(W108=0,0,W108/W$17)</f>
        <v>327.0797993809685</v>
      </c>
      <c r="X162" s="77">
        <f t="shared" si="246"/>
        <v>262.26273878268199</v>
      </c>
      <c r="Y162" s="77">
        <f t="shared" si="246"/>
        <v>263.48544019286942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846.96767796517793</v>
      </c>
      <c r="C164" s="203">
        <f t="shared" si="247"/>
        <v>933.23914561194522</v>
      </c>
      <c r="D164" s="203">
        <f t="shared" si="247"/>
        <v>865.35779297785268</v>
      </c>
      <c r="E164" s="203">
        <f t="shared" si="247"/>
        <v>904.36260943921684</v>
      </c>
      <c r="F164" s="203">
        <f t="shared" si="247"/>
        <v>885.6009809745251</v>
      </c>
      <c r="G164" s="203">
        <f t="shared" si="247"/>
        <v>816.2448541186975</v>
      </c>
      <c r="H164" s="203">
        <f t="shared" si="247"/>
        <v>849.81143755883807</v>
      </c>
      <c r="I164" s="203">
        <f t="shared" si="247"/>
        <v>727.97430237469655</v>
      </c>
      <c r="J164" s="203">
        <f t="shared" si="247"/>
        <v>723.23258345402292</v>
      </c>
      <c r="K164" s="203">
        <f t="shared" si="247"/>
        <v>746.9112629332451</v>
      </c>
      <c r="L164" s="203">
        <f t="shared" si="247"/>
        <v>906.46805995153954</v>
      </c>
      <c r="M164" s="203">
        <f t="shared" si="247"/>
        <v>799.6046831536645</v>
      </c>
      <c r="N164" s="203">
        <f t="shared" si="247"/>
        <v>824.23518855064879</v>
      </c>
      <c r="O164" s="203">
        <f t="shared" si="247"/>
        <v>838.7151137934261</v>
      </c>
      <c r="P164" s="203">
        <f t="shared" si="247"/>
        <v>698.55310888320923</v>
      </c>
      <c r="Q164" s="203">
        <f t="shared" si="247"/>
        <v>728.05168920721724</v>
      </c>
      <c r="R164" s="203">
        <f t="shared" ref="R164:V164" si="248">IF(R110=0,0,R110/R$17)</f>
        <v>768.31752456110314</v>
      </c>
      <c r="S164" s="203">
        <f t="shared" si="248"/>
        <v>775.79834271827178</v>
      </c>
      <c r="T164" s="203">
        <f t="shared" si="248"/>
        <v>727.61142207682099</v>
      </c>
      <c r="U164" s="203">
        <f t="shared" si="248"/>
        <v>653.38342488391515</v>
      </c>
      <c r="V164" s="203">
        <f t="shared" si="248"/>
        <v>659.77201179124336</v>
      </c>
      <c r="W164" s="203">
        <f t="shared" ref="W164:Y164" si="249">IF(W110=0,0,W110/W$17)</f>
        <v>723.52691294927922</v>
      </c>
      <c r="X164" s="203">
        <f t="shared" si="249"/>
        <v>639.52567352631206</v>
      </c>
      <c r="Y164" s="203">
        <f t="shared" si="249"/>
        <v>496.7463441666419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846.96767796517793</v>
      </c>
      <c r="C165" s="192">
        <f t="shared" si="250"/>
        <v>933.23914561194522</v>
      </c>
      <c r="D165" s="192">
        <f t="shared" si="250"/>
        <v>865.35779297785268</v>
      </c>
      <c r="E165" s="192">
        <f t="shared" si="250"/>
        <v>904.36260943921684</v>
      </c>
      <c r="F165" s="192">
        <f t="shared" si="250"/>
        <v>885.6009809745251</v>
      </c>
      <c r="G165" s="192">
        <f t="shared" si="250"/>
        <v>816.2448541186975</v>
      </c>
      <c r="H165" s="192">
        <f t="shared" si="250"/>
        <v>849.81143755883807</v>
      </c>
      <c r="I165" s="192">
        <f t="shared" si="250"/>
        <v>727.97430237469655</v>
      </c>
      <c r="J165" s="192">
        <f t="shared" si="250"/>
        <v>723.23258345402292</v>
      </c>
      <c r="K165" s="192">
        <f t="shared" si="250"/>
        <v>746.9112629332451</v>
      </c>
      <c r="L165" s="192">
        <f t="shared" si="250"/>
        <v>906.46805995153954</v>
      </c>
      <c r="M165" s="192">
        <f t="shared" si="250"/>
        <v>799.6046831536645</v>
      </c>
      <c r="N165" s="192">
        <f t="shared" si="250"/>
        <v>824.23518855064879</v>
      </c>
      <c r="O165" s="192">
        <f t="shared" si="250"/>
        <v>838.7151137934261</v>
      </c>
      <c r="P165" s="192">
        <f t="shared" si="250"/>
        <v>698.55310888320923</v>
      </c>
      <c r="Q165" s="192">
        <f t="shared" si="250"/>
        <v>728.05168920721724</v>
      </c>
      <c r="R165" s="192">
        <f t="shared" ref="R165:V165" si="251">IF(R111=0,0,R111/R$17)</f>
        <v>768.31752456110314</v>
      </c>
      <c r="S165" s="192">
        <f t="shared" si="251"/>
        <v>775.79834271827178</v>
      </c>
      <c r="T165" s="192">
        <f t="shared" si="251"/>
        <v>727.61142207682099</v>
      </c>
      <c r="U165" s="192">
        <f t="shared" si="251"/>
        <v>653.38342488391515</v>
      </c>
      <c r="V165" s="192">
        <f t="shared" si="251"/>
        <v>659.77201179124336</v>
      </c>
      <c r="W165" s="192">
        <f t="shared" ref="W165:Y165" si="252">IF(W111=0,0,W111/W$17)</f>
        <v>723.52691294927922</v>
      </c>
      <c r="X165" s="192">
        <f t="shared" si="252"/>
        <v>639.52567352631206</v>
      </c>
      <c r="Y165" s="192">
        <f t="shared" si="252"/>
        <v>496.7463441666419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749.65972851059178</v>
      </c>
      <c r="C166" s="74">
        <f t="shared" si="253"/>
        <v>828.5236458871143</v>
      </c>
      <c r="D166" s="74">
        <f t="shared" si="253"/>
        <v>764.36444071032383</v>
      </c>
      <c r="E166" s="74">
        <f t="shared" si="253"/>
        <v>796.13405128534203</v>
      </c>
      <c r="F166" s="74">
        <f t="shared" si="253"/>
        <v>779.14714267063187</v>
      </c>
      <c r="G166" s="74">
        <f t="shared" si="253"/>
        <v>707.64822524173189</v>
      </c>
      <c r="H166" s="74">
        <f t="shared" si="253"/>
        <v>742.53212288384032</v>
      </c>
      <c r="I166" s="74">
        <f t="shared" si="253"/>
        <v>633.12846205570656</v>
      </c>
      <c r="J166" s="74">
        <f t="shared" si="253"/>
        <v>630.34204753918232</v>
      </c>
      <c r="K166" s="74">
        <f t="shared" si="253"/>
        <v>657.6104618304422</v>
      </c>
      <c r="L166" s="74">
        <f t="shared" si="253"/>
        <v>809.47985225739319</v>
      </c>
      <c r="M166" s="74">
        <f t="shared" si="253"/>
        <v>716.85040000114464</v>
      </c>
      <c r="N166" s="74">
        <f t="shared" si="253"/>
        <v>740.91766774748646</v>
      </c>
      <c r="O166" s="74">
        <f t="shared" si="253"/>
        <v>757.27145366406751</v>
      </c>
      <c r="P166" s="74">
        <f t="shared" si="253"/>
        <v>625.05641300691502</v>
      </c>
      <c r="Q166" s="74">
        <f t="shared" si="253"/>
        <v>650.03287658716192</v>
      </c>
      <c r="R166" s="74">
        <f t="shared" ref="R166:V166" si="254">IF(R112=0,0,R112/R$17)</f>
        <v>686.10265202488551</v>
      </c>
      <c r="S166" s="74">
        <f t="shared" si="254"/>
        <v>690.74364266706766</v>
      </c>
      <c r="T166" s="74">
        <f t="shared" si="254"/>
        <v>647.71334631875357</v>
      </c>
      <c r="U166" s="74">
        <f t="shared" si="254"/>
        <v>579.55288024259937</v>
      </c>
      <c r="V166" s="74">
        <f t="shared" si="254"/>
        <v>582.11748790245053</v>
      </c>
      <c r="W166" s="74">
        <f t="shared" ref="W166:Y166" si="255">IF(W112=0,0,W112/W$17)</f>
        <v>642.44845390145872</v>
      </c>
      <c r="X166" s="74">
        <f t="shared" si="255"/>
        <v>577.07175160292059</v>
      </c>
      <c r="Y166" s="74">
        <f t="shared" si="255"/>
        <v>440.42288282297693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69.786558421002908</v>
      </c>
      <c r="C168" s="74">
        <f t="shared" si="259"/>
        <v>74.880104386037559</v>
      </c>
      <c r="D168" s="74">
        <f t="shared" si="259"/>
        <v>72.451200019850575</v>
      </c>
      <c r="E168" s="74">
        <f t="shared" si="259"/>
        <v>77.596691029710385</v>
      </c>
      <c r="F168" s="74">
        <f t="shared" si="259"/>
        <v>75.403329203842347</v>
      </c>
      <c r="G168" s="74">
        <f t="shared" si="259"/>
        <v>77.707891738666959</v>
      </c>
      <c r="H168" s="74">
        <f t="shared" si="259"/>
        <v>75.483954382814417</v>
      </c>
      <c r="I168" s="74">
        <f t="shared" si="259"/>
        <v>67.89846501983402</v>
      </c>
      <c r="J168" s="74">
        <f t="shared" si="259"/>
        <v>65.444470601302569</v>
      </c>
      <c r="K168" s="74">
        <f t="shared" si="259"/>
        <v>61.953663709069907</v>
      </c>
      <c r="L168" s="74">
        <f t="shared" si="259"/>
        <v>66.006109272661917</v>
      </c>
      <c r="M168" s="74">
        <f t="shared" si="259"/>
        <v>56.155750225267461</v>
      </c>
      <c r="N168" s="74">
        <f t="shared" si="259"/>
        <v>54.415159272861246</v>
      </c>
      <c r="O168" s="74">
        <f t="shared" si="259"/>
        <v>53.030978848094755</v>
      </c>
      <c r="P168" s="74">
        <f t="shared" si="259"/>
        <v>48.942187552423071</v>
      </c>
      <c r="Q168" s="74">
        <f t="shared" si="259"/>
        <v>51.421359654929105</v>
      </c>
      <c r="R168" s="74">
        <f t="shared" ref="R168:V168" si="260">IF(R114=0,0,R114/R$17)</f>
        <v>54.371247279021688</v>
      </c>
      <c r="S168" s="74">
        <f t="shared" si="260"/>
        <v>57.132717255223092</v>
      </c>
      <c r="T168" s="74">
        <f t="shared" si="260"/>
        <v>53.355607131035569</v>
      </c>
      <c r="U168" s="74">
        <f t="shared" si="260"/>
        <v>48.966604155224395</v>
      </c>
      <c r="V168" s="74">
        <f t="shared" si="260"/>
        <v>50.725436733628825</v>
      </c>
      <c r="W168" s="74">
        <f t="shared" ref="W168:Y168" si="261">IF(W114=0,0,W114/W$17)</f>
        <v>49.443059611728394</v>
      </c>
      <c r="X168" s="74">
        <f t="shared" si="261"/>
        <v>40.472604978852317</v>
      </c>
      <c r="Y168" s="74">
        <f t="shared" si="261"/>
        <v>34.068513001680472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27.52139103358331</v>
      </c>
      <c r="C169" s="193">
        <f t="shared" si="262"/>
        <v>29.835395338793315</v>
      </c>
      <c r="D169" s="193">
        <f t="shared" si="262"/>
        <v>28.542152247678462</v>
      </c>
      <c r="E169" s="193">
        <f t="shared" si="262"/>
        <v>30.631867124164362</v>
      </c>
      <c r="F169" s="193">
        <f t="shared" si="262"/>
        <v>31.050509100050771</v>
      </c>
      <c r="G169" s="193">
        <f t="shared" si="262"/>
        <v>30.888737138298588</v>
      </c>
      <c r="H169" s="193">
        <f t="shared" si="262"/>
        <v>31.795360292183201</v>
      </c>
      <c r="I169" s="193">
        <f t="shared" si="262"/>
        <v>26.947375299155823</v>
      </c>
      <c r="J169" s="193">
        <f t="shared" si="262"/>
        <v>27.446065313538032</v>
      </c>
      <c r="K169" s="193">
        <f t="shared" si="262"/>
        <v>27.347137393733021</v>
      </c>
      <c r="L169" s="193">
        <f t="shared" si="262"/>
        <v>30.982098421484508</v>
      </c>
      <c r="M169" s="193">
        <f t="shared" si="262"/>
        <v>26.59853292725241</v>
      </c>
      <c r="N169" s="193">
        <f t="shared" si="262"/>
        <v>28.902361530300997</v>
      </c>
      <c r="O169" s="193">
        <f t="shared" si="262"/>
        <v>28.412681281263836</v>
      </c>
      <c r="P169" s="193">
        <f t="shared" si="262"/>
        <v>24.554508323871111</v>
      </c>
      <c r="Q169" s="193">
        <f t="shared" si="262"/>
        <v>26.597452965126141</v>
      </c>
      <c r="R169" s="193">
        <f t="shared" ref="R169:V169" si="263">IF(R115=0,0,R115/R$17)</f>
        <v>27.843625257195885</v>
      </c>
      <c r="S169" s="193">
        <f t="shared" si="263"/>
        <v>27.921982795981055</v>
      </c>
      <c r="T169" s="193">
        <f t="shared" si="263"/>
        <v>26.542468627031859</v>
      </c>
      <c r="U169" s="193">
        <f t="shared" si="263"/>
        <v>24.863940486091433</v>
      </c>
      <c r="V169" s="193">
        <f t="shared" si="263"/>
        <v>26.929087155163888</v>
      </c>
      <c r="W169" s="193">
        <f t="shared" ref="W169:Y169" si="264">IF(W115=0,0,W115/W$17)</f>
        <v>31.635399436092172</v>
      </c>
      <c r="X169" s="193">
        <f t="shared" si="264"/>
        <v>21.981316944539177</v>
      </c>
      <c r="Y169" s="193">
        <f t="shared" si="264"/>
        <v>22.254948341984559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3946356</v>
      </c>
      <c r="C3" s="67">
        <f t="shared" si="0"/>
        <v>3955534</v>
      </c>
      <c r="D3" s="67">
        <f t="shared" si="0"/>
        <v>3970766</v>
      </c>
      <c r="E3" s="67">
        <f t="shared" si="0"/>
        <v>3994954</v>
      </c>
      <c r="F3" s="67">
        <f t="shared" si="0"/>
        <v>4023912</v>
      </c>
      <c r="G3" s="67">
        <f t="shared" si="0"/>
        <v>4053599</v>
      </c>
      <c r="H3" s="67">
        <f t="shared" si="0"/>
        <v>4061810</v>
      </c>
      <c r="I3" s="67">
        <f t="shared" si="0"/>
        <v>4077230</v>
      </c>
      <c r="J3" s="67">
        <f t="shared" si="0"/>
        <v>4134062</v>
      </c>
      <c r="K3" s="67">
        <f t="shared" si="0"/>
        <v>4160328</v>
      </c>
      <c r="L3" s="67">
        <f t="shared" si="0"/>
        <v>4192734</v>
      </c>
      <c r="M3" s="67">
        <f t="shared" si="0"/>
        <v>4245124</v>
      </c>
      <c r="N3" s="67">
        <f t="shared" si="0"/>
        <v>4315060</v>
      </c>
      <c r="O3" s="67">
        <f t="shared" si="0"/>
        <v>4374428</v>
      </c>
      <c r="P3" s="67">
        <f t="shared" si="0"/>
        <v>4396662</v>
      </c>
      <c r="Q3" s="67">
        <f t="shared" si="0"/>
        <v>4418564</v>
      </c>
      <c r="R3" s="67">
        <f t="shared" si="0"/>
        <v>4449344</v>
      </c>
      <c r="S3" s="67">
        <f t="shared" si="0"/>
        <v>4467407</v>
      </c>
      <c r="T3" s="67">
        <f t="shared" si="0"/>
        <v>4499599</v>
      </c>
      <c r="U3" s="67">
        <f t="shared" si="0"/>
        <v>4555090</v>
      </c>
      <c r="V3" s="67">
        <f t="shared" si="0"/>
        <v>4568107</v>
      </c>
      <c r="W3" s="67">
        <f t="shared" si="0"/>
        <v>4618080</v>
      </c>
      <c r="X3" s="67">
        <f t="shared" si="0"/>
        <v>4612591</v>
      </c>
      <c r="Y3" s="67">
        <f t="shared" si="0"/>
        <v>4748916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3946356</v>
      </c>
      <c r="C4" s="71">
        <f t="shared" si="1"/>
        <v>3955534</v>
      </c>
      <c r="D4" s="71">
        <f t="shared" si="1"/>
        <v>3970766</v>
      </c>
      <c r="E4" s="71">
        <f t="shared" si="1"/>
        <v>3994954</v>
      </c>
      <c r="F4" s="71">
        <f t="shared" si="1"/>
        <v>4023912</v>
      </c>
      <c r="G4" s="71">
        <f t="shared" si="1"/>
        <v>4053599</v>
      </c>
      <c r="H4" s="71">
        <f t="shared" si="1"/>
        <v>4061810</v>
      </c>
      <c r="I4" s="71">
        <f t="shared" si="1"/>
        <v>4077230</v>
      </c>
      <c r="J4" s="71">
        <f t="shared" si="1"/>
        <v>4134062</v>
      </c>
      <c r="K4" s="71">
        <f t="shared" si="1"/>
        <v>4160328</v>
      </c>
      <c r="L4" s="71">
        <f t="shared" si="1"/>
        <v>4192734</v>
      </c>
      <c r="M4" s="71">
        <f t="shared" si="1"/>
        <v>4245124</v>
      </c>
      <c r="N4" s="71">
        <f t="shared" si="1"/>
        <v>4315060</v>
      </c>
      <c r="O4" s="71">
        <f t="shared" si="1"/>
        <v>4374428</v>
      </c>
      <c r="P4" s="71">
        <f t="shared" si="1"/>
        <v>4396662</v>
      </c>
      <c r="Q4" s="71">
        <f t="shared" si="1"/>
        <v>4418564</v>
      </c>
      <c r="R4" s="71">
        <f t="shared" ref="R4:V4" si="2">SUM(R5:R13)</f>
        <v>4449344</v>
      </c>
      <c r="S4" s="71">
        <f t="shared" si="2"/>
        <v>4467407</v>
      </c>
      <c r="T4" s="71">
        <f t="shared" si="2"/>
        <v>4499599</v>
      </c>
      <c r="U4" s="71">
        <f t="shared" si="2"/>
        <v>4555090</v>
      </c>
      <c r="V4" s="71">
        <f t="shared" si="2"/>
        <v>4568107</v>
      </c>
      <c r="W4" s="71">
        <f t="shared" ref="W4:Y4" si="3">SUM(W5:W13)</f>
        <v>4618080</v>
      </c>
      <c r="X4" s="71">
        <f t="shared" si="3"/>
        <v>4612591</v>
      </c>
      <c r="Y4" s="71">
        <f t="shared" si="3"/>
        <v>4748916</v>
      </c>
      <c r="DA4" s="88" t="s">
        <v>335</v>
      </c>
    </row>
    <row r="5" spans="1:105" ht="12" customHeight="1" x14ac:dyDescent="0.25">
      <c r="A5" s="28" t="s">
        <v>51</v>
      </c>
      <c r="B5" s="82">
        <v>730686</v>
      </c>
      <c r="C5" s="82">
        <v>695986</v>
      </c>
      <c r="D5" s="82">
        <v>667836</v>
      </c>
      <c r="E5" s="82">
        <v>640510</v>
      </c>
      <c r="F5" s="82">
        <v>626839</v>
      </c>
      <c r="G5" s="82">
        <v>599280</v>
      </c>
      <c r="H5" s="82">
        <v>595724</v>
      </c>
      <c r="I5" s="82">
        <v>570224</v>
      </c>
      <c r="J5" s="82">
        <v>579362</v>
      </c>
      <c r="K5" s="82">
        <v>612133</v>
      </c>
      <c r="L5" s="82">
        <v>666178</v>
      </c>
      <c r="M5" s="82">
        <v>701633</v>
      </c>
      <c r="N5" s="82">
        <v>720161</v>
      </c>
      <c r="O5" s="82">
        <v>721341</v>
      </c>
      <c r="P5" s="82">
        <v>702553</v>
      </c>
      <c r="Q5" s="82">
        <v>678703</v>
      </c>
      <c r="R5" s="82">
        <v>651345</v>
      </c>
      <c r="S5" s="82">
        <v>625079</v>
      </c>
      <c r="T5" s="82">
        <v>587421</v>
      </c>
      <c r="U5" s="82">
        <v>531511</v>
      </c>
      <c r="V5" s="82">
        <v>496390</v>
      </c>
      <c r="W5" s="82">
        <v>463029</v>
      </c>
      <c r="X5" s="82">
        <v>435683</v>
      </c>
      <c r="Y5" s="82">
        <v>417469</v>
      </c>
      <c r="DA5" s="89" t="s">
        <v>336</v>
      </c>
    </row>
    <row r="6" spans="1:105" ht="12" customHeight="1" x14ac:dyDescent="0.25">
      <c r="A6" s="28" t="s">
        <v>74</v>
      </c>
      <c r="B6" s="82">
        <v>44482</v>
      </c>
      <c r="C6" s="82">
        <v>43406</v>
      </c>
      <c r="D6" s="82">
        <v>38654</v>
      </c>
      <c r="E6" s="82">
        <v>34235</v>
      </c>
      <c r="F6" s="82">
        <v>30320</v>
      </c>
      <c r="G6" s="82">
        <v>24381</v>
      </c>
      <c r="H6" s="82">
        <v>20308</v>
      </c>
      <c r="I6" s="82">
        <v>16895</v>
      </c>
      <c r="J6" s="82">
        <v>15450</v>
      </c>
      <c r="K6" s="82">
        <v>14525</v>
      </c>
      <c r="L6" s="82">
        <v>14818</v>
      </c>
      <c r="M6" s="82">
        <v>19131</v>
      </c>
      <c r="N6" s="82">
        <v>25640</v>
      </c>
      <c r="O6" s="82">
        <v>28213</v>
      </c>
      <c r="P6" s="82">
        <v>31276</v>
      </c>
      <c r="Q6" s="82">
        <v>32333</v>
      </c>
      <c r="R6" s="82">
        <v>34213</v>
      </c>
      <c r="S6" s="82">
        <v>35262</v>
      </c>
      <c r="T6" s="82">
        <v>37102</v>
      </c>
      <c r="U6" s="82">
        <v>37145</v>
      </c>
      <c r="V6" s="82">
        <v>37246</v>
      </c>
      <c r="W6" s="82">
        <v>38402</v>
      </c>
      <c r="X6" s="82">
        <v>40543</v>
      </c>
      <c r="Y6" s="82">
        <v>42217</v>
      </c>
      <c r="DA6" s="89" t="s">
        <v>337</v>
      </c>
    </row>
    <row r="7" spans="1:105" ht="12" customHeight="1" x14ac:dyDescent="0.25">
      <c r="A7" s="28" t="s">
        <v>200</v>
      </c>
      <c r="B7" s="82">
        <v>0</v>
      </c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338</v>
      </c>
    </row>
    <row r="8" spans="1:105" ht="12" customHeight="1" x14ac:dyDescent="0.25">
      <c r="A8" s="28" t="s">
        <v>189</v>
      </c>
      <c r="B8" s="82">
        <v>1233596</v>
      </c>
      <c r="C8" s="82">
        <v>1263614</v>
      </c>
      <c r="D8" s="82">
        <v>1286407</v>
      </c>
      <c r="E8" s="82">
        <v>1324312</v>
      </c>
      <c r="F8" s="82">
        <v>1344136</v>
      </c>
      <c r="G8" s="82">
        <v>1352512</v>
      </c>
      <c r="H8" s="82">
        <v>1313422</v>
      </c>
      <c r="I8" s="82">
        <v>1267008</v>
      </c>
      <c r="J8" s="82">
        <v>1270988</v>
      </c>
      <c r="K8" s="82">
        <v>1247946</v>
      </c>
      <c r="L8" s="82">
        <v>1236850</v>
      </c>
      <c r="M8" s="82">
        <v>1206752</v>
      </c>
      <c r="N8" s="82">
        <v>1190609</v>
      </c>
      <c r="O8" s="82">
        <v>1158625</v>
      </c>
      <c r="P8" s="82">
        <v>1140204</v>
      </c>
      <c r="Q8" s="82">
        <v>1169817</v>
      </c>
      <c r="R8" s="82">
        <v>1213118</v>
      </c>
      <c r="S8" s="82">
        <v>1237714</v>
      </c>
      <c r="T8" s="82">
        <v>1238410</v>
      </c>
      <c r="U8" s="82">
        <v>1237290</v>
      </c>
      <c r="V8" s="82">
        <v>1236216</v>
      </c>
      <c r="W8" s="82">
        <v>1237124</v>
      </c>
      <c r="X8" s="82">
        <v>1196433</v>
      </c>
      <c r="Y8" s="82">
        <v>1211518</v>
      </c>
      <c r="DA8" s="89" t="s">
        <v>339</v>
      </c>
    </row>
    <row r="9" spans="1:105" ht="12" customHeight="1" x14ac:dyDescent="0.25">
      <c r="A9" s="28" t="s">
        <v>202</v>
      </c>
      <c r="B9" s="82">
        <v>605887</v>
      </c>
      <c r="C9" s="82">
        <v>616023</v>
      </c>
      <c r="D9" s="82">
        <v>654372</v>
      </c>
      <c r="E9" s="82">
        <v>691656</v>
      </c>
      <c r="F9" s="82">
        <v>743086</v>
      </c>
      <c r="G9" s="82">
        <v>804518</v>
      </c>
      <c r="H9" s="82">
        <v>868385</v>
      </c>
      <c r="I9" s="82">
        <v>945523</v>
      </c>
      <c r="J9" s="82">
        <v>999554</v>
      </c>
      <c r="K9" s="82">
        <v>1043517</v>
      </c>
      <c r="L9" s="82">
        <v>1058952</v>
      </c>
      <c r="M9" s="82">
        <v>1114761</v>
      </c>
      <c r="N9" s="82">
        <v>1173022</v>
      </c>
      <c r="O9" s="82">
        <v>1260869</v>
      </c>
      <c r="P9" s="82">
        <v>1324942</v>
      </c>
      <c r="Q9" s="82">
        <v>1344165</v>
      </c>
      <c r="R9" s="82">
        <v>1353537</v>
      </c>
      <c r="S9" s="82">
        <v>1366290</v>
      </c>
      <c r="T9" s="82">
        <v>1428701</v>
      </c>
      <c r="U9" s="82">
        <v>1524216</v>
      </c>
      <c r="V9" s="82">
        <v>1552885</v>
      </c>
      <c r="W9" s="82">
        <v>1592991</v>
      </c>
      <c r="X9" s="82">
        <v>1579539</v>
      </c>
      <c r="Y9" s="82">
        <v>1636985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1146660</v>
      </c>
      <c r="C11" s="82">
        <v>1149149</v>
      </c>
      <c r="D11" s="82">
        <v>1131036</v>
      </c>
      <c r="E11" s="82">
        <v>1104825</v>
      </c>
      <c r="F11" s="82">
        <v>1072812</v>
      </c>
      <c r="G11" s="82">
        <v>1058067</v>
      </c>
      <c r="H11" s="82">
        <v>1042446</v>
      </c>
      <c r="I11" s="82">
        <v>1053692</v>
      </c>
      <c r="J11" s="82">
        <v>1046951</v>
      </c>
      <c r="K11" s="82">
        <v>1024496</v>
      </c>
      <c r="L11" s="82">
        <v>1000091</v>
      </c>
      <c r="M11" s="82">
        <v>982701</v>
      </c>
      <c r="N11" s="82">
        <v>974754</v>
      </c>
      <c r="O11" s="82">
        <v>959443</v>
      </c>
      <c r="P11" s="82">
        <v>929938</v>
      </c>
      <c r="Q11" s="82">
        <v>903791</v>
      </c>
      <c r="R11" s="82">
        <v>880328</v>
      </c>
      <c r="S11" s="82">
        <v>859159</v>
      </c>
      <c r="T11" s="82">
        <v>833055</v>
      </c>
      <c r="U11" s="82">
        <v>814570</v>
      </c>
      <c r="V11" s="82">
        <v>797726</v>
      </c>
      <c r="W11" s="82">
        <v>786491</v>
      </c>
      <c r="X11" s="82">
        <v>765808</v>
      </c>
      <c r="Y11" s="82">
        <v>746142</v>
      </c>
      <c r="DA11" s="89" t="s">
        <v>342</v>
      </c>
    </row>
    <row r="12" spans="1:105" ht="12" customHeight="1" x14ac:dyDescent="0.25">
      <c r="A12" s="28" t="s">
        <v>95</v>
      </c>
      <c r="B12" s="82">
        <v>7406</v>
      </c>
      <c r="C12" s="82">
        <v>10966</v>
      </c>
      <c r="D12" s="82">
        <v>18175</v>
      </c>
      <c r="E12" s="82">
        <v>25161</v>
      </c>
      <c r="F12" s="82">
        <v>33027</v>
      </c>
      <c r="G12" s="82">
        <v>41999</v>
      </c>
      <c r="H12" s="82">
        <v>52966</v>
      </c>
      <c r="I12" s="82">
        <v>66203</v>
      </c>
      <c r="J12" s="82">
        <v>78369</v>
      </c>
      <c r="K12" s="82">
        <v>91044</v>
      </c>
      <c r="L12" s="82">
        <v>102623</v>
      </c>
      <c r="M12" s="82">
        <v>118567</v>
      </c>
      <c r="N12" s="82">
        <v>135079</v>
      </c>
      <c r="O12" s="82">
        <v>153444</v>
      </c>
      <c r="P12" s="82">
        <v>175187</v>
      </c>
      <c r="Q12" s="82">
        <v>193233</v>
      </c>
      <c r="R12" s="82">
        <v>212763</v>
      </c>
      <c r="S12" s="82">
        <v>237440</v>
      </c>
      <c r="T12" s="82">
        <v>269854</v>
      </c>
      <c r="U12" s="82">
        <v>302982</v>
      </c>
      <c r="V12" s="82">
        <v>345601</v>
      </c>
      <c r="W12" s="82">
        <v>411113</v>
      </c>
      <c r="X12" s="82">
        <v>522029</v>
      </c>
      <c r="Y12" s="82">
        <v>643145</v>
      </c>
      <c r="DA12" s="89" t="s">
        <v>343</v>
      </c>
    </row>
    <row r="13" spans="1:105" ht="12" customHeight="1" x14ac:dyDescent="0.25">
      <c r="A13" s="73" t="s">
        <v>94</v>
      </c>
      <c r="B13" s="83">
        <v>177639</v>
      </c>
      <c r="C13" s="83">
        <v>176390</v>
      </c>
      <c r="D13" s="83">
        <v>174286</v>
      </c>
      <c r="E13" s="83">
        <v>174255</v>
      </c>
      <c r="F13" s="83">
        <v>173692</v>
      </c>
      <c r="G13" s="83">
        <v>172842</v>
      </c>
      <c r="H13" s="83">
        <v>168559</v>
      </c>
      <c r="I13" s="83">
        <v>157685</v>
      </c>
      <c r="J13" s="83">
        <v>143388</v>
      </c>
      <c r="K13" s="83">
        <v>126667</v>
      </c>
      <c r="L13" s="83">
        <v>113222</v>
      </c>
      <c r="M13" s="83">
        <v>101579</v>
      </c>
      <c r="N13" s="83">
        <v>95795</v>
      </c>
      <c r="O13" s="83">
        <v>92493</v>
      </c>
      <c r="P13" s="83">
        <v>92562</v>
      </c>
      <c r="Q13" s="83">
        <v>96522</v>
      </c>
      <c r="R13" s="83">
        <v>104040</v>
      </c>
      <c r="S13" s="83">
        <v>106463</v>
      </c>
      <c r="T13" s="83">
        <v>105056</v>
      </c>
      <c r="U13" s="83">
        <v>107376</v>
      </c>
      <c r="V13" s="83">
        <v>102043</v>
      </c>
      <c r="W13" s="83">
        <v>88930</v>
      </c>
      <c r="X13" s="83">
        <v>72556</v>
      </c>
      <c r="Y13" s="83">
        <v>51440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3761311</v>
      </c>
      <c r="C14" s="85">
        <f t="shared" si="4"/>
        <v>3768178</v>
      </c>
      <c r="D14" s="85">
        <f t="shared" si="4"/>
        <v>3778305</v>
      </c>
      <c r="E14" s="85">
        <f t="shared" si="4"/>
        <v>3795538</v>
      </c>
      <c r="F14" s="85">
        <f t="shared" si="4"/>
        <v>3817193</v>
      </c>
      <c r="G14" s="85">
        <f t="shared" si="4"/>
        <v>3838758</v>
      </c>
      <c r="H14" s="85">
        <f t="shared" si="4"/>
        <v>3840285</v>
      </c>
      <c r="I14" s="85">
        <f t="shared" si="4"/>
        <v>3853342</v>
      </c>
      <c r="J14" s="85">
        <f t="shared" si="4"/>
        <v>3912305</v>
      </c>
      <c r="K14" s="85">
        <f t="shared" si="4"/>
        <v>3942617</v>
      </c>
      <c r="L14" s="85">
        <f t="shared" si="4"/>
        <v>3976889</v>
      </c>
      <c r="M14" s="85">
        <f t="shared" si="4"/>
        <v>4024978</v>
      </c>
      <c r="N14" s="85">
        <f t="shared" si="4"/>
        <v>4084186</v>
      </c>
      <c r="O14" s="85">
        <f t="shared" si="4"/>
        <v>4128491</v>
      </c>
      <c r="P14" s="85">
        <f t="shared" si="4"/>
        <v>4128913</v>
      </c>
      <c r="Q14" s="85">
        <f t="shared" si="4"/>
        <v>4128809</v>
      </c>
      <c r="R14" s="85">
        <f t="shared" ref="R14:V14" si="5">SUM(R5:R11)</f>
        <v>4132541</v>
      </c>
      <c r="S14" s="85">
        <f t="shared" si="5"/>
        <v>4123504</v>
      </c>
      <c r="T14" s="85">
        <f t="shared" si="5"/>
        <v>4124689</v>
      </c>
      <c r="U14" s="85">
        <f t="shared" si="5"/>
        <v>4144732</v>
      </c>
      <c r="V14" s="85">
        <f t="shared" si="5"/>
        <v>4120463</v>
      </c>
      <c r="W14" s="85">
        <f t="shared" ref="W14:Y14" si="6">SUM(W5:W11)</f>
        <v>4118037</v>
      </c>
      <c r="X14" s="85">
        <f t="shared" si="6"/>
        <v>4018006</v>
      </c>
      <c r="Y14" s="85">
        <f t="shared" si="6"/>
        <v>4054331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11645</v>
      </c>
      <c r="C15" s="71">
        <f t="shared" si="7"/>
        <v>10808</v>
      </c>
      <c r="D15" s="71">
        <f t="shared" si="7"/>
        <v>10518</v>
      </c>
      <c r="E15" s="71">
        <f t="shared" si="7"/>
        <v>10901</v>
      </c>
      <c r="F15" s="71">
        <f t="shared" si="7"/>
        <v>12073</v>
      </c>
      <c r="G15" s="71">
        <f t="shared" si="7"/>
        <v>13633</v>
      </c>
      <c r="H15" s="71">
        <f t="shared" si="7"/>
        <v>15073</v>
      </c>
      <c r="I15" s="71">
        <f t="shared" si="7"/>
        <v>16632</v>
      </c>
      <c r="J15" s="71">
        <f t="shared" si="7"/>
        <v>18570</v>
      </c>
      <c r="K15" s="71">
        <f t="shared" si="7"/>
        <v>20664</v>
      </c>
      <c r="L15" s="71">
        <f t="shared" si="7"/>
        <v>23156</v>
      </c>
      <c r="M15" s="71">
        <f t="shared" si="7"/>
        <v>26245</v>
      </c>
      <c r="N15" s="71">
        <f t="shared" si="7"/>
        <v>30116</v>
      </c>
      <c r="O15" s="71">
        <f t="shared" si="7"/>
        <v>34925</v>
      </c>
      <c r="P15" s="71">
        <f t="shared" si="7"/>
        <v>40795</v>
      </c>
      <c r="Q15" s="71">
        <f t="shared" si="7"/>
        <v>48603</v>
      </c>
      <c r="R15" s="71">
        <f t="shared" si="7"/>
        <v>60542</v>
      </c>
      <c r="S15" s="71">
        <f t="shared" si="7"/>
        <v>76574</v>
      </c>
      <c r="T15" s="71">
        <f t="shared" si="7"/>
        <v>96777</v>
      </c>
      <c r="U15" s="71">
        <f t="shared" si="7"/>
        <v>121752</v>
      </c>
      <c r="V15" s="71">
        <f t="shared" si="7"/>
        <v>148329</v>
      </c>
      <c r="W15" s="71">
        <f t="shared" si="7"/>
        <v>175486</v>
      </c>
      <c r="X15" s="71">
        <f t="shared" si="7"/>
        <v>196036</v>
      </c>
      <c r="Y15" s="71">
        <f t="shared" si="7"/>
        <v>223197</v>
      </c>
      <c r="DA15" s="88" t="s">
        <v>345</v>
      </c>
    </row>
    <row r="16" spans="1:105" ht="12" customHeight="1" x14ac:dyDescent="0.25">
      <c r="A16" s="28" t="s">
        <v>91</v>
      </c>
      <c r="B16" s="82">
        <v>11645</v>
      </c>
      <c r="C16" s="82">
        <v>10808</v>
      </c>
      <c r="D16" s="82">
        <v>10518</v>
      </c>
      <c r="E16" s="82">
        <v>10901</v>
      </c>
      <c r="F16" s="82">
        <v>12073</v>
      </c>
      <c r="G16" s="82">
        <v>13633</v>
      </c>
      <c r="H16" s="82">
        <v>15073</v>
      </c>
      <c r="I16" s="82">
        <v>16632</v>
      </c>
      <c r="J16" s="82">
        <v>18570</v>
      </c>
      <c r="K16" s="82">
        <v>20664</v>
      </c>
      <c r="L16" s="82">
        <v>23156</v>
      </c>
      <c r="M16" s="82">
        <v>26245</v>
      </c>
      <c r="N16" s="82">
        <v>30116</v>
      </c>
      <c r="O16" s="82">
        <v>34925</v>
      </c>
      <c r="P16" s="82">
        <v>40795</v>
      </c>
      <c r="Q16" s="82">
        <v>48603</v>
      </c>
      <c r="R16" s="82">
        <v>60542</v>
      </c>
      <c r="S16" s="82">
        <v>76574</v>
      </c>
      <c r="T16" s="82">
        <v>96777</v>
      </c>
      <c r="U16" s="82">
        <v>121752</v>
      </c>
      <c r="V16" s="82">
        <v>148329</v>
      </c>
      <c r="W16" s="82">
        <v>175486</v>
      </c>
      <c r="X16" s="82">
        <v>196036</v>
      </c>
      <c r="Y16" s="82">
        <v>223197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3946356</v>
      </c>
      <c r="C17" s="71">
        <f t="shared" si="8"/>
        <v>3955534</v>
      </c>
      <c r="D17" s="71">
        <f t="shared" si="8"/>
        <v>3970766</v>
      </c>
      <c r="E17" s="71">
        <f t="shared" si="8"/>
        <v>3994954</v>
      </c>
      <c r="F17" s="71">
        <f t="shared" si="8"/>
        <v>4023912</v>
      </c>
      <c r="G17" s="71">
        <f t="shared" si="8"/>
        <v>4053599</v>
      </c>
      <c r="H17" s="71">
        <f t="shared" si="8"/>
        <v>4061810</v>
      </c>
      <c r="I17" s="71">
        <f t="shared" si="8"/>
        <v>4077230</v>
      </c>
      <c r="J17" s="71">
        <f t="shared" si="8"/>
        <v>4134062</v>
      </c>
      <c r="K17" s="71">
        <f t="shared" si="8"/>
        <v>4160328</v>
      </c>
      <c r="L17" s="71">
        <f t="shared" si="8"/>
        <v>4192734</v>
      </c>
      <c r="M17" s="71">
        <f t="shared" si="8"/>
        <v>4245124</v>
      </c>
      <c r="N17" s="71">
        <f t="shared" si="8"/>
        <v>4315060</v>
      </c>
      <c r="O17" s="71">
        <f t="shared" si="8"/>
        <v>4374428</v>
      </c>
      <c r="P17" s="71">
        <f t="shared" si="8"/>
        <v>4396662</v>
      </c>
      <c r="Q17" s="71">
        <f t="shared" si="8"/>
        <v>4418564</v>
      </c>
      <c r="R17" s="71">
        <f t="shared" ref="R17:V17" si="9">SUM(R18:R25)</f>
        <v>4449344</v>
      </c>
      <c r="S17" s="71">
        <f t="shared" si="9"/>
        <v>4467407</v>
      </c>
      <c r="T17" s="71">
        <f t="shared" si="9"/>
        <v>4499599</v>
      </c>
      <c r="U17" s="71">
        <f t="shared" si="9"/>
        <v>4555090</v>
      </c>
      <c r="V17" s="71">
        <f t="shared" si="9"/>
        <v>4568107</v>
      </c>
      <c r="W17" s="71">
        <f t="shared" ref="W17:Y17" si="10">SUM(W18:W25)</f>
        <v>4618080</v>
      </c>
      <c r="X17" s="71">
        <f t="shared" si="10"/>
        <v>4612591</v>
      </c>
      <c r="Y17" s="71">
        <f t="shared" si="10"/>
        <v>4748916</v>
      </c>
      <c r="DA17" s="88" t="s">
        <v>347</v>
      </c>
    </row>
    <row r="18" spans="1:105" ht="12" customHeight="1" x14ac:dyDescent="0.25">
      <c r="A18" s="28" t="s">
        <v>51</v>
      </c>
      <c r="B18" s="82">
        <v>188790</v>
      </c>
      <c r="C18" s="82">
        <v>179900</v>
      </c>
      <c r="D18" s="82">
        <v>172906</v>
      </c>
      <c r="E18" s="82">
        <v>166140</v>
      </c>
      <c r="F18" s="82">
        <v>162931</v>
      </c>
      <c r="G18" s="82">
        <v>156003</v>
      </c>
      <c r="H18" s="82">
        <v>155200</v>
      </c>
      <c r="I18" s="82">
        <v>148646</v>
      </c>
      <c r="J18" s="82">
        <v>151104</v>
      </c>
      <c r="K18" s="82">
        <v>161638</v>
      </c>
      <c r="L18" s="82">
        <v>179672</v>
      </c>
      <c r="M18" s="82">
        <v>196718</v>
      </c>
      <c r="N18" s="82">
        <v>206664</v>
      </c>
      <c r="O18" s="82">
        <v>211213</v>
      </c>
      <c r="P18" s="82">
        <v>207709</v>
      </c>
      <c r="Q18" s="82">
        <v>198207</v>
      </c>
      <c r="R18" s="82">
        <v>179163</v>
      </c>
      <c r="S18" s="82">
        <v>164099</v>
      </c>
      <c r="T18" s="82">
        <v>147502</v>
      </c>
      <c r="U18" s="82">
        <v>130232</v>
      </c>
      <c r="V18" s="82">
        <v>119689</v>
      </c>
      <c r="W18" s="82">
        <v>112297</v>
      </c>
      <c r="X18" s="82">
        <v>110295</v>
      </c>
      <c r="Y18" s="82">
        <v>112946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0</v>
      </c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349</v>
      </c>
    </row>
    <row r="20" spans="1:105" ht="12" customHeight="1" x14ac:dyDescent="0.25">
      <c r="A20" s="28" t="s">
        <v>200</v>
      </c>
      <c r="B20" s="82">
        <v>0</v>
      </c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350</v>
      </c>
    </row>
    <row r="21" spans="1:105" ht="12" customHeight="1" x14ac:dyDescent="0.25">
      <c r="A21" s="28" t="s">
        <v>189</v>
      </c>
      <c r="B21" s="82">
        <v>1200183</v>
      </c>
      <c r="C21" s="82">
        <v>1228064</v>
      </c>
      <c r="D21" s="82">
        <v>1253599</v>
      </c>
      <c r="E21" s="82">
        <v>1289014</v>
      </c>
      <c r="F21" s="82">
        <v>1304402</v>
      </c>
      <c r="G21" s="82">
        <v>1306481</v>
      </c>
      <c r="H21" s="82">
        <v>1280894</v>
      </c>
      <c r="I21" s="82">
        <v>1246884</v>
      </c>
      <c r="J21" s="82">
        <v>1231663</v>
      </c>
      <c r="K21" s="82">
        <v>1218936</v>
      </c>
      <c r="L21" s="82">
        <v>1213049</v>
      </c>
      <c r="M21" s="82">
        <v>1180603</v>
      </c>
      <c r="N21" s="82">
        <v>1151212</v>
      </c>
      <c r="O21" s="82">
        <v>1126219</v>
      </c>
      <c r="P21" s="82">
        <v>1108457</v>
      </c>
      <c r="Q21" s="82">
        <v>1137302</v>
      </c>
      <c r="R21" s="82">
        <v>1179400</v>
      </c>
      <c r="S21" s="82">
        <v>1203107</v>
      </c>
      <c r="T21" s="82">
        <v>1203853</v>
      </c>
      <c r="U21" s="82">
        <v>1202920</v>
      </c>
      <c r="V21" s="82">
        <v>1200075</v>
      </c>
      <c r="W21" s="82">
        <v>1193598</v>
      </c>
      <c r="X21" s="82">
        <v>1146498</v>
      </c>
      <c r="Y21" s="82">
        <v>1126812</v>
      </c>
      <c r="DA21" s="89" t="s">
        <v>351</v>
      </c>
    </row>
    <row r="22" spans="1:105" ht="12" customHeight="1" x14ac:dyDescent="0.25">
      <c r="A22" s="28" t="s">
        <v>202</v>
      </c>
      <c r="B22" s="82">
        <v>142999</v>
      </c>
      <c r="C22" s="82">
        <v>145446</v>
      </c>
      <c r="D22" s="82">
        <v>154768</v>
      </c>
      <c r="E22" s="82">
        <v>163911</v>
      </c>
      <c r="F22" s="82">
        <v>176467</v>
      </c>
      <c r="G22" s="82">
        <v>191350</v>
      </c>
      <c r="H22" s="82">
        <v>206712</v>
      </c>
      <c r="I22" s="82">
        <v>225213</v>
      </c>
      <c r="J22" s="82">
        <v>238185</v>
      </c>
      <c r="K22" s="82">
        <v>248773</v>
      </c>
      <c r="L22" s="82">
        <v>253104</v>
      </c>
      <c r="M22" s="82">
        <v>268098</v>
      </c>
      <c r="N22" s="82">
        <v>288378</v>
      </c>
      <c r="O22" s="82">
        <v>313153</v>
      </c>
      <c r="P22" s="82">
        <v>349271</v>
      </c>
      <c r="Q22" s="82">
        <v>373974</v>
      </c>
      <c r="R22" s="82">
        <v>415017</v>
      </c>
      <c r="S22" s="82">
        <v>458550</v>
      </c>
      <c r="T22" s="82">
        <v>501878</v>
      </c>
      <c r="U22" s="82">
        <v>538856</v>
      </c>
      <c r="V22" s="82">
        <v>568398</v>
      </c>
      <c r="W22" s="82">
        <v>621334</v>
      </c>
      <c r="X22" s="82">
        <v>666537</v>
      </c>
      <c r="Y22" s="82">
        <v>724341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1117357</v>
      </c>
      <c r="C24" s="82">
        <v>1120198</v>
      </c>
      <c r="D24" s="82">
        <v>1104208</v>
      </c>
      <c r="E24" s="82">
        <v>1080542</v>
      </c>
      <c r="F24" s="82">
        <v>1051284</v>
      </c>
      <c r="G24" s="82">
        <v>1038356</v>
      </c>
      <c r="H24" s="82">
        <v>1023797</v>
      </c>
      <c r="I24" s="82">
        <v>1035371</v>
      </c>
      <c r="J24" s="82">
        <v>1029185</v>
      </c>
      <c r="K24" s="82">
        <v>1007577</v>
      </c>
      <c r="L24" s="82">
        <v>983829</v>
      </c>
      <c r="M24" s="82">
        <v>966969</v>
      </c>
      <c r="N24" s="82">
        <v>959057</v>
      </c>
      <c r="O24" s="82">
        <v>944021</v>
      </c>
      <c r="P24" s="82">
        <v>914943</v>
      </c>
      <c r="Q24" s="82">
        <v>889434</v>
      </c>
      <c r="R24" s="82">
        <v>867327</v>
      </c>
      <c r="S24" s="82">
        <v>848524</v>
      </c>
      <c r="T24" s="82">
        <v>825697</v>
      </c>
      <c r="U24" s="82">
        <v>807474</v>
      </c>
      <c r="V24" s="82">
        <v>787932</v>
      </c>
      <c r="W24" s="82">
        <v>775248</v>
      </c>
      <c r="X24" s="82">
        <v>754817</v>
      </c>
      <c r="Y24" s="82">
        <v>736741</v>
      </c>
      <c r="DA24" s="89" t="s">
        <v>354</v>
      </c>
    </row>
    <row r="25" spans="1:105" ht="12" customHeight="1" x14ac:dyDescent="0.25">
      <c r="A25" s="73" t="s">
        <v>53</v>
      </c>
      <c r="B25" s="83">
        <v>1297027</v>
      </c>
      <c r="C25" s="83">
        <v>1281926</v>
      </c>
      <c r="D25" s="83">
        <v>1285285</v>
      </c>
      <c r="E25" s="83">
        <v>1295347</v>
      </c>
      <c r="F25" s="83">
        <v>1328828</v>
      </c>
      <c r="G25" s="83">
        <v>1361409</v>
      </c>
      <c r="H25" s="83">
        <v>1395207</v>
      </c>
      <c r="I25" s="83">
        <v>1421116</v>
      </c>
      <c r="J25" s="83">
        <v>1483925</v>
      </c>
      <c r="K25" s="83">
        <v>1523404</v>
      </c>
      <c r="L25" s="83">
        <v>1563080</v>
      </c>
      <c r="M25" s="83">
        <v>1632736</v>
      </c>
      <c r="N25" s="83">
        <v>1709749</v>
      </c>
      <c r="O25" s="83">
        <v>1779822</v>
      </c>
      <c r="P25" s="83">
        <v>1816282</v>
      </c>
      <c r="Q25" s="83">
        <v>1819647</v>
      </c>
      <c r="R25" s="83">
        <v>1808437</v>
      </c>
      <c r="S25" s="83">
        <v>1793127</v>
      </c>
      <c r="T25" s="83">
        <v>1820669</v>
      </c>
      <c r="U25" s="83">
        <v>1875608</v>
      </c>
      <c r="V25" s="83">
        <v>1892013</v>
      </c>
      <c r="W25" s="83">
        <v>1915603</v>
      </c>
      <c r="X25" s="83">
        <v>1934444</v>
      </c>
      <c r="Y25" s="83">
        <v>2048076</v>
      </c>
      <c r="DA25" s="90" t="s">
        <v>355</v>
      </c>
    </row>
    <row r="26" spans="1:105" ht="12" customHeight="1" x14ac:dyDescent="0.25">
      <c r="A26" s="84" t="s">
        <v>52</v>
      </c>
      <c r="B26" s="85">
        <v>0</v>
      </c>
      <c r="C26" s="85">
        <v>0</v>
      </c>
      <c r="D26" s="85">
        <v>0</v>
      </c>
      <c r="E26" s="85">
        <v>25043</v>
      </c>
      <c r="F26" s="85">
        <v>28672</v>
      </c>
      <c r="G26" s="85">
        <v>32762</v>
      </c>
      <c r="H26" s="85">
        <v>41308</v>
      </c>
      <c r="I26" s="85">
        <v>52951</v>
      </c>
      <c r="J26" s="85">
        <v>67413</v>
      </c>
      <c r="K26" s="85">
        <v>93135</v>
      </c>
      <c r="L26" s="85">
        <v>124116</v>
      </c>
      <c r="M26" s="85">
        <v>153972</v>
      </c>
      <c r="N26" s="85">
        <v>177979</v>
      </c>
      <c r="O26" s="85">
        <v>194998</v>
      </c>
      <c r="P26" s="85">
        <v>210337</v>
      </c>
      <c r="Q26" s="85">
        <v>211040</v>
      </c>
      <c r="R26" s="85">
        <v>211457</v>
      </c>
      <c r="S26" s="85">
        <v>211128</v>
      </c>
      <c r="T26" s="85">
        <v>219975</v>
      </c>
      <c r="U26" s="85">
        <v>225127</v>
      </c>
      <c r="V26" s="85">
        <v>226674</v>
      </c>
      <c r="W26" s="85">
        <v>233397</v>
      </c>
      <c r="X26" s="85">
        <v>267449</v>
      </c>
      <c r="Y26" s="85">
        <v>300750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3946356</v>
      </c>
      <c r="C27" s="71">
        <f t="shared" si="11"/>
        <v>3955534</v>
      </c>
      <c r="D27" s="71">
        <f t="shared" si="11"/>
        <v>3970766</v>
      </c>
      <c r="E27" s="71">
        <f t="shared" si="11"/>
        <v>3994954</v>
      </c>
      <c r="F27" s="71">
        <f t="shared" si="11"/>
        <v>4023912</v>
      </c>
      <c r="G27" s="71">
        <f t="shared" si="11"/>
        <v>4053599</v>
      </c>
      <c r="H27" s="71">
        <f t="shared" si="11"/>
        <v>4061810</v>
      </c>
      <c r="I27" s="71">
        <f t="shared" si="11"/>
        <v>4077230</v>
      </c>
      <c r="J27" s="71">
        <f t="shared" si="11"/>
        <v>4134062</v>
      </c>
      <c r="K27" s="71">
        <f t="shared" si="11"/>
        <v>4160328</v>
      </c>
      <c r="L27" s="71">
        <f t="shared" si="11"/>
        <v>4192734</v>
      </c>
      <c r="M27" s="71">
        <f t="shared" si="11"/>
        <v>4245124</v>
      </c>
      <c r="N27" s="71">
        <f t="shared" si="11"/>
        <v>4315060</v>
      </c>
      <c r="O27" s="71">
        <f t="shared" si="11"/>
        <v>4374428</v>
      </c>
      <c r="P27" s="71">
        <f t="shared" si="11"/>
        <v>4396662</v>
      </c>
      <c r="Q27" s="71">
        <f t="shared" si="11"/>
        <v>4418564</v>
      </c>
      <c r="R27" s="71">
        <f t="shared" ref="R27:V27" si="12">SUM(R28:R32)</f>
        <v>4449344</v>
      </c>
      <c r="S27" s="71">
        <f t="shared" si="12"/>
        <v>4467407</v>
      </c>
      <c r="T27" s="71">
        <f t="shared" si="12"/>
        <v>4499599</v>
      </c>
      <c r="U27" s="71">
        <f t="shared" si="12"/>
        <v>4555090</v>
      </c>
      <c r="V27" s="71">
        <f t="shared" si="12"/>
        <v>4568107</v>
      </c>
      <c r="W27" s="71">
        <f t="shared" ref="W27:Y27" si="13">SUM(W28:W32)</f>
        <v>4618080</v>
      </c>
      <c r="X27" s="71">
        <f t="shared" si="13"/>
        <v>4612591</v>
      </c>
      <c r="Y27" s="71">
        <f t="shared" si="13"/>
        <v>4748916</v>
      </c>
      <c r="DA27" s="88" t="s">
        <v>357</v>
      </c>
    </row>
    <row r="28" spans="1:105" ht="12" customHeight="1" x14ac:dyDescent="0.25">
      <c r="A28" s="28" t="s">
        <v>51</v>
      </c>
      <c r="B28" s="82">
        <v>9615</v>
      </c>
      <c r="C28" s="82">
        <v>9142</v>
      </c>
      <c r="D28" s="82">
        <v>8794</v>
      </c>
      <c r="E28" s="82">
        <v>8460</v>
      </c>
      <c r="F28" s="82">
        <v>8316</v>
      </c>
      <c r="G28" s="82">
        <v>7977</v>
      </c>
      <c r="H28" s="82">
        <v>7951</v>
      </c>
      <c r="I28" s="82">
        <v>7644</v>
      </c>
      <c r="J28" s="82">
        <v>7808</v>
      </c>
      <c r="K28" s="82">
        <v>8399</v>
      </c>
      <c r="L28" s="82">
        <v>9269</v>
      </c>
      <c r="M28" s="82">
        <v>9962</v>
      </c>
      <c r="N28" s="82">
        <v>10221</v>
      </c>
      <c r="O28" s="82">
        <v>10415</v>
      </c>
      <c r="P28" s="82">
        <v>10518</v>
      </c>
      <c r="Q28" s="82">
        <v>10031</v>
      </c>
      <c r="R28" s="82">
        <v>9109</v>
      </c>
      <c r="S28" s="82">
        <v>8801</v>
      </c>
      <c r="T28" s="82">
        <v>8285</v>
      </c>
      <c r="U28" s="82">
        <v>6860</v>
      </c>
      <c r="V28" s="82">
        <v>4307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206431</v>
      </c>
      <c r="C29" s="82">
        <v>203116</v>
      </c>
      <c r="D29" s="82">
        <v>182943</v>
      </c>
      <c r="E29" s="82">
        <v>161162</v>
      </c>
      <c r="F29" s="82">
        <v>142234</v>
      </c>
      <c r="G29" s="82">
        <v>114160</v>
      </c>
      <c r="H29" s="82">
        <v>96067</v>
      </c>
      <c r="I29" s="82">
        <v>75431</v>
      </c>
      <c r="J29" s="82">
        <v>67603</v>
      </c>
      <c r="K29" s="82">
        <v>67468</v>
      </c>
      <c r="L29" s="82">
        <v>69756</v>
      </c>
      <c r="M29" s="82">
        <v>92085</v>
      </c>
      <c r="N29" s="82">
        <v>121969</v>
      </c>
      <c r="O29" s="82">
        <v>136038</v>
      </c>
      <c r="P29" s="82">
        <v>144866</v>
      </c>
      <c r="Q29" s="82">
        <v>139368</v>
      </c>
      <c r="R29" s="82">
        <v>119732</v>
      </c>
      <c r="S29" s="82">
        <v>112409</v>
      </c>
      <c r="T29" s="82">
        <v>110095</v>
      </c>
      <c r="U29" s="82">
        <v>106173</v>
      </c>
      <c r="V29" s="82">
        <v>98420</v>
      </c>
      <c r="W29" s="82">
        <v>78448</v>
      </c>
      <c r="X29" s="82">
        <v>67617</v>
      </c>
      <c r="Y29" s="82">
        <v>61787</v>
      </c>
      <c r="DA29" s="89" t="s">
        <v>359</v>
      </c>
    </row>
    <row r="30" spans="1:105" ht="12" customHeight="1" x14ac:dyDescent="0.25">
      <c r="A30" s="28" t="s">
        <v>189</v>
      </c>
      <c r="B30" s="82">
        <v>1140527</v>
      </c>
      <c r="C30" s="82">
        <v>1169816</v>
      </c>
      <c r="D30" s="82">
        <v>1205206</v>
      </c>
      <c r="E30" s="82">
        <v>1251020</v>
      </c>
      <c r="F30" s="82">
        <v>1279097</v>
      </c>
      <c r="G30" s="82">
        <v>1291986</v>
      </c>
      <c r="H30" s="82">
        <v>1274123</v>
      </c>
      <c r="I30" s="82">
        <v>1244870</v>
      </c>
      <c r="J30" s="82">
        <v>1231396</v>
      </c>
      <c r="K30" s="82">
        <v>1219168</v>
      </c>
      <c r="L30" s="82">
        <v>1213205</v>
      </c>
      <c r="M30" s="82">
        <v>1180666</v>
      </c>
      <c r="N30" s="82">
        <v>1151190</v>
      </c>
      <c r="O30" s="82">
        <v>1126118</v>
      </c>
      <c r="P30" s="82">
        <v>1108319</v>
      </c>
      <c r="Q30" s="82">
        <v>1137275</v>
      </c>
      <c r="R30" s="82">
        <v>1179593</v>
      </c>
      <c r="S30" s="82">
        <v>1203660</v>
      </c>
      <c r="T30" s="82">
        <v>1204422</v>
      </c>
      <c r="U30" s="82">
        <v>1203324</v>
      </c>
      <c r="V30" s="82">
        <v>1198792</v>
      </c>
      <c r="W30" s="82">
        <v>1190049</v>
      </c>
      <c r="X30" s="82">
        <v>1137711</v>
      </c>
      <c r="Y30" s="82">
        <v>1117536</v>
      </c>
      <c r="DA30" s="89" t="s">
        <v>360</v>
      </c>
    </row>
    <row r="31" spans="1:105" ht="12" customHeight="1" x14ac:dyDescent="0.25">
      <c r="A31" s="28" t="s">
        <v>202</v>
      </c>
      <c r="B31" s="82">
        <v>44639</v>
      </c>
      <c r="C31" s="82">
        <v>45279</v>
      </c>
      <c r="D31" s="82">
        <v>48181</v>
      </c>
      <c r="E31" s="82">
        <v>51052</v>
      </c>
      <c r="F31" s="82">
        <v>55055</v>
      </c>
      <c r="G31" s="82">
        <v>59786</v>
      </c>
      <c r="H31" s="82">
        <v>64699</v>
      </c>
      <c r="I31" s="82">
        <v>70725</v>
      </c>
      <c r="J31" s="82">
        <v>75128</v>
      </c>
      <c r="K31" s="82">
        <v>78863</v>
      </c>
      <c r="L31" s="82">
        <v>79091</v>
      </c>
      <c r="M31" s="82">
        <v>80725</v>
      </c>
      <c r="N31" s="82">
        <v>82390</v>
      </c>
      <c r="O31" s="82">
        <v>87318</v>
      </c>
      <c r="P31" s="82">
        <v>100538</v>
      </c>
      <c r="Q31" s="82">
        <v>102531</v>
      </c>
      <c r="R31" s="82">
        <v>109733</v>
      </c>
      <c r="S31" s="82">
        <v>112467</v>
      </c>
      <c r="T31" s="82">
        <v>112034</v>
      </c>
      <c r="U31" s="82">
        <v>109243</v>
      </c>
      <c r="V31" s="82">
        <v>99580</v>
      </c>
      <c r="W31" s="82">
        <v>86131</v>
      </c>
      <c r="X31" s="82">
        <v>59657</v>
      </c>
      <c r="Y31" s="82">
        <v>54253</v>
      </c>
      <c r="DA31" s="89" t="s">
        <v>361</v>
      </c>
    </row>
    <row r="32" spans="1:105" ht="12" customHeight="1" x14ac:dyDescent="0.25">
      <c r="A32" s="32" t="s">
        <v>53</v>
      </c>
      <c r="B32" s="86">
        <v>2545144</v>
      </c>
      <c r="C32" s="86">
        <v>2528181</v>
      </c>
      <c r="D32" s="86">
        <v>2525642</v>
      </c>
      <c r="E32" s="86">
        <v>2523260</v>
      </c>
      <c r="F32" s="86">
        <v>2539210</v>
      </c>
      <c r="G32" s="86">
        <v>2579690</v>
      </c>
      <c r="H32" s="86">
        <v>2618970</v>
      </c>
      <c r="I32" s="86">
        <v>2678560</v>
      </c>
      <c r="J32" s="86">
        <v>2752127</v>
      </c>
      <c r="K32" s="86">
        <v>2786430</v>
      </c>
      <c r="L32" s="86">
        <v>2821413</v>
      </c>
      <c r="M32" s="86">
        <v>2881686</v>
      </c>
      <c r="N32" s="86">
        <v>2949290</v>
      </c>
      <c r="O32" s="86">
        <v>3014539</v>
      </c>
      <c r="P32" s="86">
        <v>3032421</v>
      </c>
      <c r="Q32" s="86">
        <v>3029359</v>
      </c>
      <c r="R32" s="86">
        <v>3031177</v>
      </c>
      <c r="S32" s="86">
        <v>3030070</v>
      </c>
      <c r="T32" s="86">
        <v>3064763</v>
      </c>
      <c r="U32" s="86">
        <v>3129490</v>
      </c>
      <c r="V32" s="86">
        <v>3167008</v>
      </c>
      <c r="W32" s="86">
        <v>3263452</v>
      </c>
      <c r="X32" s="86">
        <v>3347606</v>
      </c>
      <c r="Y32" s="86">
        <v>3515340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5868.4063098837923</v>
      </c>
      <c r="C3" s="65">
        <f t="shared" si="0"/>
        <v>6430.8129733091664</v>
      </c>
      <c r="D3" s="65">
        <f t="shared" si="0"/>
        <v>6134.4492134261363</v>
      </c>
      <c r="E3" s="65">
        <f t="shared" si="0"/>
        <v>6337.8015772761291</v>
      </c>
      <c r="F3" s="65">
        <f t="shared" si="0"/>
        <v>6222.3295141081217</v>
      </c>
      <c r="G3" s="65">
        <f t="shared" si="0"/>
        <v>6046.812083196829</v>
      </c>
      <c r="H3" s="65">
        <f t="shared" si="0"/>
        <v>6160.209523553589</v>
      </c>
      <c r="I3" s="65">
        <f t="shared" si="0"/>
        <v>5780.2850187865542</v>
      </c>
      <c r="J3" s="65">
        <f t="shared" si="0"/>
        <v>5873.9391569703939</v>
      </c>
      <c r="K3" s="65">
        <f t="shared" si="0"/>
        <v>6015.3837653291721</v>
      </c>
      <c r="L3" s="65">
        <f t="shared" si="0"/>
        <v>6800.8856416333938</v>
      </c>
      <c r="M3" s="65">
        <f t="shared" si="0"/>
        <v>6222.1766947043097</v>
      </c>
      <c r="N3" s="65">
        <f t="shared" si="0"/>
        <v>6468.0359339485522</v>
      </c>
      <c r="O3" s="65">
        <f t="shared" si="0"/>
        <v>6613.3970187246214</v>
      </c>
      <c r="P3" s="65">
        <f t="shared" si="0"/>
        <v>5899.221955258271</v>
      </c>
      <c r="Q3" s="65">
        <f t="shared" si="0"/>
        <v>6107.4391570606795</v>
      </c>
      <c r="R3" s="65">
        <f t="shared" ref="R3:V3" si="1">SUM(R4,R15,R17,R27)</f>
        <v>6407.5835359938228</v>
      </c>
      <c r="S3" s="65">
        <f t="shared" si="1"/>
        <v>6494.4809331903152</v>
      </c>
      <c r="T3" s="65">
        <f t="shared" si="1"/>
        <v>6310.2244722217256</v>
      </c>
      <c r="U3" s="65">
        <f t="shared" si="1"/>
        <v>6199.5101313500163</v>
      </c>
      <c r="V3" s="65">
        <f t="shared" si="1"/>
        <v>6331.4379861286116</v>
      </c>
      <c r="W3" s="65">
        <f t="shared" ref="W3:Y3" si="2">SUM(W4,W15,W17,W27)</f>
        <v>6982.0513683875643</v>
      </c>
      <c r="X3" s="65">
        <f t="shared" si="2"/>
        <v>6200.4866676630054</v>
      </c>
      <c r="Y3" s="65">
        <f t="shared" si="2"/>
        <v>5393.9600936003526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4876.5232049112046</v>
      </c>
      <c r="C4" s="69">
        <f t="shared" si="3"/>
        <v>5404.0290667170102</v>
      </c>
      <c r="D4" s="69">
        <f t="shared" si="3"/>
        <v>5123.9659667617834</v>
      </c>
      <c r="E4" s="69">
        <f t="shared" si="3"/>
        <v>5283.1300752101761</v>
      </c>
      <c r="F4" s="69">
        <f t="shared" si="3"/>
        <v>5184.6524981203156</v>
      </c>
      <c r="G4" s="69">
        <f t="shared" si="3"/>
        <v>4968.5043052515493</v>
      </c>
      <c r="H4" s="69">
        <f t="shared" si="3"/>
        <v>5071.6432410314546</v>
      </c>
      <c r="I4" s="69">
        <f t="shared" si="3"/>
        <v>4752.0200244567932</v>
      </c>
      <c r="J4" s="69">
        <f t="shared" si="3"/>
        <v>4835.9896994493902</v>
      </c>
      <c r="K4" s="69">
        <f t="shared" si="3"/>
        <v>4986.7664893888905</v>
      </c>
      <c r="L4" s="69">
        <f t="shared" si="3"/>
        <v>5723.6280232287454</v>
      </c>
      <c r="M4" s="69">
        <f t="shared" si="3"/>
        <v>5257.2166649370065</v>
      </c>
      <c r="N4" s="69">
        <f t="shared" si="3"/>
        <v>5476.4021348361457</v>
      </c>
      <c r="O4" s="69">
        <f t="shared" si="3"/>
        <v>5620.7058095371594</v>
      </c>
      <c r="P4" s="69">
        <f t="shared" si="3"/>
        <v>4958.3996869109205</v>
      </c>
      <c r="Q4" s="69">
        <f t="shared" si="3"/>
        <v>5129.9017836253115</v>
      </c>
      <c r="R4" s="69">
        <f t="shared" ref="R4:V4" si="4">SUM(R5:R14)</f>
        <v>5384.8340948317118</v>
      </c>
      <c r="S4" s="69">
        <f t="shared" si="4"/>
        <v>5430.6262823252828</v>
      </c>
      <c r="T4" s="69">
        <f t="shared" si="4"/>
        <v>5274.0449022550474</v>
      </c>
      <c r="U4" s="69">
        <f t="shared" si="4"/>
        <v>5189.9418194822238</v>
      </c>
      <c r="V4" s="69">
        <f t="shared" si="4"/>
        <v>5272.7010608837872</v>
      </c>
      <c r="W4" s="69">
        <f t="shared" ref="W4:Y4" si="5">SUM(W5:W14)</f>
        <v>5892.4940198212553</v>
      </c>
      <c r="X4" s="69">
        <f t="shared" si="5"/>
        <v>5274.2131481454071</v>
      </c>
      <c r="Y4" s="69">
        <f t="shared" si="5"/>
        <v>4526.7081159995496</v>
      </c>
      <c r="DA4" s="88" t="s">
        <v>246</v>
      </c>
    </row>
    <row r="5" spans="1:105" ht="12" customHeight="1" x14ac:dyDescent="0.25">
      <c r="A5" s="28" t="s">
        <v>51</v>
      </c>
      <c r="B5" s="72">
        <v>873.24212594919311</v>
      </c>
      <c r="C5" s="72">
        <v>885.02375045815847</v>
      </c>
      <c r="D5" s="72">
        <v>805.04500680402646</v>
      </c>
      <c r="E5" s="72">
        <v>803.71650693159779</v>
      </c>
      <c r="F5" s="72">
        <v>788.69907804355114</v>
      </c>
      <c r="G5" s="72">
        <v>659.11866761569968</v>
      </c>
      <c r="H5" s="72">
        <v>768.15378229296721</v>
      </c>
      <c r="I5" s="72">
        <v>615.65461741441084</v>
      </c>
      <c r="J5" s="72">
        <v>619.41292275507692</v>
      </c>
      <c r="K5" s="72">
        <v>696.21259075443891</v>
      </c>
      <c r="L5" s="72">
        <v>919.08028539250199</v>
      </c>
      <c r="M5" s="72">
        <v>857.27622596711353</v>
      </c>
      <c r="N5" s="72">
        <v>905.83695130592878</v>
      </c>
      <c r="O5" s="72">
        <v>945.4729319771277</v>
      </c>
      <c r="P5" s="72">
        <v>798.14505494026719</v>
      </c>
      <c r="Q5" s="72">
        <v>798.46615075953014</v>
      </c>
      <c r="R5" s="72">
        <v>792.87447215056818</v>
      </c>
      <c r="S5" s="72">
        <v>808.9361421610771</v>
      </c>
      <c r="T5" s="72">
        <v>760.49292322989902</v>
      </c>
      <c r="U5" s="72">
        <v>626.07524431001127</v>
      </c>
      <c r="V5" s="72">
        <v>614.67663636833049</v>
      </c>
      <c r="W5" s="72">
        <v>620.36744141659494</v>
      </c>
      <c r="X5" s="72">
        <v>650.18034446476281</v>
      </c>
      <c r="Y5" s="72">
        <v>414.95157223881131</v>
      </c>
      <c r="DA5" s="89" t="s">
        <v>364</v>
      </c>
    </row>
    <row r="6" spans="1:105" ht="12" customHeight="1" x14ac:dyDescent="0.25">
      <c r="A6" s="28" t="s">
        <v>74</v>
      </c>
      <c r="B6" s="72">
        <v>57.868182875319079</v>
      </c>
      <c r="C6" s="72">
        <v>67.644187204254081</v>
      </c>
      <c r="D6" s="72">
        <v>52.678676271047962</v>
      </c>
      <c r="E6" s="72">
        <v>47.40324638572519</v>
      </c>
      <c r="F6" s="72">
        <v>47.894510612563423</v>
      </c>
      <c r="G6" s="72">
        <v>28.950360868315769</v>
      </c>
      <c r="H6" s="72">
        <v>30.074747261968707</v>
      </c>
      <c r="I6" s="72">
        <v>19.901811264462285</v>
      </c>
      <c r="J6" s="72">
        <v>14.622404460305523</v>
      </c>
      <c r="K6" s="72">
        <v>4.6971819776821304</v>
      </c>
      <c r="L6" s="72">
        <v>20.602593885454077</v>
      </c>
      <c r="M6" s="72">
        <v>24.938422462540199</v>
      </c>
      <c r="N6" s="72">
        <v>39.134928710869787</v>
      </c>
      <c r="O6" s="72">
        <v>34.173388261681964</v>
      </c>
      <c r="P6" s="72">
        <v>37.348400971630149</v>
      </c>
      <c r="Q6" s="72">
        <v>37.661249641731125</v>
      </c>
      <c r="R6" s="72">
        <v>42.157580968758964</v>
      </c>
      <c r="S6" s="72">
        <v>42.3019489825165</v>
      </c>
      <c r="T6" s="72">
        <v>47.787876182287199</v>
      </c>
      <c r="U6" s="72">
        <v>44.139997133849285</v>
      </c>
      <c r="V6" s="72">
        <v>46.131857265692233</v>
      </c>
      <c r="W6" s="72">
        <v>50.412711378618518</v>
      </c>
      <c r="X6" s="72">
        <v>46.03040985955861</v>
      </c>
      <c r="Y6" s="72">
        <v>57.404069934078564</v>
      </c>
      <c r="DA6" s="89" t="s">
        <v>365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366</v>
      </c>
    </row>
    <row r="8" spans="1:105" ht="12" customHeight="1" x14ac:dyDescent="0.25">
      <c r="A8" s="28" t="s">
        <v>189</v>
      </c>
      <c r="B8" s="72">
        <v>1704.9561908251758</v>
      </c>
      <c r="C8" s="72">
        <v>2000.5165275764145</v>
      </c>
      <c r="D8" s="72">
        <v>1864.2254302972972</v>
      </c>
      <c r="E8" s="72">
        <v>2003.8176521791072</v>
      </c>
      <c r="F8" s="72">
        <v>1959.7578925000519</v>
      </c>
      <c r="G8" s="72">
        <v>1898.7628828052852</v>
      </c>
      <c r="H8" s="72">
        <v>1874.3742804459459</v>
      </c>
      <c r="I8" s="72">
        <v>1676.1519266219418</v>
      </c>
      <c r="J8" s="72">
        <v>1688.7065135707048</v>
      </c>
      <c r="K8" s="72">
        <v>1711.1570572477219</v>
      </c>
      <c r="L8" s="72">
        <v>2011.0630912747731</v>
      </c>
      <c r="M8" s="72">
        <v>1698.4018299114339</v>
      </c>
      <c r="N8" s="72">
        <v>1720.2297372709809</v>
      </c>
      <c r="O8" s="72">
        <v>1732.3347141050649</v>
      </c>
      <c r="P8" s="72">
        <v>1389.922640794797</v>
      </c>
      <c r="Q8" s="72">
        <v>1509.4132841887974</v>
      </c>
      <c r="R8" s="72">
        <v>1680.859063022496</v>
      </c>
      <c r="S8" s="72">
        <v>1680.53850835611</v>
      </c>
      <c r="T8" s="72">
        <v>1574.1483156871029</v>
      </c>
      <c r="U8" s="72">
        <v>1506.1101223499372</v>
      </c>
      <c r="V8" s="72">
        <v>1547.8400945111982</v>
      </c>
      <c r="W8" s="72">
        <v>1754.7519938830494</v>
      </c>
      <c r="X8" s="72">
        <v>1418.94266078294</v>
      </c>
      <c r="Y8" s="72">
        <v>1254.670660151723</v>
      </c>
      <c r="DA8" s="89" t="s">
        <v>367</v>
      </c>
    </row>
    <row r="9" spans="1:105" ht="12" customHeight="1" x14ac:dyDescent="0.25">
      <c r="A9" s="28" t="s">
        <v>202</v>
      </c>
      <c r="B9" s="72">
        <v>961.91660952286429</v>
      </c>
      <c r="C9" s="72">
        <v>1022.138043502667</v>
      </c>
      <c r="D9" s="72">
        <v>1050.5295483482837</v>
      </c>
      <c r="E9" s="72">
        <v>1078.9598115167826</v>
      </c>
      <c r="F9" s="72">
        <v>1112.0527256151356</v>
      </c>
      <c r="G9" s="72">
        <v>1140.6900531987756</v>
      </c>
      <c r="H9" s="72">
        <v>1191.7860335063285</v>
      </c>
      <c r="I9" s="72">
        <v>1239.0091590970615</v>
      </c>
      <c r="J9" s="72">
        <v>1309.6921734184384</v>
      </c>
      <c r="K9" s="72">
        <v>1400.6250980981649</v>
      </c>
      <c r="L9" s="72">
        <v>1458.4865739174143</v>
      </c>
      <c r="M9" s="72">
        <v>1503.9893682582165</v>
      </c>
      <c r="N9" s="72">
        <v>1570.6194900640951</v>
      </c>
      <c r="O9" s="72">
        <v>1636.257366919365</v>
      </c>
      <c r="P9" s="72">
        <v>1662.7557586110975</v>
      </c>
      <c r="Q9" s="72">
        <v>1693.106878761824</v>
      </c>
      <c r="R9" s="72">
        <v>1704.2660695519257</v>
      </c>
      <c r="S9" s="72">
        <v>1726.8080777682219</v>
      </c>
      <c r="T9" s="72">
        <v>1791.11162224133</v>
      </c>
      <c r="U9" s="72">
        <v>1922.4535492500236</v>
      </c>
      <c r="V9" s="72">
        <v>1961.5269513709759</v>
      </c>
      <c r="W9" s="72">
        <v>2189.7409477405158</v>
      </c>
      <c r="X9" s="72">
        <v>2057.7804432979829</v>
      </c>
      <c r="Y9" s="72">
        <v>1831.2357313461348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1062.105149879319</v>
      </c>
      <c r="C11" s="72">
        <v>1185.1980172096785</v>
      </c>
      <c r="D11" s="72">
        <v>1125.7312404029208</v>
      </c>
      <c r="E11" s="72">
        <v>1109.9210448746244</v>
      </c>
      <c r="F11" s="72">
        <v>1042.5887424519406</v>
      </c>
      <c r="G11" s="72">
        <v>1013.7413871697582</v>
      </c>
      <c r="H11" s="72">
        <v>970.75397780159267</v>
      </c>
      <c r="I11" s="72">
        <v>988.77501566594538</v>
      </c>
      <c r="J11" s="72">
        <v>1000.3836405225344</v>
      </c>
      <c r="K11" s="72">
        <v>981.86019156788245</v>
      </c>
      <c r="L11" s="72">
        <v>1103.8003838644045</v>
      </c>
      <c r="M11" s="72">
        <v>993.55802739986154</v>
      </c>
      <c r="N11" s="72">
        <v>1052.6684746778619</v>
      </c>
      <c r="O11" s="72">
        <v>1078.6712677211115</v>
      </c>
      <c r="P11" s="72">
        <v>898.0271082063822</v>
      </c>
      <c r="Q11" s="72">
        <v>908.6361001528528</v>
      </c>
      <c r="R11" s="72">
        <v>944.71016290106127</v>
      </c>
      <c r="S11" s="72">
        <v>947.6028997721146</v>
      </c>
      <c r="T11" s="72">
        <v>885.63554796001029</v>
      </c>
      <c r="U11" s="72">
        <v>862.6721574314397</v>
      </c>
      <c r="V11" s="72">
        <v>866.20975307436083</v>
      </c>
      <c r="W11" s="72">
        <v>983.56962420915215</v>
      </c>
      <c r="X11" s="72">
        <v>867.15506272921039</v>
      </c>
      <c r="Y11" s="72">
        <v>732.02665227395255</v>
      </c>
      <c r="DA11" s="89" t="s">
        <v>370</v>
      </c>
    </row>
    <row r="12" spans="1:105" ht="12" customHeight="1" x14ac:dyDescent="0.25">
      <c r="A12" s="28" t="s">
        <v>95</v>
      </c>
      <c r="B12" s="72">
        <v>3.044218099132475</v>
      </c>
      <c r="C12" s="72">
        <v>4.9363900176248592</v>
      </c>
      <c r="D12" s="72">
        <v>8.7086836200040825</v>
      </c>
      <c r="E12" s="72">
        <v>11.624121530379316</v>
      </c>
      <c r="F12" s="72">
        <v>14.47462093711405</v>
      </c>
      <c r="G12" s="72">
        <v>16.489120212781987</v>
      </c>
      <c r="H12" s="72">
        <v>20.526656008714685</v>
      </c>
      <c r="I12" s="72">
        <v>24.911334752904587</v>
      </c>
      <c r="J12" s="72">
        <v>28.815432320547991</v>
      </c>
      <c r="K12" s="72">
        <v>33.884451926263878</v>
      </c>
      <c r="L12" s="72">
        <v>39.348594014707217</v>
      </c>
      <c r="M12" s="72">
        <v>44.283977930270794</v>
      </c>
      <c r="N12" s="72">
        <v>49.158534637407982</v>
      </c>
      <c r="O12" s="72">
        <v>53.023314233459047</v>
      </c>
      <c r="P12" s="72">
        <v>55.748944131670747</v>
      </c>
      <c r="Q12" s="72">
        <v>59.036519206866636</v>
      </c>
      <c r="R12" s="72">
        <v>63.773182443564053</v>
      </c>
      <c r="S12" s="72">
        <v>69.176709995641119</v>
      </c>
      <c r="T12" s="72">
        <v>75.822467707461044</v>
      </c>
      <c r="U12" s="72">
        <v>84.202840644467514</v>
      </c>
      <c r="V12" s="72">
        <v>92.429351577062903</v>
      </c>
      <c r="W12" s="72">
        <v>101.88788521494753</v>
      </c>
      <c r="X12" s="72">
        <v>139.12521268082028</v>
      </c>
      <c r="Y12" s="72">
        <v>160.99340837157987</v>
      </c>
      <c r="DA12" s="89" t="s">
        <v>371</v>
      </c>
    </row>
    <row r="13" spans="1:105" ht="12" customHeight="1" x14ac:dyDescent="0.25">
      <c r="A13" s="73" t="s">
        <v>94</v>
      </c>
      <c r="B13" s="74">
        <v>185.10565501470091</v>
      </c>
      <c r="C13" s="74">
        <v>206.70392173680975</v>
      </c>
      <c r="D13" s="74">
        <v>187.83434877358411</v>
      </c>
      <c r="E13" s="74">
        <v>197.11757972071598</v>
      </c>
      <c r="F13" s="74">
        <v>189.49236233805706</v>
      </c>
      <c r="G13" s="74">
        <v>182.58625708300943</v>
      </c>
      <c r="H13" s="74">
        <v>187.34969639573433</v>
      </c>
      <c r="I13" s="74">
        <v>162.19687899830183</v>
      </c>
      <c r="J13" s="74">
        <v>148.48788088881841</v>
      </c>
      <c r="K13" s="74">
        <v>131.50132933331122</v>
      </c>
      <c r="L13" s="74">
        <v>138.94143370318611</v>
      </c>
      <c r="M13" s="74">
        <v>106.87648405352856</v>
      </c>
      <c r="N13" s="74">
        <v>108.97980364900197</v>
      </c>
      <c r="O13" s="74">
        <v>109.81158237305743</v>
      </c>
      <c r="P13" s="74">
        <v>90.722614777528136</v>
      </c>
      <c r="Q13" s="74">
        <v>95.880965318159085</v>
      </c>
      <c r="R13" s="74">
        <v>125.87560254104768</v>
      </c>
      <c r="S13" s="74">
        <v>124.00721918858765</v>
      </c>
      <c r="T13" s="74">
        <v>108.58589224987819</v>
      </c>
      <c r="U13" s="74">
        <v>113.91145741695198</v>
      </c>
      <c r="V13" s="74">
        <v>112.18363919351808</v>
      </c>
      <c r="W13" s="74">
        <v>155.90838394512286</v>
      </c>
      <c r="X13" s="74">
        <v>63.81853603551599</v>
      </c>
      <c r="Y13" s="74">
        <v>48.319255904662889</v>
      </c>
      <c r="DA13" s="90" t="s">
        <v>372</v>
      </c>
    </row>
    <row r="14" spans="1:105" ht="12" customHeight="1" x14ac:dyDescent="0.25">
      <c r="A14" s="75" t="s">
        <v>97</v>
      </c>
      <c r="B14" s="76">
        <v>28.285072745499725</v>
      </c>
      <c r="C14" s="76">
        <v>31.868229011402697</v>
      </c>
      <c r="D14" s="76">
        <v>29.213032244619875</v>
      </c>
      <c r="E14" s="76">
        <v>30.570112071243404</v>
      </c>
      <c r="F14" s="76">
        <v>29.692565621901398</v>
      </c>
      <c r="G14" s="76">
        <v>28.165576297923216</v>
      </c>
      <c r="H14" s="76">
        <v>28.624067318202769</v>
      </c>
      <c r="I14" s="76">
        <v>25.41928064176436</v>
      </c>
      <c r="J14" s="76">
        <v>25.868731512962963</v>
      </c>
      <c r="K14" s="76">
        <v>26.828588483425072</v>
      </c>
      <c r="L14" s="76">
        <v>32.305067176304405</v>
      </c>
      <c r="M14" s="76">
        <v>27.892328954040604</v>
      </c>
      <c r="N14" s="76">
        <v>29.774214520000331</v>
      </c>
      <c r="O14" s="76">
        <v>30.961243946291162</v>
      </c>
      <c r="P14" s="76">
        <v>25.729164477547748</v>
      </c>
      <c r="Q14" s="76">
        <v>27.70063559554967</v>
      </c>
      <c r="R14" s="76">
        <v>30.317961252290164</v>
      </c>
      <c r="S14" s="76">
        <v>31.25477610101381</v>
      </c>
      <c r="T14" s="76">
        <v>30.460256997078584</v>
      </c>
      <c r="U14" s="76">
        <v>30.376450945543624</v>
      </c>
      <c r="V14" s="76">
        <v>31.702777522648034</v>
      </c>
      <c r="W14" s="76">
        <v>35.855032033253664</v>
      </c>
      <c r="X14" s="76">
        <v>31.180478294616854</v>
      </c>
      <c r="Y14" s="76">
        <v>27.106765778606146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0.81198969752594274</v>
      </c>
      <c r="C15" s="69">
        <f t="shared" si="6"/>
        <v>0.70295758211421022</v>
      </c>
      <c r="D15" s="69">
        <f t="shared" si="6"/>
        <v>0.66454964088093416</v>
      </c>
      <c r="E15" s="69">
        <f t="shared" si="6"/>
        <v>0.82197202786394796</v>
      </c>
      <c r="F15" s="69">
        <f t="shared" si="6"/>
        <v>0.66123989526950078</v>
      </c>
      <c r="G15" s="69">
        <f t="shared" si="6"/>
        <v>0.70378982984427019</v>
      </c>
      <c r="H15" s="69">
        <f t="shared" si="6"/>
        <v>0.82434601593713475</v>
      </c>
      <c r="I15" s="69">
        <f t="shared" si="6"/>
        <v>0.82754018786526662</v>
      </c>
      <c r="J15" s="69">
        <f t="shared" si="6"/>
        <v>0.85128408786679266</v>
      </c>
      <c r="K15" s="69">
        <f t="shared" si="6"/>
        <v>0.95407215910649379</v>
      </c>
      <c r="L15" s="69">
        <f t="shared" si="6"/>
        <v>1.2037811557779028</v>
      </c>
      <c r="M15" s="69">
        <f t="shared" si="6"/>
        <v>1.3069694176247164</v>
      </c>
      <c r="N15" s="69">
        <f t="shared" si="6"/>
        <v>1.5726201718875146</v>
      </c>
      <c r="O15" s="69">
        <f t="shared" si="6"/>
        <v>2.1984297216427637</v>
      </c>
      <c r="P15" s="69">
        <f t="shared" si="6"/>
        <v>2.0564144609785009</v>
      </c>
      <c r="Q15" s="69">
        <f t="shared" si="6"/>
        <v>4.2992261392949258</v>
      </c>
      <c r="R15" s="69">
        <f t="shared" si="6"/>
        <v>4.357002961689119</v>
      </c>
      <c r="S15" s="69">
        <f t="shared" si="6"/>
        <v>4.3231346135473343</v>
      </c>
      <c r="T15" s="69">
        <f t="shared" si="6"/>
        <v>5.5173640966848216</v>
      </c>
      <c r="U15" s="69">
        <f t="shared" si="6"/>
        <v>5.9233782363619056</v>
      </c>
      <c r="V15" s="69">
        <f t="shared" si="6"/>
        <v>5.5650855068310046</v>
      </c>
      <c r="W15" s="69">
        <f t="shared" si="6"/>
        <v>6.6658545906181415</v>
      </c>
      <c r="X15" s="69">
        <f t="shared" si="6"/>
        <v>8.340498710232163</v>
      </c>
      <c r="Y15" s="69">
        <f t="shared" si="6"/>
        <v>8.6065252698958687</v>
      </c>
      <c r="DA15" s="88" t="s">
        <v>247</v>
      </c>
    </row>
    <row r="16" spans="1:105" ht="12" customHeight="1" x14ac:dyDescent="0.25">
      <c r="A16" s="28" t="s">
        <v>91</v>
      </c>
      <c r="B16" s="72">
        <v>0.81198969752594274</v>
      </c>
      <c r="C16" s="72">
        <v>0.70295758211421022</v>
      </c>
      <c r="D16" s="72">
        <v>0.66454964088093416</v>
      </c>
      <c r="E16" s="72">
        <v>0.82197202786394796</v>
      </c>
      <c r="F16" s="72">
        <v>0.66123989526950078</v>
      </c>
      <c r="G16" s="72">
        <v>0.70378982984427019</v>
      </c>
      <c r="H16" s="72">
        <v>0.82434601593713475</v>
      </c>
      <c r="I16" s="72">
        <v>0.82754018786526662</v>
      </c>
      <c r="J16" s="72">
        <v>0.85128408786679266</v>
      </c>
      <c r="K16" s="72">
        <v>0.95407215910649379</v>
      </c>
      <c r="L16" s="72">
        <v>1.2037811557779028</v>
      </c>
      <c r="M16" s="72">
        <v>1.3069694176247164</v>
      </c>
      <c r="N16" s="72">
        <v>1.5726201718875146</v>
      </c>
      <c r="O16" s="72">
        <v>2.1984297216427637</v>
      </c>
      <c r="P16" s="72">
        <v>2.0564144609785009</v>
      </c>
      <c r="Q16" s="72">
        <v>4.2992261392949258</v>
      </c>
      <c r="R16" s="72">
        <v>4.357002961689119</v>
      </c>
      <c r="S16" s="72">
        <v>4.3231346135473343</v>
      </c>
      <c r="T16" s="72">
        <v>5.5173640966848216</v>
      </c>
      <c r="U16" s="72">
        <v>5.9233782363619056</v>
      </c>
      <c r="V16" s="72">
        <v>5.5650855068310046</v>
      </c>
      <c r="W16" s="72">
        <v>6.6658545906181415</v>
      </c>
      <c r="X16" s="72">
        <v>8.340498710232163</v>
      </c>
      <c r="Y16" s="72">
        <v>8.6065252698958687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693.72982809885548</v>
      </c>
      <c r="C17" s="69">
        <f t="shared" si="7"/>
        <v>720.94592540671863</v>
      </c>
      <c r="D17" s="69">
        <f t="shared" si="7"/>
        <v>711.2238539468625</v>
      </c>
      <c r="E17" s="69">
        <f t="shared" si="7"/>
        <v>740.42200320238965</v>
      </c>
      <c r="F17" s="69">
        <f t="shared" si="7"/>
        <v>723.60702663248333</v>
      </c>
      <c r="G17" s="69">
        <f t="shared" si="7"/>
        <v>756.78631484118364</v>
      </c>
      <c r="H17" s="69">
        <f t="shared" si="7"/>
        <v>747.38628185795835</v>
      </c>
      <c r="I17" s="69">
        <f t="shared" si="7"/>
        <v>722.41244158587676</v>
      </c>
      <c r="J17" s="69">
        <f t="shared" si="7"/>
        <v>713.66477156815949</v>
      </c>
      <c r="K17" s="69">
        <f t="shared" si="7"/>
        <v>686.8248849041438</v>
      </c>
      <c r="L17" s="69">
        <f t="shared" si="7"/>
        <v>708.96890401943995</v>
      </c>
      <c r="M17" s="69">
        <f t="shared" si="7"/>
        <v>637.25459224883321</v>
      </c>
      <c r="N17" s="69">
        <f t="shared" si="7"/>
        <v>635.19672552627515</v>
      </c>
      <c r="O17" s="69">
        <f t="shared" si="7"/>
        <v>630.24006255364111</v>
      </c>
      <c r="P17" s="69">
        <f t="shared" si="7"/>
        <v>626.90816817110215</v>
      </c>
      <c r="Q17" s="69">
        <f t="shared" si="7"/>
        <v>637.4390286624722</v>
      </c>
      <c r="R17" s="69">
        <f t="shared" ref="R17:V17" si="8">SUM(R18:R26)</f>
        <v>672.58966554792585</v>
      </c>
      <c r="S17" s="69">
        <f t="shared" si="8"/>
        <v>714.4762538686681</v>
      </c>
      <c r="T17" s="69">
        <f t="shared" si="8"/>
        <v>701.54106282718919</v>
      </c>
      <c r="U17" s="69">
        <f t="shared" si="8"/>
        <v>685.84585355779916</v>
      </c>
      <c r="V17" s="69">
        <f t="shared" si="8"/>
        <v>713.89691525196588</v>
      </c>
      <c r="W17" s="69">
        <f t="shared" ref="W17:Y17" si="9">SUM(W18:W26)</f>
        <v>685.72662919638844</v>
      </c>
      <c r="X17" s="69">
        <f t="shared" si="9"/>
        <v>607.13454406128085</v>
      </c>
      <c r="Y17" s="69">
        <f t="shared" si="9"/>
        <v>540.32219349597017</v>
      </c>
      <c r="DA17" s="88" t="s">
        <v>248</v>
      </c>
    </row>
    <row r="18" spans="1:105" ht="12" customHeight="1" x14ac:dyDescent="0.25">
      <c r="A18" s="28" t="s">
        <v>51</v>
      </c>
      <c r="B18" s="72">
        <v>34.563954478034567</v>
      </c>
      <c r="C18" s="72">
        <v>32.749364114806646</v>
      </c>
      <c r="D18" s="72">
        <v>31.019875116111507</v>
      </c>
      <c r="E18" s="72">
        <v>31.259866160761767</v>
      </c>
      <c r="F18" s="72">
        <v>30.567505819310984</v>
      </c>
      <c r="G18" s="72">
        <v>27.86460673213378</v>
      </c>
      <c r="H18" s="72">
        <v>31.309375159799721</v>
      </c>
      <c r="I18" s="72">
        <v>25.81560586515744</v>
      </c>
      <c r="J18" s="72">
        <v>25.031235431586648</v>
      </c>
      <c r="K18" s="72">
        <v>26.139345335685672</v>
      </c>
      <c r="L18" s="72">
        <v>30.873549686272362</v>
      </c>
      <c r="M18" s="72">
        <v>30.833880926088241</v>
      </c>
      <c r="N18" s="72">
        <v>31.01695661639425</v>
      </c>
      <c r="O18" s="72">
        <v>31.05945170164</v>
      </c>
      <c r="P18" s="72">
        <v>30.989053722945897</v>
      </c>
      <c r="Q18" s="72">
        <v>31.067545619566253</v>
      </c>
      <c r="R18" s="72">
        <v>26.397702302474435</v>
      </c>
      <c r="S18" s="72">
        <v>27.890799656061905</v>
      </c>
      <c r="T18" s="72">
        <v>25.014447554470774</v>
      </c>
      <c r="U18" s="72">
        <v>19.808614484294274</v>
      </c>
      <c r="V18" s="72">
        <v>19.353314907106341</v>
      </c>
      <c r="W18" s="72">
        <v>16.080537947120316</v>
      </c>
      <c r="X18" s="72">
        <v>17.930059662494358</v>
      </c>
      <c r="Y18" s="72">
        <v>12.999416583201004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376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377</v>
      </c>
    </row>
    <row r="21" spans="1:105" ht="12" customHeight="1" x14ac:dyDescent="0.25">
      <c r="A21" s="28" t="s">
        <v>189</v>
      </c>
      <c r="B21" s="72">
        <v>245.59605832163592</v>
      </c>
      <c r="C21" s="72">
        <v>269.48387307711243</v>
      </c>
      <c r="D21" s="72">
        <v>260.86572864651322</v>
      </c>
      <c r="E21" s="72">
        <v>282.37003376714597</v>
      </c>
      <c r="F21" s="72">
        <v>274.26645266686171</v>
      </c>
      <c r="G21" s="72">
        <v>289.16718906735332</v>
      </c>
      <c r="H21" s="72">
        <v>274.60075212238462</v>
      </c>
      <c r="I21" s="72">
        <v>251.74707705015729</v>
      </c>
      <c r="J21" s="72">
        <v>244.93075428223477</v>
      </c>
      <c r="K21" s="72">
        <v>229.84894389167758</v>
      </c>
      <c r="L21" s="72">
        <v>241.22142341420087</v>
      </c>
      <c r="M21" s="72">
        <v>197.70117734247907</v>
      </c>
      <c r="N21" s="72">
        <v>190.32050969448355</v>
      </c>
      <c r="O21" s="72">
        <v>184.22376151991659</v>
      </c>
      <c r="P21" s="72">
        <v>166.02712540202828</v>
      </c>
      <c r="Q21" s="72">
        <v>177.61124359851885</v>
      </c>
      <c r="R21" s="72">
        <v>199.20715872930333</v>
      </c>
      <c r="S21" s="72">
        <v>209.64034419368144</v>
      </c>
      <c r="T21" s="72">
        <v>198.32626453792065</v>
      </c>
      <c r="U21" s="72">
        <v>188.1040079125118</v>
      </c>
      <c r="V21" s="72">
        <v>197.88340144495319</v>
      </c>
      <c r="W21" s="72">
        <v>193.48478734198412</v>
      </c>
      <c r="X21" s="72">
        <v>150.5374651172751</v>
      </c>
      <c r="Y21" s="72">
        <v>134.81305613988908</v>
      </c>
      <c r="DA21" s="89" t="s">
        <v>378</v>
      </c>
    </row>
    <row r="22" spans="1:105" ht="12" customHeight="1" x14ac:dyDescent="0.25">
      <c r="A22" s="28" t="s">
        <v>202</v>
      </c>
      <c r="B22" s="72">
        <v>34.505443038836688</v>
      </c>
      <c r="C22" s="72">
        <v>34.269128555191671</v>
      </c>
      <c r="D22" s="72">
        <v>36.645104523985253</v>
      </c>
      <c r="E22" s="72">
        <v>37.940501765219778</v>
      </c>
      <c r="F22" s="72">
        <v>38.895367293297717</v>
      </c>
      <c r="G22" s="72">
        <v>43.425162392743459</v>
      </c>
      <c r="H22" s="72">
        <v>43.62864601074525</v>
      </c>
      <c r="I22" s="72">
        <v>46.528246210075629</v>
      </c>
      <c r="J22" s="72">
        <v>46.941310569954062</v>
      </c>
      <c r="K22" s="72">
        <v>46.301787807368697</v>
      </c>
      <c r="L22" s="72">
        <v>42.777256160329138</v>
      </c>
      <c r="M22" s="72">
        <v>42.534828981189271</v>
      </c>
      <c r="N22" s="72">
        <v>42.626779681661674</v>
      </c>
      <c r="O22" s="72">
        <v>43.068549160074362</v>
      </c>
      <c r="P22" s="72">
        <v>53.477212622430031</v>
      </c>
      <c r="Q22" s="72">
        <v>51.304098595586126</v>
      </c>
      <c r="R22" s="72">
        <v>62.127734785516388</v>
      </c>
      <c r="S22" s="72">
        <v>73.916093436514757</v>
      </c>
      <c r="T22" s="72">
        <v>80.552235597592428</v>
      </c>
      <c r="U22" s="72">
        <v>83.495008120760474</v>
      </c>
      <c r="V22" s="72">
        <v>85.079702875704598</v>
      </c>
      <c r="W22" s="72">
        <v>93.791678608961533</v>
      </c>
      <c r="X22" s="72">
        <v>87.7042132416165</v>
      </c>
      <c r="Y22" s="72">
        <v>86.475685487723311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151.25589913185897</v>
      </c>
      <c r="C24" s="72">
        <v>157.78469990124159</v>
      </c>
      <c r="D24" s="72">
        <v>156.03522563319237</v>
      </c>
      <c r="E24" s="72">
        <v>155.2456791150573</v>
      </c>
      <c r="F24" s="72">
        <v>145.26353613791318</v>
      </c>
      <c r="G24" s="72">
        <v>154.00005737022479</v>
      </c>
      <c r="H24" s="72">
        <v>142.07680465756471</v>
      </c>
      <c r="I24" s="72">
        <v>148.7524133968239</v>
      </c>
      <c r="J24" s="72">
        <v>145.38402929689849</v>
      </c>
      <c r="K24" s="72">
        <v>132.52312743469707</v>
      </c>
      <c r="L24" s="72">
        <v>133.25413032304164</v>
      </c>
      <c r="M24" s="72">
        <v>116.669315678384</v>
      </c>
      <c r="N24" s="72">
        <v>117.34201543391842</v>
      </c>
      <c r="O24" s="72">
        <v>115.5582249702033</v>
      </c>
      <c r="P24" s="72">
        <v>108.01571208596485</v>
      </c>
      <c r="Q24" s="72">
        <v>107.53380526417209</v>
      </c>
      <c r="R24" s="72">
        <v>112.25458344459757</v>
      </c>
      <c r="S24" s="72">
        <v>118.29469266124831</v>
      </c>
      <c r="T24" s="72">
        <v>112.68276674334406</v>
      </c>
      <c r="U24" s="72">
        <v>108.55982881103679</v>
      </c>
      <c r="V24" s="72">
        <v>109.76677315091841</v>
      </c>
      <c r="W24" s="72">
        <v>106.95883666788932</v>
      </c>
      <c r="X24" s="72">
        <v>90.698591613007707</v>
      </c>
      <c r="Y24" s="72">
        <v>77.022014965943768</v>
      </c>
      <c r="DA24" s="89" t="s">
        <v>381</v>
      </c>
    </row>
    <row r="25" spans="1:105" ht="12" customHeight="1" x14ac:dyDescent="0.25">
      <c r="A25" s="73" t="s">
        <v>53</v>
      </c>
      <c r="B25" s="74">
        <v>227.80847312848934</v>
      </c>
      <c r="C25" s="74">
        <v>226.65885975836628</v>
      </c>
      <c r="D25" s="74">
        <v>226.65792002706016</v>
      </c>
      <c r="E25" s="74">
        <v>232.2206257476013</v>
      </c>
      <c r="F25" s="74">
        <v>233.06162817167757</v>
      </c>
      <c r="G25" s="74">
        <v>240.46627262352621</v>
      </c>
      <c r="H25" s="74">
        <v>253.43493434598511</v>
      </c>
      <c r="I25" s="74">
        <v>246.64046621757478</v>
      </c>
      <c r="J25" s="74">
        <v>247.70160363838838</v>
      </c>
      <c r="K25" s="74">
        <v>247.1006744157981</v>
      </c>
      <c r="L25" s="74">
        <v>254.0471016153036</v>
      </c>
      <c r="M25" s="74">
        <v>240.98288717107954</v>
      </c>
      <c r="N25" s="74">
        <v>244.01410984358336</v>
      </c>
      <c r="O25" s="74">
        <v>245.51795138409395</v>
      </c>
      <c r="P25" s="74">
        <v>256.87266708923772</v>
      </c>
      <c r="Q25" s="74">
        <v>257.5876838219462</v>
      </c>
      <c r="R25" s="74">
        <v>259.58159204699712</v>
      </c>
      <c r="S25" s="74">
        <v>271.10242366320813</v>
      </c>
      <c r="T25" s="74">
        <v>270.91633721587334</v>
      </c>
      <c r="U25" s="74">
        <v>271.55397462472462</v>
      </c>
      <c r="V25" s="74">
        <v>287.10073921034257</v>
      </c>
      <c r="W25" s="74">
        <v>260.29883678176594</v>
      </c>
      <c r="X25" s="74">
        <v>244.62285587142722</v>
      </c>
      <c r="Y25" s="74">
        <v>212.81090252041685</v>
      </c>
      <c r="DA25" s="90" t="s">
        <v>382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</v>
      </c>
      <c r="F26" s="77">
        <v>1.5525365434221841</v>
      </c>
      <c r="G26" s="77">
        <v>1.863026655202064</v>
      </c>
      <c r="H26" s="77">
        <v>2.335769561478934</v>
      </c>
      <c r="I26" s="77">
        <v>2.9286328460877038</v>
      </c>
      <c r="J26" s="77">
        <v>3.675838349097162</v>
      </c>
      <c r="K26" s="77">
        <v>4.9110060189165949</v>
      </c>
      <c r="L26" s="77">
        <v>6.7954428202923474</v>
      </c>
      <c r="M26" s="77">
        <v>8.5325021496130695</v>
      </c>
      <c r="N26" s="77">
        <v>9.876354256233876</v>
      </c>
      <c r="O26" s="77">
        <v>10.812123817712809</v>
      </c>
      <c r="P26" s="77">
        <v>11.52639724849527</v>
      </c>
      <c r="Q26" s="77">
        <v>12.33465176268272</v>
      </c>
      <c r="R26" s="77">
        <v>13.02089423903697</v>
      </c>
      <c r="S26" s="77">
        <v>13.63190025795357</v>
      </c>
      <c r="T26" s="77">
        <v>14.049011177987961</v>
      </c>
      <c r="U26" s="77">
        <v>14.32441960447119</v>
      </c>
      <c r="V26" s="77">
        <v>14.712983662940671</v>
      </c>
      <c r="W26" s="77">
        <v>15.111951848667241</v>
      </c>
      <c r="X26" s="77">
        <v>15.64135855546002</v>
      </c>
      <c r="Y26" s="77">
        <v>16.201117798796211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297.341287176207</v>
      </c>
      <c r="C27" s="69">
        <f t="shared" si="10"/>
        <v>305.13502360332274</v>
      </c>
      <c r="D27" s="69">
        <f t="shared" si="10"/>
        <v>298.5948430766091</v>
      </c>
      <c r="E27" s="69">
        <f t="shared" si="10"/>
        <v>313.42752683569972</v>
      </c>
      <c r="F27" s="69">
        <f t="shared" si="10"/>
        <v>313.40874946005363</v>
      </c>
      <c r="G27" s="69">
        <f t="shared" si="10"/>
        <v>320.81767327425223</v>
      </c>
      <c r="H27" s="69">
        <f t="shared" si="10"/>
        <v>340.35565464823912</v>
      </c>
      <c r="I27" s="69">
        <f t="shared" si="10"/>
        <v>305.02501255601874</v>
      </c>
      <c r="J27" s="69">
        <f t="shared" si="10"/>
        <v>323.43340186497829</v>
      </c>
      <c r="K27" s="69">
        <f t="shared" si="10"/>
        <v>340.83831887703104</v>
      </c>
      <c r="L27" s="69">
        <f t="shared" si="10"/>
        <v>367.08493322943082</v>
      </c>
      <c r="M27" s="69">
        <f t="shared" si="10"/>
        <v>326.39846810084487</v>
      </c>
      <c r="N27" s="69">
        <f t="shared" si="10"/>
        <v>354.86445341424405</v>
      </c>
      <c r="O27" s="69">
        <f t="shared" si="10"/>
        <v>360.25271691217722</v>
      </c>
      <c r="P27" s="69">
        <f t="shared" si="10"/>
        <v>311.8576857152691</v>
      </c>
      <c r="Q27" s="69">
        <f t="shared" si="10"/>
        <v>335.79911863360081</v>
      </c>
      <c r="R27" s="69">
        <f t="shared" ref="R27:V27" si="11">SUM(R28:R32)</f>
        <v>345.80277265249629</v>
      </c>
      <c r="S27" s="69">
        <f t="shared" si="11"/>
        <v>345.05526238281669</v>
      </c>
      <c r="T27" s="69">
        <f t="shared" si="11"/>
        <v>329.12114304280396</v>
      </c>
      <c r="U27" s="69">
        <f t="shared" si="11"/>
        <v>317.7990800736319</v>
      </c>
      <c r="V27" s="69">
        <f t="shared" si="11"/>
        <v>339.27492448602766</v>
      </c>
      <c r="W27" s="69">
        <f t="shared" ref="W27:Y27" si="12">SUM(W28:W32)</f>
        <v>397.16486477930175</v>
      </c>
      <c r="X27" s="69">
        <f t="shared" si="12"/>
        <v>310.79847674608448</v>
      </c>
      <c r="Y27" s="69">
        <f t="shared" si="12"/>
        <v>318.32325883493763</v>
      </c>
      <c r="DA27" s="88" t="s">
        <v>249</v>
      </c>
    </row>
    <row r="28" spans="1:105" ht="12" customHeight="1" x14ac:dyDescent="0.25">
      <c r="A28" s="28" t="s">
        <v>51</v>
      </c>
      <c r="B28" s="72">
        <v>0.8619333302959743</v>
      </c>
      <c r="C28" s="72">
        <v>0.79627493692328799</v>
      </c>
      <c r="D28" s="72">
        <v>0.74956347968998582</v>
      </c>
      <c r="E28" s="72">
        <v>0.76094419052938467</v>
      </c>
      <c r="F28" s="72">
        <v>0.76368268915838622</v>
      </c>
      <c r="G28" s="72">
        <v>0.68276176566612057</v>
      </c>
      <c r="H28" s="72">
        <v>0.82815811043181697</v>
      </c>
      <c r="I28" s="72">
        <v>0.63364602395703462</v>
      </c>
      <c r="J28" s="72">
        <v>0.67002925959627002</v>
      </c>
      <c r="K28" s="72">
        <v>0.78133992019310872</v>
      </c>
      <c r="L28" s="72">
        <v>0.96766105192173735</v>
      </c>
      <c r="M28" s="72">
        <v>0.96418373448518868</v>
      </c>
      <c r="N28" s="72">
        <v>0.97094160476199387</v>
      </c>
      <c r="O28" s="72">
        <v>0.9719155473711002</v>
      </c>
      <c r="P28" s="72">
        <v>0.96778299628769471</v>
      </c>
      <c r="Q28" s="72">
        <v>0.97086080061144553</v>
      </c>
      <c r="R28" s="72">
        <v>0.73203878857361215</v>
      </c>
      <c r="S28" s="72">
        <v>0.81269704786471775</v>
      </c>
      <c r="T28" s="72">
        <v>0.81257762491640373</v>
      </c>
      <c r="U28" s="72">
        <v>0.70117989872933972</v>
      </c>
      <c r="V28" s="72">
        <v>0.40513040985955867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17.941533375755725</v>
      </c>
      <c r="C29" s="72">
        <v>19.160112021885226</v>
      </c>
      <c r="D29" s="72">
        <v>16.159156918977835</v>
      </c>
      <c r="E29" s="72">
        <v>14.060038223045222</v>
      </c>
      <c r="F29" s="72">
        <v>14.584767117445178</v>
      </c>
      <c r="G29" s="72">
        <v>9.1725969992680607</v>
      </c>
      <c r="H29" s="72">
        <v>9.3087437096563921</v>
      </c>
      <c r="I29" s="72">
        <v>7.4478018051851764</v>
      </c>
      <c r="J29" s="72">
        <v>5.2661595981639486</v>
      </c>
      <c r="K29" s="72">
        <v>1.5820957523264683</v>
      </c>
      <c r="L29" s="72">
        <v>5.5642160887505741</v>
      </c>
      <c r="M29" s="72">
        <v>9.5954554394374494</v>
      </c>
      <c r="N29" s="72">
        <v>13.172293989044229</v>
      </c>
      <c r="O29" s="72">
        <v>10.81087657064819</v>
      </c>
      <c r="P29" s="72">
        <v>17.05116910575591</v>
      </c>
      <c r="Q29" s="72">
        <v>13.59988535396962</v>
      </c>
      <c r="R29" s="72">
        <v>9.1035540269418167</v>
      </c>
      <c r="S29" s="72">
        <v>8.9591860131842935</v>
      </c>
      <c r="T29" s="72">
        <v>10.79621668099742</v>
      </c>
      <c r="U29" s="72">
        <v>9.2133992548008035</v>
      </c>
      <c r="V29" s="72">
        <v>10.359974204643164</v>
      </c>
      <c r="W29" s="72">
        <v>7.1252937804528518</v>
      </c>
      <c r="X29" s="72">
        <v>5.2307251361421612</v>
      </c>
      <c r="Y29" s="72">
        <v>5.3646316996274006</v>
      </c>
      <c r="DA29" s="89" t="s">
        <v>385</v>
      </c>
    </row>
    <row r="30" spans="1:105" ht="12" customHeight="1" x14ac:dyDescent="0.25">
      <c r="A30" s="28" t="s">
        <v>189</v>
      </c>
      <c r="B30" s="72">
        <v>98.759874670901397</v>
      </c>
      <c r="C30" s="72">
        <v>107.04173176263764</v>
      </c>
      <c r="D30" s="72">
        <v>104.48751689453947</v>
      </c>
      <c r="E30" s="72">
        <v>115.78995807782206</v>
      </c>
      <c r="F30" s="72">
        <v>117.05046136791</v>
      </c>
      <c r="G30" s="72">
        <v>122.62452829932943</v>
      </c>
      <c r="H30" s="72">
        <v>126.49788230699222</v>
      </c>
      <c r="I30" s="72">
        <v>108.17150363658419</v>
      </c>
      <c r="J30" s="72">
        <v>113.78319646348315</v>
      </c>
      <c r="K30" s="72">
        <v>118.25883119078095</v>
      </c>
      <c r="L30" s="72">
        <v>130.08865813991662</v>
      </c>
      <c r="M30" s="72">
        <v>106.30455938409256</v>
      </c>
      <c r="N30" s="72">
        <v>112.7945509709072</v>
      </c>
      <c r="O30" s="72">
        <v>113.3856344352081</v>
      </c>
      <c r="P30" s="72">
        <v>89.063131481593601</v>
      </c>
      <c r="Q30" s="72">
        <v>102.37787977932176</v>
      </c>
      <c r="R30" s="72">
        <v>113.61967678646383</v>
      </c>
      <c r="S30" s="72">
        <v>114.29234263507469</v>
      </c>
      <c r="T30" s="72">
        <v>106.36832605184478</v>
      </c>
      <c r="U30" s="72">
        <v>101.17331599722357</v>
      </c>
      <c r="V30" s="72">
        <v>110.27065709629949</v>
      </c>
      <c r="W30" s="72">
        <v>133.35427638459561</v>
      </c>
      <c r="X30" s="72">
        <v>92.552892156536331</v>
      </c>
      <c r="Y30" s="72">
        <v>96.595991361010675</v>
      </c>
      <c r="DA30" s="89" t="s">
        <v>386</v>
      </c>
    </row>
    <row r="31" spans="1:105" ht="12" customHeight="1" x14ac:dyDescent="0.25">
      <c r="A31" s="28" t="s">
        <v>202</v>
      </c>
      <c r="B31" s="72">
        <v>3.9600626575589386</v>
      </c>
      <c r="C31" s="72">
        <v>3.9014263944194685</v>
      </c>
      <c r="D31" s="72">
        <v>4.2555276952289258</v>
      </c>
      <c r="E31" s="72">
        <v>4.5528251530797323</v>
      </c>
      <c r="F31" s="72">
        <v>4.9227583383424385</v>
      </c>
      <c r="G31" s="72">
        <v>5.5522822588675611</v>
      </c>
      <c r="H31" s="72">
        <v>6.1779258139657269</v>
      </c>
      <c r="I31" s="72">
        <v>6.2845207461730475</v>
      </c>
      <c r="J31" s="72">
        <v>7.0810473959577047</v>
      </c>
      <c r="K31" s="72">
        <v>7.9312396318691238</v>
      </c>
      <c r="L31" s="72">
        <v>7.7884485121102109</v>
      </c>
      <c r="M31" s="72">
        <v>7.9326385301558444</v>
      </c>
      <c r="N31" s="72">
        <v>7.4903596609499861</v>
      </c>
      <c r="O31" s="72">
        <v>7.4038345654440745</v>
      </c>
      <c r="P31" s="72">
        <v>10.145188697684748</v>
      </c>
      <c r="Q31" s="72">
        <v>8.670106047578102</v>
      </c>
      <c r="R31" s="72">
        <v>10.500262730486289</v>
      </c>
      <c r="S31" s="72">
        <v>10.155536447883826</v>
      </c>
      <c r="T31" s="72">
        <v>11.033820578962453</v>
      </c>
      <c r="U31" s="72">
        <v>10.862448648132224</v>
      </c>
      <c r="V31" s="72">
        <v>11.81888315658737</v>
      </c>
      <c r="W31" s="72">
        <v>8.8521543899875841</v>
      </c>
      <c r="X31" s="72">
        <v>4.4664182669341734</v>
      </c>
      <c r="Y31" s="72">
        <v>4.9202254705264163</v>
      </c>
      <c r="DA31" s="89" t="s">
        <v>387</v>
      </c>
    </row>
    <row r="32" spans="1:105" ht="12" customHeight="1" x14ac:dyDescent="0.25">
      <c r="A32" s="32" t="s">
        <v>53</v>
      </c>
      <c r="B32" s="77">
        <v>175.81788314169498</v>
      </c>
      <c r="C32" s="77">
        <v>174.2354784874571</v>
      </c>
      <c r="D32" s="77">
        <v>172.94307808817291</v>
      </c>
      <c r="E32" s="77">
        <v>178.2637611912233</v>
      </c>
      <c r="F32" s="77">
        <v>176.08707994719759</v>
      </c>
      <c r="G32" s="77">
        <v>182.78550395112106</v>
      </c>
      <c r="H32" s="77">
        <v>197.54294470719296</v>
      </c>
      <c r="I32" s="77">
        <v>182.48754034411928</v>
      </c>
      <c r="J32" s="77">
        <v>196.6329691477772</v>
      </c>
      <c r="K32" s="77">
        <v>212.28481238186143</v>
      </c>
      <c r="L32" s="77">
        <v>222.67594943673168</v>
      </c>
      <c r="M32" s="77">
        <v>201.60163101267381</v>
      </c>
      <c r="N32" s="77">
        <v>220.43630718858068</v>
      </c>
      <c r="O32" s="77">
        <v>227.68045579350576</v>
      </c>
      <c r="P32" s="77">
        <v>194.63041343394713</v>
      </c>
      <c r="Q32" s="77">
        <v>210.18038665211989</v>
      </c>
      <c r="R32" s="77">
        <v>211.84724032003072</v>
      </c>
      <c r="S32" s="77">
        <v>210.83550023880917</v>
      </c>
      <c r="T32" s="77">
        <v>200.11020210608294</v>
      </c>
      <c r="U32" s="77">
        <v>195.84873627474593</v>
      </c>
      <c r="V32" s="77">
        <v>206.42027961863809</v>
      </c>
      <c r="W32" s="77">
        <v>247.83314022426572</v>
      </c>
      <c r="X32" s="77">
        <v>208.54844118647185</v>
      </c>
      <c r="Y32" s="77">
        <v>211.44241030377316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3181.3020544437468</v>
      </c>
      <c r="C3" s="65">
        <f t="shared" si="0"/>
        <v>3500.9026526274029</v>
      </c>
      <c r="D3" s="65">
        <f t="shared" si="0"/>
        <v>3366.7609943366133</v>
      </c>
      <c r="E3" s="65">
        <f t="shared" si="0"/>
        <v>3498.563864253274</v>
      </c>
      <c r="F3" s="65">
        <f t="shared" si="0"/>
        <v>3459.357924329729</v>
      </c>
      <c r="G3" s="65">
        <f t="shared" si="0"/>
        <v>3399.7228116261349</v>
      </c>
      <c r="H3" s="65">
        <f t="shared" si="0"/>
        <v>3500.5448318378967</v>
      </c>
      <c r="I3" s="65">
        <f t="shared" si="0"/>
        <v>3339.6322928915674</v>
      </c>
      <c r="J3" s="65">
        <f t="shared" si="0"/>
        <v>3438.9104042264562</v>
      </c>
      <c r="K3" s="65">
        <f t="shared" si="0"/>
        <v>3565.8116047295398</v>
      </c>
      <c r="L3" s="65">
        <f t="shared" si="0"/>
        <v>4082.8774738541515</v>
      </c>
      <c r="M3" s="65">
        <f t="shared" si="0"/>
        <v>3809.3675039718619</v>
      </c>
      <c r="N3" s="65">
        <f t="shared" si="0"/>
        <v>4046.2064136548379</v>
      </c>
      <c r="O3" s="65">
        <f t="shared" si="0"/>
        <v>4219.5804584086591</v>
      </c>
      <c r="P3" s="65">
        <f t="shared" si="0"/>
        <v>3805.4350273908412</v>
      </c>
      <c r="Q3" s="65">
        <f t="shared" si="0"/>
        <v>3984.3216468880614</v>
      </c>
      <c r="R3" s="65">
        <f t="shared" ref="R3:V3" si="1">SUM(R4,R15,R17,R27)</f>
        <v>4237.7282724831457</v>
      </c>
      <c r="S3" s="65">
        <f t="shared" si="1"/>
        <v>4378.0369297365969</v>
      </c>
      <c r="T3" s="65">
        <f t="shared" si="1"/>
        <v>4344.7688066169976</v>
      </c>
      <c r="U3" s="65">
        <f t="shared" si="1"/>
        <v>4365.9729914019836</v>
      </c>
      <c r="V3" s="65">
        <f t="shared" si="1"/>
        <v>4543.4936125148979</v>
      </c>
      <c r="W3" s="65">
        <f t="shared" ref="W3:Y3" si="2">SUM(W4,W15,W17,W27)</f>
        <v>5092.4567638711587</v>
      </c>
      <c r="X3" s="65">
        <f t="shared" si="2"/>
        <v>4706.6975556470279</v>
      </c>
      <c r="Y3" s="65">
        <f t="shared" si="2"/>
        <v>4269.5558251838556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2582.0498896653394</v>
      </c>
      <c r="C4" s="69">
        <f t="shared" si="3"/>
        <v>2880.0327346884214</v>
      </c>
      <c r="D4" s="69">
        <f t="shared" si="3"/>
        <v>2752.0001704185106</v>
      </c>
      <c r="E4" s="69">
        <f t="shared" si="3"/>
        <v>2854.8321228322288</v>
      </c>
      <c r="F4" s="69">
        <f t="shared" si="3"/>
        <v>2823.0845612779367</v>
      </c>
      <c r="G4" s="69">
        <f t="shared" si="3"/>
        <v>2733.8801372854332</v>
      </c>
      <c r="H4" s="69">
        <f t="shared" si="3"/>
        <v>2822.0796378031118</v>
      </c>
      <c r="I4" s="69">
        <f t="shared" si="3"/>
        <v>2692.0459277763239</v>
      </c>
      <c r="J4" s="69">
        <f t="shared" si="3"/>
        <v>2779.1428231394134</v>
      </c>
      <c r="K4" s="69">
        <f t="shared" si="3"/>
        <v>2905.3341055102646</v>
      </c>
      <c r="L4" s="69">
        <f t="shared" si="3"/>
        <v>3385.9057917223959</v>
      </c>
      <c r="M4" s="69">
        <f t="shared" si="3"/>
        <v>3177.0848607160874</v>
      </c>
      <c r="N4" s="69">
        <f t="shared" si="3"/>
        <v>3387.0336818079199</v>
      </c>
      <c r="O4" s="69">
        <f t="shared" si="3"/>
        <v>3549.7488421568005</v>
      </c>
      <c r="P4" s="69">
        <f t="shared" si="3"/>
        <v>3167.8894659264488</v>
      </c>
      <c r="Q4" s="69">
        <f t="shared" si="3"/>
        <v>3309.7796493184082</v>
      </c>
      <c r="R4" s="69">
        <f t="shared" ref="R4:V4" si="4">SUM(R5:R14)</f>
        <v>3524.8287074552127</v>
      </c>
      <c r="S4" s="69">
        <f t="shared" si="4"/>
        <v>3625.9827746367923</v>
      </c>
      <c r="T4" s="69">
        <f t="shared" si="4"/>
        <v>3596.4187087907503</v>
      </c>
      <c r="U4" s="69">
        <f t="shared" si="4"/>
        <v>3621.7182234051129</v>
      </c>
      <c r="V4" s="69">
        <f t="shared" si="4"/>
        <v>3753.3339329506703</v>
      </c>
      <c r="W4" s="69">
        <f t="shared" ref="W4:Y4" si="5">SUM(W5:W14)</f>
        <v>4262.2698045637217</v>
      </c>
      <c r="X4" s="69">
        <f t="shared" si="5"/>
        <v>3980.0762921594678</v>
      </c>
      <c r="Y4" s="69">
        <f t="shared" si="5"/>
        <v>3577.630893464363</v>
      </c>
      <c r="DA4" s="88" t="s">
        <v>391</v>
      </c>
    </row>
    <row r="5" spans="1:105" ht="12" customHeight="1" x14ac:dyDescent="0.25">
      <c r="A5" s="28" t="s">
        <v>51</v>
      </c>
      <c r="B5" s="72">
        <v>488.24380237197749</v>
      </c>
      <c r="C5" s="72">
        <v>495.73164048842915</v>
      </c>
      <c r="D5" s="72">
        <v>452.21486988702355</v>
      </c>
      <c r="E5" s="72">
        <v>453.05376788980487</v>
      </c>
      <c r="F5" s="72">
        <v>447.10531864057606</v>
      </c>
      <c r="G5" s="72">
        <v>375.49561533792451</v>
      </c>
      <c r="H5" s="72">
        <v>441.43608588050228</v>
      </c>
      <c r="I5" s="72">
        <v>356.31282109747542</v>
      </c>
      <c r="J5" s="72">
        <v>362.99489591891501</v>
      </c>
      <c r="K5" s="72">
        <v>414.44848167697734</v>
      </c>
      <c r="L5" s="72">
        <v>556.6785485572326</v>
      </c>
      <c r="M5" s="72">
        <v>527.28569810622082</v>
      </c>
      <c r="N5" s="72">
        <v>565.29990456972962</v>
      </c>
      <c r="O5" s="72">
        <v>597.04752849015711</v>
      </c>
      <c r="P5" s="72">
        <v>504.55220460636781</v>
      </c>
      <c r="Q5" s="72">
        <v>505.47860110142091</v>
      </c>
      <c r="R5" s="72">
        <v>503.0646409440443</v>
      </c>
      <c r="S5" s="72">
        <v>515.49029576087298</v>
      </c>
      <c r="T5" s="72">
        <v>486.59697704702819</v>
      </c>
      <c r="U5" s="72">
        <v>401.60840277354561</v>
      </c>
      <c r="V5" s="72">
        <v>397.17741727728213</v>
      </c>
      <c r="W5" s="72">
        <v>405.00584535782059</v>
      </c>
      <c r="X5" s="72">
        <v>431.22238725985238</v>
      </c>
      <c r="Y5" s="72">
        <v>280.36547012783637</v>
      </c>
      <c r="DA5" s="89" t="s">
        <v>392</v>
      </c>
    </row>
    <row r="6" spans="1:105" ht="12" customHeight="1" x14ac:dyDescent="0.25">
      <c r="A6" s="28" t="s">
        <v>74</v>
      </c>
      <c r="B6" s="72">
        <v>27.962745086661922</v>
      </c>
      <c r="C6" s="72">
        <v>32.875523077491884</v>
      </c>
      <c r="D6" s="72">
        <v>25.615031585299757</v>
      </c>
      <c r="E6" s="72">
        <v>23.058959741775549</v>
      </c>
      <c r="F6" s="72">
        <v>23.304918544640042</v>
      </c>
      <c r="G6" s="72">
        <v>14.090915047064312</v>
      </c>
      <c r="H6" s="72">
        <v>14.638171377160992</v>
      </c>
      <c r="I6" s="72">
        <v>9.6867320057163528</v>
      </c>
      <c r="J6" s="72">
        <v>7.117122097279716</v>
      </c>
      <c r="K6" s="72">
        <v>2.2940367987415784</v>
      </c>
      <c r="L6" s="72">
        <v>10.553780543129943</v>
      </c>
      <c r="M6" s="72">
        <v>13.780610221972031</v>
      </c>
      <c r="N6" s="72">
        <v>23.130064357716627</v>
      </c>
      <c r="O6" s="72">
        <v>21.058262779424552</v>
      </c>
      <c r="P6" s="72">
        <v>23.265112252485096</v>
      </c>
      <c r="Q6" s="72">
        <v>23.640787639900243</v>
      </c>
      <c r="R6" s="72">
        <v>26.791200119165595</v>
      </c>
      <c r="S6" s="72">
        <v>27.156598513430602</v>
      </c>
      <c r="T6" s="72">
        <v>30.965139541164216</v>
      </c>
      <c r="U6" s="72">
        <v>28.73159704217969</v>
      </c>
      <c r="V6" s="72">
        <v>30.213404933154145</v>
      </c>
      <c r="W6" s="72">
        <v>33.353265341611753</v>
      </c>
      <c r="X6" s="72">
        <v>30.879621514104553</v>
      </c>
      <c r="Y6" s="72">
        <v>38.999101552631998</v>
      </c>
      <c r="DA6" s="89" t="s">
        <v>393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394</v>
      </c>
    </row>
    <row r="8" spans="1:105" ht="12" customHeight="1" x14ac:dyDescent="0.25">
      <c r="A8" s="28" t="s">
        <v>189</v>
      </c>
      <c r="B8" s="72">
        <v>775.36341783172259</v>
      </c>
      <c r="C8" s="72">
        <v>918.52861585875587</v>
      </c>
      <c r="D8" s="72">
        <v>864.18191836453343</v>
      </c>
      <c r="E8" s="72">
        <v>939.27281999287311</v>
      </c>
      <c r="F8" s="72">
        <v>928.20415326911495</v>
      </c>
      <c r="G8" s="72">
        <v>908.62396848348635</v>
      </c>
      <c r="H8" s="72">
        <v>904.20377294399395</v>
      </c>
      <c r="I8" s="72">
        <v>815.63235680457421</v>
      </c>
      <c r="J8" s="72">
        <v>833.06120837862704</v>
      </c>
      <c r="K8" s="72">
        <v>855.38146900514812</v>
      </c>
      <c r="L8" s="72">
        <v>1021.6131629203273</v>
      </c>
      <c r="M8" s="72">
        <v>878.40249215539586</v>
      </c>
      <c r="N8" s="72">
        <v>911.75493413901643</v>
      </c>
      <c r="O8" s="72">
        <v>941.52300218365076</v>
      </c>
      <c r="P8" s="72">
        <v>762.78412049072983</v>
      </c>
      <c r="Q8" s="72">
        <v>847.76285666331921</v>
      </c>
      <c r="R8" s="72">
        <v>973.13607720864513</v>
      </c>
      <c r="S8" s="72">
        <v>1005.6168115843279</v>
      </c>
      <c r="T8" s="72">
        <v>969.02339003563077</v>
      </c>
      <c r="U8" s="72">
        <v>952.72640531797424</v>
      </c>
      <c r="V8" s="72">
        <v>1004.1968709045757</v>
      </c>
      <c r="W8" s="72">
        <v>1165.0552341535711</v>
      </c>
      <c r="X8" s="72">
        <v>958.80573767573526</v>
      </c>
      <c r="Y8" s="72">
        <v>866.81559662945529</v>
      </c>
      <c r="DA8" s="89" t="s">
        <v>395</v>
      </c>
    </row>
    <row r="9" spans="1:105" ht="12" customHeight="1" x14ac:dyDescent="0.25">
      <c r="A9" s="28" t="s">
        <v>202</v>
      </c>
      <c r="B9" s="72">
        <v>396.42008571377852</v>
      </c>
      <c r="C9" s="72">
        <v>429.83368133446794</v>
      </c>
      <c r="D9" s="72">
        <v>455.15019608064404</v>
      </c>
      <c r="E9" s="72">
        <v>481.15791144482012</v>
      </c>
      <c r="F9" s="72">
        <v>511.90330195202432</v>
      </c>
      <c r="G9" s="72">
        <v>542.39128739408875</v>
      </c>
      <c r="H9" s="72">
        <v>584.61470976349699</v>
      </c>
      <c r="I9" s="72">
        <v>627.33000960747142</v>
      </c>
      <c r="J9" s="72">
        <v>681.23739068466909</v>
      </c>
      <c r="K9" s="72">
        <v>747.41939720234052</v>
      </c>
      <c r="L9" s="72">
        <v>796.36298426470944</v>
      </c>
      <c r="M9" s="72">
        <v>844.85144152580301</v>
      </c>
      <c r="N9" s="72">
        <v>907.92181785731725</v>
      </c>
      <c r="O9" s="72">
        <v>971.36069350213177</v>
      </c>
      <c r="P9" s="72">
        <v>996.59025480096329</v>
      </c>
      <c r="Q9" s="72">
        <v>1023.3761142746234</v>
      </c>
      <c r="R9" s="72">
        <v>1040.6697743529578</v>
      </c>
      <c r="S9" s="72">
        <v>1068.7672620219544</v>
      </c>
      <c r="T9" s="72">
        <v>1128.2860099715635</v>
      </c>
      <c r="U9" s="72">
        <v>1234.1184643560146</v>
      </c>
      <c r="V9" s="72">
        <v>1278.1875858548403</v>
      </c>
      <c r="W9" s="72">
        <v>1448.0646897479098</v>
      </c>
      <c r="X9" s="72">
        <v>1376.9932100661631</v>
      </c>
      <c r="Y9" s="72">
        <v>1241.543964112632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745.6932918033574</v>
      </c>
      <c r="C11" s="72">
        <v>834.25612663190259</v>
      </c>
      <c r="D11" s="72">
        <v>794.12149198661371</v>
      </c>
      <c r="E11" s="72">
        <v>784.64908103973175</v>
      </c>
      <c r="F11" s="72">
        <v>738.67345738655126</v>
      </c>
      <c r="G11" s="72">
        <v>720.31267778729909</v>
      </c>
      <c r="H11" s="72">
        <v>691.90203116941882</v>
      </c>
      <c r="I11" s="72">
        <v>707.54100301710537</v>
      </c>
      <c r="J11" s="72">
        <v>718.51457659041159</v>
      </c>
      <c r="K11" s="72">
        <v>707.8075279341648</v>
      </c>
      <c r="L11" s="72">
        <v>798.92273252261555</v>
      </c>
      <c r="M11" s="72">
        <v>722.50500019834658</v>
      </c>
      <c r="N11" s="72">
        <v>769.72116767408136</v>
      </c>
      <c r="O11" s="72">
        <v>792.78143053177735</v>
      </c>
      <c r="P11" s="72">
        <v>660.451231637707</v>
      </c>
      <c r="Q11" s="72">
        <v>669.08411260416256</v>
      </c>
      <c r="R11" s="72">
        <v>697.04716587841381</v>
      </c>
      <c r="S11" s="72">
        <v>701.30640287404617</v>
      </c>
      <c r="T11" s="72">
        <v>657.34603445167909</v>
      </c>
      <c r="U11" s="72">
        <v>642.47713386209648</v>
      </c>
      <c r="V11" s="72">
        <v>647.60564229006718</v>
      </c>
      <c r="W11" s="72">
        <v>738.59985365933028</v>
      </c>
      <c r="X11" s="72">
        <v>654.15330334944679</v>
      </c>
      <c r="Y11" s="72">
        <v>554.78630157093551</v>
      </c>
      <c r="DA11" s="89" t="s">
        <v>398</v>
      </c>
    </row>
    <row r="12" spans="1:105" ht="12" customHeight="1" x14ac:dyDescent="0.25">
      <c r="A12" s="28" t="s">
        <v>95</v>
      </c>
      <c r="B12" s="72">
        <v>4.1560839632769291</v>
      </c>
      <c r="C12" s="72">
        <v>6.9271896736867689</v>
      </c>
      <c r="D12" s="72">
        <v>12.81023134141423</v>
      </c>
      <c r="E12" s="72">
        <v>17.759547153767105</v>
      </c>
      <c r="F12" s="72">
        <v>22.960519475377165</v>
      </c>
      <c r="G12" s="72">
        <v>27.159799490511997</v>
      </c>
      <c r="H12" s="72">
        <v>35.176183093839363</v>
      </c>
      <c r="I12" s="72">
        <v>44.464387203463509</v>
      </c>
      <c r="J12" s="72">
        <v>53.236584513153332</v>
      </c>
      <c r="K12" s="72">
        <v>64.771124325232037</v>
      </c>
      <c r="L12" s="72">
        <v>77.613770282978919</v>
      </c>
      <c r="M12" s="72">
        <v>90.933848953486589</v>
      </c>
      <c r="N12" s="72">
        <v>105.25681494695223</v>
      </c>
      <c r="O12" s="72">
        <v>118.88109583277115</v>
      </c>
      <c r="P12" s="72">
        <v>131.34430096744026</v>
      </c>
      <c r="Q12" s="72">
        <v>145.44004457230085</v>
      </c>
      <c r="R12" s="72">
        <v>164.21204744786326</v>
      </c>
      <c r="S12" s="72">
        <v>186.70362315127312</v>
      </c>
      <c r="T12" s="72">
        <v>214.06090278914641</v>
      </c>
      <c r="U12" s="72">
        <v>246.41419060147507</v>
      </c>
      <c r="V12" s="72">
        <v>279.42823377826664</v>
      </c>
      <c r="W12" s="72">
        <v>317.7781689638727</v>
      </c>
      <c r="X12" s="72">
        <v>448.17130038503331</v>
      </c>
      <c r="Y12" s="72">
        <v>531.13167148421951</v>
      </c>
      <c r="DA12" s="89" t="s">
        <v>399</v>
      </c>
    </row>
    <row r="13" spans="1:105" ht="12" customHeight="1" x14ac:dyDescent="0.25">
      <c r="A13" s="73" t="s">
        <v>94</v>
      </c>
      <c r="B13" s="74">
        <v>115.9253901490646</v>
      </c>
      <c r="C13" s="74">
        <v>130.01172861228508</v>
      </c>
      <c r="D13" s="74">
        <v>118.69339892836156</v>
      </c>
      <c r="E13" s="74">
        <v>125.30992349821317</v>
      </c>
      <c r="F13" s="74">
        <v>121.24032638775151</v>
      </c>
      <c r="G13" s="74">
        <v>117.64029744713513</v>
      </c>
      <c r="H13" s="74">
        <v>121.48461625649622</v>
      </c>
      <c r="I13" s="74">
        <v>105.65933739875328</v>
      </c>
      <c r="J13" s="74">
        <v>97.112313443394569</v>
      </c>
      <c r="K13" s="74">
        <v>86.383480084235401</v>
      </c>
      <c r="L13" s="74">
        <v>91.855745455097946</v>
      </c>
      <c r="M13" s="74">
        <v>71.433440600821626</v>
      </c>
      <c r="N13" s="74">
        <v>74.174763743106425</v>
      </c>
      <c r="O13" s="74">
        <v>76.135584890596377</v>
      </c>
      <c r="P13" s="74">
        <v>63.173076693207832</v>
      </c>
      <c r="Q13" s="74">
        <v>67.296496867131566</v>
      </c>
      <c r="R13" s="74">
        <v>89.589840251832797</v>
      </c>
      <c r="S13" s="74">
        <v>89.6870046298733</v>
      </c>
      <c r="T13" s="74">
        <v>79.679997957459179</v>
      </c>
      <c r="U13" s="74">
        <v>85.265578506282978</v>
      </c>
      <c r="V13" s="74">
        <v>84.822000389836049</v>
      </c>
      <c r="W13" s="74">
        <v>118.55771530635189</v>
      </c>
      <c r="X13" s="74">
        <v>48.670253614515815</v>
      </c>
      <c r="Y13" s="74">
        <v>36.882022208046074</v>
      </c>
      <c r="DA13" s="90" t="s">
        <v>400</v>
      </c>
    </row>
    <row r="14" spans="1:105" ht="12" customHeight="1" x14ac:dyDescent="0.25">
      <c r="A14" s="75" t="s">
        <v>97</v>
      </c>
      <c r="B14" s="76">
        <v>28.285072745499725</v>
      </c>
      <c r="C14" s="76">
        <v>31.868229011402697</v>
      </c>
      <c r="D14" s="76">
        <v>29.213032244619875</v>
      </c>
      <c r="E14" s="76">
        <v>30.570112071243404</v>
      </c>
      <c r="F14" s="76">
        <v>29.692565621901398</v>
      </c>
      <c r="G14" s="76">
        <v>28.165576297923216</v>
      </c>
      <c r="H14" s="76">
        <v>28.624067318202769</v>
      </c>
      <c r="I14" s="76">
        <v>25.41928064176436</v>
      </c>
      <c r="J14" s="76">
        <v>25.868731512962963</v>
      </c>
      <c r="K14" s="76">
        <v>26.828588483425072</v>
      </c>
      <c r="L14" s="76">
        <v>32.305067176304405</v>
      </c>
      <c r="M14" s="76">
        <v>27.892328954040604</v>
      </c>
      <c r="N14" s="76">
        <v>29.774214520000331</v>
      </c>
      <c r="O14" s="76">
        <v>30.961243946291162</v>
      </c>
      <c r="P14" s="76">
        <v>25.729164477547748</v>
      </c>
      <c r="Q14" s="76">
        <v>27.70063559554967</v>
      </c>
      <c r="R14" s="76">
        <v>30.317961252290164</v>
      </c>
      <c r="S14" s="76">
        <v>31.25477610101381</v>
      </c>
      <c r="T14" s="76">
        <v>30.460256997078584</v>
      </c>
      <c r="U14" s="76">
        <v>30.376450945543624</v>
      </c>
      <c r="V14" s="76">
        <v>31.702777522648034</v>
      </c>
      <c r="W14" s="76">
        <v>35.855032033253664</v>
      </c>
      <c r="X14" s="76">
        <v>31.180478294616854</v>
      </c>
      <c r="Y14" s="76">
        <v>27.106765778606146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1.3884696569503414</v>
      </c>
      <c r="C15" s="69">
        <f t="shared" si="6"/>
        <v>1.2275583947264193</v>
      </c>
      <c r="D15" s="69">
        <f t="shared" si="6"/>
        <v>1.2077380200086656</v>
      </c>
      <c r="E15" s="69">
        <f t="shared" si="6"/>
        <v>1.5917606580379695</v>
      </c>
      <c r="F15" s="69">
        <f t="shared" si="6"/>
        <v>1.3869568012569504</v>
      </c>
      <c r="G15" s="69">
        <f t="shared" si="6"/>
        <v>1.6016595133766305</v>
      </c>
      <c r="H15" s="69">
        <f t="shared" si="6"/>
        <v>2.027326923221199</v>
      </c>
      <c r="I15" s="69">
        <f t="shared" si="6"/>
        <v>2.1217329777127056</v>
      </c>
      <c r="J15" s="69">
        <f t="shared" si="6"/>
        <v>2.2343637993326797</v>
      </c>
      <c r="K15" s="69">
        <f t="shared" si="6"/>
        <v>2.5835400423031567</v>
      </c>
      <c r="L15" s="69">
        <f t="shared" si="6"/>
        <v>3.3790049522061247</v>
      </c>
      <c r="M15" s="69">
        <f t="shared" si="6"/>
        <v>3.818125459331128</v>
      </c>
      <c r="N15" s="69">
        <f t="shared" si="6"/>
        <v>4.793136806906924</v>
      </c>
      <c r="O15" s="69">
        <f t="shared" si="6"/>
        <v>7.0112200978391366</v>
      </c>
      <c r="P15" s="69">
        <f t="shared" si="6"/>
        <v>6.8219780840176085</v>
      </c>
      <c r="Q15" s="69">
        <f t="shared" si="6"/>
        <v>14.809154518411388</v>
      </c>
      <c r="R15" s="69">
        <f t="shared" si="6"/>
        <v>15.521738191249067</v>
      </c>
      <c r="S15" s="69">
        <f t="shared" si="6"/>
        <v>15.806816395541182</v>
      </c>
      <c r="T15" s="69">
        <f t="shared" si="6"/>
        <v>20.5398576521625</v>
      </c>
      <c r="U15" s="69">
        <f t="shared" si="6"/>
        <v>22.307384802413285</v>
      </c>
      <c r="V15" s="69">
        <f t="shared" si="6"/>
        <v>21.106927640453261</v>
      </c>
      <c r="W15" s="69">
        <f t="shared" si="6"/>
        <v>25.420793664923046</v>
      </c>
      <c r="X15" s="69">
        <f t="shared" si="6"/>
        <v>31.947969633651329</v>
      </c>
      <c r="Y15" s="69">
        <f t="shared" si="6"/>
        <v>33.144406734965507</v>
      </c>
      <c r="DA15" s="88" t="s">
        <v>402</v>
      </c>
    </row>
    <row r="16" spans="1:105" ht="12" customHeight="1" x14ac:dyDescent="0.25">
      <c r="A16" s="28" t="s">
        <v>91</v>
      </c>
      <c r="B16" s="72">
        <v>1.3884696569503414</v>
      </c>
      <c r="C16" s="72">
        <v>1.2275583947264193</v>
      </c>
      <c r="D16" s="72">
        <v>1.2077380200086656</v>
      </c>
      <c r="E16" s="72">
        <v>1.5917606580379695</v>
      </c>
      <c r="F16" s="72">
        <v>1.3869568012569504</v>
      </c>
      <c r="G16" s="72">
        <v>1.6016595133766305</v>
      </c>
      <c r="H16" s="72">
        <v>2.027326923221199</v>
      </c>
      <c r="I16" s="72">
        <v>2.1217329777127056</v>
      </c>
      <c r="J16" s="72">
        <v>2.2343637993326797</v>
      </c>
      <c r="K16" s="72">
        <v>2.5835400423031567</v>
      </c>
      <c r="L16" s="72">
        <v>3.3790049522061247</v>
      </c>
      <c r="M16" s="72">
        <v>3.818125459331128</v>
      </c>
      <c r="N16" s="72">
        <v>4.793136806906924</v>
      </c>
      <c r="O16" s="72">
        <v>7.0112200978391366</v>
      </c>
      <c r="P16" s="72">
        <v>6.8219780840176085</v>
      </c>
      <c r="Q16" s="72">
        <v>14.809154518411388</v>
      </c>
      <c r="R16" s="72">
        <v>15.521738191249067</v>
      </c>
      <c r="S16" s="72">
        <v>15.806816395541182</v>
      </c>
      <c r="T16" s="72">
        <v>20.5398576521625</v>
      </c>
      <c r="U16" s="72">
        <v>22.307384802413285</v>
      </c>
      <c r="V16" s="72">
        <v>21.106927640453261</v>
      </c>
      <c r="W16" s="72">
        <v>25.420793664923046</v>
      </c>
      <c r="X16" s="72">
        <v>31.947969633651329</v>
      </c>
      <c r="Y16" s="72">
        <v>33.144406734965507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401.44281826704821</v>
      </c>
      <c r="C17" s="69">
        <f t="shared" si="7"/>
        <v>418.62970763332805</v>
      </c>
      <c r="D17" s="69">
        <f t="shared" si="7"/>
        <v>415.9312836496332</v>
      </c>
      <c r="E17" s="69">
        <f t="shared" si="7"/>
        <v>434.6558911080981</v>
      </c>
      <c r="F17" s="69">
        <f t="shared" si="7"/>
        <v>427.12993835008911</v>
      </c>
      <c r="G17" s="69">
        <f t="shared" si="7"/>
        <v>450.40240766082565</v>
      </c>
      <c r="H17" s="69">
        <f t="shared" si="7"/>
        <v>448.07727374205177</v>
      </c>
      <c r="I17" s="69">
        <f t="shared" si="7"/>
        <v>439.4336849212383</v>
      </c>
      <c r="J17" s="69">
        <f t="shared" si="7"/>
        <v>438.25303155083361</v>
      </c>
      <c r="K17" s="69">
        <f t="shared" si="7"/>
        <v>425.52071085268869</v>
      </c>
      <c r="L17" s="69">
        <f t="shared" si="7"/>
        <v>443.89302730679924</v>
      </c>
      <c r="M17" s="69">
        <f t="shared" si="7"/>
        <v>405.31666537467009</v>
      </c>
      <c r="N17" s="69">
        <f t="shared" si="7"/>
        <v>410.90559244667656</v>
      </c>
      <c r="O17" s="69">
        <f t="shared" si="7"/>
        <v>414.14959052761225</v>
      </c>
      <c r="P17" s="69">
        <f t="shared" si="7"/>
        <v>415.31634172054987</v>
      </c>
      <c r="Q17" s="69">
        <f t="shared" si="7"/>
        <v>426.76173517872689</v>
      </c>
      <c r="R17" s="69">
        <f t="shared" ref="R17:V17" si="8">SUM(R18:R26)</f>
        <v>456.88768981412801</v>
      </c>
      <c r="S17" s="69">
        <f t="shared" si="8"/>
        <v>494.26302559618165</v>
      </c>
      <c r="T17" s="69">
        <f t="shared" si="8"/>
        <v>494.51013926540782</v>
      </c>
      <c r="U17" s="69">
        <f t="shared" si="8"/>
        <v>492.94149260364958</v>
      </c>
      <c r="V17" s="69">
        <f t="shared" si="8"/>
        <v>521.65215522019935</v>
      </c>
      <c r="W17" s="69">
        <f t="shared" ref="W17:Y17" si="9">SUM(W18:W26)</f>
        <v>509.6114920899638</v>
      </c>
      <c r="X17" s="69">
        <f t="shared" si="9"/>
        <v>457.51590943473497</v>
      </c>
      <c r="Y17" s="69">
        <f t="shared" si="9"/>
        <v>413.47560282063625</v>
      </c>
      <c r="DA17" s="88" t="s">
        <v>404</v>
      </c>
    </row>
    <row r="18" spans="1:105" ht="12" customHeight="1" x14ac:dyDescent="0.25">
      <c r="A18" s="28" t="s">
        <v>51</v>
      </c>
      <c r="B18" s="72">
        <v>19.782749556455201</v>
      </c>
      <c r="C18" s="72">
        <v>18.77761186772284</v>
      </c>
      <c r="D18" s="72">
        <v>17.83619435904173</v>
      </c>
      <c r="E18" s="72">
        <v>18.036488175835096</v>
      </c>
      <c r="F18" s="72">
        <v>17.734024771095495</v>
      </c>
      <c r="G18" s="72">
        <v>16.243000517064811</v>
      </c>
      <c r="H18" s="72">
        <v>18.40190966605077</v>
      </c>
      <c r="I18" s="72">
        <v>15.274726970825798</v>
      </c>
      <c r="J18" s="72">
        <v>15.038536867351619</v>
      </c>
      <c r="K18" s="72">
        <v>15.959366734918492</v>
      </c>
      <c r="L18" s="72">
        <v>19.192540995262757</v>
      </c>
      <c r="M18" s="72">
        <v>19.497260288166423</v>
      </c>
      <c r="N18" s="72">
        <v>19.927052024391365</v>
      </c>
      <c r="O18" s="72">
        <v>20.187976836689419</v>
      </c>
      <c r="P18" s="72">
        <v>20.158306455831831</v>
      </c>
      <c r="Q18" s="72">
        <v>20.250200627307219</v>
      </c>
      <c r="R18" s="72">
        <v>17.298232187686711</v>
      </c>
      <c r="S18" s="72">
        <v>18.420700934757868</v>
      </c>
      <c r="T18" s="72">
        <v>16.71771208695786</v>
      </c>
      <c r="U18" s="72">
        <v>13.444515981637517</v>
      </c>
      <c r="V18" s="72">
        <v>13.322111384551109</v>
      </c>
      <c r="W18" s="72">
        <v>11.189062463538587</v>
      </c>
      <c r="X18" s="72">
        <v>12.589667187911733</v>
      </c>
      <c r="Y18" s="72">
        <v>9.2261999392134815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406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407</v>
      </c>
    </row>
    <row r="21" spans="1:105" ht="12" customHeight="1" x14ac:dyDescent="0.25">
      <c r="A21" s="28" t="s">
        <v>189</v>
      </c>
      <c r="B21" s="72">
        <v>119.51194097551394</v>
      </c>
      <c r="C21" s="72">
        <v>132.38136318182865</v>
      </c>
      <c r="D21" s="72">
        <v>129.43981816535447</v>
      </c>
      <c r="E21" s="72">
        <v>141.72840981793331</v>
      </c>
      <c r="F21" s="72">
        <v>139.14993881072877</v>
      </c>
      <c r="G21" s="72">
        <v>148.28681847209015</v>
      </c>
      <c r="H21" s="72">
        <v>142.19061458654329</v>
      </c>
      <c r="I21" s="72">
        <v>131.75917793050394</v>
      </c>
      <c r="J21" s="72">
        <v>129.98050194506763</v>
      </c>
      <c r="K21" s="72">
        <v>123.93579866617932</v>
      </c>
      <c r="L21" s="72">
        <v>132.52465632132657</v>
      </c>
      <c r="M21" s="72">
        <v>110.78256782561731</v>
      </c>
      <c r="N21" s="72">
        <v>109.34583367319462</v>
      </c>
      <c r="O21" s="72">
        <v>108.58323721178583</v>
      </c>
      <c r="P21" s="72">
        <v>98.799200050911082</v>
      </c>
      <c r="Q21" s="72">
        <v>108.02288511204631</v>
      </c>
      <c r="R21" s="72">
        <v>124.68602946151243</v>
      </c>
      <c r="S21" s="72">
        <v>135.4066250752054</v>
      </c>
      <c r="T21" s="72">
        <v>131.63918997635491</v>
      </c>
      <c r="U21" s="72">
        <v>128.13979558195732</v>
      </c>
      <c r="V21" s="72">
        <v>137.97115247385454</v>
      </c>
      <c r="W21" s="72">
        <v>137.71456171130396</v>
      </c>
      <c r="X21" s="72">
        <v>108.80378944948117</v>
      </c>
      <c r="Y21" s="72">
        <v>99.268836313890944</v>
      </c>
      <c r="DA21" s="89" t="s">
        <v>408</v>
      </c>
    </row>
    <row r="22" spans="1:105" ht="12" customHeight="1" x14ac:dyDescent="0.25">
      <c r="A22" s="28" t="s">
        <v>202</v>
      </c>
      <c r="B22" s="72">
        <v>14.673337511738724</v>
      </c>
      <c r="C22" s="72">
        <v>14.870435784441717</v>
      </c>
      <c r="D22" s="72">
        <v>16.395505291651443</v>
      </c>
      <c r="E22" s="72">
        <v>17.493858930625169</v>
      </c>
      <c r="F22" s="72">
        <v>18.544946784292751</v>
      </c>
      <c r="G22" s="72">
        <v>21.431263363872578</v>
      </c>
      <c r="H22" s="72">
        <v>22.262445187365881</v>
      </c>
      <c r="I22" s="72">
        <v>24.568002745104561</v>
      </c>
      <c r="J22" s="72">
        <v>25.78365643390687</v>
      </c>
      <c r="K22" s="72">
        <v>26.284103172239536</v>
      </c>
      <c r="L22" s="72">
        <v>25.063609713656103</v>
      </c>
      <c r="M22" s="72">
        <v>25.8876194110636</v>
      </c>
      <c r="N22" s="72">
        <v>27.006298536308783</v>
      </c>
      <c r="O22" s="72">
        <v>28.153223869122513</v>
      </c>
      <c r="P22" s="72">
        <v>35.316755392669116</v>
      </c>
      <c r="Q22" s="72">
        <v>34.182937471218892</v>
      </c>
      <c r="R22" s="72">
        <v>41.958262092789347</v>
      </c>
      <c r="S22" s="72">
        <v>50.789676662132337</v>
      </c>
      <c r="T22" s="72">
        <v>56.36202810944976</v>
      </c>
      <c r="U22" s="72">
        <v>59.418382436469713</v>
      </c>
      <c r="V22" s="72">
        <v>61.530782996921843</v>
      </c>
      <c r="W22" s="72">
        <v>69.075131732902946</v>
      </c>
      <c r="X22" s="72">
        <v>65.618997163089958</v>
      </c>
      <c r="Y22" s="72">
        <v>65.71063283200796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113.46444861276377</v>
      </c>
      <c r="C24" s="72">
        <v>118.66782029766591</v>
      </c>
      <c r="D24" s="72">
        <v>117.61759065966277</v>
      </c>
      <c r="E24" s="72">
        <v>117.28868458424478</v>
      </c>
      <c r="F24" s="72">
        <v>110.00737561487361</v>
      </c>
      <c r="G24" s="72">
        <v>116.98761751322884</v>
      </c>
      <c r="H24" s="72">
        <v>108.29257814783598</v>
      </c>
      <c r="I24" s="72">
        <v>113.87724351752991</v>
      </c>
      <c r="J24" s="72">
        <v>111.77086148572889</v>
      </c>
      <c r="K24" s="72">
        <v>102.31589526714838</v>
      </c>
      <c r="L24" s="72">
        <v>103.3639983714061</v>
      </c>
      <c r="M24" s="72">
        <v>91.001240727939219</v>
      </c>
      <c r="N24" s="72">
        <v>92.133020641074609</v>
      </c>
      <c r="O24" s="72">
        <v>91.269145272288029</v>
      </c>
      <c r="P24" s="72">
        <v>85.390373587395445</v>
      </c>
      <c r="Q24" s="72">
        <v>85.157786276343259</v>
      </c>
      <c r="R24" s="72">
        <v>89.150503338968633</v>
      </c>
      <c r="S24" s="72">
        <v>94.35067969277496</v>
      </c>
      <c r="T24" s="72">
        <v>90.251529338649163</v>
      </c>
      <c r="U24" s="72">
        <v>87.365822282973923</v>
      </c>
      <c r="V24" s="72">
        <v>88.801842874322972</v>
      </c>
      <c r="W24" s="72">
        <v>87.069392337805596</v>
      </c>
      <c r="X24" s="72">
        <v>74.2957456788711</v>
      </c>
      <c r="Y24" s="72">
        <v>63.519198692751225</v>
      </c>
      <c r="DA24" s="89" t="s">
        <v>411</v>
      </c>
    </row>
    <row r="25" spans="1:105" ht="12" customHeight="1" x14ac:dyDescent="0.25">
      <c r="A25" s="73" t="s">
        <v>53</v>
      </c>
      <c r="B25" s="74">
        <v>134.01034161057655</v>
      </c>
      <c r="C25" s="74">
        <v>133.9324765016689</v>
      </c>
      <c r="D25" s="74">
        <v>134.64217517392279</v>
      </c>
      <c r="E25" s="74">
        <v>138.72315295285611</v>
      </c>
      <c r="F25" s="74">
        <v>140.14111582567622</v>
      </c>
      <c r="G25" s="74">
        <v>145.59068113936718</v>
      </c>
      <c r="H25" s="74">
        <v>154.59395659277695</v>
      </c>
      <c r="I25" s="74">
        <v>151.02590091118637</v>
      </c>
      <c r="J25" s="74">
        <v>152.00363646968151</v>
      </c>
      <c r="K25" s="74">
        <v>152.11454099328643</v>
      </c>
      <c r="L25" s="74">
        <v>156.95277908485539</v>
      </c>
      <c r="M25" s="74">
        <v>149.61547497227045</v>
      </c>
      <c r="N25" s="74">
        <v>152.61703331547332</v>
      </c>
      <c r="O25" s="74">
        <v>155.14388352001367</v>
      </c>
      <c r="P25" s="74">
        <v>164.12530898524707</v>
      </c>
      <c r="Q25" s="74">
        <v>166.81327392912854</v>
      </c>
      <c r="R25" s="74">
        <v>170.77376849413389</v>
      </c>
      <c r="S25" s="74">
        <v>181.66344297335749</v>
      </c>
      <c r="T25" s="74">
        <v>185.49066857600809</v>
      </c>
      <c r="U25" s="74">
        <v>190.24855671613997</v>
      </c>
      <c r="V25" s="74">
        <v>205.31328182760822</v>
      </c>
      <c r="W25" s="74">
        <v>189.45139199574552</v>
      </c>
      <c r="X25" s="74">
        <v>180.56635139992082</v>
      </c>
      <c r="Y25" s="74">
        <v>159.54961724397648</v>
      </c>
      <c r="DA25" s="90" t="s">
        <v>412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1.3852966466036114</v>
      </c>
      <c r="F26" s="77">
        <v>1.5525365434221838</v>
      </c>
      <c r="G26" s="77">
        <v>1.8630266552020658</v>
      </c>
      <c r="H26" s="77">
        <v>2.3357695614789331</v>
      </c>
      <c r="I26" s="77">
        <v>2.928632846087702</v>
      </c>
      <c r="J26" s="77">
        <v>3.6758383490971678</v>
      </c>
      <c r="K26" s="77">
        <v>4.9110060189165896</v>
      </c>
      <c r="L26" s="77">
        <v>6.7954428202923394</v>
      </c>
      <c r="M26" s="77">
        <v>8.5325021496130695</v>
      </c>
      <c r="N26" s="77">
        <v>9.8763542562338653</v>
      </c>
      <c r="O26" s="77">
        <v>10.812123817712802</v>
      </c>
      <c r="P26" s="77">
        <v>11.526397248495286</v>
      </c>
      <c r="Q26" s="77">
        <v>12.334651762682707</v>
      </c>
      <c r="R26" s="77">
        <v>13.020894239037018</v>
      </c>
      <c r="S26" s="77">
        <v>13.631900257953623</v>
      </c>
      <c r="T26" s="77">
        <v>14.049011177988014</v>
      </c>
      <c r="U26" s="77">
        <v>14.324419604471203</v>
      </c>
      <c r="V26" s="77">
        <v>14.71298366294069</v>
      </c>
      <c r="W26" s="77">
        <v>15.111951848667216</v>
      </c>
      <c r="X26" s="77">
        <v>15.64135855546014</v>
      </c>
      <c r="Y26" s="77">
        <v>16.201117798796172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196.4208768544089</v>
      </c>
      <c r="C27" s="69">
        <f t="shared" si="10"/>
        <v>201.01265191092693</v>
      </c>
      <c r="D27" s="69">
        <f t="shared" si="10"/>
        <v>197.62180224846077</v>
      </c>
      <c r="E27" s="69">
        <f t="shared" si="10"/>
        <v>207.48408965490961</v>
      </c>
      <c r="F27" s="69">
        <f t="shared" si="10"/>
        <v>207.75646790044652</v>
      </c>
      <c r="G27" s="69">
        <f t="shared" si="10"/>
        <v>213.83860716649946</v>
      </c>
      <c r="H27" s="69">
        <f t="shared" si="10"/>
        <v>228.36059336951189</v>
      </c>
      <c r="I27" s="69">
        <f t="shared" si="10"/>
        <v>206.03094721629265</v>
      </c>
      <c r="J27" s="69">
        <f t="shared" si="10"/>
        <v>219.28018573687683</v>
      </c>
      <c r="K27" s="69">
        <f t="shared" si="10"/>
        <v>232.37324832428322</v>
      </c>
      <c r="L27" s="69">
        <f t="shared" si="10"/>
        <v>249.69964987275037</v>
      </c>
      <c r="M27" s="69">
        <f t="shared" si="10"/>
        <v>223.14785242177339</v>
      </c>
      <c r="N27" s="69">
        <f t="shared" si="10"/>
        <v>243.47400259333426</v>
      </c>
      <c r="O27" s="69">
        <f t="shared" si="10"/>
        <v>248.67080562640669</v>
      </c>
      <c r="P27" s="69">
        <f t="shared" si="10"/>
        <v>215.40724165982465</v>
      </c>
      <c r="Q27" s="69">
        <f t="shared" si="10"/>
        <v>232.97110787251455</v>
      </c>
      <c r="R27" s="69">
        <f t="shared" ref="R27:V27" si="11">SUM(R28:R32)</f>
        <v>240.49013702255587</v>
      </c>
      <c r="S27" s="69">
        <f t="shared" si="11"/>
        <v>241.98431310808138</v>
      </c>
      <c r="T27" s="69">
        <f t="shared" si="11"/>
        <v>233.30010090867634</v>
      </c>
      <c r="U27" s="69">
        <f t="shared" si="11"/>
        <v>229.00589059080806</v>
      </c>
      <c r="V27" s="69">
        <f t="shared" si="11"/>
        <v>247.40059670357533</v>
      </c>
      <c r="W27" s="69">
        <f t="shared" ref="W27:Y27" si="12">SUM(W28:W32)</f>
        <v>295.15467355255083</v>
      </c>
      <c r="X27" s="69">
        <f t="shared" si="12"/>
        <v>237.1573844191748</v>
      </c>
      <c r="Y27" s="69">
        <f t="shared" si="12"/>
        <v>245.3049221638916</v>
      </c>
      <c r="DA27" s="88" t="s">
        <v>414</v>
      </c>
    </row>
    <row r="28" spans="1:105" ht="12" customHeight="1" x14ac:dyDescent="0.25">
      <c r="A28" s="28" t="s">
        <v>51</v>
      </c>
      <c r="B28" s="72">
        <v>0.49403717564805505</v>
      </c>
      <c r="C28" s="72">
        <v>0.45694329757803936</v>
      </c>
      <c r="D28" s="72">
        <v>0.43078053857167631</v>
      </c>
      <c r="E28" s="72">
        <v>0.43806452856693806</v>
      </c>
      <c r="F28" s="72">
        <v>0.44054373652915574</v>
      </c>
      <c r="G28" s="72">
        <v>0.39470505239772508</v>
      </c>
      <c r="H28" s="72">
        <v>0.47997079684458976</v>
      </c>
      <c r="I28" s="72">
        <v>0.36765102874307448</v>
      </c>
      <c r="J28" s="72">
        <v>0.38891361490085896</v>
      </c>
      <c r="K28" s="72">
        <v>0.45377830989562667</v>
      </c>
      <c r="L28" s="72">
        <v>0.56232625917934032</v>
      </c>
      <c r="M28" s="72">
        <v>0.56060076172179252</v>
      </c>
      <c r="N28" s="72">
        <v>0.56477985041255019</v>
      </c>
      <c r="O28" s="72">
        <v>0.56555305001482659</v>
      </c>
      <c r="P28" s="72">
        <v>0.56325092795648957</v>
      </c>
      <c r="Q28" s="72">
        <v>0.56518121535018595</v>
      </c>
      <c r="R28" s="72">
        <v>0.42641640185001389</v>
      </c>
      <c r="S28" s="72">
        <v>0.474399837545528</v>
      </c>
      <c r="T28" s="72">
        <v>0.47574333706255684</v>
      </c>
      <c r="U28" s="72">
        <v>0.41135556829706255</v>
      </c>
      <c r="V28" s="72">
        <v>0.2381145837839008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10.114185938167868</v>
      </c>
      <c r="C29" s="72">
        <v>10.818098948557184</v>
      </c>
      <c r="D29" s="72">
        <v>9.1325516555759219</v>
      </c>
      <c r="E29" s="72">
        <v>7.955725436771206</v>
      </c>
      <c r="F29" s="72">
        <v>8.2678558195761092</v>
      </c>
      <c r="G29" s="72">
        <v>5.210298356376156</v>
      </c>
      <c r="H29" s="72">
        <v>5.309120975738157</v>
      </c>
      <c r="I29" s="72">
        <v>4.2563496229103324</v>
      </c>
      <c r="J29" s="72">
        <v>3.0117361534215927</v>
      </c>
      <c r="K29" s="72">
        <v>0.90641379227812024</v>
      </c>
      <c r="L29" s="72">
        <v>3.1917602684278843</v>
      </c>
      <c r="M29" s="72">
        <v>5.5132427916759266</v>
      </c>
      <c r="N29" s="72">
        <v>7.5769745590636406</v>
      </c>
      <c r="O29" s="72">
        <v>6.2219007278563758</v>
      </c>
      <c r="P29" s="72">
        <v>9.816807050480028</v>
      </c>
      <c r="Q29" s="72">
        <v>7.8316721678741077</v>
      </c>
      <c r="R29" s="72">
        <v>5.2434553556874617</v>
      </c>
      <c r="S29" s="72">
        <v>5.1736538594049266</v>
      </c>
      <c r="T29" s="72">
        <v>6.2774317761229463</v>
      </c>
      <c r="U29" s="72">
        <v>5.4135471076916062</v>
      </c>
      <c r="V29" s="72">
        <v>6.1492325378120105</v>
      </c>
      <c r="W29" s="72">
        <v>4.2508732180069497</v>
      </c>
      <c r="X29" s="72">
        <v>3.1320286442744902</v>
      </c>
      <c r="Y29" s="72">
        <v>3.217839343962916</v>
      </c>
      <c r="DA29" s="89" t="s">
        <v>416</v>
      </c>
    </row>
    <row r="30" spans="1:105" ht="12" customHeight="1" x14ac:dyDescent="0.25">
      <c r="A30" s="28" t="s">
        <v>189</v>
      </c>
      <c r="B30" s="72">
        <v>55.587279874768392</v>
      </c>
      <c r="C30" s="72">
        <v>60.368615765148263</v>
      </c>
      <c r="D30" s="72">
        <v>59.054574449741004</v>
      </c>
      <c r="E30" s="72">
        <v>65.593067010925949</v>
      </c>
      <c r="F30" s="72">
        <v>66.458765392175778</v>
      </c>
      <c r="G30" s="72">
        <v>69.789380514727839</v>
      </c>
      <c r="H30" s="72">
        <v>72.177132990039482</v>
      </c>
      <c r="I30" s="72">
        <v>61.805633399754257</v>
      </c>
      <c r="J30" s="72">
        <v>65.067723956038492</v>
      </c>
      <c r="K30" s="72">
        <v>67.714107597399419</v>
      </c>
      <c r="L30" s="72">
        <v>74.58878142183913</v>
      </c>
      <c r="M30" s="72">
        <v>61.028513220078644</v>
      </c>
      <c r="N30" s="72">
        <v>64.830276264518133</v>
      </c>
      <c r="O30" s="72">
        <v>65.234183588243695</v>
      </c>
      <c r="P30" s="72">
        <v>51.269159443748947</v>
      </c>
      <c r="Q30" s="72">
        <v>59.00465483582601</v>
      </c>
      <c r="R30" s="72">
        <v>65.67644067654939</v>
      </c>
      <c r="S30" s="72">
        <v>66.39565684806152</v>
      </c>
      <c r="T30" s="72">
        <v>62.187489134308095</v>
      </c>
      <c r="U30" s="72">
        <v>59.598515414180135</v>
      </c>
      <c r="V30" s="72">
        <v>65.4823271946143</v>
      </c>
      <c r="W30" s="72">
        <v>79.805314442462603</v>
      </c>
      <c r="X30" s="72">
        <v>55.729707543765791</v>
      </c>
      <c r="Y30" s="72">
        <v>58.594751623451742</v>
      </c>
      <c r="DA30" s="89" t="s">
        <v>417</v>
      </c>
    </row>
    <row r="31" spans="1:105" ht="12" customHeight="1" x14ac:dyDescent="0.25">
      <c r="A31" s="28" t="s">
        <v>202</v>
      </c>
      <c r="B31" s="72">
        <v>2.2468144827711622</v>
      </c>
      <c r="C31" s="72">
        <v>2.2174598708341544</v>
      </c>
      <c r="D31" s="72">
        <v>2.4239331175631835</v>
      </c>
      <c r="E31" s="72">
        <v>2.598481538290454</v>
      </c>
      <c r="F31" s="72">
        <v>2.815191516140064</v>
      </c>
      <c r="G31" s="72">
        <v>3.181123282106495</v>
      </c>
      <c r="H31" s="72">
        <v>3.5457032426241128</v>
      </c>
      <c r="I31" s="72">
        <v>3.6099186521417215</v>
      </c>
      <c r="J31" s="72">
        <v>4.0690141251667447</v>
      </c>
      <c r="K31" s="72">
        <v>4.5596409715234678</v>
      </c>
      <c r="L31" s="72">
        <v>4.4795115975607125</v>
      </c>
      <c r="M31" s="72">
        <v>4.5646342799551265</v>
      </c>
      <c r="N31" s="72">
        <v>4.3121918371937475</v>
      </c>
      <c r="O31" s="72">
        <v>4.264305970321149</v>
      </c>
      <c r="P31" s="72">
        <v>5.8453449753519156</v>
      </c>
      <c r="Q31" s="72">
        <v>4.9974649884871685</v>
      </c>
      <c r="R31" s="72">
        <v>6.0593673501198211</v>
      </c>
      <c r="S31" s="72">
        <v>5.870666034971709</v>
      </c>
      <c r="T31" s="72">
        <v>6.3930574916505858</v>
      </c>
      <c r="U31" s="72">
        <v>6.312124859810277</v>
      </c>
      <c r="V31" s="72">
        <v>6.8870870605906909</v>
      </c>
      <c r="W31" s="72">
        <v>5.1730844839369405</v>
      </c>
      <c r="X31" s="72">
        <v>2.6167154555224483</v>
      </c>
      <c r="Y31" s="72">
        <v>2.8894432313592739</v>
      </c>
      <c r="DA31" s="89" t="s">
        <v>418</v>
      </c>
    </row>
    <row r="32" spans="1:105" ht="12" customHeight="1" x14ac:dyDescent="0.25">
      <c r="A32" s="32" t="s">
        <v>53</v>
      </c>
      <c r="B32" s="77">
        <v>127.97855938305345</v>
      </c>
      <c r="C32" s="77">
        <v>127.15153402880931</v>
      </c>
      <c r="D32" s="77">
        <v>126.57996248700897</v>
      </c>
      <c r="E32" s="77">
        <v>130.89875114035505</v>
      </c>
      <c r="F32" s="77">
        <v>129.77411143602541</v>
      </c>
      <c r="G32" s="77">
        <v>135.26309996089125</v>
      </c>
      <c r="H32" s="77">
        <v>146.84866536426554</v>
      </c>
      <c r="I32" s="77">
        <v>135.99139451274326</v>
      </c>
      <c r="J32" s="77">
        <v>146.74279788734913</v>
      </c>
      <c r="K32" s="77">
        <v>158.73930765318661</v>
      </c>
      <c r="L32" s="77">
        <v>166.8772703257433</v>
      </c>
      <c r="M32" s="77">
        <v>151.48086136834189</v>
      </c>
      <c r="N32" s="77">
        <v>166.1897800821462</v>
      </c>
      <c r="O32" s="77">
        <v>172.38486228997064</v>
      </c>
      <c r="P32" s="77">
        <v>147.91267926228727</v>
      </c>
      <c r="Q32" s="77">
        <v>160.57213466497709</v>
      </c>
      <c r="R32" s="77">
        <v>163.08445723834919</v>
      </c>
      <c r="S32" s="77">
        <v>164.06993652809771</v>
      </c>
      <c r="T32" s="77">
        <v>157.96637916953216</v>
      </c>
      <c r="U32" s="77">
        <v>157.27034764082896</v>
      </c>
      <c r="V32" s="77">
        <v>168.64383532677442</v>
      </c>
      <c r="W32" s="77">
        <v>205.92540140814435</v>
      </c>
      <c r="X32" s="77">
        <v>175.67893277561208</v>
      </c>
      <c r="Y32" s="77">
        <v>180.60288796511767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0.54210664470959979</v>
      </c>
      <c r="C3" s="66">
        <f>IF(RES_hh_tes!C3=0,"",RES_hh_tes!C3/RES_hh_fec!C3)</f>
        <v>0.54439503483583807</v>
      </c>
      <c r="D3" s="66">
        <f>IF(RES_hh_tes!D3=0,"",RES_hh_tes!D3/RES_hh_fec!D3)</f>
        <v>0.54882857078154079</v>
      </c>
      <c r="E3" s="66">
        <f>IF(RES_hh_tes!E3=0,"",RES_hh_tes!E3/RES_hh_fec!E3)</f>
        <v>0.55201536709467203</v>
      </c>
      <c r="F3" s="66">
        <f>IF(RES_hh_tes!F3=0,"",RES_hh_tes!F3/RES_hh_fec!F3)</f>
        <v>0.55595865125532118</v>
      </c>
      <c r="G3" s="66">
        <f>IF(RES_hh_tes!G3=0,"",RES_hh_tes!G3/RES_hh_fec!G3)</f>
        <v>0.56223391182825866</v>
      </c>
      <c r="H3" s="66">
        <f>IF(RES_hh_tes!H3=0,"",RES_hh_tes!H3/RES_hh_fec!H3)</f>
        <v>0.56825093666920712</v>
      </c>
      <c r="I3" s="66">
        <f>IF(RES_hh_tes!I3=0,"",RES_hh_tes!I3/RES_hh_fec!I3)</f>
        <v>0.57776256396309178</v>
      </c>
      <c r="J3" s="66">
        <f>IF(RES_hh_tes!J3=0,"",RES_hh_tes!J3/RES_hh_fec!J3)</f>
        <v>0.58545216631085184</v>
      </c>
      <c r="K3" s="66">
        <f>IF(RES_hh_tes!K3=0,"",RES_hh_tes!K3/RES_hh_fec!K3)</f>
        <v>0.59278206409402912</v>
      </c>
      <c r="L3" s="66">
        <f>IF(RES_hh_tes!L3=0,"",RES_hh_tes!L3/RES_hh_fec!L3)</f>
        <v>0.60034496814058347</v>
      </c>
      <c r="M3" s="66">
        <f>IF(RES_hh_tes!M3=0,"",RES_hh_tes!M3/RES_hh_fec!M3)</f>
        <v>0.61222425702150374</v>
      </c>
      <c r="N3" s="66">
        <f>IF(RES_hh_tes!N3=0,"",RES_hh_tes!N3/RES_hh_fec!N3)</f>
        <v>0.62556956315249534</v>
      </c>
      <c r="O3" s="66">
        <f>IF(RES_hh_tes!O3=0,"",RES_hh_tes!O3/RES_hh_fec!O3)</f>
        <v>0.63803525577879117</v>
      </c>
      <c r="P3" s="66">
        <f>IF(RES_hh_tes!P3=0,"",RES_hh_tes!P3/RES_hh_fec!P3)</f>
        <v>0.64507405489275871</v>
      </c>
      <c r="Q3" s="66">
        <f>IF(RES_hh_tes!Q3=0,"",RES_hh_tes!Q3/RES_hh_fec!Q3)</f>
        <v>0.65237189342801272</v>
      </c>
      <c r="R3" s="66">
        <f>IF(RES_hh_tes!R3=0,"",RES_hh_tes!R3/RES_hh_fec!R3)</f>
        <v>0.66136137729273781</v>
      </c>
      <c r="S3" s="66">
        <f>IF(RES_hh_tes!S3=0,"",RES_hh_tes!S3/RES_hh_fec!S3)</f>
        <v>0.67411652675157718</v>
      </c>
      <c r="T3" s="66">
        <f>IF(RES_hh_tes!T3=0,"",RES_hh_tes!T3/RES_hh_fec!T3)</f>
        <v>0.68852840746682287</v>
      </c>
      <c r="U3" s="66">
        <f>IF(RES_hh_tes!U3=0,"",RES_hh_tes!U3/RES_hh_fec!U3)</f>
        <v>0.70424483530140491</v>
      </c>
      <c r="V3" s="66">
        <f>IF(RES_hh_tes!V3=0,"",RES_hh_tes!V3/RES_hh_fec!V3)</f>
        <v>0.71760848364449337</v>
      </c>
      <c r="W3" s="66">
        <f>IF(RES_hh_tes!W3=0,"",RES_hh_tes!W3/RES_hh_fec!W3)</f>
        <v>0.72936397846170686</v>
      </c>
      <c r="X3" s="66">
        <f>IF(RES_hh_tes!X3=0,"",RES_hh_tes!X3/RES_hh_fec!X3)</f>
        <v>0.75908518281211079</v>
      </c>
      <c r="Y3" s="66">
        <f>IF(RES_hh_tes!Y3=0,"",RES_hh_tes!Y3/RES_hh_fec!Y3)</f>
        <v>0.79154382885580798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0.5294858203617131</v>
      </c>
      <c r="C4" s="70">
        <f>IF(RES_hh_tes!C4=0,"",RES_hh_tes!C4/RES_hh_fec!C4)</f>
        <v>0.53294175496322116</v>
      </c>
      <c r="D4" s="70">
        <f>IF(RES_hh_tes!D4=0,"",RES_hh_tes!D4/RES_hh_fec!D4)</f>
        <v>0.53708400646495802</v>
      </c>
      <c r="E4" s="70">
        <f>IF(RES_hh_tes!E4=0,"",RES_hh_tes!E4/RES_hh_fec!E4)</f>
        <v>0.54036756282565246</v>
      </c>
      <c r="F4" s="70">
        <f>IF(RES_hh_tes!F4=0,"",RES_hh_tes!F4/RES_hh_fec!F4)</f>
        <v>0.54450796119922018</v>
      </c>
      <c r="G4" s="70">
        <f>IF(RES_hh_tes!G4=0,"",RES_hh_tes!G4/RES_hh_fec!G4)</f>
        <v>0.55024207876720765</v>
      </c>
      <c r="H4" s="70">
        <f>IF(RES_hh_tes!H4=0,"",RES_hh_tes!H4/RES_hh_fec!H4)</f>
        <v>0.55644285366357238</v>
      </c>
      <c r="I4" s="70">
        <f>IF(RES_hh_tes!I4=0,"",RES_hh_tes!I4/RES_hh_fec!I4)</f>
        <v>0.56650559423601199</v>
      </c>
      <c r="J4" s="70">
        <f>IF(RES_hh_tes!J4=0,"",RES_hh_tes!J4/RES_hh_fec!J4)</f>
        <v>0.5746792271819432</v>
      </c>
      <c r="K4" s="70">
        <f>IF(RES_hh_tes!K4=0,"",RES_hh_tes!K4/RES_hh_fec!K4)</f>
        <v>0.58260881308406776</v>
      </c>
      <c r="L4" s="70">
        <f>IF(RES_hh_tes!L4=0,"",RES_hh_tes!L4/RES_hh_fec!L4)</f>
        <v>0.59156635930585488</v>
      </c>
      <c r="M4" s="70">
        <f>IF(RES_hh_tes!M4=0,"",RES_hh_tes!M4/RES_hh_fec!M4)</f>
        <v>0.60432830967489837</v>
      </c>
      <c r="N4" s="70">
        <f>IF(RES_hh_tes!N4=0,"",RES_hh_tes!N4/RES_hh_fec!N4)</f>
        <v>0.61847789815553056</v>
      </c>
      <c r="O4" s="70">
        <f>IF(RES_hh_tes!O4=0,"",RES_hh_tes!O4/RES_hh_fec!O4)</f>
        <v>0.63154859237315375</v>
      </c>
      <c r="P4" s="70">
        <f>IF(RES_hh_tes!P4=0,"",RES_hh_tes!P4/RES_hh_fec!P4)</f>
        <v>0.6388935273388664</v>
      </c>
      <c r="Q4" s="70">
        <f>IF(RES_hh_tes!Q4=0,"",RES_hh_tes!Q4/RES_hh_fec!Q4)</f>
        <v>0.6451935707391615</v>
      </c>
      <c r="R4" s="70">
        <f>IF(RES_hh_tes!R4=0,"",RES_hh_tes!R4/RES_hh_fec!R4)</f>
        <v>0.65458445801297649</v>
      </c>
      <c r="S4" s="70">
        <f>IF(RES_hh_tes!S4=0,"",RES_hh_tes!S4/RES_hh_fec!S4)</f>
        <v>0.66769145695737708</v>
      </c>
      <c r="T4" s="70">
        <f>IF(RES_hh_tes!T4=0,"",RES_hh_tes!T4/RES_hh_fec!T4)</f>
        <v>0.68190900446316127</v>
      </c>
      <c r="U4" s="70">
        <f>IF(RES_hh_tes!U4=0,"",RES_hh_tes!U4/RES_hh_fec!U4)</f>
        <v>0.69783407008721243</v>
      </c>
      <c r="V4" s="70">
        <f>IF(RES_hh_tes!V4=0,"",RES_hh_tes!V4/RES_hh_fec!V4)</f>
        <v>0.71184273290121869</v>
      </c>
      <c r="W4" s="70">
        <f>IF(RES_hh_tes!W4=0,"",RES_hh_tes!W4/RES_hh_fec!W4)</f>
        <v>0.72333884264052506</v>
      </c>
      <c r="X4" s="70">
        <f>IF(RES_hh_tes!X4=0,"",RES_hh_tes!X4/RES_hh_fec!X4)</f>
        <v>0.75462939785795313</v>
      </c>
      <c r="Y4" s="70">
        <f>IF(RES_hh_tes!Y4=0,"",RES_hh_tes!Y4/RES_hh_fec!Y4)</f>
        <v>0.79033832131108828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0.55911618079724257</v>
      </c>
      <c r="C5" s="78">
        <f>IF(RES_hh_tes!C5=0,"",RES_hh_tes!C5/RES_hh_fec!C5)</f>
        <v>0.56013371418766911</v>
      </c>
      <c r="D5" s="78">
        <f>IF(RES_hh_tes!D5=0,"",RES_hh_tes!D5/RES_hh_fec!D5)</f>
        <v>0.56172619675300595</v>
      </c>
      <c r="E5" s="78">
        <f>IF(RES_hh_tes!E5=0,"",RES_hh_tes!E5/RES_hh_fec!E5)</f>
        <v>0.56369847325826183</v>
      </c>
      <c r="F5" s="78">
        <f>IF(RES_hh_tes!F5=0,"",RES_hh_tes!F5/RES_hh_fec!F5)</f>
        <v>0.56688961745671951</v>
      </c>
      <c r="G5" s="78">
        <f>IF(RES_hh_tes!G5=0,"",RES_hh_tes!G5/RES_hh_fec!G5)</f>
        <v>0.56969349191131979</v>
      </c>
      <c r="H5" s="78">
        <f>IF(RES_hh_tes!H5=0,"",RES_hh_tes!H5/RES_hh_fec!H5)</f>
        <v>0.57467149945262186</v>
      </c>
      <c r="I5" s="78">
        <f>IF(RES_hh_tes!I5=0,"",RES_hh_tes!I5/RES_hh_fec!I5)</f>
        <v>0.57875440387972166</v>
      </c>
      <c r="J5" s="78">
        <f>IF(RES_hh_tes!J5=0,"",RES_hh_tes!J5/RES_hh_fec!J5)</f>
        <v>0.58603055019316641</v>
      </c>
      <c r="K5" s="78">
        <f>IF(RES_hh_tes!K5=0,"",RES_hh_tes!K5/RES_hh_fec!K5)</f>
        <v>0.59529012715479235</v>
      </c>
      <c r="L5" s="78">
        <f>IF(RES_hh_tes!L5=0,"",RES_hh_tes!L5/RES_hh_fec!L5)</f>
        <v>0.60569088185750575</v>
      </c>
      <c r="M5" s="78">
        <f>IF(RES_hh_tes!M5=0,"",RES_hh_tes!M5/RES_hh_fec!M5)</f>
        <v>0.61507094462041967</v>
      </c>
      <c r="N5" s="78">
        <f>IF(RES_hh_tes!N5=0,"",RES_hh_tes!N5/RES_hh_fec!N5)</f>
        <v>0.62406363943836352</v>
      </c>
      <c r="O5" s="78">
        <f>IF(RES_hh_tes!O5=0,"",RES_hh_tes!O5/RES_hh_fec!O5)</f>
        <v>0.63148029763437008</v>
      </c>
      <c r="P5" s="78">
        <f>IF(RES_hh_tes!P5=0,"",RES_hh_tes!P5/RES_hh_fec!P5)</f>
        <v>0.63215602412537442</v>
      </c>
      <c r="Q5" s="78">
        <f>IF(RES_hh_tes!Q5=0,"",RES_hh_tes!Q5/RES_hh_fec!Q5)</f>
        <v>0.63306202851628868</v>
      </c>
      <c r="R5" s="78">
        <f>IF(RES_hh_tes!R5=0,"",RES_hh_tes!R5/RES_hh_fec!R5)</f>
        <v>0.63448207580646065</v>
      </c>
      <c r="S5" s="78">
        <f>IF(RES_hh_tes!S5=0,"",RES_hh_tes!S5/RES_hh_fec!S5)</f>
        <v>0.63724473279650728</v>
      </c>
      <c r="T5" s="78">
        <f>IF(RES_hh_tes!T5=0,"",RES_hh_tes!T5/RES_hh_fec!T5)</f>
        <v>0.63984418813576338</v>
      </c>
      <c r="U5" s="78">
        <f>IF(RES_hh_tes!U5=0,"",RES_hh_tes!U5/RES_hh_fec!U5)</f>
        <v>0.64146986552096075</v>
      </c>
      <c r="V5" s="78">
        <f>IF(RES_hh_tes!V5=0,"",RES_hh_tes!V5/RES_hh_fec!V5)</f>
        <v>0.64615668430788209</v>
      </c>
      <c r="W5" s="78">
        <f>IF(RES_hh_tes!W5=0,"",RES_hh_tes!W5/RES_hh_fec!W5)</f>
        <v>0.65284832555525307</v>
      </c>
      <c r="X5" s="78">
        <f>IF(RES_hh_tes!X5=0,"",RES_hh_tes!X5/RES_hh_fec!X5)</f>
        <v>0.66323504075602357</v>
      </c>
      <c r="Y5" s="78">
        <f>IF(RES_hh_tes!Y5=0,"",RES_hh_tes!Y5/RES_hh_fec!Y5)</f>
        <v>0.67565829095468888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0.48321450056431792</v>
      </c>
      <c r="C6" s="78">
        <f>IF(RES_hh_tes!C6=0,"",RES_hh_tes!C6/RES_hh_fec!C6)</f>
        <v>0.48600662431234554</v>
      </c>
      <c r="D6" s="78">
        <f>IF(RES_hh_tes!D6=0,"",RES_hh_tes!D6/RES_hh_fec!D6)</f>
        <v>0.48625047929265641</v>
      </c>
      <c r="E6" s="78">
        <f>IF(RES_hh_tes!E6=0,"",RES_hh_tes!E6/RES_hh_fec!E6)</f>
        <v>0.48644262787705245</v>
      </c>
      <c r="F6" s="78">
        <f>IF(RES_hh_tes!F6=0,"",RES_hh_tes!F6/RES_hh_fec!F6)</f>
        <v>0.48658850975975576</v>
      </c>
      <c r="G6" s="78">
        <f>IF(RES_hh_tes!G6=0,"",RES_hh_tes!G6/RES_hh_fec!G6)</f>
        <v>0.4867267496650059</v>
      </c>
      <c r="H6" s="78">
        <f>IF(RES_hh_tes!H6=0,"",RES_hh_tes!H6/RES_hh_fec!H6)</f>
        <v>0.48672633055413317</v>
      </c>
      <c r="I6" s="78">
        <f>IF(RES_hh_tes!I6=0,"",RES_hh_tes!I6/RES_hh_fec!I6)</f>
        <v>0.48672615155453153</v>
      </c>
      <c r="J6" s="78">
        <f>IF(RES_hh_tes!J6=0,"",RES_hh_tes!J6/RES_hh_fec!J6)</f>
        <v>0.486727208004682</v>
      </c>
      <c r="K6" s="78">
        <f>IF(RES_hh_tes!K6=0,"",RES_hh_tes!K6/RES_hh_fec!K6)</f>
        <v>0.48838576185493943</v>
      </c>
      <c r="L6" s="78">
        <f>IF(RES_hh_tes!L6=0,"",RES_hh_tes!L6/RES_hh_fec!L6)</f>
        <v>0.51225494235369862</v>
      </c>
      <c r="M6" s="78">
        <f>IF(RES_hh_tes!M6=0,"",RES_hh_tes!M6/RES_hh_fec!M6)</f>
        <v>0.55258548301007304</v>
      </c>
      <c r="N6" s="78">
        <f>IF(RES_hh_tes!N6=0,"",RES_hh_tes!N6/RES_hh_fec!N6)</f>
        <v>0.59103376752267378</v>
      </c>
      <c r="O6" s="78">
        <f>IF(RES_hh_tes!O6=0,"",RES_hh_tes!O6/RES_hh_fec!O6)</f>
        <v>0.61621817006178525</v>
      </c>
      <c r="P6" s="78">
        <f>IF(RES_hh_tes!P6=0,"",RES_hh_tes!P6/RES_hh_fec!P6)</f>
        <v>0.62292124019331585</v>
      </c>
      <c r="Q6" s="78">
        <f>IF(RES_hh_tes!Q6=0,"",RES_hh_tes!Q6/RES_hh_fec!Q6)</f>
        <v>0.6277218059621873</v>
      </c>
      <c r="R6" s="78">
        <f>IF(RES_hh_tes!R6=0,"",RES_hh_tes!R6/RES_hh_fec!R6)</f>
        <v>0.63550136187888284</v>
      </c>
      <c r="S6" s="78">
        <f>IF(RES_hh_tes!S6=0,"",RES_hh_tes!S6/RES_hh_fec!S6)</f>
        <v>0.64197038591896771</v>
      </c>
      <c r="T6" s="78">
        <f>IF(RES_hh_tes!T6=0,"",RES_hh_tes!T6/RES_hh_fec!T6)</f>
        <v>0.64797061545584211</v>
      </c>
      <c r="U6" s="78">
        <f>IF(RES_hh_tes!U6=0,"",RES_hh_tes!U6/RES_hh_fec!U6)</f>
        <v>0.65091977589066319</v>
      </c>
      <c r="V6" s="78">
        <f>IF(RES_hh_tes!V6=0,"",RES_hh_tes!V6/RES_hh_fec!V6)</f>
        <v>0.65493580193710366</v>
      </c>
      <c r="W6" s="78">
        <f>IF(RES_hh_tes!W6=0,"",RES_hh_tes!W6/RES_hh_fec!W6)</f>
        <v>0.66160427458694149</v>
      </c>
      <c r="X6" s="78">
        <f>IF(RES_hh_tes!X6=0,"",RES_hh_tes!X6/RES_hh_fec!X6)</f>
        <v>0.67085262999656159</v>
      </c>
      <c r="Y6" s="78">
        <f>IF(RES_hh_tes!Y6=0,"",RES_hh_tes!Y6/RES_hh_fec!Y6)</f>
        <v>0.67937868512489819</v>
      </c>
      <c r="DA6" s="89" t="s">
        <v>422</v>
      </c>
    </row>
    <row r="7" spans="1:105" ht="12" customHeight="1" x14ac:dyDescent="0.25">
      <c r="A7" s="28" t="s">
        <v>200</v>
      </c>
      <c r="B7" s="78" t="str">
        <f>IF(RES_hh_tes!B7=0,"",RES_hh_tes!B7/RES_hh_fec!B7)</f>
        <v/>
      </c>
      <c r="C7" s="78" t="str">
        <f>IF(RES_hh_tes!C7=0,"",RES_hh_tes!C7/RES_hh_fec!C7)</f>
        <v/>
      </c>
      <c r="D7" s="78" t="str">
        <f>IF(RES_hh_tes!D7=0,"",RES_hh_tes!D7/RES_hh_fec!D7)</f>
        <v/>
      </c>
      <c r="E7" s="78" t="str">
        <f>IF(RES_hh_tes!E7=0,"",RES_hh_tes!E7/RES_hh_fec!E7)</f>
        <v/>
      </c>
      <c r="F7" s="78" t="str">
        <f>IF(RES_hh_tes!F7=0,"",RES_hh_tes!F7/RES_hh_fec!F7)</f>
        <v/>
      </c>
      <c r="G7" s="78" t="str">
        <f>IF(RES_hh_tes!G7=0,"",RES_hh_tes!G7/RES_hh_fec!G7)</f>
        <v/>
      </c>
      <c r="H7" s="78" t="str">
        <f>IF(RES_hh_tes!H7=0,"",RES_hh_tes!H7/RES_hh_fec!H7)</f>
        <v/>
      </c>
      <c r="I7" s="78" t="str">
        <f>IF(RES_hh_tes!I7=0,"",RES_hh_tes!I7/RES_hh_fec!I7)</f>
        <v/>
      </c>
      <c r="J7" s="78" t="str">
        <f>IF(RES_hh_tes!J7=0,"",RES_hh_tes!J7/RES_hh_fec!J7)</f>
        <v/>
      </c>
      <c r="K7" s="78" t="str">
        <f>IF(RES_hh_tes!K7=0,"",RES_hh_tes!K7/RES_hh_fec!K7)</f>
        <v/>
      </c>
      <c r="L7" s="78" t="str">
        <f>IF(RES_hh_tes!L7=0,"",RES_hh_tes!L7/RES_hh_fec!L7)</f>
        <v/>
      </c>
      <c r="M7" s="78" t="str">
        <f>IF(RES_hh_tes!M7=0,"",RES_hh_tes!M7/RES_hh_fec!M7)</f>
        <v/>
      </c>
      <c r="N7" s="78" t="str">
        <f>IF(RES_hh_tes!N7=0,"",RES_hh_tes!N7/RES_hh_fec!N7)</f>
        <v/>
      </c>
      <c r="O7" s="78" t="str">
        <f>IF(RES_hh_tes!O7=0,"",RES_hh_tes!O7/RES_hh_fec!O7)</f>
        <v/>
      </c>
      <c r="P7" s="78" t="str">
        <f>IF(RES_hh_tes!P7=0,"",RES_hh_tes!P7/RES_hh_fec!P7)</f>
        <v/>
      </c>
      <c r="Q7" s="78" t="str">
        <f>IF(RES_hh_tes!Q7=0,"",RES_hh_tes!Q7/RES_hh_fec!Q7)</f>
        <v/>
      </c>
      <c r="R7" s="78" t="str">
        <f>IF(RES_hh_tes!R7=0,"",RES_hh_tes!R7/RES_hh_fec!R7)</f>
        <v/>
      </c>
      <c r="S7" s="78" t="str">
        <f>IF(RES_hh_tes!S7=0,"",RES_hh_tes!S7/RES_hh_fec!S7)</f>
        <v/>
      </c>
      <c r="T7" s="78" t="str">
        <f>IF(RES_hh_tes!T7=0,"",RES_hh_tes!T7/RES_hh_fec!T7)</f>
        <v/>
      </c>
      <c r="U7" s="78" t="str">
        <f>IF(RES_hh_tes!U7=0,"",RES_hh_tes!U7/RES_hh_fec!U7)</f>
        <v/>
      </c>
      <c r="V7" s="78" t="str">
        <f>IF(RES_hh_tes!V7=0,"",RES_hh_tes!V7/RES_hh_fec!V7)</f>
        <v/>
      </c>
      <c r="W7" s="78" t="str">
        <f>IF(RES_hh_tes!W7=0,"",RES_hh_tes!W7/RES_hh_fec!W7)</f>
        <v/>
      </c>
      <c r="X7" s="78" t="str">
        <f>IF(RES_hh_tes!X7=0,"",RES_hh_tes!X7/RES_hh_fec!X7)</f>
        <v/>
      </c>
      <c r="Y7" s="78" t="str">
        <f>IF(RES_hh_tes!Y7=0,"",RES_hh_tes!Y7/RES_hh_fec!Y7)</f>
        <v/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0.45477028794297475</v>
      </c>
      <c r="C8" s="78">
        <f>IF(RES_hh_tes!C8=0,"",RES_hh_tes!C8/RES_hh_fec!C8)</f>
        <v>0.45914572721452834</v>
      </c>
      <c r="D8" s="78">
        <f>IF(RES_hh_tes!D8=0,"",RES_hh_tes!D8/RES_hh_fec!D8)</f>
        <v>0.46356084640832201</v>
      </c>
      <c r="E8" s="78">
        <f>IF(RES_hh_tes!E8=0,"",RES_hh_tes!E8/RES_hh_fec!E8)</f>
        <v>0.46874166367954428</v>
      </c>
      <c r="F8" s="78">
        <f>IF(RES_hh_tes!F8=0,"",RES_hh_tes!F8/RES_hh_fec!F8)</f>
        <v>0.47363205262309738</v>
      </c>
      <c r="G8" s="78">
        <f>IF(RES_hh_tes!G8=0,"",RES_hh_tes!G8/RES_hh_fec!G8)</f>
        <v>0.47853472211393766</v>
      </c>
      <c r="H8" s="78">
        <f>IF(RES_hh_tes!H8=0,"",RES_hh_tes!H8/RES_hh_fec!H8)</f>
        <v>0.4824029983642692</v>
      </c>
      <c r="I8" s="78">
        <f>IF(RES_hh_tes!I8=0,"",RES_hh_tes!I8/RES_hh_fec!I8)</f>
        <v>0.48661004044446687</v>
      </c>
      <c r="J8" s="78">
        <f>IF(RES_hh_tes!J8=0,"",RES_hh_tes!J8/RES_hh_fec!J8)</f>
        <v>0.49331319662950268</v>
      </c>
      <c r="K8" s="78">
        <f>IF(RES_hh_tes!K8=0,"",RES_hh_tes!K8/RES_hh_fec!K8)</f>
        <v>0.49988483838004338</v>
      </c>
      <c r="L8" s="78">
        <f>IF(RES_hh_tes!L8=0,"",RES_hh_tes!L8/RES_hh_fec!L8)</f>
        <v>0.5079965752206943</v>
      </c>
      <c r="M8" s="78">
        <f>IF(RES_hh_tes!M8=0,"",RES_hh_tes!M8/RES_hh_fec!M8)</f>
        <v>0.51719356202130429</v>
      </c>
      <c r="N8" s="78">
        <f>IF(RES_hh_tes!N8=0,"",RES_hh_tes!N8/RES_hh_fec!N8)</f>
        <v>0.53001928427620904</v>
      </c>
      <c r="O8" s="78">
        <f>IF(RES_hh_tes!O8=0,"",RES_hh_tes!O8/RES_hh_fec!O8)</f>
        <v>0.54349947185007341</v>
      </c>
      <c r="P8" s="78">
        <f>IF(RES_hh_tes!P8=0,"",RES_hh_tes!P8/RES_hh_fec!P8)</f>
        <v>0.54879609706519228</v>
      </c>
      <c r="Q8" s="78">
        <f>IF(RES_hh_tes!Q8=0,"",RES_hh_tes!Q8/RES_hh_fec!Q8)</f>
        <v>0.56165058671716384</v>
      </c>
      <c r="R8" s="78">
        <f>IF(RES_hh_tes!R8=0,"",RES_hh_tes!R8/RES_hh_fec!R8)</f>
        <v>0.57895161980967413</v>
      </c>
      <c r="S8" s="78">
        <f>IF(RES_hh_tes!S8=0,"",RES_hh_tes!S8/RES_hh_fec!S8)</f>
        <v>0.59838962724395683</v>
      </c>
      <c r="T8" s="78">
        <f>IF(RES_hh_tes!T8=0,"",RES_hh_tes!T8/RES_hh_fec!T8)</f>
        <v>0.61558582528652006</v>
      </c>
      <c r="U8" s="78">
        <f>IF(RES_hh_tes!U8=0,"",RES_hh_tes!U8/RES_hh_fec!U8)</f>
        <v>0.63257419970822892</v>
      </c>
      <c r="V8" s="78">
        <f>IF(RES_hh_tes!V8=0,"",RES_hh_tes!V8/RES_hh_fec!V8)</f>
        <v>0.64877300598786791</v>
      </c>
      <c r="W8" s="78">
        <f>IF(RES_hh_tes!W8=0,"",RES_hh_tes!W8/RES_hh_fec!W8)</f>
        <v>0.66394296072315484</v>
      </c>
      <c r="X8" s="78">
        <f>IF(RES_hh_tes!X8=0,"",RES_hh_tes!X8/RES_hh_fec!X8)</f>
        <v>0.67571845161571797</v>
      </c>
      <c r="Y8" s="78">
        <f>IF(RES_hh_tes!Y8=0,"",RES_hh_tes!Y8/RES_hh_fec!Y8)</f>
        <v>0.69087101831538344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0.4121148151401744</v>
      </c>
      <c r="C9" s="78">
        <f>IF(RES_hh_tes!C9=0,"",RES_hh_tes!C9/RES_hh_fec!C9)</f>
        <v>0.42052410050359934</v>
      </c>
      <c r="D9" s="78">
        <f>IF(RES_hh_tes!D9=0,"",RES_hh_tes!D9/RES_hh_fec!D9)</f>
        <v>0.4332578715146691</v>
      </c>
      <c r="E9" s="78">
        <f>IF(RES_hh_tes!E9=0,"",RES_hh_tes!E9/RES_hh_fec!E9)</f>
        <v>0.4459460920684496</v>
      </c>
      <c r="F9" s="78">
        <f>IF(RES_hh_tes!F9=0,"",RES_hh_tes!F9/RES_hh_fec!F9)</f>
        <v>0.46032286973521269</v>
      </c>
      <c r="G9" s="78">
        <f>IF(RES_hh_tes!G9=0,"",RES_hh_tes!G9/RES_hh_fec!G9)</f>
        <v>0.4754940098522733</v>
      </c>
      <c r="H9" s="78">
        <f>IF(RES_hh_tes!H9=0,"",RES_hh_tes!H9/RES_hh_fec!H9)</f>
        <v>0.49053663436843137</v>
      </c>
      <c r="I9" s="78">
        <f>IF(RES_hh_tes!I9=0,"",RES_hh_tes!I9/RES_hh_fec!I9)</f>
        <v>0.50631587749088436</v>
      </c>
      <c r="J9" s="78">
        <f>IF(RES_hh_tes!J9=0,"",RES_hh_tes!J9/RES_hh_fec!J9)</f>
        <v>0.52015076863944731</v>
      </c>
      <c r="K9" s="78">
        <f>IF(RES_hh_tes!K9=0,"",RES_hh_tes!K9/RES_hh_fec!K9)</f>
        <v>0.53363273171187775</v>
      </c>
      <c r="L9" s="78">
        <f>IF(RES_hh_tes!L9=0,"",RES_hh_tes!L9/RES_hh_fec!L9)</f>
        <v>0.54602009953764774</v>
      </c>
      <c r="M9" s="78">
        <f>IF(RES_hh_tes!M9=0,"",RES_hh_tes!M9/RES_hh_fec!M9)</f>
        <v>0.56174030173114387</v>
      </c>
      <c r="N9" s="78">
        <f>IF(RES_hh_tes!N9=0,"",RES_hh_tes!N9/RES_hh_fec!N9)</f>
        <v>0.57806605839347258</v>
      </c>
      <c r="O9" s="78">
        <f>IF(RES_hh_tes!O9=0,"",RES_hh_tes!O9/RES_hh_fec!O9)</f>
        <v>0.5936478656355535</v>
      </c>
      <c r="P9" s="78">
        <f>IF(RES_hh_tes!P9=0,"",RES_hh_tes!P9/RES_hh_fec!P9)</f>
        <v>0.59936057935136355</v>
      </c>
      <c r="Q9" s="78">
        <f>IF(RES_hh_tes!Q9=0,"",RES_hh_tes!Q9/RES_hh_fec!Q9)</f>
        <v>0.60443680615308981</v>
      </c>
      <c r="R9" s="78">
        <f>IF(RES_hh_tes!R9=0,"",RES_hh_tes!R9/RES_hh_fec!R9)</f>
        <v>0.61062635285965872</v>
      </c>
      <c r="S9" s="78">
        <f>IF(RES_hh_tes!S9=0,"",RES_hh_tes!S9/RES_hh_fec!S9)</f>
        <v>0.61892648973663644</v>
      </c>
      <c r="T9" s="78">
        <f>IF(RES_hh_tes!T9=0,"",RES_hh_tes!T9/RES_hh_fec!T9)</f>
        <v>0.62993617815938718</v>
      </c>
      <c r="U9" s="78">
        <f>IF(RES_hh_tes!U9=0,"",RES_hh_tes!U9/RES_hh_fec!U9)</f>
        <v>0.64194969227603016</v>
      </c>
      <c r="V9" s="78">
        <f>IF(RES_hh_tes!V9=0,"",RES_hh_tes!V9/RES_hh_fec!V9)</f>
        <v>0.65162886748075155</v>
      </c>
      <c r="W9" s="78">
        <f>IF(RES_hh_tes!W9=0,"",RES_hh_tes!W9/RES_hh_fec!W9)</f>
        <v>0.66129497703465578</v>
      </c>
      <c r="X9" s="78">
        <f>IF(RES_hh_tes!X9=0,"",RES_hh_tes!X9/RES_hh_fec!X9)</f>
        <v>0.6691643000840608</v>
      </c>
      <c r="Y9" s="78">
        <f>IF(RES_hh_tes!Y9=0,"",RES_hh_tes!Y9/RES_hh_fec!Y9)</f>
        <v>0.67798150880333552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0.70208989372482211</v>
      </c>
      <c r="C11" s="78">
        <f>IF(RES_hh_tes!C11=0,"",RES_hh_tes!C11/RES_hh_fec!C11)</f>
        <v>0.70389598574928325</v>
      </c>
      <c r="D11" s="78">
        <f>IF(RES_hh_tes!D11=0,"",RES_hh_tes!D11/RES_hh_fec!D11)</f>
        <v>0.70542724896075759</v>
      </c>
      <c r="E11" s="78">
        <f>IF(RES_hh_tes!E11=0,"",RES_hh_tes!E11/RES_hh_fec!E11)</f>
        <v>0.70694134926360008</v>
      </c>
      <c r="F11" s="78">
        <f>IF(RES_hh_tes!F11=0,"",RES_hh_tes!F11/RES_hh_fec!F11)</f>
        <v>0.70849936059097751</v>
      </c>
      <c r="G11" s="78">
        <f>IF(RES_hh_tes!G11=0,"",RES_hh_tes!G11/RES_hh_fec!G11)</f>
        <v>0.71054875227924141</v>
      </c>
      <c r="H11" s="78">
        <f>IF(RES_hh_tes!H11=0,"",RES_hh_tes!H11/RES_hh_fec!H11)</f>
        <v>0.71274704713168124</v>
      </c>
      <c r="I11" s="78">
        <f>IF(RES_hh_tes!I11=0,"",RES_hh_tes!I11/RES_hh_fec!I11)</f>
        <v>0.71557330212330728</v>
      </c>
      <c r="J11" s="78">
        <f>IF(RES_hh_tes!J11=0,"",RES_hh_tes!J11/RES_hh_fec!J11)</f>
        <v>0.7182390309932567</v>
      </c>
      <c r="K11" s="78">
        <f>IF(RES_hh_tes!K11=0,"",RES_hh_tes!K11/RES_hh_fec!K11)</f>
        <v>0.72088422976381505</v>
      </c>
      <c r="L11" s="78">
        <f>IF(RES_hh_tes!L11=0,"",RES_hh_tes!L11/RES_hh_fec!L11)</f>
        <v>0.7237927656136407</v>
      </c>
      <c r="M11" s="78">
        <f>IF(RES_hh_tes!M11=0,"",RES_hh_tes!M11/RES_hh_fec!M11)</f>
        <v>0.72718953525959629</v>
      </c>
      <c r="N11" s="78">
        <f>IF(RES_hh_tes!N11=0,"",RES_hh_tes!N11/RES_hh_fec!N11)</f>
        <v>0.73120947970787453</v>
      </c>
      <c r="O11" s="78">
        <f>IF(RES_hh_tes!O11=0,"",RES_hh_tes!O11/RES_hh_fec!O11)</f>
        <v>0.7349611084076354</v>
      </c>
      <c r="P11" s="78">
        <f>IF(RES_hh_tes!P11=0,"",RES_hh_tes!P11/RES_hh_fec!P11)</f>
        <v>0.73544687638307227</v>
      </c>
      <c r="Q11" s="78">
        <f>IF(RES_hh_tes!Q11=0,"",RES_hh_tes!Q11/RES_hh_fec!Q11)</f>
        <v>0.73636091774430679</v>
      </c>
      <c r="R11" s="78">
        <f>IF(RES_hh_tes!R11=0,"",RES_hh_tes!R11/RES_hh_fec!R11)</f>
        <v>0.73784234916864655</v>
      </c>
      <c r="S11" s="78">
        <f>IF(RES_hh_tes!S11=0,"",RES_hh_tes!S11/RES_hh_fec!S11)</f>
        <v>0.74008469480486039</v>
      </c>
      <c r="T11" s="78">
        <f>IF(RES_hh_tes!T11=0,"",RES_hh_tes!T11/RES_hh_fec!T11)</f>
        <v>0.74223086004826977</v>
      </c>
      <c r="U11" s="78">
        <f>IF(RES_hh_tes!U11=0,"",RES_hh_tes!U11/RES_hh_fec!U11)</f>
        <v>0.74475237009507511</v>
      </c>
      <c r="V11" s="78">
        <f>IF(RES_hh_tes!V11=0,"",RES_hh_tes!V11/RES_hh_fec!V11)</f>
        <v>0.74763143683337474</v>
      </c>
      <c r="W11" s="78">
        <f>IF(RES_hh_tes!W11=0,"",RES_hh_tes!W11/RES_hh_fec!W11)</f>
        <v>0.75093804798334229</v>
      </c>
      <c r="X11" s="78">
        <f>IF(RES_hh_tes!X11=0,"",RES_hh_tes!X11/RES_hh_fec!X11)</f>
        <v>0.75436716161308004</v>
      </c>
      <c r="Y11" s="78">
        <f>IF(RES_hh_tes!Y11=0,"",RES_hh_tes!Y11/RES_hh_fec!Y11)</f>
        <v>0.7578771890990017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1.3652385696219689</v>
      </c>
      <c r="C12" s="78">
        <f>IF(RES_hh_tes!C12=0,"",RES_hh_tes!C12/RES_hh_fec!C12)</f>
        <v>1.4032905927112667</v>
      </c>
      <c r="D12" s="78">
        <f>IF(RES_hh_tes!D12=0,"",RES_hh_tes!D12/RES_hh_fec!D12)</f>
        <v>1.4709721813740921</v>
      </c>
      <c r="E12" s="78">
        <f>IF(RES_hh_tes!E12=0,"",RES_hh_tes!E12/RES_hh_fec!E12)</f>
        <v>1.5278184340513841</v>
      </c>
      <c r="F12" s="78">
        <f>IF(RES_hh_tes!F12=0,"",RES_hh_tes!F12/RES_hh_fec!F12)</f>
        <v>1.5862605020974756</v>
      </c>
      <c r="G12" s="78">
        <f>IF(RES_hh_tes!G12=0,"",RES_hh_tes!G12/RES_hh_fec!G12)</f>
        <v>1.6471345432643729</v>
      </c>
      <c r="H12" s="78">
        <f>IF(RES_hh_tes!H12=0,"",RES_hh_tes!H12/RES_hh_fec!H12)</f>
        <v>1.7136830801327383</v>
      </c>
      <c r="I12" s="78">
        <f>IF(RES_hh_tes!I12=0,"",RES_hh_tes!I12/RES_hh_fec!I12)</f>
        <v>1.7849058528780397</v>
      </c>
      <c r="J12" s="78">
        <f>IF(RES_hh_tes!J12=0,"",RES_hh_tes!J12/RES_hh_fec!J12)</f>
        <v>1.847502543808474</v>
      </c>
      <c r="K12" s="78">
        <f>IF(RES_hh_tes!K12=0,"",RES_hh_tes!K12/RES_hh_fec!K12)</f>
        <v>1.9115293488051923</v>
      </c>
      <c r="L12" s="78">
        <f>IF(RES_hh_tes!L12=0,"",RES_hh_tes!L12/RES_hh_fec!L12)</f>
        <v>1.9724661636949323</v>
      </c>
      <c r="M12" s="78">
        <f>IF(RES_hh_tes!M12=0,"",RES_hh_tes!M12/RES_hh_fec!M12)</f>
        <v>2.053425487129235</v>
      </c>
      <c r="N12" s="78">
        <f>IF(RES_hh_tes!N12=0,"",RES_hh_tes!N12/RES_hh_fec!N12)</f>
        <v>2.1411707188451334</v>
      </c>
      <c r="O12" s="78">
        <f>IF(RES_hh_tes!O12=0,"",RES_hh_tes!O12/RES_hh_fec!O12)</f>
        <v>2.2420532845107255</v>
      </c>
      <c r="P12" s="78">
        <f>IF(RES_hh_tes!P12=0,"",RES_hh_tes!P12/RES_hh_fec!P12)</f>
        <v>2.3559962078783858</v>
      </c>
      <c r="Q12" s="78">
        <f>IF(RES_hh_tes!Q12=0,"",RES_hh_tes!Q12/RES_hh_fec!Q12)</f>
        <v>2.4635606320669474</v>
      </c>
      <c r="R12" s="78">
        <f>IF(RES_hh_tes!R12=0,"",RES_hh_tes!R12/RES_hh_fec!R12)</f>
        <v>2.5749388874105876</v>
      </c>
      <c r="S12" s="78">
        <f>IF(RES_hh_tes!S12=0,"",RES_hh_tes!S12/RES_hh_fec!S12)</f>
        <v>2.6989375927683965</v>
      </c>
      <c r="T12" s="78">
        <f>IF(RES_hh_tes!T12=0,"",RES_hh_tes!T12/RES_hh_fec!T12)</f>
        <v>2.8231856501299615</v>
      </c>
      <c r="U12" s="78">
        <f>IF(RES_hh_tes!U12=0,"",RES_hh_tes!U12/RES_hh_fec!U12)</f>
        <v>2.9264356014058719</v>
      </c>
      <c r="V12" s="78">
        <f>IF(RES_hh_tes!V12=0,"",RES_hh_tes!V12/RES_hh_fec!V12)</f>
        <v>3.0231547556113014</v>
      </c>
      <c r="W12" s="78">
        <f>IF(RES_hh_tes!W12=0,"",RES_hh_tes!W12/RES_hh_fec!W12)</f>
        <v>3.1189004295601266</v>
      </c>
      <c r="X12" s="78">
        <f>IF(RES_hh_tes!X12=0,"",RES_hh_tes!X12/RES_hh_fec!X12)</f>
        <v>3.2213521312863942</v>
      </c>
      <c r="Y12" s="78">
        <f>IF(RES_hh_tes!Y12=0,"",RES_hh_tes!Y12/RES_hh_fec!Y12)</f>
        <v>3.2990895519047849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0.62626606485824499</v>
      </c>
      <c r="C13" s="79">
        <f>IF(RES_hh_tes!C13=0,"",RES_hh_tes!C13/RES_hh_fec!C13)</f>
        <v>0.62897562619941649</v>
      </c>
      <c r="D13" s="79">
        <f>IF(RES_hh_tes!D13=0,"",RES_hh_tes!D13/RES_hh_fec!D13)</f>
        <v>0.63190465270776863</v>
      </c>
      <c r="E13" s="79">
        <f>IF(RES_hh_tes!E13=0,"",RES_hh_tes!E13/RES_hh_fec!E13)</f>
        <v>0.63571155690810144</v>
      </c>
      <c r="F13" s="79">
        <f>IF(RES_hh_tes!F13=0,"",RES_hh_tes!F13/RES_hh_fec!F13)</f>
        <v>0.63981642791204985</v>
      </c>
      <c r="G13" s="79">
        <f>IF(RES_hh_tes!G13=0,"",RES_hh_tes!G13/RES_hh_fec!G13)</f>
        <v>0.644299846694662</v>
      </c>
      <c r="H13" s="79">
        <f>IF(RES_hh_tes!H13=0,"",RES_hh_tes!H13/RES_hh_fec!H13)</f>
        <v>0.64843775353597133</v>
      </c>
      <c r="I13" s="79">
        <f>IF(RES_hh_tes!I13=0,"",RES_hh_tes!I13/RES_hh_fec!I13)</f>
        <v>0.65142645192241655</v>
      </c>
      <c r="J13" s="79">
        <f>IF(RES_hh_tes!J13=0,"",RES_hh_tes!J13/RES_hh_fec!J13)</f>
        <v>0.65400834641924921</v>
      </c>
      <c r="K13" s="79">
        <f>IF(RES_hh_tes!K13=0,"",RES_hh_tes!K13/RES_hh_fec!K13)</f>
        <v>0.65690195317556532</v>
      </c>
      <c r="L13" s="79">
        <f>IF(RES_hh_tes!L13=0,"",RES_hh_tes!L13/RES_hh_fec!L13)</f>
        <v>0.66111125390662773</v>
      </c>
      <c r="M13" s="79">
        <f>IF(RES_hh_tes!M13=0,"",RES_hh_tes!M13/RES_hh_fec!M13)</f>
        <v>0.66837378899033151</v>
      </c>
      <c r="N13" s="79">
        <f>IF(RES_hh_tes!N13=0,"",RES_hh_tes!N13/RES_hh_fec!N13)</f>
        <v>0.68062853170488091</v>
      </c>
      <c r="O13" s="79">
        <f>IF(RES_hh_tes!O13=0,"",RES_hh_tes!O13/RES_hh_fec!O13)</f>
        <v>0.69332927588589643</v>
      </c>
      <c r="P13" s="79">
        <f>IF(RES_hh_tes!P13=0,"",RES_hh_tes!P13/RES_hh_fec!P13)</f>
        <v>0.69633218628147076</v>
      </c>
      <c r="Q13" s="79">
        <f>IF(RES_hh_tes!Q13=0,"",RES_hh_tes!Q13/RES_hh_fec!Q13)</f>
        <v>0.70187546239051213</v>
      </c>
      <c r="R13" s="79">
        <f>IF(RES_hh_tes!R13=0,"",RES_hh_tes!R13/RES_hh_fec!R13)</f>
        <v>0.71173315911332224</v>
      </c>
      <c r="S13" s="79">
        <f>IF(RES_hh_tes!S13=0,"",RES_hh_tes!S13/RES_hh_fec!S13)</f>
        <v>0.72324018889157682</v>
      </c>
      <c r="T13" s="79">
        <f>IF(RES_hh_tes!T13=0,"",RES_hh_tes!T13/RES_hh_fec!T13)</f>
        <v>0.73379696299864927</v>
      </c>
      <c r="U13" s="79">
        <f>IF(RES_hh_tes!U13=0,"",RES_hh_tes!U13/RES_hh_fec!U13)</f>
        <v>0.7485250425177512</v>
      </c>
      <c r="V13" s="79">
        <f>IF(RES_hh_tes!V13=0,"",RES_hh_tes!V13/RES_hh_fec!V13)</f>
        <v>0.75609956139430556</v>
      </c>
      <c r="W13" s="79">
        <f>IF(RES_hh_tes!W13=0,"",RES_hh_tes!W13/RES_hh_fec!W13)</f>
        <v>0.7604319428266425</v>
      </c>
      <c r="X13" s="79">
        <f>IF(RES_hh_tes!X13=0,"",RES_hh_tes!X13/RES_hh_fec!X13)</f>
        <v>0.76263506871154296</v>
      </c>
      <c r="Y13" s="79">
        <f>IF(RES_hh_tes!Y13=0,"",RES_hh_tes!Y13/RES_hh_fec!Y13)</f>
        <v>0.76329863772771589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1.7099596967558575</v>
      </c>
      <c r="C15" s="70">
        <f>IF(RES_hh_tes!C15=0,"",RES_hh_tes!C15/RES_hh_fec!C15)</f>
        <v>1.7462766260155034</v>
      </c>
      <c r="D15" s="70">
        <f>IF(RES_hh_tes!D15=0,"",RES_hh_tes!D15/RES_hh_fec!D15)</f>
        <v>1.8173781847322572</v>
      </c>
      <c r="E15" s="70">
        <f>IF(RES_hh_tes!E15=0,"",RES_hh_tes!E15/RES_hh_fec!E15)</f>
        <v>1.936514387447545</v>
      </c>
      <c r="F15" s="70">
        <f>IF(RES_hh_tes!F15=0,"",RES_hh_tes!F15/RES_hh_fec!F15)</f>
        <v>2.0975092567451181</v>
      </c>
      <c r="G15" s="70">
        <f>IF(RES_hh_tes!G15=0,"",RES_hh_tes!G15/RES_hh_fec!G15)</f>
        <v>2.275763936132801</v>
      </c>
      <c r="H15" s="70">
        <f>IF(RES_hh_tes!H15=0,"",RES_hh_tes!H15/RES_hh_fec!H15)</f>
        <v>2.459315486490814</v>
      </c>
      <c r="I15" s="70">
        <f>IF(RES_hh_tes!I15=0,"",RES_hh_tes!I15/RES_hh_fec!I15)</f>
        <v>2.5639032506517365</v>
      </c>
      <c r="J15" s="70">
        <f>IF(RES_hh_tes!J15=0,"",RES_hh_tes!J15/RES_hh_fec!J15)</f>
        <v>2.6246981838127681</v>
      </c>
      <c r="K15" s="70">
        <f>IF(RES_hh_tes!K15=0,"",RES_hh_tes!K15/RES_hh_fec!K15)</f>
        <v>2.7079084298222158</v>
      </c>
      <c r="L15" s="70">
        <f>IF(RES_hh_tes!L15=0,"",RES_hh_tes!L15/RES_hh_fec!L15)</f>
        <v>2.8069927295236297</v>
      </c>
      <c r="M15" s="70">
        <f>IF(RES_hh_tes!M15=0,"",RES_hh_tes!M15/RES_hh_fec!M15)</f>
        <v>2.9213579199658564</v>
      </c>
      <c r="N15" s="70">
        <f>IF(RES_hh_tes!N15=0,"",RES_hh_tes!N15/RES_hh_fec!N15)</f>
        <v>3.0478667974569036</v>
      </c>
      <c r="O15" s="70">
        <f>IF(RES_hh_tes!O15=0,"",RES_hh_tes!O15/RES_hh_fec!O15)</f>
        <v>3.1891945550117669</v>
      </c>
      <c r="P15" s="70">
        <f>IF(RES_hh_tes!P15=0,"",RES_hh_tes!P15/RES_hh_fec!P15)</f>
        <v>3.3174139812124817</v>
      </c>
      <c r="Q15" s="70">
        <f>IF(RES_hh_tes!Q15=0,"",RES_hh_tes!Q15/RES_hh_fec!Q15)</f>
        <v>3.4446093409824896</v>
      </c>
      <c r="R15" s="70">
        <f>IF(RES_hh_tes!R15=0,"",RES_hh_tes!R15/RES_hh_fec!R15)</f>
        <v>3.5624805233622365</v>
      </c>
      <c r="S15" s="70">
        <f>IF(RES_hh_tes!S15=0,"",RES_hh_tes!S15/RES_hh_fec!S15)</f>
        <v>3.6563322238469342</v>
      </c>
      <c r="T15" s="70">
        <f>IF(RES_hh_tes!T15=0,"",RES_hh_tes!T15/RES_hh_fec!T15)</f>
        <v>3.7227663957330881</v>
      </c>
      <c r="U15" s="70">
        <f>IF(RES_hh_tes!U15=0,"",RES_hh_tes!U15/RES_hh_fec!U15)</f>
        <v>3.7659902697880581</v>
      </c>
      <c r="V15" s="70">
        <f>IF(RES_hh_tes!V15=0,"",RES_hh_tes!V15/RES_hh_fec!V15)</f>
        <v>3.7927409407357766</v>
      </c>
      <c r="W15" s="70">
        <f>IF(RES_hh_tes!W15=0,"",RES_hh_tes!W15/RES_hh_fec!W15)</f>
        <v>3.8135835877220527</v>
      </c>
      <c r="X15" s="70">
        <f>IF(RES_hh_tes!X15=0,"",RES_hh_tes!X15/RES_hh_fec!X15)</f>
        <v>3.8304627509212859</v>
      </c>
      <c r="Y15" s="70">
        <f>IF(RES_hh_tes!Y15=0,"",RES_hh_tes!Y15/RES_hh_fec!Y15)</f>
        <v>3.851078768210777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1.7099596967558575</v>
      </c>
      <c r="C16" s="78">
        <f>IF(RES_hh_tes!C16=0,"",RES_hh_tes!C16/RES_hh_fec!C16)</f>
        <v>1.7462766260155034</v>
      </c>
      <c r="D16" s="78">
        <f>IF(RES_hh_tes!D16=0,"",RES_hh_tes!D16/RES_hh_fec!D16)</f>
        <v>1.8173781847322572</v>
      </c>
      <c r="E16" s="78">
        <f>IF(RES_hh_tes!E16=0,"",RES_hh_tes!E16/RES_hh_fec!E16)</f>
        <v>1.936514387447545</v>
      </c>
      <c r="F16" s="78">
        <f>IF(RES_hh_tes!F16=0,"",RES_hh_tes!F16/RES_hh_fec!F16)</f>
        <v>2.0975092567451181</v>
      </c>
      <c r="G16" s="78">
        <f>IF(RES_hh_tes!G16=0,"",RES_hh_tes!G16/RES_hh_fec!G16)</f>
        <v>2.275763936132801</v>
      </c>
      <c r="H16" s="78">
        <f>IF(RES_hh_tes!H16=0,"",RES_hh_tes!H16/RES_hh_fec!H16)</f>
        <v>2.459315486490814</v>
      </c>
      <c r="I16" s="78">
        <f>IF(RES_hh_tes!I16=0,"",RES_hh_tes!I16/RES_hh_fec!I16)</f>
        <v>2.5639032506517365</v>
      </c>
      <c r="J16" s="78">
        <f>IF(RES_hh_tes!J16=0,"",RES_hh_tes!J16/RES_hh_fec!J16)</f>
        <v>2.6246981838127681</v>
      </c>
      <c r="K16" s="78">
        <f>IF(RES_hh_tes!K16=0,"",RES_hh_tes!K16/RES_hh_fec!K16)</f>
        <v>2.7079084298222158</v>
      </c>
      <c r="L16" s="78">
        <f>IF(RES_hh_tes!L16=0,"",RES_hh_tes!L16/RES_hh_fec!L16)</f>
        <v>2.8069927295236297</v>
      </c>
      <c r="M16" s="78">
        <f>IF(RES_hh_tes!M16=0,"",RES_hh_tes!M16/RES_hh_fec!M16)</f>
        <v>2.9213579199658564</v>
      </c>
      <c r="N16" s="78">
        <f>IF(RES_hh_tes!N16=0,"",RES_hh_tes!N16/RES_hh_fec!N16)</f>
        <v>3.0478667974569036</v>
      </c>
      <c r="O16" s="78">
        <f>IF(RES_hh_tes!O16=0,"",RES_hh_tes!O16/RES_hh_fec!O16)</f>
        <v>3.1891945550117669</v>
      </c>
      <c r="P16" s="78">
        <f>IF(RES_hh_tes!P16=0,"",RES_hh_tes!P16/RES_hh_fec!P16)</f>
        <v>3.3174139812124817</v>
      </c>
      <c r="Q16" s="78">
        <f>IF(RES_hh_tes!Q16=0,"",RES_hh_tes!Q16/RES_hh_fec!Q16)</f>
        <v>3.4446093409824896</v>
      </c>
      <c r="R16" s="78">
        <f>IF(RES_hh_tes!R16=0,"",RES_hh_tes!R16/RES_hh_fec!R16)</f>
        <v>3.5624805233622365</v>
      </c>
      <c r="S16" s="78">
        <f>IF(RES_hh_tes!S16=0,"",RES_hh_tes!S16/RES_hh_fec!S16)</f>
        <v>3.6563322238469342</v>
      </c>
      <c r="T16" s="78">
        <f>IF(RES_hh_tes!T16=0,"",RES_hh_tes!T16/RES_hh_fec!T16)</f>
        <v>3.7227663957330881</v>
      </c>
      <c r="U16" s="78">
        <f>IF(RES_hh_tes!U16=0,"",RES_hh_tes!U16/RES_hh_fec!U16)</f>
        <v>3.7659902697880581</v>
      </c>
      <c r="V16" s="78">
        <f>IF(RES_hh_tes!V16=0,"",RES_hh_tes!V16/RES_hh_fec!V16)</f>
        <v>3.7927409407357766</v>
      </c>
      <c r="W16" s="78">
        <f>IF(RES_hh_tes!W16=0,"",RES_hh_tes!W16/RES_hh_fec!W16)</f>
        <v>3.8135835877220527</v>
      </c>
      <c r="X16" s="78">
        <f>IF(RES_hh_tes!X16=0,"",RES_hh_tes!X16/RES_hh_fec!X16)</f>
        <v>3.8304627509212859</v>
      </c>
      <c r="Y16" s="78">
        <f>IF(RES_hh_tes!Y16=0,"",RES_hh_tes!Y16/RES_hh_fec!Y16)</f>
        <v>3.851078768210777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0.57867314047485818</v>
      </c>
      <c r="C17" s="70">
        <f>IF(RES_hh_tes!C17=0,"",RES_hh_tes!C17/RES_hh_fec!C17)</f>
        <v>0.58066727736502544</v>
      </c>
      <c r="D17" s="70">
        <f>IF(RES_hh_tes!D17=0,"",RES_hh_tes!D17/RES_hh_fec!D17)</f>
        <v>0.58481064905439539</v>
      </c>
      <c r="E17" s="70">
        <f>IF(RES_hh_tes!E17=0,"",RES_hh_tes!E17/RES_hh_fec!E17)</f>
        <v>0.58703805293221101</v>
      </c>
      <c r="F17" s="70">
        <f>IF(RES_hh_tes!F17=0,"",RES_hh_tes!F17/RES_hh_fec!F17)</f>
        <v>0.59027887047734051</v>
      </c>
      <c r="G17" s="70">
        <f>IF(RES_hh_tes!G17=0,"",RES_hh_tes!G17/RES_hh_fec!G17)</f>
        <v>0.5951513641672358</v>
      </c>
      <c r="H17" s="70">
        <f>IF(RES_hh_tes!H17=0,"",RES_hh_tes!H17/RES_hh_fec!H17)</f>
        <v>0.59952568654077787</v>
      </c>
      <c r="I17" s="70">
        <f>IF(RES_hh_tes!I17=0,"",RES_hh_tes!I17/RES_hh_fec!I17)</f>
        <v>0.60828642978043257</v>
      </c>
      <c r="J17" s="70">
        <f>IF(RES_hh_tes!J17=0,"",RES_hh_tes!J17/RES_hh_fec!J17)</f>
        <v>0.61408808310356355</v>
      </c>
      <c r="K17" s="70">
        <f>IF(RES_hh_tes!K17=0,"",RES_hh_tes!K17/RES_hh_fec!K17)</f>
        <v>0.61954760260626862</v>
      </c>
      <c r="L17" s="70">
        <f>IF(RES_hh_tes!L17=0,"",RES_hh_tes!L17/RES_hh_fec!L17)</f>
        <v>0.62611071485672332</v>
      </c>
      <c r="M17" s="70">
        <f>IF(RES_hh_tes!M17=0,"",RES_hh_tes!M17/RES_hh_fec!M17)</f>
        <v>0.63603569170734719</v>
      </c>
      <c r="N17" s="70">
        <f>IF(RES_hh_tes!N17=0,"",RES_hh_tes!N17/RES_hh_fec!N17)</f>
        <v>0.64689501052800891</v>
      </c>
      <c r="O17" s="70">
        <f>IF(RES_hh_tes!O17=0,"",RES_hh_tes!O17/RES_hh_fec!O17)</f>
        <v>0.65712990197661869</v>
      </c>
      <c r="P17" s="70">
        <f>IF(RES_hh_tes!P17=0,"",RES_hh_tes!P17/RES_hh_fec!P17)</f>
        <v>0.66248353874884836</v>
      </c>
      <c r="Q17" s="70">
        <f>IF(RES_hh_tes!Q17=0,"",RES_hh_tes!Q17/RES_hh_fec!Q17)</f>
        <v>0.6694942041346198</v>
      </c>
      <c r="R17" s="70">
        <f>IF(RES_hh_tes!R17=0,"",RES_hh_tes!R17/RES_hh_fec!R17)</f>
        <v>0.67929632763822501</v>
      </c>
      <c r="S17" s="70">
        <f>IF(RES_hh_tes!S17=0,"",RES_hh_tes!S17/RES_hh_fec!S17)</f>
        <v>0.69178369878620893</v>
      </c>
      <c r="T17" s="70">
        <f>IF(RES_hh_tes!T17=0,"",RES_hh_tes!T17/RES_hh_fec!T17)</f>
        <v>0.70489122514446545</v>
      </c>
      <c r="U17" s="70">
        <f>IF(RES_hh_tes!U17=0,"",RES_hh_tes!U17/RES_hh_fec!U17)</f>
        <v>0.71873510650612582</v>
      </c>
      <c r="V17" s="70">
        <f>IF(RES_hh_tes!V17=0,"",RES_hh_tes!V17/RES_hh_fec!V17)</f>
        <v>0.73071075679894926</v>
      </c>
      <c r="W17" s="70">
        <f>IF(RES_hh_tes!W17=0,"",RES_hh_tes!W17/RES_hh_fec!W17)</f>
        <v>0.74317004822633748</v>
      </c>
      <c r="X17" s="70">
        <f>IF(RES_hh_tes!X17=0,"",RES_hh_tes!X17/RES_hh_fec!X17)</f>
        <v>0.75356593346557432</v>
      </c>
      <c r="Y17" s="70">
        <f>IF(RES_hh_tes!Y17=0,"",RES_hh_tes!Y17/RES_hh_fec!Y17)</f>
        <v>0.76523897740602442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0.57235203133446899</v>
      </c>
      <c r="C18" s="78">
        <f>IF(RES_hh_tes!C18=0,"",RES_hh_tes!C18/RES_hh_fec!C18)</f>
        <v>0.57337332724677559</v>
      </c>
      <c r="D18" s="78">
        <f>IF(RES_hh_tes!D18=0,"",RES_hh_tes!D18/RES_hh_fec!D18)</f>
        <v>0.57499246184191555</v>
      </c>
      <c r="E18" s="78">
        <f>IF(RES_hh_tes!E18=0,"",RES_hh_tes!E18/RES_hh_fec!E18)</f>
        <v>0.5769854574257578</v>
      </c>
      <c r="F18" s="78">
        <f>IF(RES_hh_tes!F18=0,"",RES_hh_tes!F18/RES_hh_fec!F18)</f>
        <v>0.58015936517437572</v>
      </c>
      <c r="G18" s="78">
        <f>IF(RES_hh_tes!G18=0,"",RES_hh_tes!G18/RES_hh_fec!G18)</f>
        <v>0.5829258841946332</v>
      </c>
      <c r="H18" s="78">
        <f>IF(RES_hh_tes!H18=0,"",RES_hh_tes!H18/RES_hh_fec!H18)</f>
        <v>0.58774439196340966</v>
      </c>
      <c r="I18" s="78">
        <f>IF(RES_hh_tes!I18=0,"",RES_hh_tes!I18/RES_hh_fec!I18)</f>
        <v>0.59168578303411601</v>
      </c>
      <c r="J18" s="78">
        <f>IF(RES_hh_tes!J18=0,"",RES_hh_tes!J18/RES_hh_fec!J18)</f>
        <v>0.60079083625151997</v>
      </c>
      <c r="K18" s="78">
        <f>IF(RES_hh_tes!K18=0,"",RES_hh_tes!K18/RES_hh_fec!K18)</f>
        <v>0.61054959601955372</v>
      </c>
      <c r="L18" s="78">
        <f>IF(RES_hh_tes!L18=0,"",RES_hh_tes!L18/RES_hh_fec!L18)</f>
        <v>0.62164996219390156</v>
      </c>
      <c r="M18" s="78">
        <f>IF(RES_hh_tes!M18=0,"",RES_hh_tes!M18/RES_hh_fec!M18)</f>
        <v>0.63233234683960859</v>
      </c>
      <c r="N18" s="78">
        <f>IF(RES_hh_tes!N18=0,"",RES_hh_tes!N18/RES_hh_fec!N18)</f>
        <v>0.64245671394655046</v>
      </c>
      <c r="O18" s="78">
        <f>IF(RES_hh_tes!O18=0,"",RES_hh_tes!O18/RES_hh_fec!O18)</f>
        <v>0.64997853248077309</v>
      </c>
      <c r="P18" s="78">
        <f>IF(RES_hh_tes!P18=0,"",RES_hh_tes!P18/RES_hh_fec!P18)</f>
        <v>0.65049764462170645</v>
      </c>
      <c r="Q18" s="78">
        <f>IF(RES_hh_tes!Q18=0,"",RES_hh_tes!Q18/RES_hh_fec!Q18)</f>
        <v>0.65181205091894023</v>
      </c>
      <c r="R18" s="78">
        <f>IF(RES_hh_tes!R18=0,"",RES_hh_tes!R18/RES_hh_fec!R18)</f>
        <v>0.65529310049326639</v>
      </c>
      <c r="S18" s="78">
        <f>IF(RES_hh_tes!S18=0,"",RES_hh_tes!S18/RES_hh_fec!S18)</f>
        <v>0.6604579704388015</v>
      </c>
      <c r="T18" s="78">
        <f>IF(RES_hh_tes!T18=0,"",RES_hh_tes!T18/RES_hh_fec!T18)</f>
        <v>0.6683222585889147</v>
      </c>
      <c r="U18" s="78">
        <f>IF(RES_hh_tes!U18=0,"",RES_hh_tes!U18/RES_hh_fec!U18)</f>
        <v>0.67872066429973266</v>
      </c>
      <c r="V18" s="78">
        <f>IF(RES_hh_tes!V18=0,"",RES_hh_tes!V18/RES_hh_fec!V18)</f>
        <v>0.68836328290505744</v>
      </c>
      <c r="W18" s="78">
        <f>IF(RES_hh_tes!W18=0,"",RES_hh_tes!W18/RES_hh_fec!W18)</f>
        <v>0.69581393982794659</v>
      </c>
      <c r="X18" s="78">
        <f>IF(RES_hh_tes!X18=0,"",RES_hh_tes!X18/RES_hh_fec!X18)</f>
        <v>0.70215422730837185</v>
      </c>
      <c r="Y18" s="78">
        <f>IF(RES_hh_tes!Y18=0,"",RES_hh_tes!Y18/RES_hh_fec!Y18)</f>
        <v>0.70973953947567103</v>
      </c>
      <c r="DA18" s="89" t="s">
        <v>432</v>
      </c>
    </row>
    <row r="19" spans="1:105" s="2" customFormat="1" ht="12" customHeight="1" x14ac:dyDescent="0.25">
      <c r="A19" s="28" t="s">
        <v>74</v>
      </c>
      <c r="B19" s="78" t="str">
        <f>IF(RES_hh_tes!B19=0,"",RES_hh_tes!B19/RES_hh_fec!B19)</f>
        <v/>
      </c>
      <c r="C19" s="78" t="str">
        <f>IF(RES_hh_tes!C19=0,"",RES_hh_tes!C19/RES_hh_fec!C19)</f>
        <v/>
      </c>
      <c r="D19" s="78" t="str">
        <f>IF(RES_hh_tes!D19=0,"",RES_hh_tes!D19/RES_hh_fec!D19)</f>
        <v/>
      </c>
      <c r="E19" s="78" t="str">
        <f>IF(RES_hh_tes!E19=0,"",RES_hh_tes!E19/RES_hh_fec!E19)</f>
        <v/>
      </c>
      <c r="F19" s="78" t="str">
        <f>IF(RES_hh_tes!F19=0,"",RES_hh_tes!F19/RES_hh_fec!F19)</f>
        <v/>
      </c>
      <c r="G19" s="78" t="str">
        <f>IF(RES_hh_tes!G19=0,"",RES_hh_tes!G19/RES_hh_fec!G19)</f>
        <v/>
      </c>
      <c r="H19" s="78" t="str">
        <f>IF(RES_hh_tes!H19=0,"",RES_hh_tes!H19/RES_hh_fec!H19)</f>
        <v/>
      </c>
      <c r="I19" s="78" t="str">
        <f>IF(RES_hh_tes!I19=0,"",RES_hh_tes!I19/RES_hh_fec!I19)</f>
        <v/>
      </c>
      <c r="J19" s="78" t="str">
        <f>IF(RES_hh_tes!J19=0,"",RES_hh_tes!J19/RES_hh_fec!J19)</f>
        <v/>
      </c>
      <c r="K19" s="78" t="str">
        <f>IF(RES_hh_tes!K19=0,"",RES_hh_tes!K19/RES_hh_fec!K19)</f>
        <v/>
      </c>
      <c r="L19" s="78" t="str">
        <f>IF(RES_hh_tes!L19=0,"",RES_hh_tes!L19/RES_hh_fec!L19)</f>
        <v/>
      </c>
      <c r="M19" s="78" t="str">
        <f>IF(RES_hh_tes!M19=0,"",RES_hh_tes!M19/RES_hh_fec!M19)</f>
        <v/>
      </c>
      <c r="N19" s="78" t="str">
        <f>IF(RES_hh_tes!N19=0,"",RES_hh_tes!N19/RES_hh_fec!N19)</f>
        <v/>
      </c>
      <c r="O19" s="78" t="str">
        <f>IF(RES_hh_tes!O19=0,"",RES_hh_tes!O19/RES_hh_fec!O19)</f>
        <v/>
      </c>
      <c r="P19" s="78" t="str">
        <f>IF(RES_hh_tes!P19=0,"",RES_hh_tes!P19/RES_hh_fec!P19)</f>
        <v/>
      </c>
      <c r="Q19" s="78" t="str">
        <f>IF(RES_hh_tes!Q19=0,"",RES_hh_tes!Q19/RES_hh_fec!Q19)</f>
        <v/>
      </c>
      <c r="R19" s="78" t="str">
        <f>IF(RES_hh_tes!R19=0,"",RES_hh_tes!R19/RES_hh_fec!R19)</f>
        <v/>
      </c>
      <c r="S19" s="78" t="str">
        <f>IF(RES_hh_tes!S19=0,"",RES_hh_tes!S19/RES_hh_fec!S19)</f>
        <v/>
      </c>
      <c r="T19" s="78" t="str">
        <f>IF(RES_hh_tes!T19=0,"",RES_hh_tes!T19/RES_hh_fec!T19)</f>
        <v/>
      </c>
      <c r="U19" s="78" t="str">
        <f>IF(RES_hh_tes!U19=0,"",RES_hh_tes!U19/RES_hh_fec!U19)</f>
        <v/>
      </c>
      <c r="V19" s="78" t="str">
        <f>IF(RES_hh_tes!V19=0,"",RES_hh_tes!V19/RES_hh_fec!V19)</f>
        <v/>
      </c>
      <c r="W19" s="78" t="str">
        <f>IF(RES_hh_tes!W19=0,"",RES_hh_tes!W19/RES_hh_fec!W19)</f>
        <v/>
      </c>
      <c r="X19" s="78" t="str">
        <f>IF(RES_hh_tes!X19=0,"",RES_hh_tes!X19/RES_hh_fec!X19)</f>
        <v/>
      </c>
      <c r="Y19" s="78" t="str">
        <f>IF(RES_hh_tes!Y19=0,"",RES_hh_tes!Y19/RES_hh_fec!Y19)</f>
        <v/>
      </c>
      <c r="DA19" s="89" t="s">
        <v>433</v>
      </c>
    </row>
    <row r="20" spans="1:105" ht="12" customHeight="1" x14ac:dyDescent="0.25">
      <c r="A20" s="28" t="s">
        <v>200</v>
      </c>
      <c r="B20" s="78" t="str">
        <f>IF(RES_hh_tes!B20=0,"",RES_hh_tes!B20/RES_hh_fec!B20)</f>
        <v/>
      </c>
      <c r="C20" s="78" t="str">
        <f>IF(RES_hh_tes!C20=0,"",RES_hh_tes!C20/RES_hh_fec!C20)</f>
        <v/>
      </c>
      <c r="D20" s="78" t="str">
        <f>IF(RES_hh_tes!D20=0,"",RES_hh_tes!D20/RES_hh_fec!D20)</f>
        <v/>
      </c>
      <c r="E20" s="78" t="str">
        <f>IF(RES_hh_tes!E20=0,"",RES_hh_tes!E20/RES_hh_fec!E20)</f>
        <v/>
      </c>
      <c r="F20" s="78" t="str">
        <f>IF(RES_hh_tes!F20=0,"",RES_hh_tes!F20/RES_hh_fec!F20)</f>
        <v/>
      </c>
      <c r="G20" s="78" t="str">
        <f>IF(RES_hh_tes!G20=0,"",RES_hh_tes!G20/RES_hh_fec!G20)</f>
        <v/>
      </c>
      <c r="H20" s="78" t="str">
        <f>IF(RES_hh_tes!H20=0,"",RES_hh_tes!H20/RES_hh_fec!H20)</f>
        <v/>
      </c>
      <c r="I20" s="78" t="str">
        <f>IF(RES_hh_tes!I20=0,"",RES_hh_tes!I20/RES_hh_fec!I20)</f>
        <v/>
      </c>
      <c r="J20" s="78" t="str">
        <f>IF(RES_hh_tes!J20=0,"",RES_hh_tes!J20/RES_hh_fec!J20)</f>
        <v/>
      </c>
      <c r="K20" s="78" t="str">
        <f>IF(RES_hh_tes!K20=0,"",RES_hh_tes!K20/RES_hh_fec!K20)</f>
        <v/>
      </c>
      <c r="L20" s="78" t="str">
        <f>IF(RES_hh_tes!L20=0,"",RES_hh_tes!L20/RES_hh_fec!L20)</f>
        <v/>
      </c>
      <c r="M20" s="78" t="str">
        <f>IF(RES_hh_tes!M20=0,"",RES_hh_tes!M20/RES_hh_fec!M20)</f>
        <v/>
      </c>
      <c r="N20" s="78" t="str">
        <f>IF(RES_hh_tes!N20=0,"",RES_hh_tes!N20/RES_hh_fec!N20)</f>
        <v/>
      </c>
      <c r="O20" s="78" t="str">
        <f>IF(RES_hh_tes!O20=0,"",RES_hh_tes!O20/RES_hh_fec!O20)</f>
        <v/>
      </c>
      <c r="P20" s="78" t="str">
        <f>IF(RES_hh_tes!P20=0,"",RES_hh_tes!P20/RES_hh_fec!P20)</f>
        <v/>
      </c>
      <c r="Q20" s="78" t="str">
        <f>IF(RES_hh_tes!Q20=0,"",RES_hh_tes!Q20/RES_hh_fec!Q20)</f>
        <v/>
      </c>
      <c r="R20" s="78" t="str">
        <f>IF(RES_hh_tes!R20=0,"",RES_hh_tes!R20/RES_hh_fec!R20)</f>
        <v/>
      </c>
      <c r="S20" s="78" t="str">
        <f>IF(RES_hh_tes!S20=0,"",RES_hh_tes!S20/RES_hh_fec!S20)</f>
        <v/>
      </c>
      <c r="T20" s="78" t="str">
        <f>IF(RES_hh_tes!T20=0,"",RES_hh_tes!T20/RES_hh_fec!T20)</f>
        <v/>
      </c>
      <c r="U20" s="78" t="str">
        <f>IF(RES_hh_tes!U20=0,"",RES_hh_tes!U20/RES_hh_fec!U20)</f>
        <v/>
      </c>
      <c r="V20" s="78" t="str">
        <f>IF(RES_hh_tes!V20=0,"",RES_hh_tes!V20/RES_hh_fec!V20)</f>
        <v/>
      </c>
      <c r="W20" s="78" t="str">
        <f>IF(RES_hh_tes!W20=0,"",RES_hh_tes!W20/RES_hh_fec!W20)</f>
        <v/>
      </c>
      <c r="X20" s="78" t="str">
        <f>IF(RES_hh_tes!X20=0,"",RES_hh_tes!X20/RES_hh_fec!X20)</f>
        <v/>
      </c>
      <c r="Y20" s="78" t="str">
        <f>IF(RES_hh_tes!Y20=0,"",RES_hh_tes!Y20/RES_hh_fec!Y20)</f>
        <v/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0.48661994737309455</v>
      </c>
      <c r="C21" s="78">
        <f>IF(RES_hh_tes!C21=0,"",RES_hh_tes!C21/RES_hh_fec!C21)</f>
        <v>0.49124039101199907</v>
      </c>
      <c r="D21" s="78">
        <f>IF(RES_hh_tes!D21=0,"",RES_hh_tes!D21/RES_hh_fec!D21)</f>
        <v>0.49619326707630584</v>
      </c>
      <c r="E21" s="78">
        <f>IF(RES_hh_tes!E21=0,"",RES_hh_tes!E21/RES_hh_fec!E21)</f>
        <v>0.50192440014654116</v>
      </c>
      <c r="F21" s="78">
        <f>IF(RES_hh_tes!F21=0,"",RES_hh_tes!F21/RES_hh_fec!F21)</f>
        <v>0.50735311394335025</v>
      </c>
      <c r="G21" s="78">
        <f>IF(RES_hh_tes!G21=0,"",RES_hh_tes!G21/RES_hh_fec!G21)</f>
        <v>0.51280651497964702</v>
      </c>
      <c r="H21" s="78">
        <f>IF(RES_hh_tes!H21=0,"",RES_hh_tes!H21/RES_hh_fec!H21)</f>
        <v>0.51780854017170164</v>
      </c>
      <c r="I21" s="78">
        <f>IF(RES_hh_tes!I21=0,"",RES_hh_tes!I21/RES_hh_fec!I21)</f>
        <v>0.52337917672924028</v>
      </c>
      <c r="J21" s="78">
        <f>IF(RES_hh_tes!J21=0,"",RES_hh_tes!J21/RES_hh_fec!J21)</f>
        <v>0.5306826508005219</v>
      </c>
      <c r="K21" s="78">
        <f>IF(RES_hh_tes!K21=0,"",RES_hh_tes!K21/RES_hh_fec!K21)</f>
        <v>0.53920543017412059</v>
      </c>
      <c r="L21" s="78">
        <f>IF(RES_hh_tes!L21=0,"",RES_hh_tes!L21/RES_hh_fec!L21)</f>
        <v>0.54939007674193485</v>
      </c>
      <c r="M21" s="78">
        <f>IF(RES_hh_tes!M21=0,"",RES_hh_tes!M21/RES_hh_fec!M21)</f>
        <v>0.5603536069676911</v>
      </c>
      <c r="N21" s="78">
        <f>IF(RES_hh_tes!N21=0,"",RES_hh_tes!N21/RES_hh_fec!N21)</f>
        <v>0.57453520825855597</v>
      </c>
      <c r="O21" s="78">
        <f>IF(RES_hh_tes!O21=0,"",RES_hh_tes!O21/RES_hh_fec!O21)</f>
        <v>0.58940951110721296</v>
      </c>
      <c r="P21" s="78">
        <f>IF(RES_hh_tes!P21=0,"",RES_hh_tes!P21/RES_hh_fec!P21)</f>
        <v>0.59507866447529367</v>
      </c>
      <c r="Q21" s="78">
        <f>IF(RES_hh_tes!Q21=0,"",RES_hh_tes!Q21/RES_hh_fec!Q21)</f>
        <v>0.60819846155813495</v>
      </c>
      <c r="R21" s="78">
        <f>IF(RES_hh_tes!R21=0,"",RES_hh_tes!R21/RES_hh_fec!R21)</f>
        <v>0.6259113892133995</v>
      </c>
      <c r="S21" s="78">
        <f>IF(RES_hh_tes!S21=0,"",RES_hh_tes!S21/RES_hh_fec!S21)</f>
        <v>0.64589965064218091</v>
      </c>
      <c r="T21" s="78">
        <f>IF(RES_hh_tes!T21=0,"",RES_hh_tes!T21/RES_hh_fec!T21)</f>
        <v>0.66375066501181978</v>
      </c>
      <c r="U21" s="78">
        <f>IF(RES_hh_tes!U21=0,"",RES_hh_tes!U21/RES_hh_fec!U21)</f>
        <v>0.68121778479890671</v>
      </c>
      <c r="V21" s="78">
        <f>IF(RES_hh_tes!V21=0,"",RES_hh_tes!V21/RES_hh_fec!V21)</f>
        <v>0.69723459100855956</v>
      </c>
      <c r="W21" s="78">
        <f>IF(RES_hh_tes!W21=0,"",RES_hh_tes!W21/RES_hh_fec!W21)</f>
        <v>0.71175911865305275</v>
      </c>
      <c r="X21" s="78">
        <f>IF(RES_hh_tes!X21=0,"",RES_hh_tes!X21/RES_hh_fec!X21)</f>
        <v>0.72276884272442332</v>
      </c>
      <c r="Y21" s="78">
        <f>IF(RES_hh_tes!Y21=0,"",RES_hh_tes!Y21/RES_hh_fec!Y21)</f>
        <v>0.73634438055379747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0.42524703987204387</v>
      </c>
      <c r="C22" s="78">
        <f>IF(RES_hh_tes!C22=0,"",RES_hh_tes!C22/RES_hh_fec!C22)</f>
        <v>0.43393095801932469</v>
      </c>
      <c r="D22" s="78">
        <f>IF(RES_hh_tes!D22=0,"",RES_hh_tes!D22/RES_hh_fec!D22)</f>
        <v>0.44741324945382877</v>
      </c>
      <c r="E22" s="78">
        <f>IF(RES_hh_tes!E22=0,"",RES_hh_tes!E22/RES_hh_fec!E22)</f>
        <v>0.46108665190774745</v>
      </c>
      <c r="F22" s="78">
        <f>IF(RES_hh_tes!F22=0,"",RES_hh_tes!F22/RES_hh_fec!F22)</f>
        <v>0.47679063278799111</v>
      </c>
      <c r="G22" s="78">
        <f>IF(RES_hh_tes!G22=0,"",RES_hh_tes!G22/RES_hh_fec!G22)</f>
        <v>0.4935217782272206</v>
      </c>
      <c r="H22" s="78">
        <f>IF(RES_hh_tes!H22=0,"",RES_hh_tes!H22/RES_hh_fec!H22)</f>
        <v>0.51027128327298743</v>
      </c>
      <c r="I22" s="78">
        <f>IF(RES_hh_tes!I22=0,"",RES_hh_tes!I22/RES_hh_fec!I22)</f>
        <v>0.52802339968241474</v>
      </c>
      <c r="J22" s="78">
        <f>IF(RES_hh_tes!J22=0,"",RES_hh_tes!J22/RES_hh_fec!J22)</f>
        <v>0.54927431980159358</v>
      </c>
      <c r="K22" s="78">
        <f>IF(RES_hh_tes!K22=0,"",RES_hh_tes!K22/RES_hh_fec!K22)</f>
        <v>0.56766929349662287</v>
      </c>
      <c r="L22" s="78">
        <f>IF(RES_hh_tes!L22=0,"",RES_hh_tes!L22/RES_hh_fec!L22)</f>
        <v>0.58590970911546325</v>
      </c>
      <c r="M22" s="78">
        <f>IF(RES_hh_tes!M22=0,"",RES_hh_tes!M22/RES_hh_fec!M22)</f>
        <v>0.60862168794688742</v>
      </c>
      <c r="N22" s="78">
        <f>IF(RES_hh_tes!N22=0,"",RES_hh_tes!N22/RES_hh_fec!N22)</f>
        <v>0.63355239917236994</v>
      </c>
      <c r="O22" s="78">
        <f>IF(RES_hh_tes!O22=0,"",RES_hh_tes!O22/RES_hh_fec!O22)</f>
        <v>0.65368405526001017</v>
      </c>
      <c r="P22" s="78">
        <f>IF(RES_hh_tes!P22=0,"",RES_hh_tes!P22/RES_hh_fec!P22)</f>
        <v>0.66040755792601191</v>
      </c>
      <c r="Q22" s="78">
        <f>IF(RES_hh_tes!Q22=0,"",RES_hh_tes!Q22/RES_hh_fec!Q22)</f>
        <v>0.66628083149208228</v>
      </c>
      <c r="R22" s="78">
        <f>IF(RES_hh_tes!R22=0,"",RES_hh_tes!R22/RES_hh_fec!R22)</f>
        <v>0.67535477090291285</v>
      </c>
      <c r="S22" s="78">
        <f>IF(RES_hh_tes!S22=0,"",RES_hh_tes!S22/RES_hh_fec!S22)</f>
        <v>0.68712609529012381</v>
      </c>
      <c r="T22" s="78">
        <f>IF(RES_hh_tes!T22=0,"",RES_hh_tes!T22/RES_hh_fec!T22)</f>
        <v>0.69969539257746349</v>
      </c>
      <c r="U22" s="78">
        <f>IF(RES_hh_tes!U22=0,"",RES_hh_tes!U22/RES_hh_fec!U22)</f>
        <v>0.71163993840843442</v>
      </c>
      <c r="V22" s="78">
        <f>IF(RES_hh_tes!V22=0,"",RES_hh_tes!V22/RES_hh_fec!V22)</f>
        <v>0.72321342126469279</v>
      </c>
      <c r="W22" s="78">
        <f>IF(RES_hh_tes!W22=0,"",RES_hh_tes!W22/RES_hh_fec!W22)</f>
        <v>0.73647398956247079</v>
      </c>
      <c r="X22" s="78">
        <f>IF(RES_hh_tes!X22=0,"",RES_hh_tes!X22/RES_hh_fec!X22)</f>
        <v>0.74818523235954537</v>
      </c>
      <c r="Y22" s="78">
        <f>IF(RES_hh_tes!Y22=0,"",RES_hh_tes!Y22/RES_hh_fec!Y22)</f>
        <v>0.75987409017227969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0.75014891494479774</v>
      </c>
      <c r="C24" s="78">
        <f>IF(RES_hh_tes!C24=0,"",RES_hh_tes!C24/RES_hh_fec!C24)</f>
        <v>0.75208699178019689</v>
      </c>
      <c r="D24" s="78">
        <f>IF(RES_hh_tes!D24=0,"",RES_hh_tes!D24/RES_hh_fec!D24)</f>
        <v>0.7537887049694677</v>
      </c>
      <c r="E24" s="78">
        <f>IF(RES_hh_tes!E24=0,"",RES_hh_tes!E24/RES_hh_fec!E24)</f>
        <v>0.75550369744795642</v>
      </c>
      <c r="F24" s="78">
        <f>IF(RES_hh_tes!F24=0,"",RES_hh_tes!F24/RES_hh_fec!F24)</f>
        <v>0.75729517909045407</v>
      </c>
      <c r="G24" s="78">
        <f>IF(RES_hh_tes!G24=0,"",RES_hh_tes!G24/RES_hh_fec!G24)</f>
        <v>0.75965957098304215</v>
      </c>
      <c r="H24" s="78">
        <f>IF(RES_hh_tes!H24=0,"",RES_hh_tes!H24/RES_hh_fec!H24)</f>
        <v>0.76221152642645718</v>
      </c>
      <c r="I24" s="78">
        <f>IF(RES_hh_tes!I24=0,"",RES_hh_tes!I24/RES_hh_fec!I24)</f>
        <v>0.76554888029777246</v>
      </c>
      <c r="J24" s="78">
        <f>IF(RES_hh_tes!J24=0,"",RES_hh_tes!J24/RES_hh_fec!J24)</f>
        <v>0.76879738459768576</v>
      </c>
      <c r="K24" s="78">
        <f>IF(RES_hh_tes!K24=0,"",RES_hh_tes!K24/RES_hh_fec!K24)</f>
        <v>0.77206067535318468</v>
      </c>
      <c r="L24" s="78">
        <f>IF(RES_hh_tes!L24=0,"",RES_hh_tes!L24/RES_hh_fec!L24)</f>
        <v>0.77569076561323602</v>
      </c>
      <c r="M24" s="78">
        <f>IF(RES_hh_tes!M24=0,"",RES_hh_tes!M24/RES_hh_fec!M24)</f>
        <v>0.77999292443608248</v>
      </c>
      <c r="N24" s="78">
        <f>IF(RES_hh_tes!N24=0,"",RES_hh_tes!N24/RES_hh_fec!N24)</f>
        <v>0.78516650920283237</v>
      </c>
      <c r="O24" s="78">
        <f>IF(RES_hh_tes!O24=0,"",RES_hh_tes!O24/RES_hh_fec!O24)</f>
        <v>0.78981089659192838</v>
      </c>
      <c r="P24" s="78">
        <f>IF(RES_hh_tes!P24=0,"",RES_hh_tes!P24/RES_hh_fec!P24)</f>
        <v>0.79053659822597921</v>
      </c>
      <c r="Q24" s="78">
        <f>IF(RES_hh_tes!Q24=0,"",RES_hh_tes!Q24/RES_hh_fec!Q24)</f>
        <v>0.79191642169772603</v>
      </c>
      <c r="R24" s="78">
        <f>IF(RES_hh_tes!R24=0,"",RES_hh_tes!R24/RES_hh_fec!R24)</f>
        <v>0.79418140982161511</v>
      </c>
      <c r="S24" s="78">
        <f>IF(RES_hh_tes!S24=0,"",RES_hh_tes!S24/RES_hh_fec!S24)</f>
        <v>0.7975901333372577</v>
      </c>
      <c r="T24" s="78">
        <f>IF(RES_hh_tes!T24=0,"",RES_hh_tes!T24/RES_hh_fec!T24)</f>
        <v>0.80093462334141818</v>
      </c>
      <c r="U24" s="78">
        <f>IF(RES_hh_tes!U24=0,"",RES_hh_tes!U24/RES_hh_fec!U24)</f>
        <v>0.80477118690971838</v>
      </c>
      <c r="V24" s="78">
        <f>IF(RES_hh_tes!V24=0,"",RES_hh_tes!V24/RES_hh_fec!V24)</f>
        <v>0.80900476824830458</v>
      </c>
      <c r="W24" s="78">
        <f>IF(RES_hh_tes!W24=0,"",RES_hh_tes!W24/RES_hh_fec!W24)</f>
        <v>0.81404580537986693</v>
      </c>
      <c r="X24" s="78">
        <f>IF(RES_hh_tes!X24=0,"",RES_hh_tes!X24/RES_hh_fec!X24)</f>
        <v>0.81914993780582412</v>
      </c>
      <c r="Y24" s="78">
        <f>IF(RES_hh_tes!Y24=0,"",RES_hh_tes!Y24/RES_hh_fec!Y24)</f>
        <v>0.8246888726663022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0.58825881131731017</v>
      </c>
      <c r="C25" s="79">
        <f>IF(RES_hh_tes!C25=0,"",RES_hh_tes!C25/RES_hh_fec!C25)</f>
        <v>0.59089892468553851</v>
      </c>
      <c r="D25" s="79">
        <f>IF(RES_hh_tes!D25=0,"",RES_hh_tes!D25/RES_hh_fec!D25)</f>
        <v>0.59403251895123799</v>
      </c>
      <c r="E25" s="79">
        <f>IF(RES_hh_tes!E25=0,"",RES_hh_tes!E25/RES_hh_fec!E25)</f>
        <v>0.59737653581053207</v>
      </c>
      <c r="F25" s="79">
        <f>IF(RES_hh_tes!F25=0,"",RES_hh_tes!F25/RES_hh_fec!F25)</f>
        <v>0.60130497210139477</v>
      </c>
      <c r="G25" s="79">
        <f>IF(RES_hh_tes!G25=0,"",RES_hh_tes!G25/RES_hh_fec!G25)</f>
        <v>0.60545156520683385</v>
      </c>
      <c r="H25" s="79">
        <f>IF(RES_hh_tes!H25=0,"",RES_hh_tes!H25/RES_hh_fec!H25)</f>
        <v>0.60999465993795421</v>
      </c>
      <c r="I25" s="79">
        <f>IF(RES_hh_tes!I25=0,"",RES_hh_tes!I25/RES_hh_fec!I25)</f>
        <v>0.61233220658104948</v>
      </c>
      <c r="J25" s="79">
        <f>IF(RES_hh_tes!J25=0,"",RES_hh_tes!J25/RES_hh_fec!J25)</f>
        <v>0.61365624702045429</v>
      </c>
      <c r="K25" s="79">
        <f>IF(RES_hh_tes!K25=0,"",RES_hh_tes!K25/RES_hh_fec!K25)</f>
        <v>0.61559743352752727</v>
      </c>
      <c r="L25" s="79">
        <f>IF(RES_hh_tes!L25=0,"",RES_hh_tes!L25/RES_hh_fec!L25)</f>
        <v>0.61780976081563244</v>
      </c>
      <c r="M25" s="79">
        <f>IF(RES_hh_tes!M25=0,"",RES_hh_tes!M25/RES_hh_fec!M25)</f>
        <v>0.62085518489972624</v>
      </c>
      <c r="N25" s="79">
        <f>IF(RES_hh_tes!N25=0,"",RES_hh_tes!N25/RES_hh_fec!N25)</f>
        <v>0.62544347707312131</v>
      </c>
      <c r="O25" s="79">
        <f>IF(RES_hh_tes!O25=0,"",RES_hh_tes!O25/RES_hh_fec!O25)</f>
        <v>0.6319044397584721</v>
      </c>
      <c r="P25" s="79">
        <f>IF(RES_hh_tes!P25=0,"",RES_hh_tes!P25/RES_hh_fec!P25)</f>
        <v>0.63893644600275767</v>
      </c>
      <c r="Q25" s="79">
        <f>IF(RES_hh_tes!Q25=0,"",RES_hh_tes!Q25/RES_hh_fec!Q25)</f>
        <v>0.64759801964924624</v>
      </c>
      <c r="R25" s="79">
        <f>IF(RES_hh_tes!R25=0,"",RES_hh_tes!R25/RES_hh_fec!R25)</f>
        <v>0.65788088880823026</v>
      </c>
      <c r="S25" s="79">
        <f>IF(RES_hh_tes!S25=0,"",RES_hh_tes!S25/RES_hh_fec!S25)</f>
        <v>0.67009154886434685</v>
      </c>
      <c r="T25" s="79">
        <f>IF(RES_hh_tes!T25=0,"",RES_hh_tes!T25/RES_hh_fec!T25)</f>
        <v>0.6846787849054824</v>
      </c>
      <c r="U25" s="79">
        <f>IF(RES_hh_tes!U25=0,"",RES_hh_tes!U25/RES_hh_fec!U25)</f>
        <v>0.70059205349159381</v>
      </c>
      <c r="V25" s="79">
        <f>IF(RES_hh_tes!V25=0,"",RES_hh_tes!V25/RES_hh_fec!V25)</f>
        <v>0.71512627376827032</v>
      </c>
      <c r="W25" s="79">
        <f>IF(RES_hh_tes!W25=0,"",RES_hh_tes!W25/RES_hh_fec!W25)</f>
        <v>0.72782266082341818</v>
      </c>
      <c r="X25" s="79">
        <f>IF(RES_hh_tes!X25=0,"",RES_hh_tes!X25/RES_hh_fec!X25)</f>
        <v>0.73814178465329405</v>
      </c>
      <c r="Y25" s="79">
        <f>IF(RES_hh_tes!Y25=0,"",RES_hh_tes!Y25/RES_hh_fec!Y25)</f>
        <v>0.74972482779010563</v>
      </c>
      <c r="DA25" s="90" t="s">
        <v>439</v>
      </c>
    </row>
    <row r="26" spans="1:105" ht="12" customHeight="1" x14ac:dyDescent="0.25">
      <c r="A26" s="32" t="s">
        <v>52</v>
      </c>
      <c r="B26" s="81" t="str">
        <f>IF(RES_hh_tes!B26=0,"",RES_hh_tes!B26/RES_hh_fec!B26)</f>
        <v/>
      </c>
      <c r="C26" s="81" t="str">
        <f>IF(RES_hh_tes!C26=0,"",RES_hh_tes!C26/RES_hh_fec!C26)</f>
        <v/>
      </c>
      <c r="D26" s="81" t="str">
        <f>IF(RES_hh_tes!D26=0,"",RES_hh_tes!D26/RES_hh_fec!D26)</f>
        <v/>
      </c>
      <c r="E26" s="81">
        <f>IF(RES_hh_tes!E26=0,"",RES_hh_tes!E26/RES_hh_fec!E26)</f>
        <v>1.0000000000000002</v>
      </c>
      <c r="F26" s="81">
        <f>IF(RES_hh_tes!F26=0,"",RES_hh_tes!F26/RES_hh_fec!F26)</f>
        <v>0.99999999999999989</v>
      </c>
      <c r="G26" s="81">
        <f>IF(RES_hh_tes!G26=0,"",RES_hh_tes!G26/RES_hh_fec!G26)</f>
        <v>1.0000000000000009</v>
      </c>
      <c r="H26" s="81">
        <f>IF(RES_hh_tes!H26=0,"",RES_hh_tes!H26/RES_hh_fec!H26)</f>
        <v>0.99999999999999967</v>
      </c>
      <c r="I26" s="81">
        <f>IF(RES_hh_tes!I26=0,"",RES_hh_tes!I26/RES_hh_fec!I26)</f>
        <v>0.99999999999999944</v>
      </c>
      <c r="J26" s="81">
        <f>IF(RES_hh_tes!J26=0,"",RES_hh_tes!J26/RES_hh_fec!J26)</f>
        <v>1.0000000000000016</v>
      </c>
      <c r="K26" s="81">
        <f>IF(RES_hh_tes!K26=0,"",RES_hh_tes!K26/RES_hh_fec!K26)</f>
        <v>0.99999999999999889</v>
      </c>
      <c r="L26" s="81">
        <f>IF(RES_hh_tes!L26=0,"",RES_hh_tes!L26/RES_hh_fec!L26)</f>
        <v>0.99999999999999878</v>
      </c>
      <c r="M26" s="81">
        <f>IF(RES_hh_tes!M26=0,"",RES_hh_tes!M26/RES_hh_fec!M26)</f>
        <v>1</v>
      </c>
      <c r="N26" s="81">
        <f>IF(RES_hh_tes!N26=0,"",RES_hh_tes!N26/RES_hh_fec!N26)</f>
        <v>0.99999999999999889</v>
      </c>
      <c r="O26" s="81">
        <f>IF(RES_hh_tes!O26=0,"",RES_hh_tes!O26/RES_hh_fec!O26)</f>
        <v>0.99999999999999933</v>
      </c>
      <c r="P26" s="81">
        <f>IF(RES_hh_tes!P26=0,"",RES_hh_tes!P26/RES_hh_fec!P26)</f>
        <v>1.0000000000000013</v>
      </c>
      <c r="Q26" s="81">
        <f>IF(RES_hh_tes!Q26=0,"",RES_hh_tes!Q26/RES_hh_fec!Q26)</f>
        <v>0.999999999999999</v>
      </c>
      <c r="R26" s="81">
        <f>IF(RES_hh_tes!R26=0,"",RES_hh_tes!R26/RES_hh_fec!R26)</f>
        <v>1.0000000000000038</v>
      </c>
      <c r="S26" s="81">
        <f>IF(RES_hh_tes!S26=0,"",RES_hh_tes!S26/RES_hh_fec!S26)</f>
        <v>1.000000000000004</v>
      </c>
      <c r="T26" s="81">
        <f>IF(RES_hh_tes!T26=0,"",RES_hh_tes!T26/RES_hh_fec!T26)</f>
        <v>1.0000000000000038</v>
      </c>
      <c r="U26" s="81">
        <f>IF(RES_hh_tes!U26=0,"",RES_hh_tes!U26/RES_hh_fec!U26)</f>
        <v>1.0000000000000009</v>
      </c>
      <c r="V26" s="81">
        <f>IF(RES_hh_tes!V26=0,"",RES_hh_tes!V26/RES_hh_fec!V26)</f>
        <v>1.0000000000000013</v>
      </c>
      <c r="W26" s="81">
        <f>IF(RES_hh_tes!W26=0,"",RES_hh_tes!W26/RES_hh_fec!W26)</f>
        <v>0.99999999999999833</v>
      </c>
      <c r="X26" s="81">
        <f>IF(RES_hh_tes!X26=0,"",RES_hh_tes!X26/RES_hh_fec!X26)</f>
        <v>1.0000000000000078</v>
      </c>
      <c r="Y26" s="81">
        <f>IF(RES_hh_tes!Y26=0,"",RES_hh_tes!Y26/RES_hh_fec!Y26)</f>
        <v>0.99999999999999756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0.66059065903622127</v>
      </c>
      <c r="C27" s="70">
        <f>IF(RES_hh_tes!C27=0,"",RES_hh_tes!C27/RES_hh_fec!C27)</f>
        <v>0.65876623908058662</v>
      </c>
      <c r="D27" s="70">
        <f>IF(RES_hh_tes!D27=0,"",RES_hh_tes!D27/RES_hh_fec!D27)</f>
        <v>0.66183930108182698</v>
      </c>
      <c r="E27" s="70">
        <f>IF(RES_hh_tes!E27=0,"",RES_hh_tes!E27/RES_hh_fec!E27)</f>
        <v>0.66198426076237338</v>
      </c>
      <c r="F27" s="70">
        <f>IF(RES_hh_tes!F27=0,"",RES_hh_tes!F27/RES_hh_fec!F27)</f>
        <v>0.66289300556660657</v>
      </c>
      <c r="G27" s="70">
        <f>IF(RES_hh_tes!G27=0,"",RES_hh_tes!G27/RES_hh_fec!G27)</f>
        <v>0.66654247873588524</v>
      </c>
      <c r="H27" s="70">
        <f>IF(RES_hh_tes!H27=0,"",RES_hh_tes!H27/RES_hh_fec!H27)</f>
        <v>0.67094696459656233</v>
      </c>
      <c r="I27" s="70">
        <f>IF(RES_hh_tes!I27=0,"",RES_hh_tes!I27/RES_hh_fec!I27)</f>
        <v>0.67545590930335409</v>
      </c>
      <c r="J27" s="70">
        <f>IF(RES_hh_tes!J27=0,"",RES_hh_tes!J27/RES_hh_fec!J27)</f>
        <v>0.6779763143585843</v>
      </c>
      <c r="K27" s="70">
        <f>IF(RES_hh_tes!K27=0,"",RES_hh_tes!K27/RES_hh_fec!K27)</f>
        <v>0.68176972908999633</v>
      </c>
      <c r="L27" s="70">
        <f>IF(RES_hh_tes!L27=0,"",RES_hh_tes!L27/RES_hh_fec!L27)</f>
        <v>0.68022309626281019</v>
      </c>
      <c r="M27" s="70">
        <f>IF(RES_hh_tes!M27=0,"",RES_hh_tes!M27/RES_hh_fec!M27)</f>
        <v>0.68366697221394157</v>
      </c>
      <c r="N27" s="70">
        <f>IF(RES_hh_tes!N27=0,"",RES_hh_tes!N27/RES_hh_fec!N27)</f>
        <v>0.68610423008223842</v>
      </c>
      <c r="O27" s="70">
        <f>IF(RES_hh_tes!O27=0,"",RES_hh_tes!O27/RES_hh_fec!O27)</f>
        <v>0.69026767586329663</v>
      </c>
      <c r="P27" s="70">
        <f>IF(RES_hh_tes!P27=0,"",RES_hh_tes!P27/RES_hh_fec!P27)</f>
        <v>0.69072288908247337</v>
      </c>
      <c r="Q27" s="70">
        <f>IF(RES_hh_tes!Q27=0,"",RES_hh_tes!Q27/RES_hh_fec!Q27)</f>
        <v>0.69378117733154454</v>
      </c>
      <c r="R27" s="70">
        <f>IF(RES_hh_tes!R27=0,"",RES_hh_tes!R27/RES_hh_fec!R27)</f>
        <v>0.69545462339085673</v>
      </c>
      <c r="S27" s="70">
        <f>IF(RES_hh_tes!S27=0,"",RES_hh_tes!S27/RES_hh_fec!S27)</f>
        <v>0.70129147266739933</v>
      </c>
      <c r="T27" s="70">
        <f>IF(RES_hh_tes!T27=0,"",RES_hh_tes!T27/RES_hh_fec!T27)</f>
        <v>0.70885783499583443</v>
      </c>
      <c r="U27" s="70">
        <f>IF(RES_hh_tes!U27=0,"",RES_hh_tes!U27/RES_hh_fec!U27)</f>
        <v>0.72059960191750383</v>
      </c>
      <c r="V27" s="70">
        <f>IF(RES_hh_tes!V27=0,"",RES_hh_tes!V27/RES_hh_fec!V27)</f>
        <v>0.72920389586223022</v>
      </c>
      <c r="W27" s="70">
        <f>IF(RES_hh_tes!W27=0,"",RES_hh_tes!W27/RES_hh_fec!W27)</f>
        <v>0.74315403935986035</v>
      </c>
      <c r="X27" s="70">
        <f>IF(RES_hh_tes!X27=0,"",RES_hh_tes!X27/RES_hh_fec!X27)</f>
        <v>0.76305838722925012</v>
      </c>
      <c r="Y27" s="70">
        <f>IF(RES_hh_tes!Y27=0,"",RES_hh_tes!Y27/RES_hh_fec!Y27)</f>
        <v>0.77061576669485932</v>
      </c>
      <c r="DA27" s="88" t="s">
        <v>294</v>
      </c>
    </row>
    <row r="28" spans="1:105" ht="12" customHeight="1" x14ac:dyDescent="0.25">
      <c r="A28" s="28" t="s">
        <v>51</v>
      </c>
      <c r="B28" s="78">
        <f>IF(RES_hh_tes!B28=0,"",RES_hh_tes!B28/RES_hh_fec!B28)</f>
        <v>0.57317330503788555</v>
      </c>
      <c r="C28" s="78">
        <f>IF(RES_hh_tes!C28=0,"",RES_hh_tes!C28/RES_hh_fec!C28)</f>
        <v>0.57385116168997374</v>
      </c>
      <c r="D28" s="78">
        <f>IF(RES_hh_tes!D28=0,"",RES_hh_tes!D28/RES_hh_fec!D28)</f>
        <v>0.57470854736658739</v>
      </c>
      <c r="E28" s="78">
        <f>IF(RES_hh_tes!E28=0,"",RES_hh_tes!E28/RES_hh_fec!E28)</f>
        <v>0.57568548918440254</v>
      </c>
      <c r="F28" s="78">
        <f>IF(RES_hh_tes!F28=0,"",RES_hh_tes!F28/RES_hh_fec!F28)</f>
        <v>0.5768675168146804</v>
      </c>
      <c r="G28" s="78">
        <f>IF(RES_hh_tes!G28=0,"",RES_hh_tes!G28/RES_hh_fec!G28)</f>
        <v>0.57810069667952235</v>
      </c>
      <c r="H28" s="78">
        <f>IF(RES_hh_tes!H28=0,"",RES_hh_tes!H28/RES_hh_fec!H28)</f>
        <v>0.57956420494912997</v>
      </c>
      <c r="I28" s="78">
        <f>IF(RES_hh_tes!I28=0,"",RES_hh_tes!I28/RES_hh_fec!I28)</f>
        <v>0.58021515932056678</v>
      </c>
      <c r="J28" s="78">
        <f>IF(RES_hh_tes!J28=0,"",RES_hh_tes!J28/RES_hh_fec!J28)</f>
        <v>0.58044273340421149</v>
      </c>
      <c r="K28" s="78">
        <f>IF(RES_hh_tes!K28=0,"",RES_hh_tes!K28/RES_hh_fec!K28)</f>
        <v>0.58076939135974903</v>
      </c>
      <c r="L28" s="78">
        <f>IF(RES_hh_tes!L28=0,"",RES_hh_tes!L28/RES_hh_fec!L28)</f>
        <v>0.58111903756235939</v>
      </c>
      <c r="M28" s="78">
        <f>IF(RES_hh_tes!M28=0,"",RES_hh_tes!M28/RES_hh_fec!M28)</f>
        <v>0.58142524258731332</v>
      </c>
      <c r="N28" s="78">
        <f>IF(RES_hh_tes!N28=0,"",RES_hh_tes!N28/RES_hh_fec!N28)</f>
        <v>0.58168261370465657</v>
      </c>
      <c r="O28" s="78">
        <f>IF(RES_hh_tes!O28=0,"",RES_hh_tes!O28/RES_hh_fec!O28)</f>
        <v>0.58189525987578949</v>
      </c>
      <c r="P28" s="78">
        <f>IF(RES_hh_tes!P28=0,"",RES_hh_tes!P28/RES_hh_fec!P28)</f>
        <v>0.58200126486728532</v>
      </c>
      <c r="Q28" s="78">
        <f>IF(RES_hh_tes!Q28=0,"",RES_hh_tes!Q28/RES_hh_fec!Q28)</f>
        <v>0.58214443820806894</v>
      </c>
      <c r="R28" s="78">
        <f>IF(RES_hh_tes!R28=0,"",RES_hh_tes!R28/RES_hh_fec!R28)</f>
        <v>0.58250520123515892</v>
      </c>
      <c r="S28" s="78">
        <f>IF(RES_hh_tes!S28=0,"",RES_hh_tes!S28/RES_hh_fec!S28)</f>
        <v>0.58373515542103582</v>
      </c>
      <c r="T28" s="78">
        <f>IF(RES_hh_tes!T28=0,"",RES_hh_tes!T28/RES_hh_fec!T28)</f>
        <v>0.58547432574395619</v>
      </c>
      <c r="U28" s="78">
        <f>IF(RES_hh_tes!U28=0,"",RES_hh_tes!U28/RES_hh_fec!U28)</f>
        <v>0.58666195229285745</v>
      </c>
      <c r="V28" s="78">
        <f>IF(RES_hh_tes!V28=0,"",RES_hh_tes!V28/RES_hh_fec!V28)</f>
        <v>0.58774798926213634</v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0.56373029697869081</v>
      </c>
      <c r="C29" s="78">
        <f>IF(RES_hh_tes!C29=0,"",RES_hh_tes!C29/RES_hh_fec!C29)</f>
        <v>0.56461564192320191</v>
      </c>
      <c r="D29" s="78">
        <f>IF(RES_hh_tes!D29=0,"",RES_hh_tes!D29/RES_hh_fec!D29)</f>
        <v>0.56516263202137473</v>
      </c>
      <c r="E29" s="78">
        <f>IF(RES_hh_tes!E29=0,"",RES_hh_tes!E29/RES_hh_fec!E29)</f>
        <v>0.56583953119923303</v>
      </c>
      <c r="F29" s="78">
        <f>IF(RES_hh_tes!F29=0,"",RES_hh_tes!F29/RES_hh_fec!F29)</f>
        <v>0.56688295075255157</v>
      </c>
      <c r="G29" s="78">
        <f>IF(RES_hh_tes!G29=0,"",RES_hh_tes!G29/RES_hh_fec!G29)</f>
        <v>0.56802870079127188</v>
      </c>
      <c r="H29" s="78">
        <f>IF(RES_hh_tes!H29=0,"",RES_hh_tes!H29/RES_hh_fec!H29)</f>
        <v>0.57033700156883249</v>
      </c>
      <c r="I29" s="78">
        <f>IF(RES_hh_tes!I29=0,"",RES_hh_tes!I29/RES_hh_fec!I29)</f>
        <v>0.5714907209194332</v>
      </c>
      <c r="J29" s="78">
        <f>IF(RES_hh_tes!J29=0,"",RES_hh_tes!J29/RES_hh_fec!J29)</f>
        <v>0.57190369894441428</v>
      </c>
      <c r="K29" s="78">
        <f>IF(RES_hh_tes!K29=0,"",RES_hh_tes!K29/RES_hh_fec!K29)</f>
        <v>0.57291968007956584</v>
      </c>
      <c r="L29" s="78">
        <f>IF(RES_hh_tes!L29=0,"",RES_hh_tes!L29/RES_hh_fec!L29)</f>
        <v>0.57362263030740479</v>
      </c>
      <c r="M29" s="78">
        <f>IF(RES_hh_tes!M29=0,"",RES_hh_tes!M29/RES_hh_fec!M29)</f>
        <v>0.57456811992648371</v>
      </c>
      <c r="N29" s="78">
        <f>IF(RES_hh_tes!N29=0,"",RES_hh_tes!N29/RES_hh_fec!N29)</f>
        <v>0.57522057777981761</v>
      </c>
      <c r="O29" s="78">
        <f>IF(RES_hh_tes!O29=0,"",RES_hh_tes!O29/RES_hh_fec!O29)</f>
        <v>0.57552231654822494</v>
      </c>
      <c r="P29" s="78">
        <f>IF(RES_hh_tes!P29=0,"",RES_hh_tes!P29/RES_hh_fec!P29)</f>
        <v>0.57572633228804226</v>
      </c>
      <c r="Q29" s="78">
        <f>IF(RES_hh_tes!Q29=0,"",RES_hh_tes!Q29/RES_hh_fec!Q29)</f>
        <v>0.57586310208035318</v>
      </c>
      <c r="R29" s="78">
        <f>IF(RES_hh_tes!R29=0,"",RES_hh_tes!R29/RES_hh_fec!R29)</f>
        <v>0.5759789352784136</v>
      </c>
      <c r="S29" s="78">
        <f>IF(RES_hh_tes!S29=0,"",RES_hh_tes!S29/RES_hh_fec!S29)</f>
        <v>0.57746918657469593</v>
      </c>
      <c r="T29" s="78">
        <f>IF(RES_hh_tes!T29=0,"",RES_hh_tes!T29/RES_hh_fec!T29)</f>
        <v>0.58144736824076038</v>
      </c>
      <c r="U29" s="78">
        <f>IF(RES_hh_tes!U29=0,"",RES_hh_tes!U29/RES_hh_fec!U29)</f>
        <v>0.58757326780024022</v>
      </c>
      <c r="V29" s="78">
        <f>IF(RES_hh_tes!V29=0,"",RES_hh_tes!V29/RES_hh_fec!V29)</f>
        <v>0.59355674216409049</v>
      </c>
      <c r="W29" s="78">
        <f>IF(RES_hh_tes!W29=0,"",RES_hh_tes!W29/RES_hh_fec!W29)</f>
        <v>0.59658918621272383</v>
      </c>
      <c r="X29" s="78">
        <f>IF(RES_hh_tes!X29=0,"",RES_hh_tes!X29/RES_hh_fec!X29)</f>
        <v>0.59877522958212037</v>
      </c>
      <c r="Y29" s="78">
        <f>IF(RES_hh_tes!Y29=0,"",RES_hh_tes!Y29/RES_hh_fec!Y29)</f>
        <v>0.59982483870913461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0.56285287987659449</v>
      </c>
      <c r="C30" s="78">
        <f>IF(RES_hh_tes!C30=0,"",RES_hh_tes!C30/RES_hh_fec!C30)</f>
        <v>0.56397271205415622</v>
      </c>
      <c r="D30" s="78">
        <f>IF(RES_hh_tes!D30=0,"",RES_hh_tes!D30/RES_hh_fec!D30)</f>
        <v>0.56518305922941503</v>
      </c>
      <c r="E30" s="78">
        <f>IF(RES_hh_tes!E30=0,"",RES_hh_tes!E30/RES_hh_fec!E30)</f>
        <v>0.56648320890522352</v>
      </c>
      <c r="F30" s="78">
        <f>IF(RES_hh_tes!F30=0,"",RES_hh_tes!F30/RES_hh_fec!F30)</f>
        <v>0.56777875640561803</v>
      </c>
      <c r="G30" s="78">
        <f>IF(RES_hh_tes!G30=0,"",RES_hh_tes!G30/RES_hh_fec!G30)</f>
        <v>0.56913067460997913</v>
      </c>
      <c r="H30" s="78">
        <f>IF(RES_hh_tes!H30=0,"",RES_hh_tes!H30/RES_hh_fec!H30)</f>
        <v>0.57057977314494424</v>
      </c>
      <c r="I30" s="78">
        <f>IF(RES_hh_tes!I30=0,"",RES_hh_tes!I30/RES_hh_fec!I30)</f>
        <v>0.57136705437134416</v>
      </c>
      <c r="J30" s="78">
        <f>IF(RES_hh_tes!J30=0,"",RES_hh_tes!J30/RES_hh_fec!J30)</f>
        <v>0.57185705779430185</v>
      </c>
      <c r="K30" s="78">
        <f>IF(RES_hh_tes!K30=0,"",RES_hh_tes!K30/RES_hh_fec!K30)</f>
        <v>0.57259239682624374</v>
      </c>
      <c r="L30" s="78">
        <f>IF(RES_hh_tes!L30=0,"",RES_hh_tes!L30/RES_hh_fec!L30)</f>
        <v>0.57336882775449416</v>
      </c>
      <c r="M30" s="78">
        <f>IF(RES_hh_tes!M30=0,"",RES_hh_tes!M30/RES_hh_fec!M30)</f>
        <v>0.57409121089128912</v>
      </c>
      <c r="N30" s="78">
        <f>IF(RES_hh_tes!N30=0,"",RES_hh_tes!N30/RES_hh_fec!N30)</f>
        <v>0.57476425684109189</v>
      </c>
      <c r="O30" s="78">
        <f>IF(RES_hh_tes!O30=0,"",RES_hh_tes!O30/RES_hh_fec!O30)</f>
        <v>0.57533023396822314</v>
      </c>
      <c r="P30" s="78">
        <f>IF(RES_hh_tes!P30=0,"",RES_hh_tes!P30/RES_hh_fec!P30)</f>
        <v>0.57564963853022155</v>
      </c>
      <c r="Q30" s="78">
        <f>IF(RES_hh_tes!Q30=0,"",RES_hh_tes!Q30/RES_hh_fec!Q30)</f>
        <v>0.57634183246431858</v>
      </c>
      <c r="R30" s="78">
        <f>IF(RES_hh_tes!R30=0,"",RES_hh_tes!R30/RES_hh_fec!R30)</f>
        <v>0.57803755946235724</v>
      </c>
      <c r="S30" s="78">
        <f>IF(RES_hh_tes!S30=0,"",RES_hh_tes!S30/RES_hh_fec!S30)</f>
        <v>0.58092830470766499</v>
      </c>
      <c r="T30" s="78">
        <f>IF(RES_hh_tes!T30=0,"",RES_hh_tes!T30/RES_hh_fec!T30)</f>
        <v>0.58464292372146021</v>
      </c>
      <c r="U30" s="78">
        <f>IF(RES_hh_tes!U30=0,"",RES_hh_tes!U30/RES_hh_fec!U30)</f>
        <v>0.58907346098862334</v>
      </c>
      <c r="V30" s="78">
        <f>IF(RES_hh_tes!V30=0,"",RES_hh_tes!V30/RES_hh_fec!V30)</f>
        <v>0.59383274679707865</v>
      </c>
      <c r="W30" s="78">
        <f>IF(RES_hh_tes!W30=0,"",RES_hh_tes!W30/RES_hh_fec!W30)</f>
        <v>0.598445858701246</v>
      </c>
      <c r="X30" s="78">
        <f>IF(RES_hh_tes!X30=0,"",RES_hh_tes!X30/RES_hh_fec!X30)</f>
        <v>0.6021390174335034</v>
      </c>
      <c r="Y30" s="78">
        <f>IF(RES_hh_tes!Y30=0,"",RES_hh_tes!Y30/RES_hh_fec!Y30)</f>
        <v>0.60659609987814167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0.5673684173866439</v>
      </c>
      <c r="C31" s="78">
        <f>IF(RES_hh_tes!C31=0,"",RES_hh_tes!C31/RES_hh_fec!C31)</f>
        <v>0.56837157661258708</v>
      </c>
      <c r="D31" s="78">
        <f>IF(RES_hh_tes!D31=0,"",RES_hh_tes!D31/RES_hh_fec!D31)</f>
        <v>0.56959636763280141</v>
      </c>
      <c r="E31" s="78">
        <f>IF(RES_hh_tes!E31=0,"",RES_hh_tes!E31/RES_hh_fec!E31)</f>
        <v>0.5707404635411325</v>
      </c>
      <c r="F31" s="78">
        <f>IF(RES_hh_tes!F31=0,"",RES_hh_tes!F31/RES_hh_fec!F31)</f>
        <v>0.571872784047323</v>
      </c>
      <c r="G31" s="78">
        <f>IF(RES_hh_tes!G31=0,"",RES_hh_tes!G31/RES_hh_fec!G31)</f>
        <v>0.57293976310838968</v>
      </c>
      <c r="H31" s="78">
        <f>IF(RES_hh_tes!H31=0,"",RES_hh_tes!H31/RES_hh_fec!H31)</f>
        <v>0.57393101655716694</v>
      </c>
      <c r="I31" s="78">
        <f>IF(RES_hh_tes!I31=0,"",RES_hh_tes!I31/RES_hh_fec!I31)</f>
        <v>0.57441431064412951</v>
      </c>
      <c r="J31" s="78">
        <f>IF(RES_hh_tes!J31=0,"",RES_hh_tes!J31/RES_hh_fec!J31)</f>
        <v>0.57463449933827404</v>
      </c>
      <c r="K31" s="78">
        <f>IF(RES_hh_tes!K31=0,"",RES_hh_tes!K31/RES_hh_fec!K31)</f>
        <v>0.57489638230094875</v>
      </c>
      <c r="L31" s="78">
        <f>IF(RES_hh_tes!L31=0,"",RES_hh_tes!L31/RES_hh_fec!L31)</f>
        <v>0.57514813002814968</v>
      </c>
      <c r="M31" s="78">
        <f>IF(RES_hh_tes!M31=0,"",RES_hh_tes!M31/RES_hh_fec!M31)</f>
        <v>0.57542446471028719</v>
      </c>
      <c r="N31" s="78">
        <f>IF(RES_hh_tes!N31=0,"",RES_hh_tes!N31/RES_hh_fec!N31)</f>
        <v>0.57569890264079004</v>
      </c>
      <c r="O31" s="78">
        <f>IF(RES_hh_tes!O31=0,"",RES_hh_tes!O31/RES_hh_fec!O31)</f>
        <v>0.57595911046202319</v>
      </c>
      <c r="P31" s="78">
        <f>IF(RES_hh_tes!P31=0,"",RES_hh_tes!P31/RES_hh_fec!P31)</f>
        <v>0.5761691723571285</v>
      </c>
      <c r="Q31" s="78">
        <f>IF(RES_hh_tes!Q31=0,"",RES_hh_tes!Q31/RES_hh_fec!Q31)</f>
        <v>0.57640182958121433</v>
      </c>
      <c r="R31" s="78">
        <f>IF(RES_hh_tes!R31=0,"",RES_hh_tes!R31/RES_hh_fec!R31)</f>
        <v>0.57706816540191452</v>
      </c>
      <c r="S31" s="78">
        <f>IF(RES_hh_tes!S31=0,"",RES_hh_tes!S31/RES_hh_fec!S31)</f>
        <v>0.57807542369610787</v>
      </c>
      <c r="T31" s="78">
        <f>IF(RES_hh_tes!T31=0,"",RES_hh_tes!T31/RES_hh_fec!T31)</f>
        <v>0.57940560532947749</v>
      </c>
      <c r="U31" s="78">
        <f>IF(RES_hh_tes!U31=0,"",RES_hh_tes!U31/RES_hh_fec!U31)</f>
        <v>0.58109594477996762</v>
      </c>
      <c r="V31" s="78">
        <f>IF(RES_hh_tes!V31=0,"",RES_hh_tes!V31/RES_hh_fec!V31)</f>
        <v>0.58271893962773513</v>
      </c>
      <c r="W31" s="78">
        <f>IF(RES_hh_tes!W31=0,"",RES_hh_tes!W31/RES_hh_fec!W31)</f>
        <v>0.58438706059940237</v>
      </c>
      <c r="X31" s="78">
        <f>IF(RES_hh_tes!X31=0,"",RES_hh_tes!X31/RES_hh_fec!X31)</f>
        <v>0.58586439942146462</v>
      </c>
      <c r="Y31" s="78">
        <f>IF(RES_hh_tes!Y31=0,"",RES_hh_tes!Y31/RES_hh_fec!Y31)</f>
        <v>0.58725829713859268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0.72790410791098592</v>
      </c>
      <c r="C32" s="81">
        <f>IF(RES_hh_tes!C32=0,"",RES_hh_tes!C32/RES_hh_fec!C32)</f>
        <v>0.72976832923245716</v>
      </c>
      <c r="D32" s="81">
        <f>IF(RES_hh_tes!D32=0,"",RES_hh_tes!D32/RES_hh_fec!D32)</f>
        <v>0.73191690518237296</v>
      </c>
      <c r="E32" s="81">
        <f>IF(RES_hh_tes!E32=0,"",RES_hh_tes!E32/RES_hh_fec!E32)</f>
        <v>0.73429815608984117</v>
      </c>
      <c r="F32" s="81">
        <f>IF(RES_hh_tes!F32=0,"",RES_hh_tes!F32/RES_hh_fec!F32)</f>
        <v>0.7369882644140624</v>
      </c>
      <c r="G32" s="81">
        <f>IF(RES_hh_tes!G32=0,"",RES_hh_tes!G32/RES_hh_fec!G32)</f>
        <v>0.74000999552493041</v>
      </c>
      <c r="H32" s="81">
        <f>IF(RES_hh_tes!H32=0,"",RES_hh_tes!H32/RES_hh_fec!H32)</f>
        <v>0.74337590533507159</v>
      </c>
      <c r="I32" s="81">
        <f>IF(RES_hh_tes!I32=0,"",RES_hh_tes!I32/RES_hh_fec!I32)</f>
        <v>0.74520920308478267</v>
      </c>
      <c r="J32" s="81">
        <f>IF(RES_hh_tes!J32=0,"",RES_hh_tes!J32/RES_hh_fec!J32)</f>
        <v>0.74627768946043982</v>
      </c>
      <c r="K32" s="81">
        <f>IF(RES_hh_tes!K32=0,"",RES_hh_tes!K32/RES_hh_fec!K32)</f>
        <v>0.74776572978590539</v>
      </c>
      <c r="L32" s="81">
        <f>IF(RES_hh_tes!L32=0,"",RES_hh_tes!L32/RES_hh_fec!L32)</f>
        <v>0.74941757629356232</v>
      </c>
      <c r="M32" s="81">
        <f>IF(RES_hh_tes!M32=0,"",RES_hh_tes!M32/RES_hh_fec!M32)</f>
        <v>0.75138708257186149</v>
      </c>
      <c r="N32" s="81">
        <f>IF(RES_hh_tes!N32=0,"",RES_hh_tes!N32/RES_hh_fec!N32)</f>
        <v>0.75391292025216505</v>
      </c>
      <c r="O32" s="81">
        <f>IF(RES_hh_tes!O32=0,"",RES_hh_tes!O32/RES_hh_fec!O32)</f>
        <v>0.75713508956743603</v>
      </c>
      <c r="P32" s="81">
        <f>IF(RES_hh_tes!P32=0,"",RES_hh_tes!P32/RES_hh_fec!P32)</f>
        <v>0.75996693760549028</v>
      </c>
      <c r="Q32" s="81">
        <f>IF(RES_hh_tes!Q32=0,"",RES_hh_tes!Q32/RES_hh_fec!Q32)</f>
        <v>0.76397297208682025</v>
      </c>
      <c r="R32" s="81">
        <f>IF(RES_hh_tes!R32=0,"",RES_hh_tes!R32/RES_hh_fec!R32)</f>
        <v>0.76982101344337939</v>
      </c>
      <c r="S32" s="81">
        <f>IF(RES_hh_tes!S32=0,"",RES_hh_tes!S32/RES_hh_fec!S32)</f>
        <v>0.77818932932195461</v>
      </c>
      <c r="T32" s="81">
        <f>IF(RES_hh_tes!T32=0,"",RES_hh_tes!T32/RES_hh_fec!T32)</f>
        <v>0.78939692982664933</v>
      </c>
      <c r="U32" s="81">
        <f>IF(RES_hh_tes!U32=0,"",RES_hh_tes!U32/RES_hh_fec!U32)</f>
        <v>0.80301946610573294</v>
      </c>
      <c r="V32" s="81">
        <f>IF(RES_hh_tes!V32=0,"",RES_hh_tes!V32/RES_hh_fec!V32)</f>
        <v>0.81699257281476545</v>
      </c>
      <c r="W32" s="81">
        <f>IF(RES_hh_tes!W32=0,"",RES_hh_tes!W32/RES_hh_fec!W32)</f>
        <v>0.83090341034214066</v>
      </c>
      <c r="X32" s="81">
        <f>IF(RES_hh_tes!X32=0,"",RES_hh_tes!X32/RES_hh_fec!X32)</f>
        <v>0.84238909567552334</v>
      </c>
      <c r="Y32" s="81">
        <f>IF(RES_hh_tes!Y32=0,"",RES_hh_tes!Y32/RES_hh_fec!Y32)</f>
        <v>0.85414694103066058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8705.2167969585389</v>
      </c>
      <c r="C3" s="65">
        <f t="shared" si="0"/>
        <v>9548.9281353583538</v>
      </c>
      <c r="D3" s="65">
        <f t="shared" si="0"/>
        <v>8827.6723412853989</v>
      </c>
      <c r="E3" s="65">
        <f t="shared" si="0"/>
        <v>9217.850646738023</v>
      </c>
      <c r="F3" s="65">
        <f t="shared" si="0"/>
        <v>9029.0093045756821</v>
      </c>
      <c r="G3" s="65">
        <f t="shared" si="0"/>
        <v>8324.7629116527478</v>
      </c>
      <c r="H3" s="65">
        <f t="shared" si="0"/>
        <v>8688.1126673634717</v>
      </c>
      <c r="I3" s="65">
        <f t="shared" si="0"/>
        <v>7464.8181145625904</v>
      </c>
      <c r="J3" s="65">
        <f t="shared" si="0"/>
        <v>7480.699814815177</v>
      </c>
      <c r="K3" s="65">
        <f t="shared" si="0"/>
        <v>7787.1347475979564</v>
      </c>
      <c r="L3" s="65">
        <f t="shared" si="0"/>
        <v>9483.5486124022827</v>
      </c>
      <c r="M3" s="65">
        <f t="shared" si="0"/>
        <v>8385.2392185727113</v>
      </c>
      <c r="N3" s="65">
        <f t="shared" si="0"/>
        <v>8658.9574403834704</v>
      </c>
      <c r="O3" s="65">
        <f t="shared" si="0"/>
        <v>8820.0329760408931</v>
      </c>
      <c r="P3" s="65">
        <f t="shared" si="0"/>
        <v>7343.4829743329174</v>
      </c>
      <c r="Q3" s="65">
        <f t="shared" si="0"/>
        <v>7672.4089150801874</v>
      </c>
      <c r="R3" s="65">
        <f t="shared" ref="R3:V3" si="1">SUM(R4,R15,R17,R27)</f>
        <v>8108.7025283665262</v>
      </c>
      <c r="S3" s="65">
        <f t="shared" si="1"/>
        <v>8207.0310239149076</v>
      </c>
      <c r="T3" s="65">
        <f t="shared" si="1"/>
        <v>7719.9972068632851</v>
      </c>
      <c r="U3" s="65">
        <f t="shared" si="1"/>
        <v>6958.4027983287197</v>
      </c>
      <c r="V3" s="65">
        <f t="shared" si="1"/>
        <v>7055.5616480028366</v>
      </c>
      <c r="W3" s="65">
        <f t="shared" ref="W3:Y3" si="2">SUM(W4,W15,W17,W27)</f>
        <v>7593.2962929889627</v>
      </c>
      <c r="X3" s="65">
        <f t="shared" si="2"/>
        <v>6725.7041274538797</v>
      </c>
      <c r="Y3" s="65">
        <f t="shared" si="2"/>
        <v>5378.5354471082965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7705.0761562852567</v>
      </c>
      <c r="C4" s="69">
        <f t="shared" si="3"/>
        <v>8477.476314855392</v>
      </c>
      <c r="D4" s="69">
        <f t="shared" si="3"/>
        <v>7797.4207740142228</v>
      </c>
      <c r="E4" s="69">
        <f t="shared" si="3"/>
        <v>8114.7149416994907</v>
      </c>
      <c r="F4" s="69">
        <f t="shared" si="3"/>
        <v>7943.6754835856</v>
      </c>
      <c r="G4" s="69">
        <f t="shared" si="3"/>
        <v>7217.2016402477639</v>
      </c>
      <c r="H4" s="69">
        <f t="shared" si="3"/>
        <v>7591.3343332764034</v>
      </c>
      <c r="I4" s="69">
        <f t="shared" si="3"/>
        <v>6492.2467688508741</v>
      </c>
      <c r="J4" s="69">
        <f t="shared" si="3"/>
        <v>6519.8938020418245</v>
      </c>
      <c r="K4" s="69">
        <f t="shared" si="3"/>
        <v>6856.1039735739723</v>
      </c>
      <c r="L4" s="69">
        <f t="shared" si="3"/>
        <v>8468.8494485438459</v>
      </c>
      <c r="M4" s="69">
        <f t="shared" si="3"/>
        <v>7517.4173120544037</v>
      </c>
      <c r="N4" s="69">
        <f t="shared" si="3"/>
        <v>7783.6698080494925</v>
      </c>
      <c r="O4" s="69">
        <f t="shared" si="3"/>
        <v>7963.5612656630419</v>
      </c>
      <c r="P4" s="69">
        <f t="shared" si="3"/>
        <v>6570.8549121657406</v>
      </c>
      <c r="Q4" s="69">
        <f t="shared" si="3"/>
        <v>6850.2252125165742</v>
      </c>
      <c r="R4" s="69">
        <f t="shared" ref="R4:V4" si="4">SUM(R5:R14)</f>
        <v>7241.0196713542737</v>
      </c>
      <c r="S4" s="69">
        <f t="shared" si="4"/>
        <v>7307.2526619192286</v>
      </c>
      <c r="T4" s="69">
        <f t="shared" si="4"/>
        <v>6872.2742286760222</v>
      </c>
      <c r="U4" s="69">
        <f t="shared" si="4"/>
        <v>6172.1222640076339</v>
      </c>
      <c r="V4" s="69">
        <f t="shared" si="4"/>
        <v>6225.1289064620441</v>
      </c>
      <c r="W4" s="69">
        <f t="shared" ref="W4:Y4" si="5">SUM(W5:W14)</f>
        <v>6742.3911621493698</v>
      </c>
      <c r="X4" s="69">
        <f t="shared" si="5"/>
        <v>6068.8945295846952</v>
      </c>
      <c r="Y4" s="69">
        <f t="shared" si="5"/>
        <v>4768.6915360293842</v>
      </c>
      <c r="DA4" s="88" t="s">
        <v>266</v>
      </c>
    </row>
    <row r="5" spans="1:105" ht="12" customHeight="1" x14ac:dyDescent="0.25">
      <c r="A5" s="28" t="s">
        <v>51</v>
      </c>
      <c r="B5" s="72">
        <v>3547.6036584599101</v>
      </c>
      <c r="C5" s="72">
        <v>3599.9662946052003</v>
      </c>
      <c r="D5" s="72">
        <v>3279.5675206810333</v>
      </c>
      <c r="E5" s="72">
        <v>3282.925207661342</v>
      </c>
      <c r="F5" s="72">
        <v>3214.0752273548969</v>
      </c>
      <c r="G5" s="72">
        <v>2680.9141416542343</v>
      </c>
      <c r="H5" s="72">
        <v>3109.3601735024481</v>
      </c>
      <c r="I5" s="72">
        <v>2502.7318255445812</v>
      </c>
      <c r="J5" s="72">
        <v>2514.838220871352</v>
      </c>
      <c r="K5" s="72">
        <v>2824.5378276180959</v>
      </c>
      <c r="L5" s="72">
        <v>3690.8455260954929</v>
      </c>
      <c r="M5" s="72">
        <v>3462.3358355460946</v>
      </c>
      <c r="N5" s="72">
        <v>3639.8137209207171</v>
      </c>
      <c r="O5" s="72">
        <v>3804.3808207279776</v>
      </c>
      <c r="P5" s="72">
        <v>3207.5421911110116</v>
      </c>
      <c r="Q5" s="72">
        <v>3205.4269838430041</v>
      </c>
      <c r="R5" s="72">
        <v>3181.6517624341618</v>
      </c>
      <c r="S5" s="72">
        <v>3248.2562684926406</v>
      </c>
      <c r="T5" s="72">
        <v>3048.6734556813954</v>
      </c>
      <c r="U5" s="72">
        <v>2517.9664708647365</v>
      </c>
      <c r="V5" s="72">
        <v>2467.9973719064888</v>
      </c>
      <c r="W5" s="72">
        <v>2488.1497962833387</v>
      </c>
      <c r="X5" s="72">
        <v>2615.0285044978386</v>
      </c>
      <c r="Y5" s="72">
        <v>1671.2519230920543</v>
      </c>
      <c r="DA5" s="89" t="s">
        <v>447</v>
      </c>
    </row>
    <row r="6" spans="1:105" ht="12" customHeight="1" x14ac:dyDescent="0.25">
      <c r="A6" s="28" t="s">
        <v>74</v>
      </c>
      <c r="B6" s="72">
        <v>152.88026258736554</v>
      </c>
      <c r="C6" s="72">
        <v>178.70720296465251</v>
      </c>
      <c r="D6" s="72">
        <v>139.17025662313452</v>
      </c>
      <c r="E6" s="72">
        <v>125.23325245165293</v>
      </c>
      <c r="F6" s="72">
        <v>126.53110906762144</v>
      </c>
      <c r="G6" s="72">
        <v>76.483113027466089</v>
      </c>
      <c r="H6" s="72">
        <v>79.453596608775086</v>
      </c>
      <c r="I6" s="72">
        <v>52.578014046693994</v>
      </c>
      <c r="J6" s="72">
        <v>38.630503369470929</v>
      </c>
      <c r="K6" s="72">
        <v>12.409347909124675</v>
      </c>
      <c r="L6" s="72">
        <v>54.429391190239677</v>
      </c>
      <c r="M6" s="72">
        <v>65.884090101849054</v>
      </c>
      <c r="N6" s="72">
        <v>103.38942542132855</v>
      </c>
      <c r="O6" s="72">
        <v>90.281676585600351</v>
      </c>
      <c r="P6" s="72">
        <v>98.66964995364134</v>
      </c>
      <c r="Q6" s="72">
        <v>99.496155719999933</v>
      </c>
      <c r="R6" s="72">
        <v>111.37488216000004</v>
      </c>
      <c r="S6" s="72">
        <v>111.75628380000006</v>
      </c>
      <c r="T6" s="72">
        <v>126.24939468000005</v>
      </c>
      <c r="U6" s="72">
        <v>116.61216954000015</v>
      </c>
      <c r="V6" s="72">
        <v>121.87440666000018</v>
      </c>
      <c r="W6" s="72">
        <v>133.18387014000004</v>
      </c>
      <c r="X6" s="72">
        <v>121.60639572000001</v>
      </c>
      <c r="Y6" s="72">
        <v>151.65413616000009</v>
      </c>
      <c r="DA6" s="89" t="s">
        <v>448</v>
      </c>
    </row>
    <row r="7" spans="1:105" ht="12" customHeight="1" x14ac:dyDescent="0.25">
      <c r="A7" s="28" t="s">
        <v>200</v>
      </c>
      <c r="B7" s="72">
        <v>0</v>
      </c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449</v>
      </c>
    </row>
    <row r="8" spans="1:105" ht="12" customHeight="1" x14ac:dyDescent="0.25">
      <c r="A8" s="28" t="s">
        <v>189</v>
      </c>
      <c r="B8" s="72">
        <v>4004.5922352379812</v>
      </c>
      <c r="C8" s="72">
        <v>4698.8028172855393</v>
      </c>
      <c r="D8" s="72">
        <v>4378.6829967100548</v>
      </c>
      <c r="E8" s="72">
        <v>4706.5564815864964</v>
      </c>
      <c r="F8" s="72">
        <v>4603.0691471630817</v>
      </c>
      <c r="G8" s="72">
        <v>4459.8043855660635</v>
      </c>
      <c r="H8" s="72">
        <v>4402.5205631651797</v>
      </c>
      <c r="I8" s="72">
        <v>3936.9369292595989</v>
      </c>
      <c r="J8" s="72">
        <v>3966.4250778010014</v>
      </c>
      <c r="K8" s="72">
        <v>4019.1567980467521</v>
      </c>
      <c r="L8" s="72">
        <v>4723.574531258113</v>
      </c>
      <c r="M8" s="72">
        <v>3989.1973864064607</v>
      </c>
      <c r="N8" s="72">
        <v>4040.4666617074467</v>
      </c>
      <c r="O8" s="72">
        <v>4068.8987683494638</v>
      </c>
      <c r="P8" s="72">
        <v>3264.6430711010876</v>
      </c>
      <c r="Q8" s="72">
        <v>3545.3020729535701</v>
      </c>
      <c r="R8" s="72">
        <v>3947.9930267601112</v>
      </c>
      <c r="S8" s="72">
        <v>3947.240109626588</v>
      </c>
      <c r="T8" s="72">
        <v>3697.3513783146263</v>
      </c>
      <c r="U8" s="72">
        <v>3537.5436236028968</v>
      </c>
      <c r="V8" s="72">
        <v>3635.2571278955552</v>
      </c>
      <c r="W8" s="72">
        <v>4121.0574957260305</v>
      </c>
      <c r="X8" s="72">
        <v>3332.2596293668571</v>
      </c>
      <c r="Y8" s="72">
        <v>2945.7854767773301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717.27308653379316</v>
      </c>
      <c r="C17" s="69">
        <f t="shared" si="7"/>
        <v>766.17524984075465</v>
      </c>
      <c r="D17" s="69">
        <f t="shared" si="7"/>
        <v>739.08787752089927</v>
      </c>
      <c r="E17" s="69">
        <f t="shared" si="7"/>
        <v>790.91583522728661</v>
      </c>
      <c r="F17" s="69">
        <f t="shared" si="7"/>
        <v>768.7631061884066</v>
      </c>
      <c r="G17" s="69">
        <f t="shared" si="7"/>
        <v>792.53152019836216</v>
      </c>
      <c r="H17" s="69">
        <f t="shared" si="7"/>
        <v>771.71601989719056</v>
      </c>
      <c r="I17" s="69">
        <f t="shared" si="7"/>
        <v>696.24668065572757</v>
      </c>
      <c r="J17" s="69">
        <f t="shared" si="7"/>
        <v>676.91977699586619</v>
      </c>
      <c r="K17" s="69">
        <f t="shared" si="7"/>
        <v>645.91545388573797</v>
      </c>
      <c r="L17" s="69">
        <f t="shared" si="7"/>
        <v>690.56172374820494</v>
      </c>
      <c r="M17" s="69">
        <f t="shared" si="7"/>
        <v>588.89024671556933</v>
      </c>
      <c r="N17" s="69">
        <f t="shared" si="7"/>
        <v>571.65546290728389</v>
      </c>
      <c r="O17" s="69">
        <f t="shared" si="7"/>
        <v>557.68040243892051</v>
      </c>
      <c r="P17" s="69">
        <f t="shared" si="7"/>
        <v>514.50078232765577</v>
      </c>
      <c r="Q17" s="69">
        <f t="shared" si="7"/>
        <v>541.89242891754805</v>
      </c>
      <c r="R17" s="69">
        <f t="shared" ref="R17:V17" si="8">SUM(R18:R26)</f>
        <v>573.82560749697211</v>
      </c>
      <c r="S17" s="69">
        <f t="shared" si="8"/>
        <v>604.39673195389912</v>
      </c>
      <c r="T17" s="69">
        <f t="shared" si="8"/>
        <v>566.10592621867966</v>
      </c>
      <c r="U17" s="69">
        <f t="shared" si="8"/>
        <v>521.48454093230873</v>
      </c>
      <c r="V17" s="69">
        <f t="shared" si="8"/>
        <v>542.45472617778591</v>
      </c>
      <c r="W17" s="69">
        <f t="shared" ref="W17:Y17" si="9">SUM(W18:W26)</f>
        <v>518.89680196331324</v>
      </c>
      <c r="X17" s="69">
        <f t="shared" si="9"/>
        <v>425.63852808933098</v>
      </c>
      <c r="Y17" s="69">
        <f t="shared" si="9"/>
        <v>368.87781251257235</v>
      </c>
      <c r="DA17" s="88" t="s">
        <v>268</v>
      </c>
    </row>
    <row r="18" spans="1:105" ht="12" customHeight="1" x14ac:dyDescent="0.25">
      <c r="A18" s="28" t="s">
        <v>51</v>
      </c>
      <c r="B18" s="72">
        <v>140.41834184743792</v>
      </c>
      <c r="C18" s="72">
        <v>133.21293007337303</v>
      </c>
      <c r="D18" s="72">
        <v>126.36781057775795</v>
      </c>
      <c r="E18" s="72">
        <v>127.68656823918963</v>
      </c>
      <c r="F18" s="72">
        <v>124.56748835003584</v>
      </c>
      <c r="G18" s="72">
        <v>113.33713018634563</v>
      </c>
      <c r="H18" s="72">
        <v>126.73520123604477</v>
      </c>
      <c r="I18" s="72">
        <v>104.94445516511858</v>
      </c>
      <c r="J18" s="72">
        <v>101.6276949776753</v>
      </c>
      <c r="K18" s="72">
        <v>106.04744968747325</v>
      </c>
      <c r="L18" s="72">
        <v>123.98209878433197</v>
      </c>
      <c r="M18" s="72">
        <v>124.53074941967628</v>
      </c>
      <c r="N18" s="72">
        <v>124.63163940353104</v>
      </c>
      <c r="O18" s="72">
        <v>124.97658934450018</v>
      </c>
      <c r="P18" s="72">
        <v>124.53713352442398</v>
      </c>
      <c r="Q18" s="72">
        <v>124.72006353181369</v>
      </c>
      <c r="R18" s="72">
        <v>105.92886895081004</v>
      </c>
      <c r="S18" s="72">
        <v>111.99458164156997</v>
      </c>
      <c r="T18" s="72">
        <v>100.27822736858705</v>
      </c>
      <c r="U18" s="72">
        <v>79.666825288241213</v>
      </c>
      <c r="V18" s="72">
        <v>77.705784639251888</v>
      </c>
      <c r="W18" s="72">
        <v>64.495304792092611</v>
      </c>
      <c r="X18" s="72">
        <v>72.114787080142079</v>
      </c>
      <c r="Y18" s="72">
        <v>52.35623002109309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0</v>
      </c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459</v>
      </c>
    </row>
    <row r="20" spans="1:105" ht="12" customHeight="1" x14ac:dyDescent="0.25">
      <c r="A20" s="28" t="s">
        <v>200</v>
      </c>
      <c r="B20" s="72">
        <v>0</v>
      </c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460</v>
      </c>
    </row>
    <row r="21" spans="1:105" ht="12" customHeight="1" x14ac:dyDescent="0.25">
      <c r="A21" s="28" t="s">
        <v>189</v>
      </c>
      <c r="B21" s="72">
        <v>576.85474468635528</v>
      </c>
      <c r="C21" s="72">
        <v>632.96231976738159</v>
      </c>
      <c r="D21" s="72">
        <v>612.72006694314132</v>
      </c>
      <c r="E21" s="72">
        <v>663.22926698809704</v>
      </c>
      <c r="F21" s="72">
        <v>644.19561783837071</v>
      </c>
      <c r="G21" s="72">
        <v>679.19439001201647</v>
      </c>
      <c r="H21" s="72">
        <v>644.9808186611458</v>
      </c>
      <c r="I21" s="72">
        <v>591.30222549060898</v>
      </c>
      <c r="J21" s="72">
        <v>575.29208201819085</v>
      </c>
      <c r="K21" s="72">
        <v>539.86800419826477</v>
      </c>
      <c r="L21" s="72">
        <v>566.57962496387302</v>
      </c>
      <c r="M21" s="72">
        <v>464.35949729589305</v>
      </c>
      <c r="N21" s="72">
        <v>447.02382350375291</v>
      </c>
      <c r="O21" s="72">
        <v>432.7038130944203</v>
      </c>
      <c r="P21" s="72">
        <v>389.96364880323182</v>
      </c>
      <c r="Q21" s="72">
        <v>417.17236538573434</v>
      </c>
      <c r="R21" s="72">
        <v>467.89673854616211</v>
      </c>
      <c r="S21" s="72">
        <v>492.40215031232918</v>
      </c>
      <c r="T21" s="72">
        <v>465.82769885009264</v>
      </c>
      <c r="U21" s="72">
        <v>441.8177156440675</v>
      </c>
      <c r="V21" s="72">
        <v>464.74894153853404</v>
      </c>
      <c r="W21" s="72">
        <v>454.40149717122057</v>
      </c>
      <c r="X21" s="72">
        <v>353.52374100918888</v>
      </c>
      <c r="Y21" s="72">
        <v>316.52158249147925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282.86755413949049</v>
      </c>
      <c r="C27" s="69">
        <f t="shared" si="10"/>
        <v>305.2765706622074</v>
      </c>
      <c r="D27" s="69">
        <f t="shared" si="10"/>
        <v>291.16368975027711</v>
      </c>
      <c r="E27" s="69">
        <f t="shared" si="10"/>
        <v>312.21986981124678</v>
      </c>
      <c r="F27" s="69">
        <f t="shared" si="10"/>
        <v>316.57071480167536</v>
      </c>
      <c r="G27" s="69">
        <f t="shared" si="10"/>
        <v>315.02975120662222</v>
      </c>
      <c r="H27" s="69">
        <f t="shared" si="10"/>
        <v>325.06231418987744</v>
      </c>
      <c r="I27" s="69">
        <f t="shared" si="10"/>
        <v>276.32466505598842</v>
      </c>
      <c r="J27" s="69">
        <f t="shared" si="10"/>
        <v>283.88623577748621</v>
      </c>
      <c r="K27" s="69">
        <f t="shared" si="10"/>
        <v>285.11532013824598</v>
      </c>
      <c r="L27" s="69">
        <f t="shared" si="10"/>
        <v>324.13744011023198</v>
      </c>
      <c r="M27" s="69">
        <f t="shared" si="10"/>
        <v>278.93165980273858</v>
      </c>
      <c r="N27" s="69">
        <f t="shared" si="10"/>
        <v>303.63216942669288</v>
      </c>
      <c r="O27" s="69">
        <f t="shared" si="10"/>
        <v>298.79130793893069</v>
      </c>
      <c r="P27" s="69">
        <f t="shared" si="10"/>
        <v>258.1272798395209</v>
      </c>
      <c r="Q27" s="69">
        <f t="shared" si="10"/>
        <v>280.29127364606467</v>
      </c>
      <c r="R27" s="69">
        <f t="shared" ref="R27:V27" si="11">SUM(R28:R32)</f>
        <v>293.85724951527999</v>
      </c>
      <c r="S27" s="69">
        <f t="shared" si="11"/>
        <v>295.38163004178028</v>
      </c>
      <c r="T27" s="69">
        <f t="shared" si="11"/>
        <v>281.61705196858253</v>
      </c>
      <c r="U27" s="69">
        <f t="shared" si="11"/>
        <v>264.79599338877648</v>
      </c>
      <c r="V27" s="69">
        <f t="shared" si="11"/>
        <v>287.97801536300619</v>
      </c>
      <c r="W27" s="69">
        <f t="shared" ref="W27:Y27" si="12">SUM(W28:W32)</f>
        <v>332.00832887627985</v>
      </c>
      <c r="X27" s="69">
        <f t="shared" si="12"/>
        <v>231.17106977985375</v>
      </c>
      <c r="Y27" s="69">
        <f t="shared" si="12"/>
        <v>240.96609856633972</v>
      </c>
      <c r="DA27" s="88" t="s">
        <v>269</v>
      </c>
    </row>
    <row r="28" spans="1:105" ht="12" customHeight="1" x14ac:dyDescent="0.25">
      <c r="A28" s="28" t="s">
        <v>51</v>
      </c>
      <c r="B28" s="72">
        <v>3.5016609311910827</v>
      </c>
      <c r="C28" s="72">
        <v>3.2389672397817093</v>
      </c>
      <c r="D28" s="72">
        <v>3.0535485866051091</v>
      </c>
      <c r="E28" s="72">
        <v>3.1082139574930752</v>
      </c>
      <c r="F28" s="72">
        <v>3.1121294307487486</v>
      </c>
      <c r="G28" s="72">
        <v>2.7770806121703573</v>
      </c>
      <c r="H28" s="72">
        <v>3.3522478249773617</v>
      </c>
      <c r="I28" s="72">
        <v>2.5758696928924141</v>
      </c>
      <c r="J28" s="72">
        <v>2.7203423261498694</v>
      </c>
      <c r="K28" s="72">
        <v>3.1698998123863951</v>
      </c>
      <c r="L28" s="72">
        <v>3.8859363224584511</v>
      </c>
      <c r="M28" s="72">
        <v>3.894109966939399</v>
      </c>
      <c r="N28" s="72">
        <v>3.9014157792199939</v>
      </c>
      <c r="O28" s="72">
        <v>3.9107802484137091</v>
      </c>
      <c r="P28" s="72">
        <v>3.8892739774788589</v>
      </c>
      <c r="Q28" s="72">
        <v>3.8975019853691757</v>
      </c>
      <c r="R28" s="72">
        <v>2.9375299415530933</v>
      </c>
      <c r="S28" s="72">
        <v>3.2633580606989043</v>
      </c>
      <c r="T28" s="72">
        <v>3.2574712533049932</v>
      </c>
      <c r="U28" s="72">
        <v>2.8200244157403098</v>
      </c>
      <c r="V28" s="72">
        <v>1.6266451783822988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47.399213132634486</v>
      </c>
      <c r="C29" s="72">
        <v>50.618540475347551</v>
      </c>
      <c r="D29" s="72">
        <v>42.690404816865509</v>
      </c>
      <c r="E29" s="72">
        <v>37.144804428347086</v>
      </c>
      <c r="F29" s="72">
        <v>38.531070372378601</v>
      </c>
      <c r="G29" s="72">
        <v>24.23281617253393</v>
      </c>
      <c r="H29" s="72">
        <v>24.59249819122493</v>
      </c>
      <c r="I29" s="72">
        <v>19.676130113305998</v>
      </c>
      <c r="J29" s="72">
        <v>13.912513270529058</v>
      </c>
      <c r="K29" s="72">
        <v>4.1796925708753285</v>
      </c>
      <c r="L29" s="72">
        <v>14.699940009760365</v>
      </c>
      <c r="M29" s="72">
        <v>25.349953538150956</v>
      </c>
      <c r="N29" s="72">
        <v>34.799498858671399</v>
      </c>
      <c r="O29" s="72">
        <v>28.560939134399515</v>
      </c>
      <c r="P29" s="72">
        <v>45.04698576635851</v>
      </c>
      <c r="Q29" s="72">
        <v>35.92913999999994</v>
      </c>
      <c r="R29" s="72">
        <v>24.050413559999946</v>
      </c>
      <c r="S29" s="72">
        <v>23.669011919999971</v>
      </c>
      <c r="T29" s="72">
        <v>28.522209599999833</v>
      </c>
      <c r="U29" s="72">
        <v>24.340610459999926</v>
      </c>
      <c r="V29" s="72">
        <v>27.369713339999773</v>
      </c>
      <c r="W29" s="72">
        <v>18.82410557999993</v>
      </c>
      <c r="X29" s="72">
        <v>13.818899999999967</v>
      </c>
      <c r="Y29" s="72">
        <v>14.172663839999853</v>
      </c>
      <c r="DA29" s="89" t="s">
        <v>468</v>
      </c>
    </row>
    <row r="30" spans="1:105" ht="12" customHeight="1" x14ac:dyDescent="0.25">
      <c r="A30" s="28" t="s">
        <v>189</v>
      </c>
      <c r="B30" s="72">
        <v>231.96668007566495</v>
      </c>
      <c r="C30" s="72">
        <v>251.41906294707815</v>
      </c>
      <c r="D30" s="72">
        <v>245.41973634680647</v>
      </c>
      <c r="E30" s="72">
        <v>271.96685142540662</v>
      </c>
      <c r="F30" s="72">
        <v>274.92751499854802</v>
      </c>
      <c r="G30" s="72">
        <v>288.01985442191796</v>
      </c>
      <c r="H30" s="72">
        <v>297.11756817367512</v>
      </c>
      <c r="I30" s="72">
        <v>254.07266524978999</v>
      </c>
      <c r="J30" s="72">
        <v>267.25338018080726</v>
      </c>
      <c r="K30" s="72">
        <v>277.76572775498425</v>
      </c>
      <c r="L30" s="72">
        <v>305.55156377801319</v>
      </c>
      <c r="M30" s="72">
        <v>249.68759629764824</v>
      </c>
      <c r="N30" s="72">
        <v>264.93125478880148</v>
      </c>
      <c r="O30" s="72">
        <v>266.31958855611748</v>
      </c>
      <c r="P30" s="72">
        <v>209.19102009568351</v>
      </c>
      <c r="Q30" s="72">
        <v>240.46463166069555</v>
      </c>
      <c r="R30" s="72">
        <v>266.86930601372694</v>
      </c>
      <c r="S30" s="72">
        <v>268.44926006108142</v>
      </c>
      <c r="T30" s="72">
        <v>249.8373711152777</v>
      </c>
      <c r="U30" s="72">
        <v>237.63535851303624</v>
      </c>
      <c r="V30" s="72">
        <v>258.98165684462413</v>
      </c>
      <c r="W30" s="72">
        <v>313.18422329627992</v>
      </c>
      <c r="X30" s="72">
        <v>217.3521697798538</v>
      </c>
      <c r="Y30" s="72">
        <v>226.79343472633988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17294.325545882963</v>
      </c>
      <c r="C3" s="65">
        <f>IF(RES_hh_fec!C3=0,0,1000*11630*RES_hh_fec!C3/RES_hh_num!C3)</f>
        <v>18907.77702317452</v>
      </c>
      <c r="D3" s="65">
        <f>IF(RES_hh_fec!D3=0,0,1000*11630*RES_hh_fec!D3/RES_hh_num!D3)</f>
        <v>17967.224548650302</v>
      </c>
      <c r="E3" s="65">
        <f>IF(RES_hh_fec!E3=0,0,1000*11630*RES_hh_fec!E3/RES_hh_num!E3)</f>
        <v>18450.433307547813</v>
      </c>
      <c r="F3" s="65">
        <f>IF(RES_hh_fec!F3=0,0,1000*11630*RES_hh_fec!F3/RES_hh_num!F3)</f>
        <v>17983.91521710153</v>
      </c>
      <c r="G3" s="65">
        <f>IF(RES_hh_fec!G3=0,0,1000*11630*RES_hh_fec!G3/RES_hh_num!G3)</f>
        <v>17348.638710335956</v>
      </c>
      <c r="H3" s="65">
        <f>IF(RES_hh_fec!H3=0,0,1000*11630*RES_hh_fec!H3/RES_hh_num!H3)</f>
        <v>17638.254068734932</v>
      </c>
      <c r="I3" s="65">
        <f>IF(RES_hh_fec!I3=0,0,1000*11630*RES_hh_fec!I3/RES_hh_num!I3)</f>
        <v>16487.839726600567</v>
      </c>
      <c r="J3" s="65">
        <f>IF(RES_hh_fec!J3=0,0,1000*11630*RES_hh_fec!J3/RES_hh_num!J3)</f>
        <v>16524.646315310627</v>
      </c>
      <c r="K3" s="65">
        <f>IF(RES_hh_fec!K3=0,0,1000*11630*RES_hh_fec!K3/RES_hh_num!K3)</f>
        <v>16815.720585198636</v>
      </c>
      <c r="L3" s="65">
        <f>IF(RES_hh_fec!L3=0,0,1000*11630*RES_hh_fec!L3/RES_hh_num!L3)</f>
        <v>18864.611972091807</v>
      </c>
      <c r="M3" s="65">
        <f>IF(RES_hh_fec!M3=0,0,1000*11630*RES_hh_fec!M3/RES_hh_num!M3)</f>
        <v>17046.36070923043</v>
      </c>
      <c r="N3" s="65">
        <f>IF(RES_hh_fec!N3=0,0,1000*11630*RES_hh_fec!N3/RES_hh_num!N3)</f>
        <v>17432.725828104743</v>
      </c>
      <c r="O3" s="65">
        <f>IF(RES_hh_fec!O3=0,0,1000*11630*RES_hh_fec!O3/RES_hh_num!O3)</f>
        <v>17582.597616823812</v>
      </c>
      <c r="P3" s="65">
        <f>IF(RES_hh_fec!P3=0,0,1000*11630*RES_hh_fec!P3/RES_hh_num!P3)</f>
        <v>15604.554395960775</v>
      </c>
      <c r="Q3" s="65">
        <f>IF(RES_hh_fec!Q3=0,0,1000*11630*RES_hh_fec!Q3/RES_hh_num!Q3)</f>
        <v>16075.249197842491</v>
      </c>
      <c r="R3" s="65">
        <f>IF(RES_hh_fec!R3=0,0,1000*11630*RES_hh_fec!R3/RES_hh_num!R3)</f>
        <v>16748.580582577601</v>
      </c>
      <c r="S3" s="65">
        <f>IF(RES_hh_fec!S3=0,0,1000*11630*RES_hh_fec!S3/RES_hh_num!S3)</f>
        <v>16907.08127846945</v>
      </c>
      <c r="T3" s="65">
        <f>IF(RES_hh_fec!T3=0,0,1000*11630*RES_hh_fec!T3/RES_hh_num!T3)</f>
        <v>16309.877971778969</v>
      </c>
      <c r="U3" s="65">
        <f>IF(RES_hh_fec!U3=0,0,1000*11630*RES_hh_fec!U3/RES_hh_num!U3)</f>
        <v>15828.51333949509</v>
      </c>
      <c r="V3" s="65">
        <f>IF(RES_hh_fec!V3=0,0,1000*11630*RES_hh_fec!V3/RES_hh_num!V3)</f>
        <v>16119.286124137581</v>
      </c>
      <c r="W3" s="65">
        <f>IF(RES_hh_fec!W3=0,0,1000*11630*RES_hh_fec!W3/RES_hh_num!W3)</f>
        <v>17583.337104239719</v>
      </c>
      <c r="X3" s="65">
        <f>IF(RES_hh_fec!X3=0,0,1000*11630*RES_hh_fec!X3/RES_hh_num!X3)</f>
        <v>15633.655779348472</v>
      </c>
      <c r="Y3" s="65">
        <f>IF(RES_hh_fec!Y3=0,0,1000*11630*RES_hh_fec!Y3/RES_hh_num!Y3)</f>
        <v>13209.700042824952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14371.223699310784</v>
      </c>
      <c r="C4" s="69">
        <f>IF(RES_hh_fec!C4=0,0,1000*11630*RES_hh_fec!C4/RES_hh_num!C4)</f>
        <v>15888.842832830873</v>
      </c>
      <c r="D4" s="69">
        <f>IF(RES_hh_fec!D4=0,0,1000*11630*RES_hh_fec!D4/RES_hh_num!D4)</f>
        <v>15007.61419671659</v>
      </c>
      <c r="E4" s="69">
        <f>IF(RES_hh_fec!E4=0,0,1000*11630*RES_hh_fec!E4/RES_hh_num!E4)</f>
        <v>15380.102693221086</v>
      </c>
      <c r="F4" s="69">
        <f>IF(RES_hh_fec!F4=0,0,1000*11630*RES_hh_fec!F4/RES_hh_num!F4)</f>
        <v>14984.798015746683</v>
      </c>
      <c r="G4" s="69">
        <f>IF(RES_hh_fec!G4=0,0,1000*11630*RES_hh_fec!G4/RES_hh_num!G4)</f>
        <v>14254.913983863602</v>
      </c>
      <c r="H4" s="69">
        <f>IF(RES_hh_fec!H4=0,0,1000*11630*RES_hh_fec!H4/RES_hh_num!H4)</f>
        <v>14521.410625606766</v>
      </c>
      <c r="I4" s="69">
        <f>IF(RES_hh_fec!I4=0,0,1000*11630*RES_hh_fec!I4/RES_hh_num!I4)</f>
        <v>13554.789129981018</v>
      </c>
      <c r="J4" s="69">
        <f>IF(RES_hh_fec!J4=0,0,1000*11630*RES_hh_fec!J4/RES_hh_num!J4)</f>
        <v>13604.672645111856</v>
      </c>
      <c r="K4" s="69">
        <f>IF(RES_hh_fec!K4=0,0,1000*11630*RES_hh_fec!K4/RES_hh_num!K4)</f>
        <v>13940.269678638992</v>
      </c>
      <c r="L4" s="69">
        <f>IF(RES_hh_fec!L4=0,0,1000*11630*RES_hh_fec!L4/RES_hh_num!L4)</f>
        <v>15876.464834198952</v>
      </c>
      <c r="M4" s="69">
        <f>IF(RES_hh_fec!M4=0,0,1000*11630*RES_hh_fec!M4/RES_hh_num!M4)</f>
        <v>14402.742961858685</v>
      </c>
      <c r="N4" s="69">
        <f>IF(RES_hh_fec!N4=0,0,1000*11630*RES_hh_fec!N4/RES_hh_num!N4)</f>
        <v>14760.062856169872</v>
      </c>
      <c r="O4" s="69">
        <f>IF(RES_hh_fec!O4=0,0,1000*11630*RES_hh_fec!O4/RES_hh_num!O4)</f>
        <v>14943.39569994458</v>
      </c>
      <c r="P4" s="69">
        <f>IF(RES_hh_fec!P4=0,0,1000*11630*RES_hh_fec!P4/RES_hh_num!P4)</f>
        <v>13115.902099996316</v>
      </c>
      <c r="Q4" s="69">
        <f>IF(RES_hh_fec!Q4=0,0,1000*11630*RES_hh_fec!Q4/RES_hh_num!Q4)</f>
        <v>13502.295710453072</v>
      </c>
      <c r="R4" s="69">
        <f>IF(RES_hh_fec!R4=0,0,1000*11630*RES_hh_fec!R4/RES_hh_num!R4)</f>
        <v>14075.248064184923</v>
      </c>
      <c r="S4" s="69">
        <f>IF(RES_hh_fec!S4=0,0,1000*11630*RES_hh_fec!S4/RES_hh_num!S4)</f>
        <v>14137.548619018378</v>
      </c>
      <c r="T4" s="69">
        <f>IF(RES_hh_fec!T4=0,0,1000*11630*RES_hh_fec!T4/RES_hh_num!T4)</f>
        <v>13631.690782495552</v>
      </c>
      <c r="U4" s="69">
        <f>IF(RES_hh_fec!U4=0,0,1000*11630*RES_hh_fec!U4/RES_hh_num!U4)</f>
        <v>13250.895890219132</v>
      </c>
      <c r="V4" s="69">
        <f>IF(RES_hh_fec!V4=0,0,1000*11630*RES_hh_fec!V4/RES_hh_num!V4)</f>
        <v>13423.834717111145</v>
      </c>
      <c r="W4" s="69">
        <f>IF(RES_hh_fec!W4=0,0,1000*11630*RES_hh_fec!W4/RES_hh_num!W4)</f>
        <v>14839.436616628816</v>
      </c>
      <c r="X4" s="69">
        <f>IF(RES_hh_fec!X4=0,0,1000*11630*RES_hh_fec!X4/RES_hh_num!X4)</f>
        <v>13298.187268919157</v>
      </c>
      <c r="Y4" s="69">
        <f>IF(RES_hh_fec!Y4=0,0,1000*11630*RES_hh_fec!Y4/RES_hh_num!Y4)</f>
        <v>11085.817350543737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13899.001657058046</v>
      </c>
      <c r="C5" s="72">
        <f>IF(RES_hh_fec!C5=0,0,1000*11630*RES_hh_fec!C5/RES_hh_num!C5)</f>
        <v>14788.840893104722</v>
      </c>
      <c r="D5" s="72">
        <f>IF(RES_hh_fec!D5=0,0,1000*11630*RES_hh_fec!D5/RES_hh_num!D5)</f>
        <v>14019.420080874386</v>
      </c>
      <c r="E5" s="72">
        <f>IF(RES_hh_fec!E5=0,0,1000*11630*RES_hh_fec!E5/RES_hh_num!E5)</f>
        <v>14593.406778371114</v>
      </c>
      <c r="F5" s="72">
        <f>IF(RES_hh_fec!F5=0,0,1000*11630*RES_hh_fec!F5/RES_hh_num!F5)</f>
        <v>14633.05613984851</v>
      </c>
      <c r="G5" s="72">
        <f>IF(RES_hh_fec!G5=0,0,1000*11630*RES_hh_fec!G5/RES_hh_num!G5)</f>
        <v>12791.266360249945</v>
      </c>
      <c r="H5" s="72">
        <f>IF(RES_hh_fec!H5=0,0,1000*11630*RES_hh_fec!H5/RES_hh_num!H5)</f>
        <v>14996.254117791475</v>
      </c>
      <c r="I5" s="72">
        <f>IF(RES_hh_fec!I5=0,0,1000*11630*RES_hh_fec!I5/RES_hh_num!I5)</f>
        <v>12556.579871295487</v>
      </c>
      <c r="J5" s="72">
        <f>IF(RES_hh_fec!J5=0,0,1000*11630*RES_hh_fec!J5/RES_hh_num!J5)</f>
        <v>12433.974426423452</v>
      </c>
      <c r="K5" s="72">
        <f>IF(RES_hh_fec!K5=0,0,1000*11630*RES_hh_fec!K5/RES_hh_num!K5)</f>
        <v>13227.439838195498</v>
      </c>
      <c r="L5" s="72">
        <f>IF(RES_hh_fec!L5=0,0,1000*11630*RES_hh_fec!L5/RES_hh_num!L5)</f>
        <v>16045.116649176043</v>
      </c>
      <c r="M5" s="72">
        <f>IF(RES_hh_fec!M5=0,0,1000*11630*RES_hh_fec!M5/RES_hh_num!M5)</f>
        <v>14209.882528326818</v>
      </c>
      <c r="N5" s="72">
        <f>IF(RES_hh_fec!N5=0,0,1000*11630*RES_hh_fec!N5/RES_hh_num!N5)</f>
        <v>14628.511879549089</v>
      </c>
      <c r="O5" s="72">
        <f>IF(RES_hh_fec!O5=0,0,1000*11630*RES_hh_fec!O5/RES_hh_num!O5)</f>
        <v>15243.622917446804</v>
      </c>
      <c r="P5" s="72">
        <f>IF(RES_hh_fec!P5=0,0,1000*11630*RES_hh_fec!P5/RES_hh_num!P5)</f>
        <v>13212.42239226835</v>
      </c>
      <c r="Q5" s="72">
        <f>IF(RES_hh_fec!Q5=0,0,1000*11630*RES_hh_fec!Q5/RES_hh_num!Q5)</f>
        <v>13682.21642358047</v>
      </c>
      <c r="R5" s="72">
        <f>IF(RES_hh_fec!R5=0,0,1000*11630*RES_hh_fec!R5/RES_hh_num!R5)</f>
        <v>14157.059793367736</v>
      </c>
      <c r="S5" s="72">
        <f>IF(RES_hh_fec!S5=0,0,1000*11630*RES_hh_fec!S5/RES_hh_num!S5)</f>
        <v>15050.781314575161</v>
      </c>
      <c r="T5" s="72">
        <f>IF(RES_hh_fec!T5=0,0,1000*11630*RES_hh_fec!T5/RES_hh_num!T5)</f>
        <v>15056.548365080112</v>
      </c>
      <c r="U5" s="72">
        <f>IF(RES_hh_fec!U5=0,0,1000*11630*RES_hh_fec!U5/RES_hh_num!U5)</f>
        <v>13699.16161909242</v>
      </c>
      <c r="V5" s="72">
        <f>IF(RES_hh_fec!V5=0,0,1000*11630*RES_hh_fec!V5/RES_hh_num!V5)</f>
        <v>14401.35635480909</v>
      </c>
      <c r="W5" s="72">
        <f>IF(RES_hh_fec!W5=0,0,1000*11630*RES_hh_fec!W5/RES_hh_num!W5)</f>
        <v>15581.903819577174</v>
      </c>
      <c r="X5" s="72">
        <f>IF(RES_hh_fec!X5=0,0,1000*11630*RES_hh_fec!X5/RES_hh_num!X5)</f>
        <v>17355.732048588518</v>
      </c>
      <c r="Y5" s="72">
        <f>IF(RES_hh_fec!Y5=0,0,1000*11630*RES_hh_fec!Y5/RES_hh_num!Y5)</f>
        <v>11559.868601350941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15129.87201204894</v>
      </c>
      <c r="C6" s="72">
        <f>IF(RES_hh_fec!C6=0,0,1000*11630*RES_hh_fec!C6/RES_hh_num!C6)</f>
        <v>18124.266165633206</v>
      </c>
      <c r="D6" s="72">
        <f>IF(RES_hh_fec!D6=0,0,1000*11630*RES_hh_fec!D6/RES_hh_num!D6)</f>
        <v>15849.666400173019</v>
      </c>
      <c r="E6" s="72">
        <f>IF(RES_hh_fec!E6=0,0,1000*11630*RES_hh_fec!E6/RES_hh_num!E6)</f>
        <v>16103.39580738963</v>
      </c>
      <c r="F6" s="72">
        <f>IF(RES_hh_fec!F6=0,0,1000*11630*RES_hh_fec!F6/RES_hh_num!F6)</f>
        <v>18371.146386019544</v>
      </c>
      <c r="G6" s="72">
        <f>IF(RES_hh_fec!G6=0,0,1000*11630*RES_hh_fec!G6/RES_hh_num!G6)</f>
        <v>13809.634424285814</v>
      </c>
      <c r="H6" s="72">
        <f>IF(RES_hh_fec!H6=0,0,1000*11630*RES_hh_fec!H6/RES_hh_num!H6)</f>
        <v>17223.227824339967</v>
      </c>
      <c r="I6" s="72">
        <f>IF(RES_hh_fec!I6=0,0,1000*11630*RES_hh_fec!I6/RES_hh_num!I6)</f>
        <v>13699.796685747049</v>
      </c>
      <c r="J6" s="72">
        <f>IF(RES_hh_fec!J6=0,0,1000*11630*RES_hh_fec!J6/RES_hh_num!J6)</f>
        <v>11007.026787919303</v>
      </c>
      <c r="K6" s="72">
        <f>IF(RES_hh_fec!K6=0,0,1000*11630*RES_hh_fec!K6/RES_hh_num!K6)</f>
        <v>3760.9794423713029</v>
      </c>
      <c r="L6" s="72">
        <f>IF(RES_hh_fec!L6=0,0,1000*11630*RES_hh_fec!L6/RES_hh_num!L6)</f>
        <v>16170.07469886833</v>
      </c>
      <c r="M6" s="72">
        <f>IF(RES_hh_fec!M6=0,0,1000*11630*RES_hh_fec!M6/RES_hh_num!M6)</f>
        <v>15160.412588957321</v>
      </c>
      <c r="N6" s="72">
        <f>IF(RES_hh_fec!N6=0,0,1000*11630*RES_hh_fec!N6/RES_hh_num!N6)</f>
        <v>17751.139660975648</v>
      </c>
      <c r="O6" s="72">
        <f>IF(RES_hh_fec!O6=0,0,1000*11630*RES_hh_fec!O6/RES_hh_num!O6)</f>
        <v>14086.999095571589</v>
      </c>
      <c r="P6" s="72">
        <f>IF(RES_hh_fec!P6=0,0,1000*11630*RES_hh_fec!P6/RES_hh_num!P6)</f>
        <v>13888.026067913372</v>
      </c>
      <c r="Q6" s="72">
        <f>IF(RES_hh_fec!Q6=0,0,1000*11630*RES_hh_fec!Q6/RES_hh_num!Q6)</f>
        <v>13546.541716924905</v>
      </c>
      <c r="R6" s="72">
        <f>IF(RES_hh_fec!R6=0,0,1000*11630*RES_hh_fec!R6/RES_hh_num!R6)</f>
        <v>14330.595582575826</v>
      </c>
      <c r="S6" s="72">
        <f>IF(RES_hh_fec!S6=0,0,1000*11630*RES_hh_fec!S6/RES_hh_num!S6)</f>
        <v>13951.893445257412</v>
      </c>
      <c r="T6" s="72">
        <f>IF(RES_hh_fec!T6=0,0,1000*11630*RES_hh_fec!T6/RES_hh_num!T6)</f>
        <v>14979.596787235192</v>
      </c>
      <c r="U6" s="72">
        <f>IF(RES_hh_fec!U6=0,0,1000*11630*RES_hh_fec!U6/RES_hh_num!U6)</f>
        <v>13820.114865168049</v>
      </c>
      <c r="V6" s="72">
        <f>IF(RES_hh_fec!V6=0,0,1000*11630*RES_hh_fec!V6/RES_hh_num!V6)</f>
        <v>14404.593781882635</v>
      </c>
      <c r="W6" s="72">
        <f>IF(RES_hh_fec!W6=0,0,1000*11630*RES_hh_fec!W6/RES_hh_num!W6)</f>
        <v>15267.429647761403</v>
      </c>
      <c r="X6" s="72">
        <f>IF(RES_hh_fec!X6=0,0,1000*11630*RES_hh_fec!X6/RES_hh_num!X6)</f>
        <v>13204.096062616645</v>
      </c>
      <c r="Y6" s="72">
        <f>IF(RES_hh_fec!Y6=0,0,1000*11630*RES_hh_fec!Y6/RES_hh_num!Y6)</f>
        <v>15813.75591191543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0</v>
      </c>
      <c r="C7" s="72">
        <f>IF(RES_hh_fec!C7=0,0,1000*11630*RES_hh_fec!C7/RES_hh_num!C7)</f>
        <v>0</v>
      </c>
      <c r="D7" s="72">
        <f>IF(RES_hh_fec!D7=0,0,1000*11630*RES_hh_fec!D7/RES_hh_num!D7)</f>
        <v>0</v>
      </c>
      <c r="E7" s="72">
        <f>IF(RES_hh_fec!E7=0,0,1000*11630*RES_hh_fec!E7/RES_hh_num!E7)</f>
        <v>0</v>
      </c>
      <c r="F7" s="72">
        <f>IF(RES_hh_fec!F7=0,0,1000*11630*RES_hh_fec!F7/RES_hh_num!F7)</f>
        <v>0</v>
      </c>
      <c r="G7" s="72">
        <f>IF(RES_hh_fec!G7=0,0,1000*11630*RES_hh_fec!G7/RES_hh_num!G7)</f>
        <v>0</v>
      </c>
      <c r="H7" s="72">
        <f>IF(RES_hh_fec!H7=0,0,1000*11630*RES_hh_fec!H7/RES_hh_num!H7)</f>
        <v>0</v>
      </c>
      <c r="I7" s="72">
        <f>IF(RES_hh_fec!I7=0,0,1000*11630*RES_hh_fec!I7/RES_hh_num!I7)</f>
        <v>0</v>
      </c>
      <c r="J7" s="72">
        <f>IF(RES_hh_fec!J7=0,0,1000*11630*RES_hh_fec!J7/RES_hh_num!J7)</f>
        <v>0</v>
      </c>
      <c r="K7" s="72">
        <f>IF(RES_hh_fec!K7=0,0,1000*11630*RES_hh_fec!K7/RES_hh_num!K7)</f>
        <v>0</v>
      </c>
      <c r="L7" s="72">
        <f>IF(RES_hh_fec!L7=0,0,1000*11630*RES_hh_fec!L7/RES_hh_num!L7)</f>
        <v>0</v>
      </c>
      <c r="M7" s="72">
        <f>IF(RES_hh_fec!M7=0,0,1000*11630*RES_hh_fec!M7/RES_hh_num!M7)</f>
        <v>0</v>
      </c>
      <c r="N7" s="72">
        <f>IF(RES_hh_fec!N7=0,0,1000*11630*RES_hh_fec!N7/RES_hh_num!N7)</f>
        <v>0</v>
      </c>
      <c r="O7" s="72">
        <f>IF(RES_hh_fec!O7=0,0,1000*11630*RES_hh_fec!O7/RES_hh_num!O7)</f>
        <v>0</v>
      </c>
      <c r="P7" s="72">
        <f>IF(RES_hh_fec!P7=0,0,1000*11630*RES_hh_fec!P7/RES_hh_num!P7)</f>
        <v>0</v>
      </c>
      <c r="Q7" s="72">
        <f>IF(RES_hh_fec!Q7=0,0,1000*11630*RES_hh_fec!Q7/RES_hh_num!Q7)</f>
        <v>0</v>
      </c>
      <c r="R7" s="72">
        <f>IF(RES_hh_fec!R7=0,0,1000*11630*RES_hh_fec!R7/RES_hh_num!R7)</f>
        <v>0</v>
      </c>
      <c r="S7" s="72">
        <f>IF(RES_hh_fec!S7=0,0,1000*11630*RES_hh_fec!S7/RES_hh_num!S7)</f>
        <v>0</v>
      </c>
      <c r="T7" s="72">
        <f>IF(RES_hh_fec!T7=0,0,1000*11630*RES_hh_fec!T7/RES_hh_num!T7)</f>
        <v>0</v>
      </c>
      <c r="U7" s="72">
        <f>IF(RES_hh_fec!U7=0,0,1000*11630*RES_hh_fec!U7/RES_hh_num!U7)</f>
        <v>0</v>
      </c>
      <c r="V7" s="72">
        <f>IF(RES_hh_fec!V7=0,0,1000*11630*RES_hh_fec!V7/RES_hh_num!V7)</f>
        <v>0</v>
      </c>
      <c r="W7" s="72">
        <f>IF(RES_hh_fec!W7=0,0,1000*11630*RES_hh_fec!W7/RES_hh_num!W7)</f>
        <v>0</v>
      </c>
      <c r="X7" s="72">
        <f>IF(RES_hh_fec!X7=0,0,1000*11630*RES_hh_fec!X7/RES_hh_num!X7)</f>
        <v>0</v>
      </c>
      <c r="Y7" s="72">
        <f>IF(RES_hh_fec!Y7=0,0,1000*11630*RES_hh_fec!Y7/RES_hh_num!Y7)</f>
        <v>0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16073.852784296314</v>
      </c>
      <c r="C8" s="72">
        <f>IF(RES_hh_fec!C8=0,0,1000*11630*RES_hh_fec!C8/RES_hh_num!C8)</f>
        <v>18412.274013831517</v>
      </c>
      <c r="D8" s="72">
        <f>IF(RES_hh_fec!D8=0,0,1000*11630*RES_hh_fec!D8/RES_hh_num!D8)</f>
        <v>16853.874204942578</v>
      </c>
      <c r="E8" s="72">
        <f>IF(RES_hh_fec!E8=0,0,1000*11630*RES_hh_fec!E8/RES_hh_num!E8)</f>
        <v>17597.363230751529</v>
      </c>
      <c r="F8" s="72">
        <f>IF(RES_hh_fec!F8=0,0,1000*11630*RES_hh_fec!F8/RES_hh_num!F8)</f>
        <v>16956.605797163087</v>
      </c>
      <c r="G8" s="72">
        <f>IF(RES_hh_fec!G8=0,0,1000*11630*RES_hh_fec!G8/RES_hh_num!G8)</f>
        <v>16327.110093681584</v>
      </c>
      <c r="H8" s="72">
        <f>IF(RES_hh_fec!H8=0,0,1000*11630*RES_hh_fec!H8/RES_hh_num!H8)</f>
        <v>16597.082188044929</v>
      </c>
      <c r="I8" s="72">
        <f>IF(RES_hh_fec!I8=0,0,1000*11630*RES_hh_fec!I8/RES_hh_num!I8)</f>
        <v>15385.575234420921</v>
      </c>
      <c r="J8" s="72">
        <f>IF(RES_hh_fec!J8=0,0,1000*11630*RES_hh_fec!J8/RES_hh_num!J8)</f>
        <v>15452.275515447272</v>
      </c>
      <c r="K8" s="72">
        <f>IF(RES_hh_fec!K8=0,0,1000*11630*RES_hh_fec!K8/RES_hh_num!K8)</f>
        <v>15946.809057275719</v>
      </c>
      <c r="L8" s="72">
        <f>IF(RES_hh_fec!L8=0,0,1000*11630*RES_hh_fec!L8/RES_hh_num!L8)</f>
        <v>18909.86275742864</v>
      </c>
      <c r="M8" s="72">
        <f>IF(RES_hh_fec!M8=0,0,1000*11630*RES_hh_fec!M8/RES_hh_num!M8)</f>
        <v>16368.245738867618</v>
      </c>
      <c r="N8" s="72">
        <f>IF(RES_hh_fec!N8=0,0,1000*11630*RES_hh_fec!N8/RES_hh_num!N8)</f>
        <v>16803.393762739495</v>
      </c>
      <c r="O8" s="72">
        <f>IF(RES_hh_fec!O8=0,0,1000*11630*RES_hh_fec!O8/RES_hh_num!O8)</f>
        <v>17388.760578307825</v>
      </c>
      <c r="P8" s="72">
        <f>IF(RES_hh_fec!P8=0,0,1000*11630*RES_hh_fec!P8/RES_hh_num!P8)</f>
        <v>14177.11243991732</v>
      </c>
      <c r="Q8" s="72">
        <f>IF(RES_hh_fec!Q8=0,0,1000*11630*RES_hh_fec!Q8/RES_hh_num!Q8)</f>
        <v>15006.173183596849</v>
      </c>
      <c r="R8" s="72">
        <f>IF(RES_hh_fec!R8=0,0,1000*11630*RES_hh_fec!R8/RES_hh_num!R8)</f>
        <v>16114.171006407974</v>
      </c>
      <c r="S8" s="72">
        <f>IF(RES_hh_fec!S8=0,0,1000*11630*RES_hh_fec!S8/RES_hh_num!S8)</f>
        <v>15790.936235819874</v>
      </c>
      <c r="T8" s="72">
        <f>IF(RES_hh_fec!T8=0,0,1000*11630*RES_hh_fec!T8/RES_hh_num!T8)</f>
        <v>14782.943380173776</v>
      </c>
      <c r="U8" s="72">
        <f>IF(RES_hh_fec!U8=0,0,1000*11630*RES_hh_fec!U8/RES_hh_num!U8)</f>
        <v>14156.794868567411</v>
      </c>
      <c r="V8" s="72">
        <f>IF(RES_hh_fec!V8=0,0,1000*11630*RES_hh_fec!V8/RES_hh_num!V8)</f>
        <v>14561.678783614865</v>
      </c>
      <c r="W8" s="72">
        <f>IF(RES_hh_fec!W8=0,0,1000*11630*RES_hh_fec!W8/RES_hh_num!W8)</f>
        <v>16496.135948263767</v>
      </c>
      <c r="X8" s="72">
        <f>IF(RES_hh_fec!X8=0,0,1000*11630*RES_hh_fec!X8/RES_hh_num!X8)</f>
        <v>13792.918738371134</v>
      </c>
      <c r="Y8" s="72">
        <f>IF(RES_hh_fec!Y8=0,0,1000*11630*RES_hh_fec!Y8/RES_hh_num!Y8)</f>
        <v>12044.245135082218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18463.987787740803</v>
      </c>
      <c r="C9" s="72">
        <f>IF(RES_hh_fec!C9=0,0,1000*11630*RES_hh_fec!C9/RES_hh_num!C9)</f>
        <v>19297.113007040349</v>
      </c>
      <c r="D9" s="72">
        <f>IF(RES_hh_fec!D9=0,0,1000*11630*RES_hh_fec!D9/RES_hh_num!D9)</f>
        <v>18670.815143818101</v>
      </c>
      <c r="E9" s="72">
        <f>IF(RES_hh_fec!E9=0,0,1000*11630*RES_hh_fec!E9/RES_hh_num!E9)</f>
        <v>18142.404038915563</v>
      </c>
      <c r="F9" s="72">
        <f>IF(RES_hh_fec!F9=0,0,1000*11630*RES_hh_fec!F9/RES_hh_num!F9)</f>
        <v>17404.678864766698</v>
      </c>
      <c r="G9" s="72">
        <f>IF(RES_hh_fec!G9=0,0,1000*11630*RES_hh_fec!G9/RES_hh_num!G9)</f>
        <v>16489.656314341952</v>
      </c>
      <c r="H9" s="72">
        <f>IF(RES_hh_fec!H9=0,0,1000*11630*RES_hh_fec!H9/RES_hh_num!H9)</f>
        <v>15961.20565150089</v>
      </c>
      <c r="I9" s="72">
        <f>IF(RES_hh_fec!I9=0,0,1000*11630*RES_hh_fec!I9/RES_hh_num!I9)</f>
        <v>15239.90058443721</v>
      </c>
      <c r="J9" s="72">
        <f>IF(RES_hh_fec!J9=0,0,1000*11630*RES_hh_fec!J9/RES_hh_num!J9)</f>
        <v>15238.516355150838</v>
      </c>
      <c r="K9" s="72">
        <f>IF(RES_hh_fec!K9=0,0,1000*11630*RES_hh_fec!K9/RES_hh_num!K9)</f>
        <v>15609.970791929272</v>
      </c>
      <c r="L9" s="72">
        <f>IF(RES_hh_fec!L9=0,0,1000*11630*RES_hh_fec!L9/RES_hh_num!L9)</f>
        <v>16017.91096731441</v>
      </c>
      <c r="M9" s="72">
        <f>IF(RES_hh_fec!M9=0,0,1000*11630*RES_hh_fec!M9/RES_hh_num!M9)</f>
        <v>15690.714290186916</v>
      </c>
      <c r="N9" s="72">
        <f>IF(RES_hh_fec!N9=0,0,1000*11630*RES_hh_fec!N9/RES_hh_num!N9)</f>
        <v>15572.005187835715</v>
      </c>
      <c r="O9" s="72">
        <f>IF(RES_hh_fec!O9=0,0,1000*11630*RES_hh_fec!O9/RES_hh_num!O9)</f>
        <v>15092.506182063495</v>
      </c>
      <c r="P9" s="72">
        <f>IF(RES_hh_fec!P9=0,0,1000*11630*RES_hh_fec!P9/RES_hh_num!P9)</f>
        <v>14595.24226165905</v>
      </c>
      <c r="Q9" s="72">
        <f>IF(RES_hh_fec!Q9=0,0,1000*11630*RES_hh_fec!Q9/RES_hh_num!Q9)</f>
        <v>14649.118969769344</v>
      </c>
      <c r="R9" s="72">
        <f>IF(RES_hh_fec!R9=0,0,1000*11630*RES_hh_fec!R9/RES_hh_num!R9)</f>
        <v>14643.570429835976</v>
      </c>
      <c r="S9" s="72">
        <f>IF(RES_hh_fec!S9=0,0,1000*11630*RES_hh_fec!S9/RES_hh_num!S9)</f>
        <v>14698.766692608759</v>
      </c>
      <c r="T9" s="72">
        <f>IF(RES_hh_fec!T9=0,0,1000*11630*RES_hh_fec!T9/RES_hh_num!T9)</f>
        <v>14580.117300027556</v>
      </c>
      <c r="U9" s="72">
        <f>IF(RES_hh_fec!U9=0,0,1000*11630*RES_hh_fec!U9/RES_hh_num!U9)</f>
        <v>14668.613095373474</v>
      </c>
      <c r="V9" s="72">
        <f>IF(RES_hh_fec!V9=0,0,1000*11630*RES_hh_fec!V9/RES_hh_num!V9)</f>
        <v>14690.436474332902</v>
      </c>
      <c r="W9" s="72">
        <f>IF(RES_hh_fec!W9=0,0,1000*11630*RES_hh_fec!W9/RES_hh_num!W9)</f>
        <v>15986.711301082178</v>
      </c>
      <c r="X9" s="72">
        <f>IF(RES_hh_fec!X9=0,0,1000*11630*RES_hh_fec!X9/RES_hh_num!X9)</f>
        <v>15151.247646025544</v>
      </c>
      <c r="Y9" s="72">
        <f>IF(RES_hh_fec!Y9=0,0,1000*11630*RES_hh_fec!Y9/RES_hh_num!Y9)</f>
        <v>13010.059075407255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10772.402362597875</v>
      </c>
      <c r="C11" s="72">
        <f>IF(RES_hh_fec!C11=0,0,1000*11630*RES_hh_fec!C11/RES_hh_num!C11)</f>
        <v>11994.835256479848</v>
      </c>
      <c r="D11" s="72">
        <f>IF(RES_hh_fec!D11=0,0,1000*11630*RES_hh_fec!D11/RES_hh_num!D11)</f>
        <v>11575.45323569362</v>
      </c>
      <c r="E11" s="72">
        <f>IF(RES_hh_fec!E11=0,0,1000*11630*RES_hh_fec!E11/RES_hh_num!E11)</f>
        <v>11683.643791452838</v>
      </c>
      <c r="F11" s="72">
        <f>IF(RES_hh_fec!F11=0,0,1000*11630*RES_hh_fec!F11/RES_hh_num!F11)</f>
        <v>11302.359662938212</v>
      </c>
      <c r="G11" s="72">
        <f>IF(RES_hh_fec!G11=0,0,1000*11630*RES_hh_fec!G11/RES_hh_num!G11)</f>
        <v>11142.784278107425</v>
      </c>
      <c r="H11" s="72">
        <f>IF(RES_hh_fec!H11=0,0,1000*11630*RES_hh_fec!H11/RES_hh_num!H11)</f>
        <v>10830.171310391639</v>
      </c>
      <c r="I11" s="72">
        <f>IF(RES_hh_fec!I11=0,0,1000*11630*RES_hh_fec!I11/RES_hh_num!I11)</f>
        <v>10913.48651427072</v>
      </c>
      <c r="J11" s="72">
        <f>IF(RES_hh_fec!J11=0,0,1000*11630*RES_hh_fec!J11/RES_hh_num!J11)</f>
        <v>11112.708941752837</v>
      </c>
      <c r="K11" s="72">
        <f>IF(RES_hh_fec!K11=0,0,1000*11630*RES_hh_fec!K11/RES_hh_num!K11)</f>
        <v>11146.001573392647</v>
      </c>
      <c r="L11" s="72">
        <f>IF(RES_hh_fec!L11=0,0,1000*11630*RES_hh_fec!L11/RES_hh_num!L11)</f>
        <v>12836.030385577937</v>
      </c>
      <c r="M11" s="72">
        <f>IF(RES_hh_fec!M11=0,0,1000*11630*RES_hh_fec!M11/RES_hh_num!M11)</f>
        <v>11758.489976768507</v>
      </c>
      <c r="N11" s="72">
        <f>IF(RES_hh_fec!N11=0,0,1000*11630*RES_hh_fec!N11/RES_hh_num!N11)</f>
        <v>12559.614385274166</v>
      </c>
      <c r="O11" s="72">
        <f>IF(RES_hh_fec!O11=0,0,1000*11630*RES_hh_fec!O11/RES_hh_num!O11)</f>
        <v>13075.239324896349</v>
      </c>
      <c r="P11" s="72">
        <f>IF(RES_hh_fec!P11=0,0,1000*11630*RES_hh_fec!P11/RES_hh_num!P11)</f>
        <v>11230.915683024272</v>
      </c>
      <c r="Q11" s="72">
        <f>IF(RES_hh_fec!Q11=0,0,1000*11630*RES_hh_fec!Q11/RES_hh_num!Q11)</f>
        <v>11692.346842110264</v>
      </c>
      <c r="R11" s="72">
        <f>IF(RES_hh_fec!R11=0,0,1000*11630*RES_hh_fec!R11/RES_hh_num!R11)</f>
        <v>12480.551788128223</v>
      </c>
      <c r="S11" s="72">
        <f>IF(RES_hh_fec!S11=0,0,1000*11630*RES_hh_fec!S11/RES_hh_num!S11)</f>
        <v>12827.220251838942</v>
      </c>
      <c r="T11" s="72">
        <f>IF(RES_hh_fec!T11=0,0,1000*11630*RES_hh_fec!T11/RES_hh_num!T11)</f>
        <v>12364.059303137152</v>
      </c>
      <c r="U11" s="72">
        <f>IF(RES_hh_fec!U11=0,0,1000*11630*RES_hh_fec!U11/RES_hh_num!U11)</f>
        <v>12316.777184192448</v>
      </c>
      <c r="V11" s="72">
        <f>IF(RES_hh_fec!V11=0,0,1000*11630*RES_hh_fec!V11/RES_hh_num!V11)</f>
        <v>12628.420570790993</v>
      </c>
      <c r="W11" s="72">
        <f>IF(RES_hh_fec!W11=0,0,1000*11630*RES_hh_fec!W11/RES_hh_num!W11)</f>
        <v>14544.241103270653</v>
      </c>
      <c r="X11" s="72">
        <f>IF(RES_hh_fec!X11=0,0,1000*11630*RES_hh_fec!X11/RES_hh_num!X11)</f>
        <v>13169.114686110248</v>
      </c>
      <c r="Y11" s="72">
        <f>IF(RES_hh_fec!Y11=0,0,1000*11630*RES_hh_fec!Y11/RES_hh_num!Y11)</f>
        <v>11409.986257235309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4780.482918297419</v>
      </c>
      <c r="C12" s="72">
        <f>IF(RES_hh_fec!C12=0,0,1000*11630*RES_hh_fec!C12/RES_hh_num!C12)</f>
        <v>5235.2923495328387</v>
      </c>
      <c r="D12" s="72">
        <f>IF(RES_hh_fec!D12=0,0,1000*11630*RES_hh_fec!D12/RES_hh_num!D12)</f>
        <v>5572.5992022364508</v>
      </c>
      <c r="E12" s="72">
        <f>IF(RES_hh_fec!E12=0,0,1000*11630*RES_hh_fec!E12/RES_hh_num!E12)</f>
        <v>5372.9396048770495</v>
      </c>
      <c r="F12" s="72">
        <f>IF(RES_hh_fec!F12=0,0,1000*11630*RES_hh_fec!F12/RES_hh_num!F12)</f>
        <v>5097.0370151281195</v>
      </c>
      <c r="G12" s="72">
        <f>IF(RES_hh_fec!G12=0,0,1000*11630*RES_hh_fec!G12/RES_hh_num!G12)</f>
        <v>4566.0246214113313</v>
      </c>
      <c r="H12" s="72">
        <f>IF(RES_hh_fec!H12=0,0,1000*11630*RES_hh_fec!H12/RES_hh_num!H12)</f>
        <v>4507.1368308226374</v>
      </c>
      <c r="I12" s="72">
        <f>IF(RES_hh_fec!I12=0,0,1000*11630*RES_hh_fec!I12/RES_hh_num!I12)</f>
        <v>4376.2189504445469</v>
      </c>
      <c r="J12" s="72">
        <f>IF(RES_hh_fec!J12=0,0,1000*11630*RES_hh_fec!J12/RES_hh_num!J12)</f>
        <v>4276.2250110116647</v>
      </c>
      <c r="K12" s="72">
        <f>IF(RES_hh_fec!K12=0,0,1000*11630*RES_hh_fec!K12/RES_hh_num!K12)</f>
        <v>4328.4145677084589</v>
      </c>
      <c r="L12" s="72">
        <f>IF(RES_hh_fec!L12=0,0,1000*11630*RES_hh_fec!L12/RES_hh_num!L12)</f>
        <v>4459.27470831144</v>
      </c>
      <c r="M12" s="72">
        <f>IF(RES_hh_fec!M12=0,0,1000*11630*RES_hh_fec!M12/RES_hh_num!M12)</f>
        <v>4343.7268660677028</v>
      </c>
      <c r="N12" s="72">
        <f>IF(RES_hh_fec!N12=0,0,1000*11630*RES_hh_fec!N12/RES_hh_num!N12)</f>
        <v>4232.439963525454</v>
      </c>
      <c r="O12" s="72">
        <f>IF(RES_hh_fec!O12=0,0,1000*11630*RES_hh_fec!O12/RES_hh_num!O12)</f>
        <v>4018.8025894471516</v>
      </c>
      <c r="P12" s="72">
        <f>IF(RES_hh_fec!P12=0,0,1000*11630*RES_hh_fec!P12/RES_hh_num!P12)</f>
        <v>3700.9608033206273</v>
      </c>
      <c r="Q12" s="72">
        <f>IF(RES_hh_fec!Q12=0,0,1000*11630*RES_hh_fec!Q12/RES_hh_num!Q12)</f>
        <v>3553.1959777877432</v>
      </c>
      <c r="R12" s="72">
        <f>IF(RES_hh_fec!R12=0,0,1000*11630*RES_hh_fec!R12/RES_hh_num!R12)</f>
        <v>3485.9543803135407</v>
      </c>
      <c r="S12" s="72">
        <f>IF(RES_hh_fec!S12=0,0,1000*11630*RES_hh_fec!S12/RES_hh_num!S12)</f>
        <v>3388.3302613262558</v>
      </c>
      <c r="T12" s="72">
        <f>IF(RES_hh_fec!T12=0,0,1000*11630*RES_hh_fec!T12/RES_hh_num!T12)</f>
        <v>3267.74959584728</v>
      </c>
      <c r="U12" s="72">
        <f>IF(RES_hh_fec!U12=0,0,1000*11630*RES_hh_fec!U12/RES_hh_num!U12)</f>
        <v>3232.1360235761767</v>
      </c>
      <c r="V12" s="72">
        <f>IF(RES_hh_fec!V12=0,0,1000*11630*RES_hh_fec!V12/RES_hh_num!V12)</f>
        <v>3110.3884503842337</v>
      </c>
      <c r="W12" s="72">
        <f>IF(RES_hh_fec!W12=0,0,1000*11630*RES_hh_fec!W12/RES_hh_num!W12)</f>
        <v>2882.3124178749877</v>
      </c>
      <c r="X12" s="72">
        <f>IF(RES_hh_fec!X12=0,0,1000*11630*RES_hh_fec!X12/RES_hh_num!X12)</f>
        <v>3099.4949006241795</v>
      </c>
      <c r="Y12" s="72">
        <f>IF(RES_hh_fec!Y12=0,0,1000*11630*RES_hh_fec!Y12/RES_hh_num!Y12)</f>
        <v>2911.2460477209247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12118.840839123004</v>
      </c>
      <c r="C13" s="74">
        <f>IF(RES_hh_fec!C13=0,0,1000*11630*RES_hh_fec!C13/RES_hh_num!C13)</f>
        <v>13628.701229089504</v>
      </c>
      <c r="D13" s="74">
        <f>IF(RES_hh_fec!D13=0,0,1000*11630*RES_hh_fec!D13/RES_hh_num!D13)</f>
        <v>12534.073168451758</v>
      </c>
      <c r="E13" s="74">
        <f>IF(RES_hh_fec!E13=0,0,1000*11630*RES_hh_fec!E13/RES_hh_num!E13)</f>
        <v>13155.877605531703</v>
      </c>
      <c r="F13" s="74">
        <f>IF(RES_hh_fec!F13=0,0,1000*11630*RES_hh_fec!F13/RES_hh_num!F13)</f>
        <v>12687.954390482026</v>
      </c>
      <c r="G13" s="74">
        <f>IF(RES_hh_fec!G13=0,0,1000*11630*RES_hh_fec!G13/RES_hh_num!G13)</f>
        <v>12285.660718317306</v>
      </c>
      <c r="H13" s="74">
        <f>IF(RES_hh_fec!H13=0,0,1000*11630*RES_hh_fec!H13/RES_hh_num!H13)</f>
        <v>12926.49439710956</v>
      </c>
      <c r="I13" s="74">
        <f>IF(RES_hh_fec!I13=0,0,1000*11630*RES_hh_fec!I13/RES_hh_num!I13)</f>
        <v>11962.771999557664</v>
      </c>
      <c r="J13" s="74">
        <f>IF(RES_hh_fec!J13=0,0,1000*11630*RES_hh_fec!J13/RES_hh_num!J13)</f>
        <v>12043.64420130665</v>
      </c>
      <c r="K13" s="74">
        <f>IF(RES_hh_fec!K13=0,0,1000*11630*RES_hh_fec!K13/RES_hh_num!K13)</f>
        <v>12073.86659624377</v>
      </c>
      <c r="L13" s="74">
        <f>IF(RES_hh_fec!L13=0,0,1000*11630*RES_hh_fec!L13/RES_hh_num!L13)</f>
        <v>14271.86301220659</v>
      </c>
      <c r="M13" s="74">
        <f>IF(RES_hh_fec!M13=0,0,1000*11630*RES_hh_fec!M13/RES_hh_num!M13)</f>
        <v>12236.520437713871</v>
      </c>
      <c r="N13" s="74">
        <f>IF(RES_hh_fec!N13=0,0,1000*11630*RES_hh_fec!N13/RES_hh_num!N13)</f>
        <v>13230.702191532888</v>
      </c>
      <c r="O13" s="74">
        <f>IF(RES_hh_fec!O13=0,0,1000*11630*RES_hh_fec!O13/RES_hh_num!O13)</f>
        <v>13807.625474345712</v>
      </c>
      <c r="P13" s="74">
        <f>IF(RES_hh_fec!P13=0,0,1000*11630*RES_hh_fec!P13/RES_hh_num!P13)</f>
        <v>11398.889499607314</v>
      </c>
      <c r="Q13" s="74">
        <f>IF(RES_hh_fec!Q13=0,0,1000*11630*RES_hh_fec!Q13/RES_hh_num!Q13)</f>
        <v>11552.761304678625</v>
      </c>
      <c r="R13" s="74">
        <f>IF(RES_hh_fec!R13=0,0,1000*11630*RES_hh_fec!R13/RES_hh_num!R13)</f>
        <v>14070.869449753793</v>
      </c>
      <c r="S13" s="74">
        <f>IF(RES_hh_fec!S13=0,0,1000*11630*RES_hh_fec!S13/RES_hh_num!S13)</f>
        <v>13546.527518135639</v>
      </c>
      <c r="T13" s="74">
        <f>IF(RES_hh_fec!T13=0,0,1000*11630*RES_hh_fec!T13/RES_hh_num!T13)</f>
        <v>12020.769178972008</v>
      </c>
      <c r="U13" s="74">
        <f>IF(RES_hh_fec!U13=0,0,1000*11630*RES_hh_fec!U13/RES_hh_num!U13)</f>
        <v>12337.861810452536</v>
      </c>
      <c r="V13" s="74">
        <f>IF(RES_hh_fec!V13=0,0,1000*11630*RES_hh_fec!V13/RES_hh_num!V13)</f>
        <v>12785.744478510189</v>
      </c>
      <c r="W13" s="74">
        <f>IF(RES_hh_fec!W13=0,0,1000*11630*RES_hh_fec!W13/RES_hh_num!W13)</f>
        <v>20389.233164081623</v>
      </c>
      <c r="X13" s="74">
        <f>IF(RES_hh_fec!X13=0,0,1000*11630*RES_hh_fec!X13/RES_hh_num!X13)</f>
        <v>10229.47205045828</v>
      </c>
      <c r="Y13" s="74">
        <f>IF(RES_hh_fec!Y13=0,0,1000*11630*RES_hh_fec!Y13/RES_hh_num!Y13)</f>
        <v>10924.435189953914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87.457643366943543</v>
      </c>
      <c r="C14" s="76">
        <f>IF(RES_hh_fec!C14=0,0,1000*11630*RES_hh_fec!C14/RES_hh_num!C14)</f>
        <v>98.357217573748727</v>
      </c>
      <c r="D14" s="76">
        <f>IF(RES_hh_fec!D14=0,0,1000*11630*RES_hh_fec!D14/RES_hh_num!D14)</f>
        <v>89.920629754593435</v>
      </c>
      <c r="E14" s="76">
        <f>IF(RES_hh_fec!E14=0,0,1000*11630*RES_hh_fec!E14/RES_hh_num!E14)</f>
        <v>93.670621500446259</v>
      </c>
      <c r="F14" s="76">
        <f>IF(RES_hh_fec!F14=0,0,1000*11630*RES_hh_fec!F14/RES_hh_num!F14)</f>
        <v>90.46556938114297</v>
      </c>
      <c r="G14" s="76">
        <f>IF(RES_hh_fec!G14=0,0,1000*11630*RES_hh_fec!G14/RES_hh_num!G14)</f>
        <v>85.33115459345106</v>
      </c>
      <c r="H14" s="76">
        <f>IF(RES_hh_fec!H14=0,0,1000*11630*RES_hh_fec!H14/RES_hh_num!H14)</f>
        <v>86.685728509914824</v>
      </c>
      <c r="I14" s="76">
        <f>IF(RES_hh_fec!I14=0,0,1000*11630*RES_hh_fec!I14/RES_hh_num!I14)</f>
        <v>76.719438311917173</v>
      </c>
      <c r="J14" s="76">
        <f>IF(RES_hh_fec!J14=0,0,1000*11630*RES_hh_fec!J14/RES_hh_num!J14)</f>
        <v>76.899256958687843</v>
      </c>
      <c r="K14" s="76">
        <f>IF(RES_hh_fec!K14=0,0,1000*11630*RES_hh_fec!K14/RES_hh_num!K14)</f>
        <v>79.139435573436018</v>
      </c>
      <c r="L14" s="76">
        <f>IF(RES_hh_fec!L14=0,0,1000*11630*RES_hh_fec!L14/RES_hh_num!L14)</f>
        <v>94.472823169170724</v>
      </c>
      <c r="M14" s="76">
        <f>IF(RES_hh_fec!M14=0,0,1000*11630*RES_hh_fec!M14/RES_hh_num!M14)</f>
        <v>80.593679204083159</v>
      </c>
      <c r="N14" s="76">
        <f>IF(RES_hh_fec!N14=0,0,1000*11630*RES_hh_fec!N14/RES_hh_num!N14)</f>
        <v>84.784119740776703</v>
      </c>
      <c r="O14" s="76">
        <f>IF(RES_hh_fec!O14=0,0,1000*11630*RES_hh_fec!O14/RES_hh_num!O14)</f>
        <v>87.218130570071793</v>
      </c>
      <c r="P14" s="76">
        <f>IF(RES_hh_fec!P14=0,0,1000*11630*RES_hh_fec!P14/RES_hh_num!P14)</f>
        <v>72.471903107156848</v>
      </c>
      <c r="Q14" s="76">
        <f>IF(RES_hh_fec!Q14=0,0,1000*11630*RES_hh_fec!Q14/RES_hh_num!Q14)</f>
        <v>78.026954498559434</v>
      </c>
      <c r="R14" s="76">
        <f>IF(RES_hh_fec!R14=0,0,1000*11630*RES_hh_fec!R14/RES_hh_num!R14)</f>
        <v>85.322296709006537</v>
      </c>
      <c r="S14" s="76">
        <f>IF(RES_hh_fec!S14=0,0,1000*11630*RES_hh_fec!S14/RES_hh_num!S14)</f>
        <v>88.151495925501862</v>
      </c>
      <c r="T14" s="76">
        <f>IF(RES_hh_fec!T14=0,0,1000*11630*RES_hh_fec!T14/RES_hh_num!T14)</f>
        <v>85.885939249243748</v>
      </c>
      <c r="U14" s="76">
        <f>IF(RES_hh_fec!U14=0,0,1000*11630*RES_hh_fec!U14/RES_hh_num!U14)</f>
        <v>85.235456598079764</v>
      </c>
      <c r="V14" s="76">
        <f>IF(RES_hh_fec!V14=0,0,1000*11630*RES_hh_fec!V14/RES_hh_num!V14)</f>
        <v>89.481037103936302</v>
      </c>
      <c r="W14" s="76">
        <f>IF(RES_hh_fec!W14=0,0,1000*11630*RES_hh_fec!W14/RES_hh_num!W14)</f>
        <v>101.26038754550775</v>
      </c>
      <c r="X14" s="76">
        <f>IF(RES_hh_fec!X14=0,0,1000*11630*RES_hh_fec!X14/RES_hh_num!X14)</f>
        <v>90.250975873703027</v>
      </c>
      <c r="Y14" s="76">
        <f>IF(RES_hh_fec!Y14=0,0,1000*11630*RES_hh_fec!Y14/RES_hh_num!Y14)</f>
        <v>77.756770723749369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2.392951923806852</v>
      </c>
      <c r="C15" s="69">
        <f t="shared" si="0"/>
        <v>2.066825030448042</v>
      </c>
      <c r="D15" s="69">
        <f t="shared" si="0"/>
        <v>1.9464033698901584</v>
      </c>
      <c r="E15" s="69">
        <f t="shared" si="0"/>
        <v>2.3929023172876871</v>
      </c>
      <c r="F15" s="69">
        <f t="shared" si="0"/>
        <v>1.9111302588089139</v>
      </c>
      <c r="G15" s="69">
        <f t="shared" si="0"/>
        <v>2.0192119943509117</v>
      </c>
      <c r="H15" s="69">
        <f t="shared" si="0"/>
        <v>2.3603133000679195</v>
      </c>
      <c r="I15" s="69">
        <f t="shared" si="0"/>
        <v>2.3604977852299358</v>
      </c>
      <c r="J15" s="69">
        <f t="shared" si="0"/>
        <v>2.3948440884270239</v>
      </c>
      <c r="K15" s="69">
        <f t="shared" si="0"/>
        <v>2.6670635609520508</v>
      </c>
      <c r="L15" s="69">
        <f t="shared" si="0"/>
        <v>3.3391039931693758</v>
      </c>
      <c r="M15" s="69">
        <f t="shared" si="0"/>
        <v>3.5805913624608969</v>
      </c>
      <c r="N15" s="69">
        <f t="shared" si="0"/>
        <v>4.2385442146926797</v>
      </c>
      <c r="O15" s="69">
        <f t="shared" si="0"/>
        <v>5.844818491173096</v>
      </c>
      <c r="P15" s="69">
        <f t="shared" si="0"/>
        <v>5.4396039952991533</v>
      </c>
      <c r="Q15" s="69">
        <f t="shared" si="0"/>
        <v>11.315893579905142</v>
      </c>
      <c r="R15" s="69">
        <f t="shared" si="0"/>
        <v>11.388632671343114</v>
      </c>
      <c r="S15" s="69">
        <f t="shared" si="0"/>
        <v>11.254415717116327</v>
      </c>
      <c r="T15" s="69">
        <f t="shared" si="0"/>
        <v>14.260591764831595</v>
      </c>
      <c r="U15" s="69">
        <f t="shared" si="0"/>
        <v>15.123496767108653</v>
      </c>
      <c r="V15" s="69">
        <f t="shared" si="0"/>
        <v>14.168219887240948</v>
      </c>
      <c r="W15" s="69">
        <f t="shared" si="0"/>
        <v>16.787038961838899</v>
      </c>
      <c r="X15" s="69">
        <f t="shared" si="0"/>
        <v>21.029395409217955</v>
      </c>
      <c r="Y15" s="69">
        <f t="shared" si="0"/>
        <v>21.077207701481548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2.392951923806852</v>
      </c>
      <c r="C16" s="72">
        <f>IF(RES_hh_fec!C16=0,0,1000*11630*RES_hh_fec!C16/RES_hh_num!C$3)</f>
        <v>2.066825030448042</v>
      </c>
      <c r="D16" s="72">
        <f>IF(RES_hh_fec!D16=0,0,1000*11630*RES_hh_fec!D16/RES_hh_num!D$3)</f>
        <v>1.9464033698901584</v>
      </c>
      <c r="E16" s="72">
        <f>IF(RES_hh_fec!E16=0,0,1000*11630*RES_hh_fec!E16/RES_hh_num!E$3)</f>
        <v>2.3929023172876871</v>
      </c>
      <c r="F16" s="72">
        <f>IF(RES_hh_fec!F16=0,0,1000*11630*RES_hh_fec!F16/RES_hh_num!F$3)</f>
        <v>1.9111302588089139</v>
      </c>
      <c r="G16" s="72">
        <f>IF(RES_hh_fec!G16=0,0,1000*11630*RES_hh_fec!G16/RES_hh_num!G$3)</f>
        <v>2.0192119943509117</v>
      </c>
      <c r="H16" s="72">
        <f>IF(RES_hh_fec!H16=0,0,1000*11630*RES_hh_fec!H16/RES_hh_num!H$3)</f>
        <v>2.3603133000679195</v>
      </c>
      <c r="I16" s="72">
        <f>IF(RES_hh_fec!I16=0,0,1000*11630*RES_hh_fec!I16/RES_hh_num!I$3)</f>
        <v>2.3604977852299358</v>
      </c>
      <c r="J16" s="72">
        <f>IF(RES_hh_fec!J16=0,0,1000*11630*RES_hh_fec!J16/RES_hh_num!J$3)</f>
        <v>2.3948440884270239</v>
      </c>
      <c r="K16" s="72">
        <f>IF(RES_hh_fec!K16=0,0,1000*11630*RES_hh_fec!K16/RES_hh_num!K$3)</f>
        <v>2.6670635609520508</v>
      </c>
      <c r="L16" s="72">
        <f>IF(RES_hh_fec!L16=0,0,1000*11630*RES_hh_fec!L16/RES_hh_num!L$3)</f>
        <v>3.3391039931693758</v>
      </c>
      <c r="M16" s="72">
        <f>IF(RES_hh_fec!M16=0,0,1000*11630*RES_hh_fec!M16/RES_hh_num!M$3)</f>
        <v>3.5805913624608969</v>
      </c>
      <c r="N16" s="72">
        <f>IF(RES_hh_fec!N16=0,0,1000*11630*RES_hh_fec!N16/RES_hh_num!N$3)</f>
        <v>4.2385442146926797</v>
      </c>
      <c r="O16" s="72">
        <f>IF(RES_hh_fec!O16=0,0,1000*11630*RES_hh_fec!O16/RES_hh_num!O$3)</f>
        <v>5.844818491173096</v>
      </c>
      <c r="P16" s="72">
        <f>IF(RES_hh_fec!P16=0,0,1000*11630*RES_hh_fec!P16/RES_hh_num!P$3)</f>
        <v>5.4396039952991533</v>
      </c>
      <c r="Q16" s="72">
        <f>IF(RES_hh_fec!Q16=0,0,1000*11630*RES_hh_fec!Q16/RES_hh_num!Q$3)</f>
        <v>11.315893579905142</v>
      </c>
      <c r="R16" s="72">
        <f>IF(RES_hh_fec!R16=0,0,1000*11630*RES_hh_fec!R16/RES_hh_num!R$3)</f>
        <v>11.388632671343114</v>
      </c>
      <c r="S16" s="72">
        <f>IF(RES_hh_fec!S16=0,0,1000*11630*RES_hh_fec!S16/RES_hh_num!S$3)</f>
        <v>11.254415717116327</v>
      </c>
      <c r="T16" s="72">
        <f>IF(RES_hh_fec!T16=0,0,1000*11630*RES_hh_fec!T16/RES_hh_num!T$3)</f>
        <v>14.260591764831595</v>
      </c>
      <c r="U16" s="72">
        <f>IF(RES_hh_fec!U16=0,0,1000*11630*RES_hh_fec!U16/RES_hh_num!U$3)</f>
        <v>15.123496767108653</v>
      </c>
      <c r="V16" s="72">
        <f>IF(RES_hh_fec!V16=0,0,1000*11630*RES_hh_fec!V16/RES_hh_num!V$3)</f>
        <v>14.168219887240948</v>
      </c>
      <c r="W16" s="72">
        <f>IF(RES_hh_fec!W16=0,0,1000*11630*RES_hh_fec!W16/RES_hh_num!W$3)</f>
        <v>16.787038961838899</v>
      </c>
      <c r="X16" s="72">
        <f>IF(RES_hh_fec!X16=0,0,1000*11630*RES_hh_fec!X16/RES_hh_num!X$3)</f>
        <v>21.029395409217955</v>
      </c>
      <c r="Y16" s="72">
        <f>IF(RES_hh_fec!Y16=0,0,1000*11630*RES_hh_fec!Y16/RES_hh_num!Y$3)</f>
        <v>21.077207701481548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2044.4374255109497</v>
      </c>
      <c r="C17" s="69">
        <f>IF(RES_hh_fec!C17=0,0,1000*11630*RES_hh_fec!C17/RES_hh_num!C17)</f>
        <v>2119.7140796868734</v>
      </c>
      <c r="D17" s="69">
        <f>IF(RES_hh_fec!D17=0,0,1000*11630*RES_hh_fec!D17/RES_hh_num!D17)</f>
        <v>2083.1077483291665</v>
      </c>
      <c r="E17" s="69">
        <f>IF(RES_hh_fec!E17=0,0,1000*11630*RES_hh_fec!E17/RES_hh_num!E17)</f>
        <v>2155.4961326823268</v>
      </c>
      <c r="F17" s="69">
        <f>IF(RES_hh_fec!F17=0,0,1000*11630*RES_hh_fec!F17/RES_hh_num!F17)</f>
        <v>2091.3851296290227</v>
      </c>
      <c r="G17" s="69">
        <f>IF(RES_hh_fec!G17=0,0,1000*11630*RES_hh_fec!G17/RES_hh_num!G17)</f>
        <v>2171.2618444999039</v>
      </c>
      <c r="H17" s="69">
        <f>IF(RES_hh_fec!H17=0,0,1000*11630*RES_hh_fec!H17/RES_hh_num!H17)</f>
        <v>2139.9579148232083</v>
      </c>
      <c r="I17" s="69">
        <f>IF(RES_hh_fec!I17=0,0,1000*11630*RES_hh_fec!I17/RES_hh_num!I17)</f>
        <v>2060.6285874585801</v>
      </c>
      <c r="J17" s="69">
        <f>IF(RES_hh_fec!J17=0,0,1000*11630*RES_hh_fec!J17/RES_hh_num!J17)</f>
        <v>2007.6915376057966</v>
      </c>
      <c r="K17" s="69">
        <f>IF(RES_hh_fec!K17=0,0,1000*11630*RES_hh_fec!K17/RES_hh_num!K17)</f>
        <v>1919.9864557398339</v>
      </c>
      <c r="L17" s="69">
        <f>IF(RES_hh_fec!L17=0,0,1000*11630*RES_hh_fec!L17/RES_hh_num!L17)</f>
        <v>1966.5708231779279</v>
      </c>
      <c r="M17" s="69">
        <f>IF(RES_hh_fec!M17=0,0,1000*11630*RES_hh_fec!M17/RES_hh_num!M17)</f>
        <v>1745.8314310380404</v>
      </c>
      <c r="N17" s="69">
        <f>IF(RES_hh_fec!N17=0,0,1000*11630*RES_hh_fec!N17/RES_hh_num!N17)</f>
        <v>1711.9896172638573</v>
      </c>
      <c r="O17" s="69">
        <f>IF(RES_hh_fec!O17=0,0,1000*11630*RES_hh_fec!O17/RES_hh_num!O17)</f>
        <v>1675.5772246105882</v>
      </c>
      <c r="P17" s="69">
        <f>IF(RES_hh_fec!P17=0,0,1000*11630*RES_hh_fec!P17/RES_hh_num!P17)</f>
        <v>1658.2903111110015</v>
      </c>
      <c r="Q17" s="69">
        <f>IF(RES_hh_fec!Q17=0,0,1000*11630*RES_hh_fec!Q17/RES_hh_num!Q17)</f>
        <v>1677.7885085164664</v>
      </c>
      <c r="R17" s="69">
        <f>IF(RES_hh_fec!R17=0,0,1000*11630*RES_hh_fec!R17/RES_hh_num!R17)</f>
        <v>1758.0609209632651</v>
      </c>
      <c r="S17" s="69">
        <f>IF(RES_hh_fec!S17=0,0,1000*11630*RES_hh_fec!S17/RES_hh_num!S17)</f>
        <v>1859.995928844766</v>
      </c>
      <c r="T17" s="69">
        <f>IF(RES_hh_fec!T17=0,0,1000*11630*RES_hh_fec!T17/RES_hh_num!T17)</f>
        <v>1813.2554835842504</v>
      </c>
      <c r="U17" s="69">
        <f>IF(RES_hh_fec!U17=0,0,1000*11630*RES_hh_fec!U17/RES_hh_num!U17)</f>
        <v>1751.093233476661</v>
      </c>
      <c r="V17" s="69">
        <f>IF(RES_hh_fec!V17=0,0,1000*11630*RES_hh_fec!V17/RES_hh_num!V17)</f>
        <v>1817.5189688815003</v>
      </c>
      <c r="W17" s="69">
        <f>IF(RES_hh_fec!W17=0,0,1000*11630*RES_hh_fec!W17/RES_hh_num!W17)</f>
        <v>1726.9083033542074</v>
      </c>
      <c r="X17" s="69">
        <f>IF(RES_hh_fec!X17=0,0,1000*11630*RES_hh_fec!X17/RES_hh_num!X17)</f>
        <v>1530.8044323532472</v>
      </c>
      <c r="Y17" s="69">
        <f>IF(RES_hh_fec!Y17=0,0,1000*11630*RES_hh_fec!Y17/RES_hh_num!Y17)</f>
        <v>1323.2382106481002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2129.2377275255153</v>
      </c>
      <c r="C18" s="72">
        <f>IF(RES_hh_fec!C18=0,0,1000*11630*RES_hh_fec!C18/RES_hh_num!C18)</f>
        <v>2117.1489975275226</v>
      </c>
      <c r="D18" s="72">
        <f>IF(RES_hh_fec!D18=0,0,1000*11630*RES_hh_fec!D18/RES_hh_num!D18)</f>
        <v>2086.4582351125864</v>
      </c>
      <c r="E18" s="72">
        <f>IF(RES_hh_fec!E18=0,0,1000*11630*RES_hh_fec!E18/RES_hh_num!E18)</f>
        <v>2188.2282620058945</v>
      </c>
      <c r="F18" s="72">
        <f>IF(RES_hh_fec!F18=0,0,1000*11630*RES_hh_fec!F18/RES_hh_num!F18)</f>
        <v>2181.9057925047209</v>
      </c>
      <c r="G18" s="72">
        <f>IF(RES_hh_fec!G18=0,0,1000*11630*RES_hh_fec!G18/RES_hh_num!G18)</f>
        <v>2077.3022076159809</v>
      </c>
      <c r="H18" s="72">
        <f>IF(RES_hh_fec!H18=0,0,1000*11630*RES_hh_fec!H18/RES_hh_num!H18)</f>
        <v>2346.1857803380844</v>
      </c>
      <c r="I18" s="72">
        <f>IF(RES_hh_fec!I18=0,0,1000*11630*RES_hh_fec!I18/RES_hh_num!I18)</f>
        <v>2019.8020546249547</v>
      </c>
      <c r="J18" s="72">
        <f>IF(RES_hh_fec!J18=0,0,1000*11630*RES_hh_fec!J18/RES_hh_num!J18)</f>
        <v>1926.5755246012857</v>
      </c>
      <c r="K18" s="72">
        <f>IF(RES_hh_fec!K18=0,0,1000*11630*RES_hh_fec!K18/RES_hh_num!K18)</f>
        <v>1880.7494911717813</v>
      </c>
      <c r="L18" s="72">
        <f>IF(RES_hh_fec!L18=0,0,1000*11630*RES_hh_fec!L18/RES_hh_num!L18)</f>
        <v>1998.4159070492206</v>
      </c>
      <c r="M18" s="72">
        <f>IF(RES_hh_fec!M18=0,0,1000*11630*RES_hh_fec!M18/RES_hh_num!M18)</f>
        <v>1822.9040310007535</v>
      </c>
      <c r="N18" s="72">
        <f>IF(RES_hh_fec!N18=0,0,1000*11630*RES_hh_fec!N18/RES_hh_num!N18)</f>
        <v>1745.4767421934403</v>
      </c>
      <c r="O18" s="72">
        <f>IF(RES_hh_fec!O18=0,0,1000*11630*RES_hh_fec!O18/RES_hh_num!O18)</f>
        <v>1710.2234393246306</v>
      </c>
      <c r="P18" s="72">
        <f>IF(RES_hh_fec!P18=0,0,1000*11630*RES_hh_fec!P18/RES_hh_num!P18)</f>
        <v>1735.1327809476759</v>
      </c>
      <c r="Q18" s="72">
        <f>IF(RES_hh_fec!Q18=0,0,1000*11630*RES_hh_fec!Q18/RES_hh_num!Q18)</f>
        <v>1822.9202578897593</v>
      </c>
      <c r="R18" s="72">
        <f>IF(RES_hh_fec!R18=0,0,1000*11630*RES_hh_fec!R18/RES_hh_num!R18)</f>
        <v>1713.5528975166617</v>
      </c>
      <c r="S18" s="72">
        <f>IF(RES_hh_fec!S18=0,0,1000*11630*RES_hh_fec!S18/RES_hh_num!S18)</f>
        <v>1976.6726183584296</v>
      </c>
      <c r="T18" s="72">
        <f>IF(RES_hh_fec!T18=0,0,1000*11630*RES_hh_fec!T18/RES_hh_num!T18)</f>
        <v>1972.2988505816538</v>
      </c>
      <c r="U18" s="72">
        <f>IF(RES_hh_fec!U18=0,0,1000*11630*RES_hh_fec!U18/RES_hh_num!U18)</f>
        <v>1768.9522271971744</v>
      </c>
      <c r="V18" s="72">
        <f>IF(RES_hh_fec!V18=0,0,1000*11630*RES_hh_fec!V18/RES_hh_num!V18)</f>
        <v>1880.532483099088</v>
      </c>
      <c r="W18" s="72">
        <f>IF(RES_hh_fec!W18=0,0,1000*11630*RES_hh_fec!W18/RES_hh_num!W18)</f>
        <v>1665.3753557531304</v>
      </c>
      <c r="X18" s="72">
        <f>IF(RES_hh_fec!X18=0,0,1000*11630*RES_hh_fec!X18/RES_hh_num!X18)</f>
        <v>1890.6259927903295</v>
      </c>
      <c r="Y18" s="72">
        <f>IF(RES_hh_fec!Y18=0,0,1000*11630*RES_hh_fec!Y18/RES_hh_num!Y18)</f>
        <v>1338.5442146036839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0</v>
      </c>
      <c r="C19" s="72">
        <f>IF(RES_hh_fec!C19=0,0,1000*11630*RES_hh_fec!C19/RES_hh_num!C19)</f>
        <v>0</v>
      </c>
      <c r="D19" s="72">
        <f>IF(RES_hh_fec!D19=0,0,1000*11630*RES_hh_fec!D19/RES_hh_num!D19)</f>
        <v>0</v>
      </c>
      <c r="E19" s="72">
        <f>IF(RES_hh_fec!E19=0,0,1000*11630*RES_hh_fec!E19/RES_hh_num!E19)</f>
        <v>0</v>
      </c>
      <c r="F19" s="72">
        <f>IF(RES_hh_fec!F19=0,0,1000*11630*RES_hh_fec!F19/RES_hh_num!F19)</f>
        <v>0</v>
      </c>
      <c r="G19" s="72">
        <f>IF(RES_hh_fec!G19=0,0,1000*11630*RES_hh_fec!G19/RES_hh_num!G19)</f>
        <v>0</v>
      </c>
      <c r="H19" s="72">
        <f>IF(RES_hh_fec!H19=0,0,1000*11630*RES_hh_fec!H19/RES_hh_num!H19)</f>
        <v>0</v>
      </c>
      <c r="I19" s="72">
        <f>IF(RES_hh_fec!I19=0,0,1000*11630*RES_hh_fec!I19/RES_hh_num!I19)</f>
        <v>0</v>
      </c>
      <c r="J19" s="72">
        <f>IF(RES_hh_fec!J19=0,0,1000*11630*RES_hh_fec!J19/RES_hh_num!J19)</f>
        <v>0</v>
      </c>
      <c r="K19" s="72">
        <f>IF(RES_hh_fec!K19=0,0,1000*11630*RES_hh_fec!K19/RES_hh_num!K19)</f>
        <v>0</v>
      </c>
      <c r="L19" s="72">
        <f>IF(RES_hh_fec!L19=0,0,1000*11630*RES_hh_fec!L19/RES_hh_num!L19)</f>
        <v>0</v>
      </c>
      <c r="M19" s="72">
        <f>IF(RES_hh_fec!M19=0,0,1000*11630*RES_hh_fec!M19/RES_hh_num!M19)</f>
        <v>0</v>
      </c>
      <c r="N19" s="72">
        <f>IF(RES_hh_fec!N19=0,0,1000*11630*RES_hh_fec!N19/RES_hh_num!N19)</f>
        <v>0</v>
      </c>
      <c r="O19" s="72">
        <f>IF(RES_hh_fec!O19=0,0,1000*11630*RES_hh_fec!O19/RES_hh_num!O19)</f>
        <v>0</v>
      </c>
      <c r="P19" s="72">
        <f>IF(RES_hh_fec!P19=0,0,1000*11630*RES_hh_fec!P19/RES_hh_num!P19)</f>
        <v>0</v>
      </c>
      <c r="Q19" s="72">
        <f>IF(RES_hh_fec!Q19=0,0,1000*11630*RES_hh_fec!Q19/RES_hh_num!Q19)</f>
        <v>0</v>
      </c>
      <c r="R19" s="72">
        <f>IF(RES_hh_fec!R19=0,0,1000*11630*RES_hh_fec!R19/RES_hh_num!R19)</f>
        <v>0</v>
      </c>
      <c r="S19" s="72">
        <f>IF(RES_hh_fec!S19=0,0,1000*11630*RES_hh_fec!S19/RES_hh_num!S19)</f>
        <v>0</v>
      </c>
      <c r="T19" s="72">
        <f>IF(RES_hh_fec!T19=0,0,1000*11630*RES_hh_fec!T19/RES_hh_num!T19)</f>
        <v>0</v>
      </c>
      <c r="U19" s="72">
        <f>IF(RES_hh_fec!U19=0,0,1000*11630*RES_hh_fec!U19/RES_hh_num!U19)</f>
        <v>0</v>
      </c>
      <c r="V19" s="72">
        <f>IF(RES_hh_fec!V19=0,0,1000*11630*RES_hh_fec!V19/RES_hh_num!V19)</f>
        <v>0</v>
      </c>
      <c r="W19" s="72">
        <f>IF(RES_hh_fec!W19=0,0,1000*11630*RES_hh_fec!W19/RES_hh_num!W19)</f>
        <v>0</v>
      </c>
      <c r="X19" s="72">
        <f>IF(RES_hh_fec!X19=0,0,1000*11630*RES_hh_fec!X19/RES_hh_num!X19)</f>
        <v>0</v>
      </c>
      <c r="Y19" s="72">
        <f>IF(RES_hh_fec!Y19=0,0,1000*11630*RES_hh_fec!Y19/RES_hh_num!Y19)</f>
        <v>0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0</v>
      </c>
      <c r="C20" s="72">
        <f>IF(RES_hh_fec!C20=0,0,1000*11630*RES_hh_fec!C20/RES_hh_num!C20)</f>
        <v>0</v>
      </c>
      <c r="D20" s="72">
        <f>IF(RES_hh_fec!D20=0,0,1000*11630*RES_hh_fec!D20/RES_hh_num!D20)</f>
        <v>0</v>
      </c>
      <c r="E20" s="72">
        <f>IF(RES_hh_fec!E20=0,0,1000*11630*RES_hh_fec!E20/RES_hh_num!E20)</f>
        <v>0</v>
      </c>
      <c r="F20" s="72">
        <f>IF(RES_hh_fec!F20=0,0,1000*11630*RES_hh_fec!F20/RES_hh_num!F20)</f>
        <v>0</v>
      </c>
      <c r="G20" s="72">
        <f>IF(RES_hh_fec!G20=0,0,1000*11630*RES_hh_fec!G20/RES_hh_num!G20)</f>
        <v>0</v>
      </c>
      <c r="H20" s="72">
        <f>IF(RES_hh_fec!H20=0,0,1000*11630*RES_hh_fec!H20/RES_hh_num!H20)</f>
        <v>0</v>
      </c>
      <c r="I20" s="72">
        <f>IF(RES_hh_fec!I20=0,0,1000*11630*RES_hh_fec!I20/RES_hh_num!I20)</f>
        <v>0</v>
      </c>
      <c r="J20" s="72">
        <f>IF(RES_hh_fec!J20=0,0,1000*11630*RES_hh_fec!J20/RES_hh_num!J20)</f>
        <v>0</v>
      </c>
      <c r="K20" s="72">
        <f>IF(RES_hh_fec!K20=0,0,1000*11630*RES_hh_fec!K20/RES_hh_num!K20)</f>
        <v>0</v>
      </c>
      <c r="L20" s="72">
        <f>IF(RES_hh_fec!L20=0,0,1000*11630*RES_hh_fec!L20/RES_hh_num!L20)</f>
        <v>0</v>
      </c>
      <c r="M20" s="72">
        <f>IF(RES_hh_fec!M20=0,0,1000*11630*RES_hh_fec!M20/RES_hh_num!M20)</f>
        <v>0</v>
      </c>
      <c r="N20" s="72">
        <f>IF(RES_hh_fec!N20=0,0,1000*11630*RES_hh_fec!N20/RES_hh_num!N20)</f>
        <v>0</v>
      </c>
      <c r="O20" s="72">
        <f>IF(RES_hh_fec!O20=0,0,1000*11630*RES_hh_fec!O20/RES_hh_num!O20)</f>
        <v>0</v>
      </c>
      <c r="P20" s="72">
        <f>IF(RES_hh_fec!P20=0,0,1000*11630*RES_hh_fec!P20/RES_hh_num!P20)</f>
        <v>0</v>
      </c>
      <c r="Q20" s="72">
        <f>IF(RES_hh_fec!Q20=0,0,1000*11630*RES_hh_fec!Q20/RES_hh_num!Q20)</f>
        <v>0</v>
      </c>
      <c r="R20" s="72">
        <f>IF(RES_hh_fec!R20=0,0,1000*11630*RES_hh_fec!R20/RES_hh_num!R20)</f>
        <v>0</v>
      </c>
      <c r="S20" s="72">
        <f>IF(RES_hh_fec!S20=0,0,1000*11630*RES_hh_fec!S20/RES_hh_num!S20)</f>
        <v>0</v>
      </c>
      <c r="T20" s="72">
        <f>IF(RES_hh_fec!T20=0,0,1000*11630*RES_hh_fec!T20/RES_hh_num!T20)</f>
        <v>0</v>
      </c>
      <c r="U20" s="72">
        <f>IF(RES_hh_fec!U20=0,0,1000*11630*RES_hh_fec!U20/RES_hh_num!U20)</f>
        <v>0</v>
      </c>
      <c r="V20" s="72">
        <f>IF(RES_hh_fec!V20=0,0,1000*11630*RES_hh_fec!V20/RES_hh_num!V20)</f>
        <v>0</v>
      </c>
      <c r="W20" s="72">
        <f>IF(RES_hh_fec!W20=0,0,1000*11630*RES_hh_fec!W20/RES_hh_num!W20)</f>
        <v>0</v>
      </c>
      <c r="X20" s="72">
        <f>IF(RES_hh_fec!X20=0,0,1000*11630*RES_hh_fec!X20/RES_hh_num!X20)</f>
        <v>0</v>
      </c>
      <c r="Y20" s="72">
        <f>IF(RES_hh_fec!Y20=0,0,1000*11630*RES_hh_fec!Y20/RES_hh_num!Y20)</f>
        <v>0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2379.8722013898096</v>
      </c>
      <c r="C21" s="72">
        <f>IF(RES_hh_fec!C21=0,0,1000*11630*RES_hh_fec!C21/RES_hh_num!C21)</f>
        <v>2552.0636089705563</v>
      </c>
      <c r="D21" s="72">
        <f>IF(RES_hh_fec!D21=0,0,1000*11630*RES_hh_fec!D21/RES_hh_num!D21)</f>
        <v>2420.1267105022807</v>
      </c>
      <c r="E21" s="72">
        <f>IF(RES_hh_fec!E21=0,0,1000*11630*RES_hh_fec!E21/RES_hh_num!E21)</f>
        <v>2547.6554115873896</v>
      </c>
      <c r="F21" s="72">
        <f>IF(RES_hh_fec!F21=0,0,1000*11630*RES_hh_fec!F21/RES_hh_num!F21)</f>
        <v>2445.349550610626</v>
      </c>
      <c r="G21" s="72">
        <f>IF(RES_hh_fec!G21=0,0,1000*11630*RES_hh_fec!G21/RES_hh_num!G21)</f>
        <v>2574.1012757577946</v>
      </c>
      <c r="H21" s="72">
        <f>IF(RES_hh_fec!H21=0,0,1000*11630*RES_hh_fec!H21/RES_hh_num!H21)</f>
        <v>2493.2638822442241</v>
      </c>
      <c r="I21" s="72">
        <f>IF(RES_hh_fec!I21=0,0,1000*11630*RES_hh_fec!I21/RES_hh_num!I21)</f>
        <v>2348.1081689181428</v>
      </c>
      <c r="J21" s="72">
        <f>IF(RES_hh_fec!J21=0,0,1000*11630*RES_hh_fec!J21/RES_hh_num!J21)</f>
        <v>2312.7630466307673</v>
      </c>
      <c r="K21" s="72">
        <f>IF(RES_hh_fec!K21=0,0,1000*11630*RES_hh_fec!K21/RES_hh_num!K21)</f>
        <v>2193.0135933799725</v>
      </c>
      <c r="L21" s="72">
        <f>IF(RES_hh_fec!L21=0,0,1000*11630*RES_hh_fec!L21/RES_hh_num!L21)</f>
        <v>2312.6890622779097</v>
      </c>
      <c r="M21" s="72">
        <f>IF(RES_hh_fec!M21=0,0,1000*11630*RES_hh_fec!M21/RES_hh_num!M21)</f>
        <v>1947.5341774440956</v>
      </c>
      <c r="N21" s="72">
        <f>IF(RES_hh_fec!N21=0,0,1000*11630*RES_hh_fec!N21/RES_hh_num!N21)</f>
        <v>1922.6932378630902</v>
      </c>
      <c r="O21" s="72">
        <f>IF(RES_hh_fec!O21=0,0,1000*11630*RES_hh_fec!O21/RES_hh_num!O21)</f>
        <v>1902.4029486952627</v>
      </c>
      <c r="P21" s="72">
        <f>IF(RES_hh_fec!P21=0,0,1000*11630*RES_hh_fec!P21/RES_hh_num!P21)</f>
        <v>1741.9669580557377</v>
      </c>
      <c r="Q21" s="72">
        <f>IF(RES_hh_fec!Q21=0,0,1000*11630*RES_hh_fec!Q21/RES_hh_num!Q21)</f>
        <v>1816.2447292370666</v>
      </c>
      <c r="R21" s="72">
        <f>IF(RES_hh_fec!R21=0,0,1000*11630*RES_hh_fec!R21/RES_hh_num!R21)</f>
        <v>1964.3710836203134</v>
      </c>
      <c r="S21" s="72">
        <f>IF(RES_hh_fec!S21=0,0,1000*11630*RES_hh_fec!S21/RES_hh_num!S21)</f>
        <v>2026.5173446522338</v>
      </c>
      <c r="T21" s="72">
        <f>IF(RES_hh_fec!T21=0,0,1000*11630*RES_hh_fec!T21/RES_hh_num!T21)</f>
        <v>1915.9602182127032</v>
      </c>
      <c r="U21" s="72">
        <f>IF(RES_hh_fec!U21=0,0,1000*11630*RES_hh_fec!U21/RES_hh_num!U21)</f>
        <v>1818.616044310937</v>
      </c>
      <c r="V21" s="72">
        <f>IF(RES_hh_fec!V21=0,0,1000*11630*RES_hh_fec!V21/RES_hh_num!V21)</f>
        <v>1917.7001094138332</v>
      </c>
      <c r="W21" s="72">
        <f>IF(RES_hh_fec!W21=0,0,1000*11630*RES_hh_fec!W21/RES_hh_num!W21)</f>
        <v>1885.2478613295896</v>
      </c>
      <c r="X21" s="72">
        <f>IF(RES_hh_fec!X21=0,0,1000*11630*RES_hh_fec!X21/RES_hh_num!X21)</f>
        <v>1527.0421050136238</v>
      </c>
      <c r="Y21" s="72">
        <f>IF(RES_hh_fec!Y21=0,0,1000*11630*RES_hh_fec!Y21/RES_hh_num!Y21)</f>
        <v>1391.4262919696541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2806.3014604414766</v>
      </c>
      <c r="C22" s="72">
        <f>IF(RES_hh_fec!C22=0,0,1000*11630*RES_hh_fec!C22/RES_hh_num!C22)</f>
        <v>2740.1919963208279</v>
      </c>
      <c r="D22" s="72">
        <f>IF(RES_hh_fec!D22=0,0,1000*11630*RES_hh_fec!D22/RES_hh_num!D22)</f>
        <v>2753.6865864645697</v>
      </c>
      <c r="E22" s="72">
        <f>IF(RES_hh_fec!E22=0,0,1000*11630*RES_hh_fec!E22/RES_hh_num!E22)</f>
        <v>2691.9977032017741</v>
      </c>
      <c r="F22" s="72">
        <f>IF(RES_hh_fec!F22=0,0,1000*11630*RES_hh_fec!F22/RES_hh_num!F22)</f>
        <v>2563.386478044351</v>
      </c>
      <c r="G22" s="72">
        <f>IF(RES_hh_fec!G22=0,0,1000*11630*RES_hh_fec!G22/RES_hh_num!G22)</f>
        <v>2639.3239541552466</v>
      </c>
      <c r="H22" s="72">
        <f>IF(RES_hh_fec!H22=0,0,1000*11630*RES_hh_fec!H22/RES_hh_num!H22)</f>
        <v>2454.6284352382409</v>
      </c>
      <c r="I22" s="72">
        <f>IF(RES_hh_fec!I22=0,0,1000*11630*RES_hh_fec!I22/RES_hh_num!I22)</f>
        <v>2402.7187747740118</v>
      </c>
      <c r="J22" s="72">
        <f>IF(RES_hh_fec!J22=0,0,1000*11630*RES_hh_fec!J22/RES_hh_num!J22)</f>
        <v>2292.0311603525233</v>
      </c>
      <c r="K22" s="72">
        <f>IF(RES_hh_fec!K22=0,0,1000*11630*RES_hh_fec!K22/RES_hh_num!K22)</f>
        <v>2164.582941877527</v>
      </c>
      <c r="L22" s="72">
        <f>IF(RES_hh_fec!L22=0,0,1000*11630*RES_hh_fec!L22/RES_hh_num!L22)</f>
        <v>1965.5931520032393</v>
      </c>
      <c r="M22" s="72">
        <f>IF(RES_hh_fec!M22=0,0,1000*11630*RES_hh_fec!M22/RES_hh_num!M22)</f>
        <v>1845.1464056100053</v>
      </c>
      <c r="N22" s="72">
        <f>IF(RES_hh_fec!N22=0,0,1000*11630*RES_hh_fec!N22/RES_hh_num!N22)</f>
        <v>1719.0959355350451</v>
      </c>
      <c r="O22" s="72">
        <f>IF(RES_hh_fec!O22=0,0,1000*11630*RES_hh_fec!O22/RES_hh_num!O22)</f>
        <v>1599.4968169925398</v>
      </c>
      <c r="P22" s="72">
        <f>IF(RES_hh_fec!P22=0,0,1000*11630*RES_hh_fec!P22/RES_hh_num!P22)</f>
        <v>1780.6802820699722</v>
      </c>
      <c r="Q22" s="72">
        <f>IF(RES_hh_fec!Q22=0,0,1000*11630*RES_hh_fec!Q22/RES_hh_num!Q22)</f>
        <v>1595.4763343619252</v>
      </c>
      <c r="R22" s="72">
        <f>IF(RES_hh_fec!R22=0,0,1000*11630*RES_hh_fec!R22/RES_hh_num!R22)</f>
        <v>1741.0023096778098</v>
      </c>
      <c r="S22" s="72">
        <f>IF(RES_hh_fec!S22=0,0,1000*11630*RES_hh_fec!S22/RES_hh_num!S22)</f>
        <v>1874.7010504125321</v>
      </c>
      <c r="T22" s="72">
        <f>IF(RES_hh_fec!T22=0,0,1000*11630*RES_hh_fec!T22/RES_hh_num!T22)</f>
        <v>1866.6339229852674</v>
      </c>
      <c r="U22" s="72">
        <f>IF(RES_hh_fec!U22=0,0,1000*11630*RES_hh_fec!U22/RES_hh_num!U22)</f>
        <v>1802.052764457377</v>
      </c>
      <c r="V22" s="72">
        <f>IF(RES_hh_fec!V22=0,0,1000*11630*RES_hh_fec!V22/RES_hh_num!V22)</f>
        <v>1740.817076141092</v>
      </c>
      <c r="W22" s="72">
        <f>IF(RES_hh_fec!W22=0,0,1000*11630*RES_hh_fec!W22/RES_hh_num!W22)</f>
        <v>1755.573044807177</v>
      </c>
      <c r="X22" s="72">
        <f>IF(RES_hh_fec!X22=0,0,1000*11630*RES_hh_fec!X22/RES_hh_num!X22)</f>
        <v>1530.2976428915422</v>
      </c>
      <c r="Y22" s="72">
        <f>IF(RES_hh_fec!Y22=0,0,1000*11630*RES_hh_fec!Y22/RES_hh_num!Y22)</f>
        <v>1388.4513264087248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1574.3456271393295</v>
      </c>
      <c r="C24" s="72">
        <f>IF(RES_hh_fec!C24=0,0,1000*11630*RES_hh_fec!C24/RES_hh_num!C24)</f>
        <v>1638.1354544923663</v>
      </c>
      <c r="D24" s="72">
        <f>IF(RES_hh_fec!D24=0,0,1000*11630*RES_hh_fec!D24/RES_hh_num!D24)</f>
        <v>1643.4310149120702</v>
      </c>
      <c r="E24" s="72">
        <f>IF(RES_hh_fec!E24=0,0,1000*11630*RES_hh_fec!E24/RES_hh_num!E24)</f>
        <v>1670.927412454228</v>
      </c>
      <c r="F24" s="72">
        <f>IF(RES_hh_fec!F24=0,0,1000*11630*RES_hh_fec!F24/RES_hh_num!F24)</f>
        <v>1607.0014622917597</v>
      </c>
      <c r="G24" s="72">
        <f>IF(RES_hh_fec!G24=0,0,1000*11630*RES_hh_fec!G24/RES_hh_num!G24)</f>
        <v>1724.8618655025005</v>
      </c>
      <c r="H24" s="72">
        <f>IF(RES_hh_fec!H24=0,0,1000*11630*RES_hh_fec!H24/RES_hh_num!H24)</f>
        <v>1613.9461613654637</v>
      </c>
      <c r="I24" s="72">
        <f>IF(RES_hh_fec!I24=0,0,1000*11630*RES_hh_fec!I24/RES_hh_num!I24)</f>
        <v>1670.8895340946017</v>
      </c>
      <c r="J24" s="72">
        <f>IF(RES_hh_fec!J24=0,0,1000*11630*RES_hh_fec!J24/RES_hh_num!J24)</f>
        <v>1642.8691253010193</v>
      </c>
      <c r="K24" s="72">
        <f>IF(RES_hh_fec!K24=0,0,1000*11630*RES_hh_fec!K24/RES_hh_num!K24)</f>
        <v>1529.6537853340508</v>
      </c>
      <c r="L24" s="72">
        <f>IF(RES_hh_fec!L24=0,0,1000*11630*RES_hh_fec!L24/RES_hh_num!L24)</f>
        <v>1575.21839227851</v>
      </c>
      <c r="M24" s="72">
        <f>IF(RES_hh_fec!M24=0,0,1000*11630*RES_hh_fec!M24/RES_hh_num!M24)</f>
        <v>1403.2136928273871</v>
      </c>
      <c r="N24" s="72">
        <f>IF(RES_hh_fec!N24=0,0,1000*11630*RES_hh_fec!N24/RES_hh_num!N24)</f>
        <v>1422.9473738229024</v>
      </c>
      <c r="O24" s="72">
        <f>IF(RES_hh_fec!O24=0,0,1000*11630*RES_hh_fec!O24/RES_hh_num!O24)</f>
        <v>1423.6358686972687</v>
      </c>
      <c r="P24" s="72">
        <f>IF(RES_hh_fec!P24=0,0,1000*11630*RES_hh_fec!P24/RES_hh_num!P24)</f>
        <v>1373.0065496536629</v>
      </c>
      <c r="Q24" s="72">
        <f>IF(RES_hh_fec!Q24=0,0,1000*11630*RES_hh_fec!Q24/RES_hh_num!Q24)</f>
        <v>1406.0831441369694</v>
      </c>
      <c r="R24" s="72">
        <f>IF(RES_hh_fec!R24=0,0,1000*11630*RES_hh_fec!R24/RES_hh_num!R24)</f>
        <v>1505.2232957819481</v>
      </c>
      <c r="S24" s="72">
        <f>IF(RES_hh_fec!S24=0,0,1000*11630*RES_hh_fec!S24/RES_hh_num!S24)</f>
        <v>1621.3651890227241</v>
      </c>
      <c r="T24" s="72">
        <f>IF(RES_hh_fec!T24=0,0,1000*11630*RES_hh_fec!T24/RES_hh_num!T24)</f>
        <v>1587.1446513976573</v>
      </c>
      <c r="U24" s="72">
        <f>IF(RES_hh_fec!U24=0,0,1000*11630*RES_hh_fec!U24/RES_hh_num!U24)</f>
        <v>1563.580758107825</v>
      </c>
      <c r="V24" s="72">
        <f>IF(RES_hh_fec!V24=0,0,1000*11630*RES_hh_fec!V24/RES_hh_num!V24)</f>
        <v>1620.1748015630551</v>
      </c>
      <c r="W24" s="72">
        <f>IF(RES_hh_fec!W24=0,0,1000*11630*RES_hh_fec!W24/RES_hh_num!W24)</f>
        <v>1604.5591481017077</v>
      </c>
      <c r="X24" s="72">
        <f>IF(RES_hh_fec!X24=0,0,1000*11630*RES_hh_fec!X24/RES_hh_num!X24)</f>
        <v>1397.4574240634215</v>
      </c>
      <c r="Y24" s="72">
        <f>IF(RES_hh_fec!Y24=0,0,1000*11630*RES_hh_fec!Y24/RES_hh_num!Y24)</f>
        <v>1215.8493066816236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2042.6811026172402</v>
      </c>
      <c r="C25" s="74">
        <f>IF(RES_hh_fec!C25=0,0,1000*11630*RES_hh_fec!C25/RES_hh_num!C25)</f>
        <v>2056.3141234281852</v>
      </c>
      <c r="D25" s="74">
        <f>IF(RES_hh_fec!D25=0,0,1000*11630*RES_hh_fec!D25/RES_hh_num!D25)</f>
        <v>2050.9315909815409</v>
      </c>
      <c r="E25" s="74">
        <f>IF(RES_hh_fec!E25=0,0,1000*11630*RES_hh_fec!E25/RES_hh_num!E25)</f>
        <v>2084.943939689213</v>
      </c>
      <c r="F25" s="74">
        <f>IF(RES_hh_fec!F25=0,0,1000*11630*RES_hh_fec!F25/RES_hh_num!F25)</f>
        <v>2039.7724428117183</v>
      </c>
      <c r="G25" s="74">
        <f>IF(RES_hh_fec!G25=0,0,1000*11630*RES_hh_fec!G25/RES_hh_num!G25)</f>
        <v>2054.2120337177216</v>
      </c>
      <c r="H25" s="74">
        <f>IF(RES_hh_fec!H25=0,0,1000*11630*RES_hh_fec!H25/RES_hh_num!H25)</f>
        <v>2112.5526795979426</v>
      </c>
      <c r="I25" s="74">
        <f>IF(RES_hh_fec!I25=0,0,1000*11630*RES_hh_fec!I25/RES_hh_num!I25)</f>
        <v>2018.4338379909839</v>
      </c>
      <c r="J25" s="74">
        <f>IF(RES_hh_fec!J25=0,0,1000*11630*RES_hh_fec!J25/RES_hh_num!J25)</f>
        <v>1941.3175533227468</v>
      </c>
      <c r="K25" s="74">
        <f>IF(RES_hh_fec!K25=0,0,1000*11630*RES_hh_fec!K25/RES_hh_num!K25)</f>
        <v>1886.4207022272042</v>
      </c>
      <c r="L25" s="74">
        <f>IF(RES_hh_fec!L25=0,0,1000*11630*RES_hh_fec!L25/RES_hh_num!L25)</f>
        <v>1890.2217364344631</v>
      </c>
      <c r="M25" s="74">
        <f>IF(RES_hh_fec!M25=0,0,1000*11630*RES_hh_fec!M25/RES_hh_num!M25)</f>
        <v>1716.5242744691457</v>
      </c>
      <c r="N25" s="74">
        <f>IF(RES_hh_fec!N25=0,0,1000*11630*RES_hh_fec!N25/RES_hh_num!N25)</f>
        <v>1659.8249786845172</v>
      </c>
      <c r="O25" s="74">
        <f>IF(RES_hh_fec!O25=0,0,1000*11630*RES_hh_fec!O25/RES_hh_num!O25)</f>
        <v>1604.3030002983514</v>
      </c>
      <c r="P25" s="74">
        <f>IF(RES_hh_fec!P25=0,0,1000*11630*RES_hh_fec!P25/RES_hh_num!P25)</f>
        <v>1644.8046714374941</v>
      </c>
      <c r="Q25" s="74">
        <f>IF(RES_hh_fec!Q25=0,0,1000*11630*RES_hh_fec!Q25/RES_hh_num!Q25)</f>
        <v>1646.3329221817387</v>
      </c>
      <c r="R25" s="74">
        <f>IF(RES_hh_fec!R25=0,0,1000*11630*RES_hh_fec!R25/RES_hh_num!R25)</f>
        <v>1669.3608433728002</v>
      </c>
      <c r="S25" s="74">
        <f>IF(RES_hh_fec!S25=0,0,1000*11630*RES_hh_fec!S25/RES_hh_num!S25)</f>
        <v>1758.3367977857176</v>
      </c>
      <c r="T25" s="74">
        <f>IF(RES_hh_fec!T25=0,0,1000*11630*RES_hh_fec!T25/RES_hh_num!T25)</f>
        <v>1730.5490464332656</v>
      </c>
      <c r="U25" s="74">
        <f>IF(RES_hh_fec!U25=0,0,1000*11630*RES_hh_fec!U25/RES_hh_num!U25)</f>
        <v>1683.8127822474351</v>
      </c>
      <c r="V25" s="74">
        <f>IF(RES_hh_fec!V25=0,0,1000*11630*RES_hh_fec!V25/RES_hh_num!V25)</f>
        <v>1764.7773017501909</v>
      </c>
      <c r="W25" s="74">
        <f>IF(RES_hh_fec!W25=0,0,1000*11630*RES_hh_fec!W25/RES_hh_num!W25)</f>
        <v>1580.325083940638</v>
      </c>
      <c r="X25" s="74">
        <f>IF(RES_hh_fec!X25=0,0,1000*11630*RES_hh_fec!X25/RES_hh_num!X25)</f>
        <v>1470.688122160527</v>
      </c>
      <c r="Y25" s="74">
        <f>IF(RES_hh_fec!Y25=0,0,1000*11630*RES_hh_fec!Y25/RES_hh_num!Y25)</f>
        <v>1208.4467550581364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0</v>
      </c>
      <c r="C26" s="77">
        <f>IF(RES_hh_fec!C26=0,0,1000*11630*RES_hh_fec!C26/RES_hh_num!C26)</f>
        <v>0</v>
      </c>
      <c r="D26" s="77">
        <f>IF(RES_hh_fec!D26=0,0,1000*11630*RES_hh_fec!D26/RES_hh_num!D26)</f>
        <v>0</v>
      </c>
      <c r="E26" s="77">
        <f>IF(RES_hh_fec!E26=0,0,1000*11630*RES_hh_fec!E26/RES_hh_num!E26)</f>
        <v>643.333466437727</v>
      </c>
      <c r="F26" s="77">
        <f>IF(RES_hh_fec!F26=0,0,1000*11630*RES_hh_fec!F26/RES_hh_num!F26)</f>
        <v>629.74330357142856</v>
      </c>
      <c r="G26" s="77">
        <f>IF(RES_hh_fec!G26=0,0,1000*11630*RES_hh_fec!G26/RES_hh_num!G26)</f>
        <v>661.34546120505479</v>
      </c>
      <c r="H26" s="77">
        <f>IF(RES_hh_fec!H26=0,0,1000*11630*RES_hh_fec!H26/RES_hh_num!H26)</f>
        <v>657.62079984506647</v>
      </c>
      <c r="I26" s="77">
        <f>IF(RES_hh_fec!I26=0,0,1000*11630*RES_hh_fec!I26/RES_hh_num!I26)</f>
        <v>643.23619950520276</v>
      </c>
      <c r="J26" s="77">
        <f>IF(RES_hh_fec!J26=0,0,1000*11630*RES_hh_fec!J26/RES_hh_num!J26)</f>
        <v>634.15068310266554</v>
      </c>
      <c r="K26" s="77">
        <f>IF(RES_hh_fec!K26=0,0,1000*11630*RES_hh_fec!K26/RES_hh_num!K26)</f>
        <v>613.24958393729537</v>
      </c>
      <c r="L26" s="77">
        <f>IF(RES_hh_fec!L26=0,0,1000*11630*RES_hh_fec!L26/RES_hh_num!L26)</f>
        <v>636.75110380611682</v>
      </c>
      <c r="M26" s="77">
        <f>IF(RES_hh_fec!M26=0,0,1000*11630*RES_hh_fec!M26/RES_hh_num!M26)</f>
        <v>644.48730938092638</v>
      </c>
      <c r="N26" s="77">
        <f>IF(RES_hh_fec!N26=0,0,1000*11630*RES_hh_fec!N26/RES_hh_num!N26)</f>
        <v>645.3682737851093</v>
      </c>
      <c r="O26" s="77">
        <f>IF(RES_hh_fec!O26=0,0,1000*11630*RES_hh_fec!O26/RES_hh_num!O26)</f>
        <v>644.85276772069437</v>
      </c>
      <c r="P26" s="77">
        <f>IF(RES_hh_fec!P26=0,0,1000*11630*RES_hh_fec!P26/RES_hh_num!P26)</f>
        <v>637.32011010901545</v>
      </c>
      <c r="Q26" s="77">
        <f>IF(RES_hh_fec!Q26=0,0,1000*11630*RES_hh_fec!Q26/RES_hh_num!Q26)</f>
        <v>679.73843821076582</v>
      </c>
      <c r="R26" s="77">
        <f>IF(RES_hh_fec!R26=0,0,1000*11630*RES_hh_fec!R26/RES_hh_num!R26)</f>
        <v>716.14087024785169</v>
      </c>
      <c r="S26" s="77">
        <f>IF(RES_hh_fec!S26=0,0,1000*11630*RES_hh_fec!S26/RES_hh_num!S26)</f>
        <v>750.91413739532413</v>
      </c>
      <c r="T26" s="77">
        <f>IF(RES_hh_fec!T26=0,0,1000*11630*RES_hh_fec!T26/RES_hh_num!T26)</f>
        <v>742.76622343448105</v>
      </c>
      <c r="U26" s="77">
        <f>IF(RES_hh_fec!U26=0,0,1000*11630*RES_hh_fec!U26/RES_hh_num!U26)</f>
        <v>739.99564690152647</v>
      </c>
      <c r="V26" s="77">
        <f>IF(RES_hh_fec!V26=0,0,1000*11630*RES_hh_fec!V26/RES_hh_num!V26)</f>
        <v>754.88145971747974</v>
      </c>
      <c r="W26" s="77">
        <f>IF(RES_hh_fec!W26=0,0,1000*11630*RES_hh_fec!W26/RES_hh_num!W26)</f>
        <v>753.01739096903555</v>
      </c>
      <c r="X26" s="77">
        <f>IF(RES_hh_fec!X26=0,0,1000*11630*RES_hh_fec!X26/RES_hh_num!X26)</f>
        <v>680.16332085743466</v>
      </c>
      <c r="Y26" s="77">
        <f>IF(RES_hh_fec!Y26=0,0,1000*11630*RES_hh_fec!Y26/RES_hh_num!Y26)</f>
        <v>626.49709060681607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876.27146913742376</v>
      </c>
      <c r="C27" s="69">
        <f>IF(RES_hh_fec!C27=0,0,1000*11630*RES_hh_fec!C27/RES_hh_num!C27)</f>
        <v>897.1532856263259</v>
      </c>
      <c r="D27" s="69">
        <f>IF(RES_hh_fec!D27=0,0,1000*11630*RES_hh_fec!D27/RES_hh_num!D27)</f>
        <v>874.55620023465588</v>
      </c>
      <c r="E27" s="69">
        <f>IF(RES_hh_fec!E27=0,0,1000*11630*RES_hh_fec!E27/RES_hh_num!E27)</f>
        <v>912.44157932711812</v>
      </c>
      <c r="F27" s="69">
        <f>IF(RES_hh_fec!F27=0,0,1000*11630*RES_hh_fec!F27/RES_hh_num!F27)</f>
        <v>905.82094146701616</v>
      </c>
      <c r="G27" s="69">
        <f>IF(RES_hh_fec!G27=0,0,1000*11630*RES_hh_fec!G27/RES_hh_num!G27)</f>
        <v>920.44366997809936</v>
      </c>
      <c r="H27" s="69">
        <f>IF(RES_hh_fec!H27=0,0,1000*11630*RES_hh_fec!H27/RES_hh_num!H27)</f>
        <v>974.52521500489217</v>
      </c>
      <c r="I27" s="69">
        <f>IF(RES_hh_fec!I27=0,0,1000*11630*RES_hh_fec!I27/RES_hh_num!I27)</f>
        <v>870.06151137573738</v>
      </c>
      <c r="J27" s="69">
        <f>IF(RES_hh_fec!J27=0,0,1000*11630*RES_hh_fec!J27/RES_hh_num!J27)</f>
        <v>909.88728850455016</v>
      </c>
      <c r="K27" s="69">
        <f>IF(RES_hh_fec!K27=0,0,1000*11630*RES_hh_fec!K27/RES_hh_num!K27)</f>
        <v>952.79738725885829</v>
      </c>
      <c r="L27" s="69">
        <f>IF(RES_hh_fec!L27=0,0,1000*11630*RES_hh_fec!L27/RES_hh_num!L27)</f>
        <v>1018.2372107217583</v>
      </c>
      <c r="M27" s="69">
        <f>IF(RES_hh_fec!M27=0,0,1000*11630*RES_hh_fec!M27/RES_hh_num!M27)</f>
        <v>894.20572497124374</v>
      </c>
      <c r="N27" s="69">
        <f>IF(RES_hh_fec!N27=0,0,1000*11630*RES_hh_fec!N27/RES_hh_num!N27)</f>
        <v>956.43481045632234</v>
      </c>
      <c r="O27" s="69">
        <f>IF(RES_hh_fec!O27=0,0,1000*11630*RES_hh_fec!O27/RES_hh_num!O27)</f>
        <v>957.77987377746786</v>
      </c>
      <c r="P27" s="69">
        <f>IF(RES_hh_fec!P27=0,0,1000*11630*RES_hh_fec!P27/RES_hh_num!P27)</f>
        <v>824.92238085815541</v>
      </c>
      <c r="Q27" s="69">
        <f>IF(RES_hh_fec!Q27=0,0,1000*11630*RES_hh_fec!Q27/RES_hh_num!Q27)</f>
        <v>883.84908529304482</v>
      </c>
      <c r="R27" s="69">
        <f>IF(RES_hh_fec!R27=0,0,1000*11630*RES_hh_fec!R27/RES_hh_num!R27)</f>
        <v>903.88296475807033</v>
      </c>
      <c r="S27" s="69">
        <f>IF(RES_hh_fec!S27=0,0,1000*11630*RES_hh_fec!S27/RES_hh_num!S27)</f>
        <v>898.28231488918698</v>
      </c>
      <c r="T27" s="69">
        <f>IF(RES_hh_fec!T27=0,0,1000*11630*RES_hh_fec!T27/RES_hh_num!T27)</f>
        <v>850.67111393433288</v>
      </c>
      <c r="U27" s="69">
        <f>IF(RES_hh_fec!U27=0,0,1000*11630*RES_hh_fec!U27/RES_hh_num!U27)</f>
        <v>811.40071903219018</v>
      </c>
      <c r="V27" s="69">
        <f>IF(RES_hh_fec!V27=0,0,1000*11630*RES_hh_fec!V27/RES_hh_num!V27)</f>
        <v>863.76421825769432</v>
      </c>
      <c r="W27" s="69">
        <f>IF(RES_hh_fec!W27=0,0,1000*11630*RES_hh_fec!W27/RES_hh_num!W27)</f>
        <v>1000.2051452948584</v>
      </c>
      <c r="X27" s="69">
        <f>IF(RES_hh_fec!X27=0,0,1000*11630*RES_hh_fec!X27/RES_hh_num!X27)</f>
        <v>783.63468266684879</v>
      </c>
      <c r="Y27" s="69">
        <f>IF(RES_hh_fec!Y27=0,0,1000*11630*RES_hh_fec!Y27/RES_hh_num!Y27)</f>
        <v>779.5672739316351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1042.5673043517611</v>
      </c>
      <c r="C28" s="72">
        <f>IF(RES_hh_fec!C28=0,0,1000*11630*RES_hh_fec!C28/RES_hh_num!C28)</f>
        <v>1012.9815703804243</v>
      </c>
      <c r="D28" s="72">
        <f>IF(RES_hh_fec!D28=0,0,1000*11630*RES_hh_fec!D28/RES_hh_num!D28)</f>
        <v>991.29216156408177</v>
      </c>
      <c r="E28" s="72">
        <f>IF(RES_hh_fec!E28=0,0,1000*11630*RES_hh_fec!E28/RES_hh_num!E28)</f>
        <v>1046.073396673374</v>
      </c>
      <c r="F28" s="72">
        <f>IF(RES_hh_fec!F28=0,0,1000*11630*RES_hh_fec!F28/RES_hh_num!F28)</f>
        <v>1068.0170364252083</v>
      </c>
      <c r="G28" s="72">
        <f>IF(RES_hh_fec!G28=0,0,1000*11630*RES_hh_fec!G28/RES_hh_num!G28)</f>
        <v>995.42676879741532</v>
      </c>
      <c r="H28" s="72">
        <f>IF(RES_hh_fec!H28=0,0,1000*11630*RES_hh_fec!H28/RES_hh_num!H28)</f>
        <v>1211.3543987324904</v>
      </c>
      <c r="I28" s="72">
        <f>IF(RES_hh_fec!I28=0,0,1000*11630*RES_hh_fec!I28/RES_hh_num!I28)</f>
        <v>964.06374393253691</v>
      </c>
      <c r="J28" s="72">
        <f>IF(RES_hh_fec!J28=0,0,1000*11630*RES_hh_fec!J28/RES_hh_num!J28)</f>
        <v>998.00720915786633</v>
      </c>
      <c r="K28" s="72">
        <f>IF(RES_hh_fec!K28=0,0,1000*11630*RES_hh_fec!K28/RES_hh_num!K28)</f>
        <v>1081.9125219485479</v>
      </c>
      <c r="L28" s="72">
        <f>IF(RES_hh_fec!L28=0,0,1000*11630*RES_hh_fec!L28/RES_hh_num!L28)</f>
        <v>1214.1437084744639</v>
      </c>
      <c r="M28" s="72">
        <f>IF(RES_hh_fec!M28=0,0,1000*11630*RES_hh_fec!M28/RES_hh_num!M28)</f>
        <v>1125.6230507993118</v>
      </c>
      <c r="N28" s="72">
        <f>IF(RES_hh_fec!N28=0,0,1000*11630*RES_hh_fec!N28/RES_hh_num!N28)</f>
        <v>1104.7892440448086</v>
      </c>
      <c r="O28" s="72">
        <f>IF(RES_hh_fec!O28=0,0,1000*11630*RES_hh_fec!O28/RES_hh_num!O28)</f>
        <v>1085.2979179957654</v>
      </c>
      <c r="P28" s="72">
        <f>IF(RES_hh_fec!P28=0,0,1000*11630*RES_hh_fec!P28/RES_hh_num!P28)</f>
        <v>1070.1004227824576</v>
      </c>
      <c r="Q28" s="72">
        <f>IF(RES_hh_fec!Q28=0,0,1000*11630*RES_hh_fec!Q28/RES_hh_num!Q28)</f>
        <v>1125.6216838910489</v>
      </c>
      <c r="R28" s="72">
        <f>IF(RES_hh_fec!R28=0,0,1000*11630*RES_hh_fec!R28/RES_hh_num!R28)</f>
        <v>934.63729400714783</v>
      </c>
      <c r="S28" s="72">
        <f>IF(RES_hh_fec!S28=0,0,1000*11630*RES_hh_fec!S28/RES_hh_num!S28)</f>
        <v>1073.9309926902247</v>
      </c>
      <c r="T28" s="72">
        <f>IF(RES_hh_fec!T28=0,0,1000*11630*RES_hh_fec!T28/RES_hh_num!T28)</f>
        <v>1140.6490981023267</v>
      </c>
      <c r="U28" s="72">
        <f>IF(RES_hh_fec!U28=0,0,1000*11630*RES_hh_fec!U28/RES_hh_num!U28)</f>
        <v>1188.7350178166503</v>
      </c>
      <c r="V28" s="72">
        <f>IF(RES_hh_fec!V28=0,0,1000*11630*RES_hh_fec!V28/RES_hh_num!V28)</f>
        <v>1093.9555761937931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1010.7979574775061</v>
      </c>
      <c r="C29" s="72">
        <f>IF(RES_hh_fec!C29=0,0,1000*11630*RES_hh_fec!C29/RES_hh_num!C29)</f>
        <v>1097.0681916467693</v>
      </c>
      <c r="D29" s="72">
        <f>IF(RES_hh_fec!D29=0,0,1000*11630*RES_hh_fec!D29/RES_hh_num!D29)</f>
        <v>1027.265295571365</v>
      </c>
      <c r="E29" s="72">
        <f>IF(RES_hh_fec!E29=0,0,1000*11630*RES_hh_fec!E29/RES_hh_num!E29)</f>
        <v>1014.6203480598151</v>
      </c>
      <c r="F29" s="72">
        <f>IF(RES_hh_fec!F29=0,0,1000*11630*RES_hh_fec!F29/RES_hh_num!F29)</f>
        <v>1192.5477844670572</v>
      </c>
      <c r="G29" s="72">
        <f>IF(RES_hh_fec!G29=0,0,1000*11630*RES_hh_fec!G29/RES_hh_num!G29)</f>
        <v>934.4543018700731</v>
      </c>
      <c r="H29" s="72">
        <f>IF(RES_hh_fec!H29=0,0,1000*11630*RES_hh_fec!H29/RES_hh_num!H29)</f>
        <v>1126.9290114535047</v>
      </c>
      <c r="I29" s="72">
        <f>IF(RES_hh_fec!I29=0,0,1000*11630*RES_hh_fec!I29/RES_hh_num!I29)</f>
        <v>1148.3068631504766</v>
      </c>
      <c r="J29" s="72">
        <f>IF(RES_hh_fec!J29=0,0,1000*11630*RES_hh_fec!J29/RES_hh_num!J29)</f>
        <v>905.95737062921353</v>
      </c>
      <c r="K29" s="72">
        <f>IF(RES_hh_fec!K29=0,0,1000*11630*RES_hh_fec!K29/RES_hh_num!K29)</f>
        <v>272.7185272952633</v>
      </c>
      <c r="L29" s="72">
        <f>IF(RES_hh_fec!L29=0,0,1000*11630*RES_hh_fec!L29/RES_hh_num!L29)</f>
        <v>927.68841550790148</v>
      </c>
      <c r="M29" s="72">
        <f>IF(RES_hh_fec!M29=0,0,1000*11630*RES_hh_fec!M29/RES_hh_num!M29)</f>
        <v>1211.871062177961</v>
      </c>
      <c r="N29" s="72">
        <f>IF(RES_hh_fec!N29=0,0,1000*11630*RES_hh_fec!N29/RES_hh_num!N29)</f>
        <v>1256.0058629043806</v>
      </c>
      <c r="O29" s="72">
        <f>IF(RES_hh_fec!O29=0,0,1000*11630*RES_hh_fec!O29/RES_hh_num!O29)</f>
        <v>924.23068934149615</v>
      </c>
      <c r="P29" s="72">
        <f>IF(RES_hh_fec!P29=0,0,1000*11630*RES_hh_fec!P29/RES_hh_num!P29)</f>
        <v>1368.8863963935032</v>
      </c>
      <c r="Q29" s="72">
        <f>IF(RES_hh_fec!Q29=0,0,1000*11630*RES_hh_fec!Q29/RES_hh_num!Q29)</f>
        <v>1134.8851003578059</v>
      </c>
      <c r="R29" s="72">
        <f>IF(RES_hh_fec!R29=0,0,1000*11630*RES_hh_fec!R29/RES_hh_num!R29)</f>
        <v>884.26096058976157</v>
      </c>
      <c r="S29" s="72">
        <f>IF(RES_hh_fec!S29=0,0,1000*11630*RES_hh_fec!S29/RES_hh_num!S29)</f>
        <v>926.93052454281531</v>
      </c>
      <c r="T29" s="72">
        <f>IF(RES_hh_fec!T29=0,0,1000*11630*RES_hh_fec!T29/RES_hh_num!T29)</f>
        <v>1140.4695944411644</v>
      </c>
      <c r="U29" s="72">
        <f>IF(RES_hh_fec!U29=0,0,1000*11630*RES_hh_fec!U29/RES_hh_num!U29)</f>
        <v>1009.2192302500009</v>
      </c>
      <c r="V29" s="72">
        <f>IF(RES_hh_fec!V29=0,0,1000*11630*RES_hh_fec!V29/RES_hh_num!V29)</f>
        <v>1224.2074781548465</v>
      </c>
      <c r="W29" s="72">
        <f>IF(RES_hh_fec!W29=0,0,1000*11630*RES_hh_fec!W29/RES_hh_num!W29)</f>
        <v>1056.332432524305</v>
      </c>
      <c r="X29" s="72">
        <f>IF(RES_hh_fec!X29=0,0,1000*11630*RES_hh_fec!X29/RES_hh_num!X29)</f>
        <v>899.67513100748829</v>
      </c>
      <c r="Y29" s="72">
        <f>IF(RES_hh_fec!Y29=0,0,1000*11630*RES_hh_fec!Y29/RES_hh_num!Y29)</f>
        <v>1009.7701242440428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1007.0584408984472</v>
      </c>
      <c r="C30" s="72">
        <f>IF(RES_hh_fec!C30=0,0,1000*11630*RES_hh_fec!C30/RES_hh_num!C30)</f>
        <v>1064.1804697486407</v>
      </c>
      <c r="D30" s="72">
        <f>IF(RES_hh_fec!D30=0,0,1000*11630*RES_hh_fec!D30/RES_hh_num!D30)</f>
        <v>1008.28391286095</v>
      </c>
      <c r="E30" s="72">
        <f>IF(RES_hh_fec!E30=0,0,1000*11630*RES_hh_fec!E30/RES_hh_num!E30)</f>
        <v>1076.4314019320798</v>
      </c>
      <c r="F30" s="72">
        <f>IF(RES_hh_fec!F30=0,0,1000*11630*RES_hh_fec!F30/RES_hh_num!F30)</f>
        <v>1064.2639813155636</v>
      </c>
      <c r="G30" s="72">
        <f>IF(RES_hh_fec!G30=0,0,1000*11630*RES_hh_fec!G30/RES_hh_num!G30)</f>
        <v>1103.8225368705243</v>
      </c>
      <c r="H30" s="72">
        <f>IF(RES_hh_fec!H30=0,0,1000*11630*RES_hh_fec!H30/RES_hh_num!H30)</f>
        <v>1154.6533350628781</v>
      </c>
      <c r="I30" s="72">
        <f>IF(RES_hh_fec!I30=0,0,1000*11630*RES_hh_fec!I30/RES_hh_num!I30)</f>
        <v>1010.5750699217382</v>
      </c>
      <c r="J30" s="72">
        <f>IF(RES_hh_fec!J30=0,0,1000*11630*RES_hh_fec!J30/RES_hh_num!J30)</f>
        <v>1074.6328353107442</v>
      </c>
      <c r="K30" s="72">
        <f>IF(RES_hh_fec!K30=0,0,1000*11630*RES_hh_fec!K30/RES_hh_num!K30)</f>
        <v>1128.1055660489633</v>
      </c>
      <c r="L30" s="72">
        <f>IF(RES_hh_fec!L30=0,0,1000*11630*RES_hh_fec!L30/RES_hh_num!L30)</f>
        <v>1247.0531313069353</v>
      </c>
      <c r="M30" s="72">
        <f>IF(RES_hh_fec!M30=0,0,1000*11630*RES_hh_fec!M30/RES_hh_num!M30)</f>
        <v>1047.1395175578839</v>
      </c>
      <c r="N30" s="72">
        <f>IF(RES_hh_fec!N30=0,0,1000*11630*RES_hh_fec!N30/RES_hh_num!N30)</f>
        <v>1139.5170456585365</v>
      </c>
      <c r="O30" s="72">
        <f>IF(RES_hh_fec!O30=0,0,1000*11630*RES_hh_fec!O30/RES_hh_num!O30)</f>
        <v>1170.9917863682761</v>
      </c>
      <c r="P30" s="72">
        <f>IF(RES_hh_fec!P30=0,0,1000*11630*RES_hh_fec!P30/RES_hh_num!P30)</f>
        <v>934.57228391007777</v>
      </c>
      <c r="Q30" s="72">
        <f>IF(RES_hh_fec!Q30=0,0,1000*11630*RES_hh_fec!Q30/RES_hh_num!Q30)</f>
        <v>1046.9365297166578</v>
      </c>
      <c r="R30" s="72">
        <f>IF(RES_hh_fec!R30=0,0,1000*11630*RES_hh_fec!R30/RES_hh_num!R30)</f>
        <v>1120.2142103476151</v>
      </c>
      <c r="S30" s="72">
        <f>IF(RES_hh_fec!S30=0,0,1000*11630*RES_hh_fec!S30/RES_hh_num!S30)</f>
        <v>1104.3151262365773</v>
      </c>
      <c r="T30" s="72">
        <f>IF(RES_hh_fec!T30=0,0,1000*11630*RES_hh_fec!T30/RES_hh_num!T30)</f>
        <v>1027.101490991492</v>
      </c>
      <c r="U30" s="72">
        <f>IF(RES_hh_fec!U30=0,0,1000*11630*RES_hh_fec!U30/RES_hh_num!U30)</f>
        <v>977.82946658398748</v>
      </c>
      <c r="V30" s="72">
        <f>IF(RES_hh_fec!V30=0,0,1000*11630*RES_hh_fec!V30/RES_hh_num!V30)</f>
        <v>1069.7833669476965</v>
      </c>
      <c r="W30" s="72">
        <f>IF(RES_hh_fec!W30=0,0,1000*11630*RES_hh_fec!W30/RES_hh_num!W30)</f>
        <v>1303.2322487165209</v>
      </c>
      <c r="X30" s="72">
        <f>IF(RES_hh_fec!X30=0,0,1000*11630*RES_hh_fec!X30/RES_hh_num!X30)</f>
        <v>946.10154580602421</v>
      </c>
      <c r="Y30" s="72">
        <f>IF(RES_hh_fec!Y30=0,0,1000*11630*RES_hh_fec!Y30/RES_hh_num!Y30)</f>
        <v>1005.2574409491544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1031.7329847758788</v>
      </c>
      <c r="C31" s="72">
        <f>IF(RES_hh_fec!C31=0,0,1000*11630*RES_hh_fec!C31/RES_hh_num!C31)</f>
        <v>1002.0890250910668</v>
      </c>
      <c r="D31" s="72">
        <f>IF(RES_hh_fec!D31=0,0,1000*11630*RES_hh_fec!D31/RES_hh_num!D31)</f>
        <v>1027.205477169681</v>
      </c>
      <c r="E31" s="72">
        <f>IF(RES_hh_fec!E31=0,0,1000*11630*RES_hh_fec!E31/RES_hh_num!E31)</f>
        <v>1037.165175317662</v>
      </c>
      <c r="F31" s="72">
        <f>IF(RES_hh_fec!F31=0,0,1000*11630*RES_hh_fec!F31/RES_hh_num!F31)</f>
        <v>1039.8997270896841</v>
      </c>
      <c r="G31" s="72">
        <f>IF(RES_hh_fec!G31=0,0,1000*11630*RES_hh_fec!G31/RES_hh_num!G31)</f>
        <v>1080.0696261771941</v>
      </c>
      <c r="H31" s="72">
        <f>IF(RES_hh_fec!H31=0,0,1000*11630*RES_hh_fec!H31/RES_hh_num!H31)</f>
        <v>1110.516039141585</v>
      </c>
      <c r="I31" s="72">
        <f>IF(RES_hh_fec!I31=0,0,1000*11630*RES_hh_fec!I31/RES_hh_num!I31)</f>
        <v>1033.4249031883005</v>
      </c>
      <c r="J31" s="72">
        <f>IF(RES_hh_fec!J31=0,0,1000*11630*RES_hh_fec!J31/RES_hh_num!J31)</f>
        <v>1096.1636302708459</v>
      </c>
      <c r="K31" s="72">
        <f>IF(RES_hh_fec!K31=0,0,1000*11630*RES_hh_fec!K31/RES_hh_num!K31)</f>
        <v>1169.6272893326138</v>
      </c>
      <c r="L31" s="72">
        <f>IF(RES_hh_fec!L31=0,0,1000*11630*RES_hh_fec!L31/RES_hh_num!L31)</f>
        <v>1145.2587044776492</v>
      </c>
      <c r="M31" s="72">
        <f>IF(RES_hh_fec!M31=0,0,1000*11630*RES_hh_fec!M31/RES_hh_num!M31)</f>
        <v>1142.8502459673271</v>
      </c>
      <c r="N31" s="72">
        <f>IF(RES_hh_fec!N31=0,0,1000*11630*RES_hh_fec!N31/RES_hh_num!N31)</f>
        <v>1057.3234962598415</v>
      </c>
      <c r="O31" s="72">
        <f>IF(RES_hh_fec!O31=0,0,1000*11630*RES_hh_fec!O31/RES_hh_num!O31)</f>
        <v>986.12652598679063</v>
      </c>
      <c r="P31" s="72">
        <f>IF(RES_hh_fec!P31=0,0,1000*11630*RES_hh_fec!P31/RES_hh_num!P31)</f>
        <v>1173.5716301704192</v>
      </c>
      <c r="Q31" s="72">
        <f>IF(RES_hh_fec!Q31=0,0,1000*11630*RES_hh_fec!Q31/RES_hh_num!Q31)</f>
        <v>983.44240603654828</v>
      </c>
      <c r="R31" s="72">
        <f>IF(RES_hh_fec!R31=0,0,1000*11630*RES_hh_fec!R31/RES_hh_num!R31)</f>
        <v>1112.8653691738634</v>
      </c>
      <c r="S31" s="72">
        <f>IF(RES_hh_fec!S31=0,0,1000*11630*RES_hh_fec!S31/RES_hh_num!S31)</f>
        <v>1050.1648384760765</v>
      </c>
      <c r="T31" s="72">
        <f>IF(RES_hh_fec!T31=0,0,1000*11630*RES_hh_fec!T31/RES_hh_num!T31)</f>
        <v>1145.3963380164355</v>
      </c>
      <c r="U31" s="72">
        <f>IF(RES_hh_fec!U31=0,0,1000*11630*RES_hh_fec!U31/RES_hh_num!U31)</f>
        <v>1156.4153106174103</v>
      </c>
      <c r="V31" s="72">
        <f>IF(RES_hh_fec!V31=0,0,1000*11630*RES_hh_fec!V31/RES_hh_num!V31)</f>
        <v>1380.333511860927</v>
      </c>
      <c r="W31" s="72">
        <f>IF(RES_hh_fec!W31=0,0,1000*11630*RES_hh_fec!W31/RES_hh_num!W31)</f>
        <v>1195.2787678716791</v>
      </c>
      <c r="X31" s="72">
        <f>IF(RES_hh_fec!X31=0,0,1000*11630*RES_hh_fec!X31/RES_hh_num!X31)</f>
        <v>870.71834729276429</v>
      </c>
      <c r="Y31" s="72">
        <f>IF(RES_hh_fec!Y31=0,0,1000*11630*RES_hh_fec!Y31/RES_hh_num!Y31)</f>
        <v>1054.7291803627859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803.39736413260414</v>
      </c>
      <c r="C32" s="77">
        <f>IF(RES_hh_fec!C32=0,0,1000*11630*RES_hh_fec!C32/RES_hh_num!C32)</f>
        <v>801.50852126850339</v>
      </c>
      <c r="D32" s="77">
        <f>IF(RES_hh_fec!D32=0,0,1000*11630*RES_hh_fec!D32/RES_hh_num!D32)</f>
        <v>796.36306260564686</v>
      </c>
      <c r="E32" s="77">
        <f>IF(RES_hh_fec!E32=0,0,1000*11630*RES_hh_fec!E32/RES_hh_num!E32)</f>
        <v>821.63849252709861</v>
      </c>
      <c r="F32" s="77">
        <f>IF(RES_hh_fec!F32=0,0,1000*11630*RES_hh_fec!F32/RES_hh_num!F32)</f>
        <v>806.50782715329103</v>
      </c>
      <c r="G32" s="77">
        <f>IF(RES_hh_fec!G32=0,0,1000*11630*RES_hh_fec!G32/RES_hh_num!G32)</f>
        <v>824.05072351776289</v>
      </c>
      <c r="H32" s="77">
        <f>IF(RES_hh_fec!H32=0,0,1000*11630*RES_hh_fec!H32/RES_hh_num!H32)</f>
        <v>877.22442293903862</v>
      </c>
      <c r="I32" s="77">
        <f>IF(RES_hh_fec!I32=0,0,1000*11630*RES_hh_fec!I32/RES_hh_num!I32)</f>
        <v>792.33994915256972</v>
      </c>
      <c r="J32" s="77">
        <f>IF(RES_hh_fec!J32=0,0,1000*11630*RES_hh_fec!J32/RES_hh_num!J32)</f>
        <v>830.93601101571574</v>
      </c>
      <c r="K32" s="77">
        <f>IF(RES_hh_fec!K32=0,0,1000*11630*RES_hh_fec!K32/RES_hh_num!K32)</f>
        <v>886.03423305126944</v>
      </c>
      <c r="L32" s="77">
        <f>IF(RES_hh_fec!L32=0,0,1000*11630*RES_hh_fec!L32/RES_hh_num!L32)</f>
        <v>917.88096671745313</v>
      </c>
      <c r="M32" s="77">
        <f>IF(RES_hh_fec!M32=0,0,1000*11630*RES_hh_fec!M32/RES_hh_num!M32)</f>
        <v>813.63027362363437</v>
      </c>
      <c r="N32" s="77">
        <f>IF(RES_hh_fec!N32=0,0,1000*11630*RES_hh_fec!N32/RES_hh_num!N32)</f>
        <v>869.25132916844166</v>
      </c>
      <c r="O32" s="77">
        <f>IF(RES_hh_fec!O32=0,0,1000*11630*RES_hh_fec!O32/RES_hh_num!O32)</f>
        <v>878.38429055934319</v>
      </c>
      <c r="P32" s="77">
        <f>IF(RES_hh_fec!P32=0,0,1000*11630*RES_hh_fec!P32/RES_hh_num!P32)</f>
        <v>746.4503471769932</v>
      </c>
      <c r="Q32" s="77">
        <f>IF(RES_hh_fec!Q32=0,0,1000*11630*RES_hh_fec!Q32/RES_hh_num!Q32)</f>
        <v>806.90268032417237</v>
      </c>
      <c r="R32" s="77">
        <f>IF(RES_hh_fec!R32=0,0,1000*11630*RES_hh_fec!R32/RES_hh_num!R32)</f>
        <v>812.81409990969098</v>
      </c>
      <c r="S32" s="77">
        <f>IF(RES_hh_fec!S32=0,0,1000*11630*RES_hh_fec!S32/RES_hh_num!S32)</f>
        <v>809.22779598403702</v>
      </c>
      <c r="T32" s="77">
        <f>IF(RES_hh_fec!T32=0,0,1000*11630*RES_hh_fec!T32/RES_hh_num!T32)</f>
        <v>759.36757605522655</v>
      </c>
      <c r="U32" s="77">
        <f>IF(RES_hh_fec!U32=0,0,1000*11630*RES_hh_fec!U32/RES_hh_num!U32)</f>
        <v>727.82491807780025</v>
      </c>
      <c r="V32" s="77">
        <f>IF(RES_hh_fec!V32=0,0,1000*11630*RES_hh_fec!V32/RES_hh_num!V32)</f>
        <v>758.02393046205145</v>
      </c>
      <c r="W32" s="77">
        <f>IF(RES_hh_fec!W32=0,0,1000*11630*RES_hh_fec!W32/RES_hh_num!W32)</f>
        <v>883.20570390133219</v>
      </c>
      <c r="X32" s="77">
        <f>IF(RES_hh_fec!X32=0,0,1000*11630*RES_hh_fec!X32/RES_hh_num!X32)</f>
        <v>724.52324765777928</v>
      </c>
      <c r="Y32" s="77">
        <f>IF(RES_hh_fec!Y32=0,0,1000*11630*RES_hh_fec!Y32/RES_hh_num!Y32)</f>
        <v>699.5269964876461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9375.3687941941316</v>
      </c>
      <c r="C3" s="65">
        <f>IF(RES_hh_tes!C3=0,0,1000*11630*RES_hh_tes!C3/RES_hh_num!C3)</f>
        <v>10293.299931199352</v>
      </c>
      <c r="D3" s="65">
        <f>IF(RES_hh_tes!D3=0,0,1000*11630*RES_hh_tes!D3/RES_hh_num!D3)</f>
        <v>9860.9261699467588</v>
      </c>
      <c r="E3" s="65">
        <f>IF(RES_hh_tes!E3=0,0,1000*11630*RES_hh_tes!E3/RES_hh_num!E3)</f>
        <v>10184.922715321773</v>
      </c>
      <c r="F3" s="65">
        <f>IF(RES_hh_tes!F3=0,0,1000*11630*RES_hh_tes!F3/RES_hh_num!F3)</f>
        <v>9998.3132483898135</v>
      </c>
      <c r="G3" s="65">
        <f>IF(RES_hh_tes!G3=0,0,1000*11630*RES_hh_tes!G3/RES_hh_num!G3)</f>
        <v>9753.9930070073406</v>
      </c>
      <c r="H3" s="65">
        <f>IF(RES_hh_tes!H3=0,0,1000*11630*RES_hh_tes!H3/RES_hh_num!H3)</f>
        <v>10022.95439576808</v>
      </c>
      <c r="I3" s="65">
        <f>IF(RES_hh_tes!I3=0,0,1000*11630*RES_hh_tes!I3/RES_hh_num!I3)</f>
        <v>9526.0565546532634</v>
      </c>
      <c r="J3" s="65">
        <f>IF(RES_hh_tes!J3=0,0,1000*11630*RES_hh_tes!J3/RES_hh_num!J3)</f>
        <v>9674.3899828192425</v>
      </c>
      <c r="K3" s="65">
        <f>IF(RES_hh_tes!K3=0,0,1000*11630*RES_hh_tes!K3/RES_hh_num!K3)</f>
        <v>9968.0575577225027</v>
      </c>
      <c r="L3" s="65">
        <f>IF(RES_hh_tes!L3=0,0,1000*11630*RES_hh_tes!L3/RES_hh_num!L3)</f>
        <v>11325.274873369926</v>
      </c>
      <c r="M3" s="65">
        <f>IF(RES_hh_tes!M3=0,0,1000*11630*RES_hh_tes!M3/RES_hh_num!M3)</f>
        <v>10436.195520129155</v>
      </c>
      <c r="N3" s="65">
        <f>IF(RES_hh_tes!N3=0,0,1000*11630*RES_hh_tes!N3/RES_hh_num!N3)</f>
        <v>10905.382680844707</v>
      </c>
      <c r="O3" s="65">
        <f>IF(RES_hh_tes!O3=0,0,1000*11630*RES_hh_tes!O3/RES_hh_num!O3)</f>
        <v>11218.317167705743</v>
      </c>
      <c r="P3" s="65">
        <f>IF(RES_hh_tes!P3=0,0,1000*11630*RES_hh_tes!P3/RES_hh_num!P3)</f>
        <v>10066.09317899704</v>
      </c>
      <c r="Q3" s="65">
        <f>IF(RES_hh_tes!Q3=0,0,1000*11630*RES_hh_tes!Q3/RES_hh_num!Q3)</f>
        <v>10487.040756523647</v>
      </c>
      <c r="R3" s="65">
        <f>IF(RES_hh_tes!R3=0,0,1000*11630*RES_hh_tes!R3/RES_hh_num!R3)</f>
        <v>11076.864321791927</v>
      </c>
      <c r="S3" s="65">
        <f>IF(RES_hh_tes!S3=0,0,1000*11630*RES_hh_tes!S3/RES_hh_num!S3)</f>
        <v>11397.34290894844</v>
      </c>
      <c r="T3" s="65">
        <f>IF(RES_hh_tes!T3=0,0,1000*11630*RES_hh_tes!T3/RES_hh_num!T3)</f>
        <v>11229.814305887186</v>
      </c>
      <c r="U3" s="65">
        <f>IF(RES_hh_tes!U3=0,0,1000*11630*RES_hh_tes!U3/RES_hh_num!U3)</f>
        <v>11147.14876983881</v>
      </c>
      <c r="V3" s="65">
        <f>IF(RES_hh_tes!V3=0,0,1000*11630*RES_hh_tes!V3/RES_hh_num!V3)</f>
        <v>11567.336472974093</v>
      </c>
      <c r="W3" s="65">
        <f>IF(RES_hh_tes!W3=0,0,1000*11630*RES_hh_tes!W3/RES_hh_num!W3)</f>
        <v>12824.652704981632</v>
      </c>
      <c r="X3" s="65">
        <f>IF(RES_hh_tes!X3=0,0,1000*11630*RES_hh_tes!X3/RES_hh_num!X3)</f>
        <v>11867.276455288347</v>
      </c>
      <c r="Y3" s="65">
        <f>IF(RES_hh_tes!Y3=0,0,1000*11630*RES_hh_tes!Y3/RES_hh_num!Y3)</f>
        <v>10456.056549934394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7609.3591700312636</v>
      </c>
      <c r="C4" s="69">
        <f>IF(RES_hh_tes!C4=0,0,1000*11630*RES_hh_tes!C4/RES_hh_num!C4)</f>
        <v>8467.8277836636826</v>
      </c>
      <c r="D4" s="69">
        <f>IF(RES_hh_tes!D4=0,0,1000*11630*RES_hh_tes!D4/RES_hh_num!D4)</f>
        <v>8060.3495602529283</v>
      </c>
      <c r="E4" s="69">
        <f>IF(RES_hh_tes!E4=0,0,1000*11630*RES_hh_tes!E4/RES_hh_num!E4)</f>
        <v>8310.9086083441325</v>
      </c>
      <c r="F4" s="69">
        <f>IF(RES_hh_tes!F4=0,0,1000*11630*RES_hh_tes!F4/RES_hh_num!F4)</f>
        <v>8159.3418165363464</v>
      </c>
      <c r="G4" s="69">
        <f>IF(RES_hh_tes!G4=0,0,1000*11630*RES_hh_tes!G4/RES_hh_num!G4)</f>
        <v>7843.6535031288468</v>
      </c>
      <c r="H4" s="69">
        <f>IF(RES_hh_tes!H4=0,0,1000*11630*RES_hh_tes!H4/RES_hh_num!H4)</f>
        <v>8080.3351677331511</v>
      </c>
      <c r="I4" s="69">
        <f>IF(RES_hh_tes!I4=0,0,1000*11630*RES_hh_tes!I4/RES_hh_num!I4)</f>
        <v>7678.8638708237322</v>
      </c>
      <c r="J4" s="69">
        <f>IF(RES_hh_tes!J4=0,0,1000*11630*RES_hh_tes!J4/RES_hh_num!J4)</f>
        <v>7818.3227617562043</v>
      </c>
      <c r="K4" s="69">
        <f>IF(RES_hh_tes!K4=0,0,1000*11630*RES_hh_tes!K4/RES_hh_num!K4)</f>
        <v>8121.7239715436808</v>
      </c>
      <c r="L4" s="69">
        <f>IF(RES_hh_tes!L4=0,0,1000*11630*RES_hh_tes!L4/RES_hh_num!L4)</f>
        <v>9391.9825006145056</v>
      </c>
      <c r="M4" s="69">
        <f>IF(RES_hh_tes!M4=0,0,1000*11630*RES_hh_tes!M4/RES_hh_num!M4)</f>
        <v>8703.9853088220971</v>
      </c>
      <c r="N4" s="69">
        <f>IF(RES_hh_tes!N4=0,0,1000*11630*RES_hh_tes!N4/RES_hh_num!N4)</f>
        <v>9128.7726519274602</v>
      </c>
      <c r="O4" s="69">
        <f>IF(RES_hh_tes!O4=0,0,1000*11630*RES_hh_tes!O4/RES_hh_num!O4)</f>
        <v>9437.4805195750378</v>
      </c>
      <c r="P4" s="69">
        <f>IF(RES_hh_tes!P4=0,0,1000*11630*RES_hh_tes!P4/RES_hh_num!P4)</f>
        <v>8379.6649568978919</v>
      </c>
      <c r="Q4" s="69">
        <f>IF(RES_hh_tes!Q4=0,0,1000*11630*RES_hh_tes!Q4/RES_hh_num!Q4)</f>
        <v>8711.5943826032817</v>
      </c>
      <c r="R4" s="69">
        <f>IF(RES_hh_tes!R4=0,0,1000*11630*RES_hh_tes!R4/RES_hh_num!R4)</f>
        <v>9213.4386254926849</v>
      </c>
      <c r="S4" s="69">
        <f>IF(RES_hh_tes!S4=0,0,1000*11630*RES_hh_tes!S4/RES_hh_num!S4)</f>
        <v>9439.5204352381352</v>
      </c>
      <c r="T4" s="69">
        <f>IF(RES_hh_tes!T4=0,0,1000*11630*RES_hh_tes!T4/RES_hh_num!T4)</f>
        <v>9295.5726906411946</v>
      </c>
      <c r="U4" s="69">
        <f>IF(RES_hh_tes!U4=0,0,1000*11630*RES_hh_tes!U4/RES_hh_num!U4)</f>
        <v>9246.9266113735321</v>
      </c>
      <c r="V4" s="69">
        <f>IF(RES_hh_tes!V4=0,0,1000*11630*RES_hh_tes!V4/RES_hh_num!V4)</f>
        <v>9555.6591910426559</v>
      </c>
      <c r="W4" s="69">
        <f>IF(RES_hh_tes!W4=0,0,1000*11630*RES_hh_tes!W4/RES_hh_num!W4)</f>
        <v>10733.940907709715</v>
      </c>
      <c r="X4" s="69">
        <f>IF(RES_hh_tes!X4=0,0,1000*11630*RES_hh_tes!X4/RES_hh_num!X4)</f>
        <v>10035.203051346762</v>
      </c>
      <c r="Y4" s="69">
        <f>IF(RES_hh_tes!Y4=0,0,1000*11630*RES_hh_tes!Y4/RES_hh_num!Y4)</f>
        <v>8761.5462751900723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7771.1567233888409</v>
      </c>
      <c r="C5" s="72">
        <f>IF(RES_hh_tes!C5=0,0,1000*11630*RES_hh_tes!C5/RES_hh_num!C5)</f>
        <v>8283.7283779852351</v>
      </c>
      <c r="D5" s="72">
        <f>IF(RES_hh_tes!D5=0,0,1000*11630*RES_hh_tes!D5/RES_hh_num!D5)</f>
        <v>7875.0755227122891</v>
      </c>
      <c r="E5" s="72">
        <f>IF(RES_hh_tes!E5=0,0,1000*11630*RES_hh_tes!E5/RES_hh_num!E5)</f>
        <v>8226.2811206045662</v>
      </c>
      <c r="F5" s="72">
        <f>IF(RES_hh_tes!F5=0,0,1000*11630*RES_hh_tes!F5/RES_hh_num!F5)</f>
        <v>8295.327597341422</v>
      </c>
      <c r="G5" s="72">
        <f>IF(RES_hh_tes!G5=0,0,1000*11630*RES_hh_tes!G5/RES_hh_num!G5)</f>
        <v>7287.10119873859</v>
      </c>
      <c r="H5" s="72">
        <f>IF(RES_hh_tes!H5=0,0,1000*11630*RES_hh_tes!H5/RES_hh_num!H5)</f>
        <v>8617.9198400437799</v>
      </c>
      <c r="I5" s="72">
        <f>IF(RES_hh_tes!I5=0,0,1000*11630*RES_hh_tes!I5/RES_hh_num!I5)</f>
        <v>7267.175898179732</v>
      </c>
      <c r="J5" s="72">
        <f>IF(RES_hh_tes!J5=0,0,1000*11630*RES_hh_tes!J5/RES_hh_num!J5)</f>
        <v>7286.6888742046967</v>
      </c>
      <c r="K5" s="72">
        <f>IF(RES_hh_tes!K5=0,0,1000*11630*RES_hh_tes!K5/RES_hh_num!K5)</f>
        <v>7874.1643432117644</v>
      </c>
      <c r="L5" s="72">
        <f>IF(RES_hh_tes!L5=0,0,1000*11630*RES_hh_tes!L5/RES_hh_num!L5)</f>
        <v>9718.380852745986</v>
      </c>
      <c r="M5" s="72">
        <f>IF(RES_hh_tes!M5=0,0,1000*11630*RES_hh_tes!M5/RES_hh_num!M5)</f>
        <v>8740.0858696431733</v>
      </c>
      <c r="N5" s="72">
        <f>IF(RES_hh_tes!N5=0,0,1000*11630*RES_hh_tes!N5/RES_hh_num!N5)</f>
        <v>9129.1223631187404</v>
      </c>
      <c r="O5" s="72">
        <f>IF(RES_hh_tes!O5=0,0,1000*11630*RES_hh_tes!O5/RES_hh_num!O5)</f>
        <v>9626.0475369354135</v>
      </c>
      <c r="P5" s="72">
        <f>IF(RES_hh_tes!P5=0,0,1000*11630*RES_hh_tes!P5/RES_hh_num!P5)</f>
        <v>8352.312408561429</v>
      </c>
      <c r="Q5" s="72">
        <f>IF(RES_hh_tes!Q5=0,0,1000*11630*RES_hh_tes!Q5/RES_hh_num!Q5)</f>
        <v>8661.6916837107328</v>
      </c>
      <c r="R5" s="72">
        <f>IF(RES_hh_tes!R5=0,0,1000*11630*RES_hh_tes!R5/RES_hh_num!R5)</f>
        <v>8982.4006850121441</v>
      </c>
      <c r="S5" s="72">
        <f>IF(RES_hh_tes!S5=0,0,1000*11630*RES_hh_tes!S5/RES_hh_num!S5)</f>
        <v>9591.0311171851117</v>
      </c>
      <c r="T5" s="72">
        <f>IF(RES_hh_tes!T5=0,0,1000*11630*RES_hh_tes!T5/RES_hh_num!T5)</f>
        <v>9633.8449647815414</v>
      </c>
      <c r="U5" s="72">
        <f>IF(RES_hh_tes!U5=0,0,1000*11630*RES_hh_tes!U5/RES_hh_num!U5)</f>
        <v>8787.5993615491225</v>
      </c>
      <c r="V5" s="72">
        <f>IF(RES_hh_tes!V5=0,0,1000*11630*RES_hh_tes!V5/RES_hh_num!V5)</f>
        <v>9305.5326717596872</v>
      </c>
      <c r="W5" s="72">
        <f>IF(RES_hh_tes!W5=0,0,1000*11630*RES_hh_tes!W5/RES_hh_num!W5)</f>
        <v>10172.619817573961</v>
      </c>
      <c r="X5" s="72">
        <f>IF(RES_hh_tes!X5=0,0,1000*11630*RES_hh_tes!X5/RES_hh_num!X5)</f>
        <v>11510.929652596229</v>
      </c>
      <c r="Y5" s="72">
        <f>IF(RES_hh_tes!Y5=0,0,1000*11630*RES_hh_tes!Y5/RES_hh_num!Y5)</f>
        <v>7810.5210628495461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7310.9735479042793</v>
      </c>
      <c r="C6" s="72">
        <f>IF(RES_hh_tes!C6=0,0,1000*11630*RES_hh_tes!C6/RES_hh_num!C6)</f>
        <v>8808.5134172978542</v>
      </c>
      <c r="D6" s="72">
        <f>IF(RES_hh_tes!D6=0,0,1000*11630*RES_hh_tes!D6/RES_hh_num!D6)</f>
        <v>7706.9078837128418</v>
      </c>
      <c r="E6" s="72">
        <f>IF(RES_hh_tes!E6=0,0,1000*11630*RES_hh_tes!E6/RES_hh_num!E6)</f>
        <v>7833.3781742909196</v>
      </c>
      <c r="F6" s="72">
        <f>IF(RES_hh_tes!F6=0,0,1000*11630*RES_hh_tes!F6/RES_hh_num!F6)</f>
        <v>8939.1887425515724</v>
      </c>
      <c r="G6" s="72">
        <f>IF(RES_hh_tes!G6=0,0,1000*11630*RES_hh_tes!G6/RES_hh_num!G6)</f>
        <v>6721.5184773946094</v>
      </c>
      <c r="H6" s="72">
        <f>IF(RES_hh_tes!H6=0,0,1000*11630*RES_hh_tes!H6/RES_hh_num!H6)</f>
        <v>8382.9984792388386</v>
      </c>
      <c r="I6" s="72">
        <f>IF(RES_hh_tes!I6=0,0,1000*11630*RES_hh_tes!I6/RES_hh_num!I6)</f>
        <v>6668.0493179331861</v>
      </c>
      <c r="J6" s="72">
        <f>IF(RES_hh_tes!J6=0,0,1000*11630*RES_hh_tes!J6/RES_hh_num!J6)</f>
        <v>5357.4194169167049</v>
      </c>
      <c r="K6" s="72">
        <f>IF(RES_hh_tes!K6=0,0,1000*11630*RES_hh_tes!K6/RES_hh_num!K6)</f>
        <v>1836.8088102832742</v>
      </c>
      <c r="L6" s="72">
        <f>IF(RES_hh_tes!L6=0,0,1000*11630*RES_hh_tes!L6/RES_hh_num!L6)</f>
        <v>8283.2006827237983</v>
      </c>
      <c r="M6" s="72">
        <f>IF(RES_hh_tes!M6=0,0,1000*11630*RES_hh_tes!M6/RES_hh_num!M6)</f>
        <v>8377.4239131009745</v>
      </c>
      <c r="N6" s="72">
        <f>IF(RES_hh_tes!N6=0,0,1000*11630*RES_hh_tes!N6/RES_hh_num!N6)</f>
        <v>10491.522951647597</v>
      </c>
      <c r="O6" s="72">
        <f>IF(RES_hh_tes!O6=0,0,1000*11630*RES_hh_tes!O6/RES_hh_num!O6)</f>
        <v>8680.6648043351488</v>
      </c>
      <c r="P6" s="72">
        <f>IF(RES_hh_tes!P6=0,0,1000*11630*RES_hh_tes!P6/RES_hh_num!P6)</f>
        <v>8651.1464220616981</v>
      </c>
      <c r="Q6" s="72">
        <f>IF(RES_hh_tes!Q6=0,0,1000*11630*RES_hh_tes!Q6/RES_hh_num!Q6)</f>
        <v>8503.4596310902125</v>
      </c>
      <c r="R6" s="72">
        <f>IF(RES_hh_tes!R6=0,0,1000*11630*RES_hh_tes!R6/RES_hh_num!R6)</f>
        <v>9107.1130092624389</v>
      </c>
      <c r="S6" s="72">
        <f>IF(RES_hh_tes!S6=0,0,1000*11630*RES_hh_tes!S6/RES_hh_num!S6)</f>
        <v>8956.7024193522175</v>
      </c>
      <c r="T6" s="72">
        <f>IF(RES_hh_tes!T6=0,0,1000*11630*RES_hh_tes!T6/RES_hh_num!T6)</f>
        <v>9706.3385495051443</v>
      </c>
      <c r="U6" s="72">
        <f>IF(RES_hh_tes!U6=0,0,1000*11630*RES_hh_tes!U6/RES_hh_num!U6)</f>
        <v>8995.7860708184089</v>
      </c>
      <c r="V6" s="72">
        <f>IF(RES_hh_tes!V6=0,0,1000*11630*RES_hh_tes!V6/RES_hh_num!V6)</f>
        <v>9434.0841801155202</v>
      </c>
      <c r="W6" s="72">
        <f>IF(RES_hh_tes!W6=0,0,1000*11630*RES_hh_tes!W6/RES_hh_num!W6)</f>
        <v>10100.996716914346</v>
      </c>
      <c r="X6" s="72">
        <f>IF(RES_hh_tes!X6=0,0,1000*11630*RES_hh_tes!X6/RES_hh_num!X6)</f>
        <v>8858.0025703336196</v>
      </c>
      <c r="Y6" s="72">
        <f>IF(RES_hh_tes!Y6=0,0,1000*11630*RES_hh_tes!Y6/RES_hh_num!Y6)</f>
        <v>10743.528698323191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0</v>
      </c>
      <c r="C7" s="72">
        <f>IF(RES_hh_tes!C7=0,0,1000*11630*RES_hh_tes!C7/RES_hh_num!C7)</f>
        <v>0</v>
      </c>
      <c r="D7" s="72">
        <f>IF(RES_hh_tes!D7=0,0,1000*11630*RES_hh_tes!D7/RES_hh_num!D7)</f>
        <v>0</v>
      </c>
      <c r="E7" s="72">
        <f>IF(RES_hh_tes!E7=0,0,1000*11630*RES_hh_tes!E7/RES_hh_num!E7)</f>
        <v>0</v>
      </c>
      <c r="F7" s="72">
        <f>IF(RES_hh_tes!F7=0,0,1000*11630*RES_hh_tes!F7/RES_hh_num!F7)</f>
        <v>0</v>
      </c>
      <c r="G7" s="72">
        <f>IF(RES_hh_tes!G7=0,0,1000*11630*RES_hh_tes!G7/RES_hh_num!G7)</f>
        <v>0</v>
      </c>
      <c r="H7" s="72">
        <f>IF(RES_hh_tes!H7=0,0,1000*11630*RES_hh_tes!H7/RES_hh_num!H7)</f>
        <v>0</v>
      </c>
      <c r="I7" s="72">
        <f>IF(RES_hh_tes!I7=0,0,1000*11630*RES_hh_tes!I7/RES_hh_num!I7)</f>
        <v>0</v>
      </c>
      <c r="J7" s="72">
        <f>IF(RES_hh_tes!J7=0,0,1000*11630*RES_hh_tes!J7/RES_hh_num!J7)</f>
        <v>0</v>
      </c>
      <c r="K7" s="72">
        <f>IF(RES_hh_tes!K7=0,0,1000*11630*RES_hh_tes!K7/RES_hh_num!K7)</f>
        <v>0</v>
      </c>
      <c r="L7" s="72">
        <f>IF(RES_hh_tes!L7=0,0,1000*11630*RES_hh_tes!L7/RES_hh_num!L7)</f>
        <v>0</v>
      </c>
      <c r="M7" s="72">
        <f>IF(RES_hh_tes!M7=0,0,1000*11630*RES_hh_tes!M7/RES_hh_num!M7)</f>
        <v>0</v>
      </c>
      <c r="N7" s="72">
        <f>IF(RES_hh_tes!N7=0,0,1000*11630*RES_hh_tes!N7/RES_hh_num!N7)</f>
        <v>0</v>
      </c>
      <c r="O7" s="72">
        <f>IF(RES_hh_tes!O7=0,0,1000*11630*RES_hh_tes!O7/RES_hh_num!O7)</f>
        <v>0</v>
      </c>
      <c r="P7" s="72">
        <f>IF(RES_hh_tes!P7=0,0,1000*11630*RES_hh_tes!P7/RES_hh_num!P7)</f>
        <v>0</v>
      </c>
      <c r="Q7" s="72">
        <f>IF(RES_hh_tes!Q7=0,0,1000*11630*RES_hh_tes!Q7/RES_hh_num!Q7)</f>
        <v>0</v>
      </c>
      <c r="R7" s="72">
        <f>IF(RES_hh_tes!R7=0,0,1000*11630*RES_hh_tes!R7/RES_hh_num!R7)</f>
        <v>0</v>
      </c>
      <c r="S7" s="72">
        <f>IF(RES_hh_tes!S7=0,0,1000*11630*RES_hh_tes!S7/RES_hh_num!S7)</f>
        <v>0</v>
      </c>
      <c r="T7" s="72">
        <f>IF(RES_hh_tes!T7=0,0,1000*11630*RES_hh_tes!T7/RES_hh_num!T7)</f>
        <v>0</v>
      </c>
      <c r="U7" s="72">
        <f>IF(RES_hh_tes!U7=0,0,1000*11630*RES_hh_tes!U7/RES_hh_num!U7)</f>
        <v>0</v>
      </c>
      <c r="V7" s="72">
        <f>IF(RES_hh_tes!V7=0,0,1000*11630*RES_hh_tes!V7/RES_hh_num!V7)</f>
        <v>0</v>
      </c>
      <c r="W7" s="72">
        <f>IF(RES_hh_tes!W7=0,0,1000*11630*RES_hh_tes!W7/RES_hh_num!W7)</f>
        <v>0</v>
      </c>
      <c r="X7" s="72">
        <f>IF(RES_hh_tes!X7=0,0,1000*11630*RES_hh_tes!X7/RES_hh_num!X7)</f>
        <v>0</v>
      </c>
      <c r="Y7" s="72">
        <f>IF(RES_hh_tes!Y7=0,0,1000*11630*RES_hh_tes!Y7/RES_hh_num!Y7)</f>
        <v>0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7309.910659067421</v>
      </c>
      <c r="C8" s="72">
        <f>IF(RES_hh_tes!C8=0,0,1000*11630*RES_hh_tes!C8/RES_hh_num!C8)</f>
        <v>8453.9169417538342</v>
      </c>
      <c r="D8" s="72">
        <f>IF(RES_hh_tes!D8=0,0,1000*11630*RES_hh_tes!D8/RES_hh_num!D8)</f>
        <v>7812.7961917025659</v>
      </c>
      <c r="E8" s="72">
        <f>IF(RES_hh_tes!E8=0,0,1000*11630*RES_hh_tes!E8/RES_hh_num!E8)</f>
        <v>8248.6173171557111</v>
      </c>
      <c r="F8" s="72">
        <f>IF(RES_hh_tes!F8=0,0,1000*11630*RES_hh_tes!F8/RES_hh_num!F8)</f>
        <v>8031.1920092310656</v>
      </c>
      <c r="G8" s="72">
        <f>IF(RES_hh_tes!G8=0,0,1000*11630*RES_hh_tes!G8/RES_hh_num!G8)</f>
        <v>7813.0890916035833</v>
      </c>
      <c r="H8" s="72">
        <f>IF(RES_hh_tes!H8=0,0,1000*11630*RES_hh_tes!H8/RES_hh_num!H8)</f>
        <v>8006.4822116110818</v>
      </c>
      <c r="I8" s="72">
        <f>IF(RES_hh_tes!I8=0,0,1000*11630*RES_hh_tes!I8/RES_hh_num!I8)</f>
        <v>7486.7753870829529</v>
      </c>
      <c r="J8" s="72">
        <f>IF(RES_hh_tes!J8=0,0,1000*11630*RES_hh_tes!J8/RES_hh_num!J8)</f>
        <v>7622.8114297250895</v>
      </c>
      <c r="K8" s="72">
        <f>IF(RES_hh_tes!K8=0,0,1000*11630*RES_hh_tes!K8/RES_hh_num!K8)</f>
        <v>7971.5680682736856</v>
      </c>
      <c r="L8" s="72">
        <f>IF(RES_hh_tes!L8=0,0,1000*11630*RES_hh_tes!L8/RES_hh_num!L8)</f>
        <v>9606.1455186671028</v>
      </c>
      <c r="M8" s="72">
        <f>IF(RES_hh_tes!M8=0,0,1000*11630*RES_hh_tes!M8/RES_hh_num!M8)</f>
        <v>8465.5513177249795</v>
      </c>
      <c r="N8" s="72">
        <f>IF(RES_hh_tes!N8=0,0,1000*11630*RES_hh_tes!N8/RES_hh_num!N8)</f>
        <v>8906.1227355385017</v>
      </c>
      <c r="O8" s="72">
        <f>IF(RES_hh_tes!O8=0,0,1000*11630*RES_hh_tes!O8/RES_hh_num!O8)</f>
        <v>9450.7821904376815</v>
      </c>
      <c r="P8" s="72">
        <f>IF(RES_hh_tes!P8=0,0,1000*11630*RES_hh_tes!P8/RES_hh_num!P8)</f>
        <v>7780.3439746810118</v>
      </c>
      <c r="Q8" s="72">
        <f>IF(RES_hh_tes!Q8=0,0,1000*11630*RES_hh_tes!Q8/RES_hh_num!Q8)</f>
        <v>8428.2259729465386</v>
      </c>
      <c r="R8" s="72">
        <f>IF(RES_hh_tes!R8=0,0,1000*11630*RES_hh_tes!R8/RES_hh_num!R8)</f>
        <v>9329.3254060499821</v>
      </c>
      <c r="S8" s="72">
        <f>IF(RES_hh_tes!S8=0,0,1000*11630*RES_hh_tes!S8/RES_hh_num!S8)</f>
        <v>9449.1324479853465</v>
      </c>
      <c r="T8" s="72">
        <f>IF(RES_hh_tes!T8=0,0,1000*11630*RES_hh_tes!T8/RES_hh_num!T8)</f>
        <v>9100.170400848172</v>
      </c>
      <c r="U8" s="72">
        <f>IF(RES_hh_tes!U8=0,0,1000*11630*RES_hh_tes!U8/RES_hh_num!U8)</f>
        <v>8955.2231844175894</v>
      </c>
      <c r="V8" s="72">
        <f>IF(RES_hh_tes!V8=0,0,1000*11630*RES_hh_tes!V8/RES_hh_num!V8)</f>
        <v>9447.2241166755757</v>
      </c>
      <c r="W8" s="72">
        <f>IF(RES_hh_tes!W8=0,0,1000*11630*RES_hh_tes!W8/RES_hh_num!W8)</f>
        <v>10952.493341981914</v>
      </c>
      <c r="X8" s="72">
        <f>IF(RES_hh_tes!X8=0,0,1000*11630*RES_hh_tes!X8/RES_hh_num!X8)</f>
        <v>9320.1296931535653</v>
      </c>
      <c r="Y8" s="72">
        <f>IF(RES_hh_tes!Y8=0,0,1000*11630*RES_hh_tes!Y8/RES_hh_num!Y8)</f>
        <v>8321.0199013143556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7609.2829138952375</v>
      </c>
      <c r="C9" s="72">
        <f>IF(RES_hh_tes!C9=0,0,1000*11630*RES_hh_tes!C9/RES_hh_num!C9)</f>
        <v>8114.9010896019499</v>
      </c>
      <c r="D9" s="72">
        <f>IF(RES_hh_tes!D9=0,0,1000*11630*RES_hh_tes!D9/RES_hh_num!D9)</f>
        <v>8089.2776286544822</v>
      </c>
      <c r="E9" s="72">
        <f>IF(RES_hh_tes!E9=0,0,1000*11630*RES_hh_tes!E9/RES_hh_num!E9)</f>
        <v>8090.5341818812503</v>
      </c>
      <c r="F9" s="72">
        <f>IF(RES_hh_tes!F9=0,0,1000*11630*RES_hh_tes!F9/RES_hh_num!F9)</f>
        <v>8011.7717218492107</v>
      </c>
      <c r="G9" s="72">
        <f>IF(RES_hh_tes!G9=0,0,1000*11630*RES_hh_tes!G9/RES_hh_num!G9)</f>
        <v>7840.7328019923143</v>
      </c>
      <c r="H9" s="72">
        <f>IF(RES_hh_tes!H9=0,0,1000*11630*RES_hh_tes!H9/RES_hh_num!H9)</f>
        <v>7829.5561007496326</v>
      </c>
      <c r="I9" s="72">
        <f>IF(RES_hh_tes!I9=0,0,1000*11630*RES_hh_tes!I9/RES_hh_num!I9)</f>
        <v>7716.2036372831681</v>
      </c>
      <c r="J9" s="72">
        <f>IF(RES_hh_tes!J9=0,0,1000*11630*RES_hh_tes!J9/RES_hh_num!J9)</f>
        <v>7926.325995056497</v>
      </c>
      <c r="K9" s="72">
        <f>IF(RES_hh_tes!K9=0,0,1000*11630*RES_hh_tes!K9/RES_hh_num!K9)</f>
        <v>8329.9913556398424</v>
      </c>
      <c r="L9" s="72">
        <f>IF(RES_hh_tes!L9=0,0,1000*11630*RES_hh_tes!L9/RES_hh_num!L9)</f>
        <v>8746.1013407581941</v>
      </c>
      <c r="M9" s="72">
        <f>IF(RES_hh_tes!M9=0,0,1000*11630*RES_hh_tes!M9/RES_hh_num!M9)</f>
        <v>8814.1065797467709</v>
      </c>
      <c r="N9" s="72">
        <f>IF(RES_hh_tes!N9=0,0,1000*11630*RES_hh_tes!N9/RES_hh_num!N9)</f>
        <v>9001.6476602148978</v>
      </c>
      <c r="O9" s="72">
        <f>IF(RES_hh_tes!O9=0,0,1000*11630*RES_hh_tes!O9/RES_hh_num!O9)</f>
        <v>8959.6340820733894</v>
      </c>
      <c r="P9" s="72">
        <f>IF(RES_hh_tes!P9=0,0,1000*11630*RES_hh_tes!P9/RES_hh_num!P9)</f>
        <v>8747.812857721472</v>
      </c>
      <c r="Q9" s="72">
        <f>IF(RES_hh_tes!Q9=0,0,1000*11630*RES_hh_tes!Q9/RES_hh_num!Q9)</f>
        <v>8854.4666830440237</v>
      </c>
      <c r="R9" s="72">
        <f>IF(RES_hh_tes!R9=0,0,1000*11630*RES_hh_tes!R9/RES_hh_num!R9)</f>
        <v>8941.7500044142853</v>
      </c>
      <c r="S9" s="72">
        <f>IF(RES_hh_tes!S9=0,0,1000*11630*RES_hh_tes!S9/RES_hh_num!S9)</f>
        <v>9097.4560725141291</v>
      </c>
      <c r="T9" s="72">
        <f>IF(RES_hh_tes!T9=0,0,1000*11630*RES_hh_tes!T9/RES_hh_num!T9)</f>
        <v>9184.5433690949212</v>
      </c>
      <c r="U9" s="72">
        <f>IF(RES_hh_tes!U9=0,0,1000*11630*RES_hh_tes!U9/RES_hh_num!U9)</f>
        <v>9416.5116626911476</v>
      </c>
      <c r="V9" s="72">
        <f>IF(RES_hh_tes!V9=0,0,1000*11630*RES_hh_tes!V9/RES_hh_num!V9)</f>
        <v>9572.7124825674746</v>
      </c>
      <c r="W9" s="72">
        <f>IF(RES_hh_tes!W9=0,0,1000*11630*RES_hh_tes!W9/RES_hh_num!W9)</f>
        <v>10571.93188270881</v>
      </c>
      <c r="X9" s="72">
        <f>IF(RES_hh_tes!X9=0,0,1000*11630*RES_hh_tes!X9/RES_hh_num!X9)</f>
        <v>10138.674026452956</v>
      </c>
      <c r="Y9" s="72">
        <f>IF(RES_hh_tes!Y9=0,0,1000*11630*RES_hh_tes!Y9/RES_hh_num!Y9)</f>
        <v>8820.5794815651388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7563.1948299173655</v>
      </c>
      <c r="C11" s="72">
        <f>IF(RES_hh_tes!C11=0,0,1000*11630*RES_hh_tes!C11/RES_hh_num!C11)</f>
        <v>8443.116386760139</v>
      </c>
      <c r="D11" s="72">
        <f>IF(RES_hh_tes!D11=0,0,1000*11630*RES_hh_tes!D11/RES_hh_num!D11)</f>
        <v>8165.6401315292505</v>
      </c>
      <c r="E11" s="72">
        <f>IF(RES_hh_tes!E11=0,0,1000*11630*RES_hh_tes!E11/RES_hh_num!E11)</f>
        <v>8259.6509062449531</v>
      </c>
      <c r="F11" s="72">
        <f>IF(RES_hh_tes!F11=0,0,1000*11630*RES_hh_tes!F11/RES_hh_num!F11)</f>
        <v>8007.7145943609803</v>
      </c>
      <c r="G11" s="72">
        <f>IF(RES_hh_tes!G11=0,0,1000*11630*RES_hh_tes!G11/RES_hh_num!G11)</f>
        <v>7917.4914657259778</v>
      </c>
      <c r="H11" s="72">
        <f>IF(RES_hh_tes!H11=0,0,1000*11630*RES_hh_tes!H11/RES_hh_num!H11)</f>
        <v>7719.1726214118917</v>
      </c>
      <c r="I11" s="72">
        <f>IF(RES_hh_tes!I11=0,0,1000*11630*RES_hh_tes!I11/RES_hh_num!I11)</f>
        <v>7809.3995826948822</v>
      </c>
      <c r="J11" s="72">
        <f>IF(RES_hh_tes!J11=0,0,1000*11630*RES_hh_tes!J11/RES_hh_num!J11)</f>
        <v>7981.5813020346577</v>
      </c>
      <c r="K11" s="72">
        <f>IF(RES_hh_tes!K11=0,0,1000*11630*RES_hh_tes!K11/RES_hh_num!K11)</f>
        <v>8034.976759181428</v>
      </c>
      <c r="L11" s="72">
        <f>IF(RES_hh_tes!L11=0,0,1000*11630*RES_hh_tes!L11/RES_hh_num!L11)</f>
        <v>9290.6259322781807</v>
      </c>
      <c r="M11" s="72">
        <f>IF(RES_hh_tes!M11=0,0,1000*11630*RES_hh_tes!M11/RES_hh_num!M11)</f>
        <v>8550.6508615609127</v>
      </c>
      <c r="N11" s="72">
        <f>IF(RES_hh_tes!N11=0,0,1000*11630*RES_hh_tes!N11/RES_hh_num!N11)</f>
        <v>9183.7090999878601</v>
      </c>
      <c r="O11" s="72">
        <f>IF(RES_hh_tes!O11=0,0,1000*11630*RES_hh_tes!O11/RES_hh_num!O11)</f>
        <v>9609.7923869209226</v>
      </c>
      <c r="P11" s="72">
        <f>IF(RES_hh_tes!P11=0,0,1000*11630*RES_hh_tes!P11/RES_hh_num!P11)</f>
        <v>8259.7418580018584</v>
      </c>
      <c r="Q11" s="72">
        <f>IF(RES_hh_tes!Q11=0,0,1000*11630*RES_hh_tes!Q11/RES_hh_num!Q11)</f>
        <v>8609.7872512410613</v>
      </c>
      <c r="R11" s="72">
        <f>IF(RES_hh_tes!R11=0,0,1000*11630*RES_hh_tes!R11/RES_hh_num!R11)</f>
        <v>9208.6796502734815</v>
      </c>
      <c r="S11" s="72">
        <f>IF(RES_hh_tes!S11=0,0,1000*11630*RES_hh_tes!S11/RES_hh_num!S11)</f>
        <v>9493.2293852769471</v>
      </c>
      <c r="T11" s="72">
        <f>IF(RES_hh_tes!T11=0,0,1000*11630*RES_hh_tes!T11/RES_hh_num!T11)</f>
        <v>9176.9863702552993</v>
      </c>
      <c r="U11" s="72">
        <f>IF(RES_hh_tes!U11=0,0,1000*11630*RES_hh_tes!U11/RES_hh_num!U11)</f>
        <v>9172.948999860273</v>
      </c>
      <c r="V11" s="72">
        <f>IF(RES_hh_tes!V11=0,0,1000*11630*RES_hh_tes!V11/RES_hh_num!V11)</f>
        <v>9441.4042162766182</v>
      </c>
      <c r="W11" s="72">
        <f>IF(RES_hh_tes!W11=0,0,1000*11630*RES_hh_tes!W11/RES_hh_num!W11)</f>
        <v>10921.824023489158</v>
      </c>
      <c r="X11" s="72">
        <f>IF(RES_hh_tes!X11=0,0,1000*11630*RES_hh_tes!X11/RES_hh_num!X11)</f>
        <v>9934.3476667181149</v>
      </c>
      <c r="Y11" s="72">
        <f>IF(RES_hh_tes!Y11=0,0,1000*11630*RES_hh_tes!Y11/RES_hh_num!Y11)</f>
        <v>8647.3683122917355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6526.4996614786232</v>
      </c>
      <c r="C12" s="72">
        <f>IF(RES_hh_tes!C12=0,0,1000*11630*RES_hh_tes!C12/RES_hh_num!C12)</f>
        <v>7346.6365041926983</v>
      </c>
      <c r="D12" s="72">
        <f>IF(RES_hh_tes!D12=0,0,1000*11630*RES_hh_tes!D12/RES_hh_num!D12)</f>
        <v>8197.1384044372753</v>
      </c>
      <c r="E12" s="72">
        <f>IF(RES_hh_tes!E12=0,0,1000*11630*RES_hh_tes!E12/RES_hh_num!E12)</f>
        <v>8208.8761733759166</v>
      </c>
      <c r="F12" s="72">
        <f>IF(RES_hh_tes!F12=0,0,1000*11630*RES_hh_tes!F12/RES_hh_num!F12)</f>
        <v>8085.2284948265487</v>
      </c>
      <c r="G12" s="72">
        <f>IF(RES_hh_tes!G12=0,0,1000*11630*RES_hh_tes!G12/RES_hh_num!G12)</f>
        <v>7520.8568793222339</v>
      </c>
      <c r="H12" s="72">
        <f>IF(RES_hh_tes!H12=0,0,1000*11630*RES_hh_tes!H12/RES_hh_num!H12)</f>
        <v>7723.8041268238449</v>
      </c>
      <c r="I12" s="72">
        <f>IF(RES_hh_tes!I12=0,0,1000*11630*RES_hh_tes!I12/RES_hh_num!I12)</f>
        <v>7811.1388181242637</v>
      </c>
      <c r="J12" s="72">
        <f>IF(RES_hh_tes!J12=0,0,1000*11630*RES_hh_tes!J12/RES_hh_num!J12)</f>
        <v>7900.336585741471</v>
      </c>
      <c r="K12" s="72">
        <f>IF(RES_hh_tes!K12=0,0,1000*11630*RES_hh_tes!K12/RES_hh_num!K12)</f>
        <v>8273.8914799706581</v>
      </c>
      <c r="L12" s="72">
        <f>IF(RES_hh_tes!L12=0,0,1000*11630*RES_hh_tes!L12/RES_hh_num!L12)</f>
        <v>8795.7684767649043</v>
      </c>
      <c r="M12" s="72">
        <f>IF(RES_hh_tes!M12=0,0,1000*11630*RES_hh_tes!M12/RES_hh_num!M12)</f>
        <v>8919.519455911417</v>
      </c>
      <c r="N12" s="72">
        <f>IF(RES_hh_tes!N12=0,0,1000*11630*RES_hh_tes!N12/RES_hh_num!N12)</f>
        <v>9062.376519170668</v>
      </c>
      <c r="O12" s="72">
        <f>IF(RES_hh_tes!O12=0,0,1000*11630*RES_hh_tes!O12/RES_hh_num!O12)</f>
        <v>9010.3695454701956</v>
      </c>
      <c r="P12" s="72">
        <f>IF(RES_hh_tes!P12=0,0,1000*11630*RES_hh_tes!P12/RES_hh_num!P12)</f>
        <v>8719.4496181299419</v>
      </c>
      <c r="Q12" s="72">
        <f>IF(RES_hh_tes!Q12=0,0,1000*11630*RES_hh_tes!Q12/RES_hh_num!Q12)</f>
        <v>8753.513728896507</v>
      </c>
      <c r="R12" s="72">
        <f>IF(RES_hh_tes!R12=0,0,1000*11630*RES_hh_tes!R12/RES_hh_num!R12)</f>
        <v>8976.1194936086158</v>
      </c>
      <c r="S12" s="72">
        <f>IF(RES_hh_tes!S12=0,0,1000*11630*RES_hh_tes!S12/RES_hh_num!S12)</f>
        <v>9144.8919190081961</v>
      </c>
      <c r="T12" s="72">
        <f>IF(RES_hh_tes!T12=0,0,1000*11630*RES_hh_tes!T12/RES_hh_num!T12)</f>
        <v>9225.4637672140216</v>
      </c>
      <c r="U12" s="72">
        <f>IF(RES_hh_tes!U12=0,0,1000*11630*RES_hh_tes!U12/RES_hh_num!U12)</f>
        <v>9458.6379279797311</v>
      </c>
      <c r="V12" s="72">
        <f>IF(RES_hh_tes!V12=0,0,1000*11630*RES_hh_tes!V12/RES_hh_num!V12)</f>
        <v>9403.1856355775617</v>
      </c>
      <c r="W12" s="72">
        <f>IF(RES_hh_tes!W12=0,0,1000*11630*RES_hh_tes!W12/RES_hh_num!W12)</f>
        <v>8989.6454382367847</v>
      </c>
      <c r="X12" s="72">
        <f>IF(RES_hh_tes!X12=0,0,1000*11630*RES_hh_tes!X12/RES_hh_num!X12)</f>
        <v>9984.5645040370127</v>
      </c>
      <c r="Y12" s="72">
        <f>IF(RES_hh_tes!Y12=0,0,1000*11630*RES_hh_tes!Y12/RES_hh_num!Y12)</f>
        <v>9604.4614190602006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7589.6187629609558</v>
      </c>
      <c r="C13" s="74">
        <f>IF(RES_hh_tes!C13=0,0,1000*11630*RES_hh_tes!C13/RES_hh_num!C13)</f>
        <v>8572.1208898513269</v>
      </c>
      <c r="D13" s="74">
        <f>IF(RES_hh_tes!D13=0,0,1000*11630*RES_hh_tes!D13/RES_hh_num!D13)</f>
        <v>7920.3391525242705</v>
      </c>
      <c r="E13" s="74">
        <f>IF(RES_hh_tes!E13=0,0,1000*11630*RES_hh_tes!E13/RES_hh_num!E13)</f>
        <v>8363.3434351049837</v>
      </c>
      <c r="F13" s="74">
        <f>IF(RES_hh_tes!F13=0,0,1000*11630*RES_hh_tes!F13/RES_hh_num!F13)</f>
        <v>8117.9616556292167</v>
      </c>
      <c r="G13" s="74">
        <f>IF(RES_hh_tes!G13=0,0,1000*11630*RES_hh_tes!G13/RES_hh_num!G13)</f>
        <v>7915.6493173544723</v>
      </c>
      <c r="H13" s="74">
        <f>IF(RES_hh_tes!H13=0,0,1000*11630*RES_hh_tes!H13/RES_hh_num!H13)</f>
        <v>8382.0269879570424</v>
      </c>
      <c r="I13" s="74">
        <f>IF(RES_hh_tes!I13=0,0,1000*11630*RES_hh_tes!I13/RES_hh_num!I13)</f>
        <v>7792.8661188286815</v>
      </c>
      <c r="J13" s="74">
        <f>IF(RES_hh_tes!J13=0,0,1000*11630*RES_hh_tes!J13/RES_hh_num!J13)</f>
        <v>7876.6438289583421</v>
      </c>
      <c r="K13" s="74">
        <f>IF(RES_hh_tes!K13=0,0,1000*11630*RES_hh_tes!K13/RES_hh_num!K13)</f>
        <v>7931.3465494537468</v>
      </c>
      <c r="L13" s="74">
        <f>IF(RES_hh_tes!L13=0,0,1000*11630*RES_hh_tes!L13/RES_hh_num!L13)</f>
        <v>9435.2892515835192</v>
      </c>
      <c r="M13" s="74">
        <f>IF(RES_hh_tes!M13=0,0,1000*11630*RES_hh_tes!M13/RES_hh_num!M13)</f>
        <v>8178.5695290124486</v>
      </c>
      <c r="N13" s="74">
        <f>IF(RES_hh_tes!N13=0,0,1000*11630*RES_hh_tes!N13/RES_hh_num!N13)</f>
        <v>9005.1934060475778</v>
      </c>
      <c r="O13" s="74">
        <f>IF(RES_hh_tes!O13=0,0,1000*11630*RES_hh_tes!O13/RES_hh_num!O13)</f>
        <v>9573.2309718317683</v>
      </c>
      <c r="P13" s="74">
        <f>IF(RES_hh_tes!P13=0,0,1000*11630*RES_hh_tes!P13/RES_hh_num!P13)</f>
        <v>7937.413646442461</v>
      </c>
      <c r="Q13" s="74">
        <f>IF(RES_hh_tes!Q13=0,0,1000*11630*RES_hh_tes!Q13/RES_hh_num!Q13)</f>
        <v>8108.5996826085247</v>
      </c>
      <c r="R13" s="74">
        <f>IF(RES_hh_tes!R13=0,0,1000*11630*RES_hh_tes!R13/RES_hh_num!R13)</f>
        <v>10014.7043649444</v>
      </c>
      <c r="S13" s="74">
        <f>IF(RES_hh_tes!S13=0,0,1000*11630*RES_hh_tes!S13/RES_hh_num!S13)</f>
        <v>9797.3931210413612</v>
      </c>
      <c r="T13" s="74">
        <f>IF(RES_hh_tes!T13=0,0,1000*11630*RES_hh_tes!T13/RES_hh_num!T13)</f>
        <v>8820.8039164374259</v>
      </c>
      <c r="U13" s="74">
        <f>IF(RES_hh_tes!U13=0,0,1000*11630*RES_hh_tes!U13/RES_hh_num!U13)</f>
        <v>9235.1985362471223</v>
      </c>
      <c r="V13" s="74">
        <f>IF(RES_hh_tes!V13=0,0,1000*11630*RES_hh_tes!V13/RES_hh_num!V13)</f>
        <v>9667.2957923012182</v>
      </c>
      <c r="W13" s="74">
        <f>IF(RES_hh_tes!W13=0,0,1000*11630*RES_hh_tes!W13/RES_hh_num!W13)</f>
        <v>15504.624187708001</v>
      </c>
      <c r="X13" s="74">
        <f>IF(RES_hh_tes!X13=0,0,1000*11630*RES_hh_tes!X13/RES_hh_num!X13)</f>
        <v>7801.3541200840591</v>
      </c>
      <c r="Y13" s="74">
        <f>IF(RES_hh_tes!Y13=0,0,1000*11630*RES_hh_tes!Y13/RES_hh_num!Y13)</f>
        <v>8338.6064984365439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87.457643366943543</v>
      </c>
      <c r="C14" s="76">
        <f>IF(RES_hh_tes!C14=0,0,1000*11630*RES_hh_tes!C14/RES_hh_num!C14)</f>
        <v>98.357217573748727</v>
      </c>
      <c r="D14" s="76">
        <f>IF(RES_hh_tes!D14=0,0,1000*11630*RES_hh_tes!D14/RES_hh_num!D14)</f>
        <v>89.920629754593435</v>
      </c>
      <c r="E14" s="76">
        <f>IF(RES_hh_tes!E14=0,0,1000*11630*RES_hh_tes!E14/RES_hh_num!E14)</f>
        <v>93.670621500446259</v>
      </c>
      <c r="F14" s="76">
        <f>IF(RES_hh_tes!F14=0,0,1000*11630*RES_hh_tes!F14/RES_hh_num!F14)</f>
        <v>90.46556938114297</v>
      </c>
      <c r="G14" s="76">
        <f>IF(RES_hh_tes!G14=0,0,1000*11630*RES_hh_tes!G14/RES_hh_num!G14)</f>
        <v>85.33115459345106</v>
      </c>
      <c r="H14" s="76">
        <f>IF(RES_hh_tes!H14=0,0,1000*11630*RES_hh_tes!H14/RES_hh_num!H14)</f>
        <v>86.685728509914824</v>
      </c>
      <c r="I14" s="76">
        <f>IF(RES_hh_tes!I14=0,0,1000*11630*RES_hh_tes!I14/RES_hh_num!I14)</f>
        <v>76.719438311917173</v>
      </c>
      <c r="J14" s="76">
        <f>IF(RES_hh_tes!J14=0,0,1000*11630*RES_hh_tes!J14/RES_hh_num!J14)</f>
        <v>76.899256958687843</v>
      </c>
      <c r="K14" s="76">
        <f>IF(RES_hh_tes!K14=0,0,1000*11630*RES_hh_tes!K14/RES_hh_num!K14)</f>
        <v>79.139435573436018</v>
      </c>
      <c r="L14" s="76">
        <f>IF(RES_hh_tes!L14=0,0,1000*11630*RES_hh_tes!L14/RES_hh_num!L14)</f>
        <v>94.472823169170724</v>
      </c>
      <c r="M14" s="76">
        <f>IF(RES_hh_tes!M14=0,0,1000*11630*RES_hh_tes!M14/RES_hh_num!M14)</f>
        <v>80.593679204083159</v>
      </c>
      <c r="N14" s="76">
        <f>IF(RES_hh_tes!N14=0,0,1000*11630*RES_hh_tes!N14/RES_hh_num!N14)</f>
        <v>84.784119740776703</v>
      </c>
      <c r="O14" s="76">
        <f>IF(RES_hh_tes!O14=0,0,1000*11630*RES_hh_tes!O14/RES_hh_num!O14)</f>
        <v>87.218130570071793</v>
      </c>
      <c r="P14" s="76">
        <f>IF(RES_hh_tes!P14=0,0,1000*11630*RES_hh_tes!P14/RES_hh_num!P14)</f>
        <v>72.471903107156848</v>
      </c>
      <c r="Q14" s="76">
        <f>IF(RES_hh_tes!Q14=0,0,1000*11630*RES_hh_tes!Q14/RES_hh_num!Q14)</f>
        <v>78.026954498559434</v>
      </c>
      <c r="R14" s="76">
        <f>IF(RES_hh_tes!R14=0,0,1000*11630*RES_hh_tes!R14/RES_hh_num!R14)</f>
        <v>85.322296709006537</v>
      </c>
      <c r="S14" s="76">
        <f>IF(RES_hh_tes!S14=0,0,1000*11630*RES_hh_tes!S14/RES_hh_num!S14)</f>
        <v>88.151495925501862</v>
      </c>
      <c r="T14" s="76">
        <f>IF(RES_hh_tes!T14=0,0,1000*11630*RES_hh_tes!T14/RES_hh_num!T14)</f>
        <v>85.885939249243748</v>
      </c>
      <c r="U14" s="76">
        <f>IF(RES_hh_tes!U14=0,0,1000*11630*RES_hh_tes!U14/RES_hh_num!U14)</f>
        <v>85.235456598079764</v>
      </c>
      <c r="V14" s="76">
        <f>IF(RES_hh_tes!V14=0,0,1000*11630*RES_hh_tes!V14/RES_hh_num!V14)</f>
        <v>89.481037103936302</v>
      </c>
      <c r="W14" s="76">
        <f>IF(RES_hh_tes!W14=0,0,1000*11630*RES_hh_tes!W14/RES_hh_num!W14)</f>
        <v>101.26038754550775</v>
      </c>
      <c r="X14" s="76">
        <f>IF(RES_hh_tes!X14=0,0,1000*11630*RES_hh_tes!X14/RES_hh_num!X14)</f>
        <v>90.250975873703027</v>
      </c>
      <c r="Y14" s="76">
        <f>IF(RES_hh_tes!Y14=0,0,1000*11630*RES_hh_tes!Y14/RES_hh_num!Y14)</f>
        <v>77.756770723749369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4.0918513459841108</v>
      </c>
      <c r="C15" s="69">
        <f t="shared" si="0"/>
        <v>3.6092482407351971</v>
      </c>
      <c r="D15" s="69">
        <f t="shared" si="0"/>
        <v>3.5373510231277243</v>
      </c>
      <c r="E15" s="69">
        <f t="shared" si="0"/>
        <v>4.6338897651841755</v>
      </c>
      <c r="F15" s="69">
        <f t="shared" si="0"/>
        <v>4.0086134086973901</v>
      </c>
      <c r="G15" s="69">
        <f t="shared" si="0"/>
        <v>4.595249836150594</v>
      </c>
      <c r="H15" s="69">
        <f t="shared" si="0"/>
        <v>5.804755051827275</v>
      </c>
      <c r="I15" s="69">
        <f t="shared" si="0"/>
        <v>6.0520879447072566</v>
      </c>
      <c r="J15" s="69">
        <f t="shared" si="0"/>
        <v>6.285742929409154</v>
      </c>
      <c r="K15" s="69">
        <f t="shared" si="0"/>
        <v>7.2221638995737143</v>
      </c>
      <c r="L15" s="69">
        <f t="shared" si="0"/>
        <v>9.3728406319497566</v>
      </c>
      <c r="M15" s="69">
        <f t="shared" si="0"/>
        <v>10.460188934886476</v>
      </c>
      <c r="N15" s="69">
        <f t="shared" si="0"/>
        <v>12.918518181514862</v>
      </c>
      <c r="O15" s="69">
        <f t="shared" si="0"/>
        <v>18.640263307081327</v>
      </c>
      <c r="P15" s="69">
        <f t="shared" si="0"/>
        <v>18.045418346264686</v>
      </c>
      <c r="Q15" s="69">
        <f t="shared" si="0"/>
        <v>38.97883272690504</v>
      </c>
      <c r="R15" s="69">
        <f t="shared" si="0"/>
        <v>40.571782079386679</v>
      </c>
      <c r="S15" s="69">
        <f t="shared" si="0"/>
        <v>41.149882847061832</v>
      </c>
      <c r="T15" s="69">
        <f t="shared" si="0"/>
        <v>53.088851805383072</v>
      </c>
      <c r="U15" s="69">
        <f t="shared" si="0"/>
        <v>56.954941670102343</v>
      </c>
      <c r="V15" s="69">
        <f t="shared" si="0"/>
        <v>53.736387623685573</v>
      </c>
      <c r="W15" s="69">
        <f t="shared" si="0"/>
        <v>64.018776271319467</v>
      </c>
      <c r="X15" s="69">
        <f t="shared" si="0"/>
        <v>80.552315789404474</v>
      </c>
      <c r="Y15" s="69">
        <f t="shared" si="0"/>
        <v>81.169987072344256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4.0918513459841108</v>
      </c>
      <c r="C16" s="72">
        <f>IF(RES_hh_tes!C16=0,0,1000*11630*RES_hh_tes!C16/RES_hh_num!C$3)</f>
        <v>3.6092482407351971</v>
      </c>
      <c r="D16" s="72">
        <f>IF(RES_hh_tes!D16=0,0,1000*11630*RES_hh_tes!D16/RES_hh_num!D$3)</f>
        <v>3.5373510231277243</v>
      </c>
      <c r="E16" s="72">
        <f>IF(RES_hh_tes!E16=0,0,1000*11630*RES_hh_tes!E16/RES_hh_num!E$3)</f>
        <v>4.6338897651841755</v>
      </c>
      <c r="F16" s="72">
        <f>IF(RES_hh_tes!F16=0,0,1000*11630*RES_hh_tes!F16/RES_hh_num!F$3)</f>
        <v>4.0086134086973901</v>
      </c>
      <c r="G16" s="72">
        <f>IF(RES_hh_tes!G16=0,0,1000*11630*RES_hh_tes!G16/RES_hh_num!G$3)</f>
        <v>4.595249836150594</v>
      </c>
      <c r="H16" s="72">
        <f>IF(RES_hh_tes!H16=0,0,1000*11630*RES_hh_tes!H16/RES_hh_num!H$3)</f>
        <v>5.804755051827275</v>
      </c>
      <c r="I16" s="72">
        <f>IF(RES_hh_tes!I16=0,0,1000*11630*RES_hh_tes!I16/RES_hh_num!I$3)</f>
        <v>6.0520879447072566</v>
      </c>
      <c r="J16" s="72">
        <f>IF(RES_hh_tes!J16=0,0,1000*11630*RES_hh_tes!J16/RES_hh_num!J$3)</f>
        <v>6.285742929409154</v>
      </c>
      <c r="K16" s="72">
        <f>IF(RES_hh_tes!K16=0,0,1000*11630*RES_hh_tes!K16/RES_hh_num!K$3)</f>
        <v>7.2221638995737143</v>
      </c>
      <c r="L16" s="72">
        <f>IF(RES_hh_tes!L16=0,0,1000*11630*RES_hh_tes!L16/RES_hh_num!L$3)</f>
        <v>9.3728406319497566</v>
      </c>
      <c r="M16" s="72">
        <f>IF(RES_hh_tes!M16=0,0,1000*11630*RES_hh_tes!M16/RES_hh_num!M$3)</f>
        <v>10.460188934886476</v>
      </c>
      <c r="N16" s="72">
        <f>IF(RES_hh_tes!N16=0,0,1000*11630*RES_hh_tes!N16/RES_hh_num!N$3)</f>
        <v>12.918518181514862</v>
      </c>
      <c r="O16" s="72">
        <f>IF(RES_hh_tes!O16=0,0,1000*11630*RES_hh_tes!O16/RES_hh_num!O$3)</f>
        <v>18.640263307081327</v>
      </c>
      <c r="P16" s="72">
        <f>IF(RES_hh_tes!P16=0,0,1000*11630*RES_hh_tes!P16/RES_hh_num!P$3)</f>
        <v>18.045418346264686</v>
      </c>
      <c r="Q16" s="72">
        <f>IF(RES_hh_tes!Q16=0,0,1000*11630*RES_hh_tes!Q16/RES_hh_num!Q$3)</f>
        <v>38.97883272690504</v>
      </c>
      <c r="R16" s="72">
        <f>IF(RES_hh_tes!R16=0,0,1000*11630*RES_hh_tes!R16/RES_hh_num!R$3)</f>
        <v>40.571782079386679</v>
      </c>
      <c r="S16" s="72">
        <f>IF(RES_hh_tes!S16=0,0,1000*11630*RES_hh_tes!S16/RES_hh_num!S$3)</f>
        <v>41.149882847061832</v>
      </c>
      <c r="T16" s="72">
        <f>IF(RES_hh_tes!T16=0,0,1000*11630*RES_hh_tes!T16/RES_hh_num!T$3)</f>
        <v>53.088851805383072</v>
      </c>
      <c r="U16" s="72">
        <f>IF(RES_hh_tes!U16=0,0,1000*11630*RES_hh_tes!U16/RES_hh_num!U$3)</f>
        <v>56.954941670102343</v>
      </c>
      <c r="V16" s="72">
        <f>IF(RES_hh_tes!V16=0,0,1000*11630*RES_hh_tes!V16/RES_hh_num!V$3)</f>
        <v>53.736387623685573</v>
      </c>
      <c r="W16" s="72">
        <f>IF(RES_hh_tes!W16=0,0,1000*11630*RES_hh_tes!W16/RES_hh_num!W$3)</f>
        <v>64.018776271319467</v>
      </c>
      <c r="X16" s="72">
        <f>IF(RES_hh_tes!X16=0,0,1000*11630*RES_hh_tes!X16/RES_hh_num!X$3)</f>
        <v>80.552315789404474</v>
      </c>
      <c r="Y16" s="72">
        <f>IF(RES_hh_tes!Y16=0,0,1000*11630*RES_hh_tes!Y16/RES_hh_num!Y$3)</f>
        <v>81.169987072344256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1183.061025524755</v>
      </c>
      <c r="C17" s="69">
        <f>IF(RES_hh_tes!C17=0,0,1000*11630*RES_hh_tes!C17/RES_hh_num!C17)</f>
        <v>1230.8486034440875</v>
      </c>
      <c r="D17" s="69">
        <f>IF(RES_hh_tes!D17=0,0,1000*11630*RES_hh_tes!D17/RES_hh_num!D17)</f>
        <v>1218.22359435062</v>
      </c>
      <c r="E17" s="69">
        <f>IF(RES_hh_tes!E17=0,0,1000*11630*RES_hh_tes!E17/RES_hh_num!E17)</f>
        <v>1265.3582528327438</v>
      </c>
      <c r="F17" s="69">
        <f>IF(RES_hh_tes!F17=0,0,1000*11630*RES_hh_tes!F17/RES_hh_num!F17)</f>
        <v>1234.5004520505261</v>
      </c>
      <c r="G17" s="69">
        <f>IF(RES_hh_tes!G17=0,0,1000*11630*RES_hh_tes!G17/RES_hh_num!G17)</f>
        <v>1292.2294487183865</v>
      </c>
      <c r="H17" s="69">
        <f>IF(RES_hh_tes!H17=0,0,1000*11630*RES_hh_tes!H17/RES_hh_num!H17)</f>
        <v>1282.9597380527553</v>
      </c>
      <c r="I17" s="69">
        <f>IF(RES_hh_tes!I17=0,0,1000*11630*RES_hh_tes!I17/RES_hh_num!I17)</f>
        <v>1253.4524065686758</v>
      </c>
      <c r="J17" s="69">
        <f>IF(RES_hh_tes!J17=0,0,1000*11630*RES_hh_tes!J17/RES_hh_num!J17)</f>
        <v>1232.8994477915899</v>
      </c>
      <c r="K17" s="69">
        <f>IF(RES_hh_tes!K17=0,0,1000*11630*RES_hh_tes!K17/RES_hh_num!K17)</f>
        <v>1189.523005690121</v>
      </c>
      <c r="L17" s="69">
        <f>IF(RES_hh_tes!L17=0,0,1000*11630*RES_hh_tes!L17/RES_hh_num!L17)</f>
        <v>1231.2910639163074</v>
      </c>
      <c r="M17" s="69">
        <f>IF(RES_hh_tes!M17=0,0,1000*11630*RES_hh_tes!M17/RES_hh_num!M17)</f>
        <v>1110.4111018447077</v>
      </c>
      <c r="N17" s="69">
        <f>IF(RES_hh_tes!N17=0,0,1000*11630*RES_hh_tes!N17/RES_hh_num!N17)</f>
        <v>1107.477541483745</v>
      </c>
      <c r="O17" s="69">
        <f>IF(RES_hh_tes!O17=0,0,1000*11630*RES_hh_tes!O17/RES_hh_num!O17)</f>
        <v>1101.0718973626106</v>
      </c>
      <c r="P17" s="69">
        <f>IF(RES_hh_tes!P17=0,0,1000*11630*RES_hh_tes!P17/RES_hh_num!P17)</f>
        <v>1098.5900335777449</v>
      </c>
      <c r="Q17" s="69">
        <f>IF(RES_hh_tes!Q17=0,0,1000*11630*RES_hh_tes!Q17/RES_hh_num!Q17)</f>
        <v>1123.2696822154423</v>
      </c>
      <c r="R17" s="69">
        <f>IF(RES_hh_tes!R17=0,0,1000*11630*RES_hh_tes!R17/RES_hh_num!R17)</f>
        <v>1194.2443273746217</v>
      </c>
      <c r="S17" s="69">
        <f>IF(RES_hh_tes!S17=0,0,1000*11630*RES_hh_tes!S17/RES_hh_num!S17)</f>
        <v>1286.7148633835227</v>
      </c>
      <c r="T17" s="69">
        <f>IF(RES_hh_tes!T17=0,0,1000*11630*RES_hh_tes!T17/RES_hh_num!T17)</f>
        <v>1278.1478793236224</v>
      </c>
      <c r="U17" s="69">
        <f>IF(RES_hh_tes!U17=0,0,1000*11630*RES_hh_tes!U17/RES_hh_num!U17)</f>
        <v>1258.5721816650043</v>
      </c>
      <c r="V17" s="69">
        <f>IF(RES_hh_tes!V17=0,0,1000*11630*RES_hh_tes!V17/RES_hh_num!V17)</f>
        <v>1328.080661247847</v>
      </c>
      <c r="W17" s="69">
        <f>IF(RES_hh_tes!W17=0,0,1000*11630*RES_hh_tes!W17/RES_hh_num!W17)</f>
        <v>1283.3865270862088</v>
      </c>
      <c r="X17" s="69">
        <f>IF(RES_hh_tes!X17=0,0,1000*11630*RES_hh_tes!X17/RES_hh_num!X17)</f>
        <v>1153.5620710195133</v>
      </c>
      <c r="Y17" s="69">
        <f>IF(RES_hh_tes!Y17=0,0,1000*11630*RES_hh_tes!Y17/RES_hh_num!Y17)</f>
        <v>1012.5934551809297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1218.6735385432173</v>
      </c>
      <c r="C18" s="72">
        <f>IF(RES_hh_tes!C18=0,0,1000*11630*RES_hh_tes!C18/RES_hh_num!C18)</f>
        <v>1213.916764989531</v>
      </c>
      <c r="D18" s="72">
        <f>IF(RES_hh_tes!D18=0,0,1000*11630*RES_hh_tes!D18/RES_hh_num!D18)</f>
        <v>1199.6977571377242</v>
      </c>
      <c r="E18" s="72">
        <f>IF(RES_hh_tes!E18=0,0,1000*11630*RES_hh_tes!E18/RES_hh_num!E18)</f>
        <v>1262.5758847054421</v>
      </c>
      <c r="F18" s="72">
        <f>IF(RES_hh_tes!F18=0,0,1000*11630*RES_hh_tes!F18/RES_hh_num!F18)</f>
        <v>1265.8530794498322</v>
      </c>
      <c r="G18" s="72">
        <f>IF(RES_hh_tes!G18=0,0,1000*11630*RES_hh_tes!G18/RES_hh_num!G18)</f>
        <v>1210.9132261140089</v>
      </c>
      <c r="H18" s="72">
        <f>IF(RES_hh_tes!H18=0,0,1000*11630*RES_hh_tes!H18/RES_hh_num!H18)</f>
        <v>1378.9575348980054</v>
      </c>
      <c r="I18" s="72">
        <f>IF(RES_hh_tes!I18=0,0,1000*11630*RES_hh_tes!I18/RES_hh_num!I18)</f>
        <v>1195.0881602646828</v>
      </c>
      <c r="J18" s="72">
        <f>IF(RES_hh_tes!J18=0,0,1000*11630*RES_hh_tes!J18/RES_hh_num!J18)</f>
        <v>1157.4689205269174</v>
      </c>
      <c r="K18" s="72">
        <f>IF(RES_hh_tes!K18=0,0,1000*11630*RES_hh_tes!K18/RES_hh_num!K18)</f>
        <v>1148.2908420489121</v>
      </c>
      <c r="L18" s="72">
        <f>IF(RES_hh_tes!L18=0,0,1000*11630*RES_hh_tes!L18/RES_hh_num!L18)</f>
        <v>1242.3151730648397</v>
      </c>
      <c r="M18" s="72">
        <f>IF(RES_hh_tes!M18=0,0,1000*11630*RES_hh_tes!M18/RES_hh_num!M18)</f>
        <v>1152.6811839860893</v>
      </c>
      <c r="N18" s="72">
        <f>IF(RES_hh_tes!N18=0,0,1000*11630*RES_hh_tes!N18/RES_hh_num!N18)</f>
        <v>1121.3932520597277</v>
      </c>
      <c r="O18" s="72">
        <f>IF(RES_hh_tes!O18=0,0,1000*11630*RES_hh_tes!O18/RES_hh_num!O18)</f>
        <v>1111.6085213064439</v>
      </c>
      <c r="P18" s="72">
        <f>IF(RES_hh_tes!P18=0,0,1000*11630*RES_hh_tes!P18/RES_hh_num!P18)</f>
        <v>1128.6997871123745</v>
      </c>
      <c r="Q18" s="72">
        <f>IF(RES_hh_tes!Q18=0,0,1000*11630*RES_hh_tes!Q18/RES_hh_num!Q18)</f>
        <v>1188.2013919568076</v>
      </c>
      <c r="R18" s="72">
        <f>IF(RES_hh_tes!R18=0,0,1000*11630*RES_hh_tes!R18/RES_hh_num!R18)</f>
        <v>1122.8793910729137</v>
      </c>
      <c r="S18" s="72">
        <f>IF(RES_hh_tes!S18=0,0,1000*11630*RES_hh_tes!S18/RES_hh_num!S18)</f>
        <v>1305.50918574296</v>
      </c>
      <c r="T18" s="72">
        <f>IF(RES_hh_tes!T18=0,0,1000*11630*RES_hh_tes!T18/RES_hh_num!T18)</f>
        <v>1318.1312224330511</v>
      </c>
      <c r="U18" s="72">
        <f>IF(RES_hh_tes!U18=0,0,1000*11630*RES_hh_tes!U18/RES_hh_num!U18)</f>
        <v>1200.6244307577579</v>
      </c>
      <c r="V18" s="72">
        <f>IF(RES_hh_tes!V18=0,0,1000*11630*RES_hh_tes!V18/RES_hh_num!V18)</f>
        <v>1294.4895136756877</v>
      </c>
      <c r="W18" s="72">
        <f>IF(RES_hh_tes!W18=0,0,1000*11630*RES_hh_tes!W18/RES_hh_num!W18)</f>
        <v>1158.7913875789536</v>
      </c>
      <c r="X18" s="72">
        <f>IF(RES_hh_tes!X18=0,0,1000*11630*RES_hh_tes!X18/RES_hh_num!X18)</f>
        <v>1327.5110330968173</v>
      </c>
      <c r="Y18" s="72">
        <f>IF(RES_hh_tes!Y18=0,0,1000*11630*RES_hh_tes!Y18/RES_hh_num!Y18)</f>
        <v>950.01775444064242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0</v>
      </c>
      <c r="C19" s="72">
        <f>IF(RES_hh_tes!C19=0,0,1000*11630*RES_hh_tes!C19/RES_hh_num!C19)</f>
        <v>0</v>
      </c>
      <c r="D19" s="72">
        <f>IF(RES_hh_tes!D19=0,0,1000*11630*RES_hh_tes!D19/RES_hh_num!D19)</f>
        <v>0</v>
      </c>
      <c r="E19" s="72">
        <f>IF(RES_hh_tes!E19=0,0,1000*11630*RES_hh_tes!E19/RES_hh_num!E19)</f>
        <v>0</v>
      </c>
      <c r="F19" s="72">
        <f>IF(RES_hh_tes!F19=0,0,1000*11630*RES_hh_tes!F19/RES_hh_num!F19)</f>
        <v>0</v>
      </c>
      <c r="G19" s="72">
        <f>IF(RES_hh_tes!G19=0,0,1000*11630*RES_hh_tes!G19/RES_hh_num!G19)</f>
        <v>0</v>
      </c>
      <c r="H19" s="72">
        <f>IF(RES_hh_tes!H19=0,0,1000*11630*RES_hh_tes!H19/RES_hh_num!H19)</f>
        <v>0</v>
      </c>
      <c r="I19" s="72">
        <f>IF(RES_hh_tes!I19=0,0,1000*11630*RES_hh_tes!I19/RES_hh_num!I19)</f>
        <v>0</v>
      </c>
      <c r="J19" s="72">
        <f>IF(RES_hh_tes!J19=0,0,1000*11630*RES_hh_tes!J19/RES_hh_num!J19)</f>
        <v>0</v>
      </c>
      <c r="K19" s="72">
        <f>IF(RES_hh_tes!K19=0,0,1000*11630*RES_hh_tes!K19/RES_hh_num!K19)</f>
        <v>0</v>
      </c>
      <c r="L19" s="72">
        <f>IF(RES_hh_tes!L19=0,0,1000*11630*RES_hh_tes!L19/RES_hh_num!L19)</f>
        <v>0</v>
      </c>
      <c r="M19" s="72">
        <f>IF(RES_hh_tes!M19=0,0,1000*11630*RES_hh_tes!M19/RES_hh_num!M19)</f>
        <v>0</v>
      </c>
      <c r="N19" s="72">
        <f>IF(RES_hh_tes!N19=0,0,1000*11630*RES_hh_tes!N19/RES_hh_num!N19)</f>
        <v>0</v>
      </c>
      <c r="O19" s="72">
        <f>IF(RES_hh_tes!O19=0,0,1000*11630*RES_hh_tes!O19/RES_hh_num!O19)</f>
        <v>0</v>
      </c>
      <c r="P19" s="72">
        <f>IF(RES_hh_tes!P19=0,0,1000*11630*RES_hh_tes!P19/RES_hh_num!P19)</f>
        <v>0</v>
      </c>
      <c r="Q19" s="72">
        <f>IF(RES_hh_tes!Q19=0,0,1000*11630*RES_hh_tes!Q19/RES_hh_num!Q19)</f>
        <v>0</v>
      </c>
      <c r="R19" s="72">
        <f>IF(RES_hh_tes!R19=0,0,1000*11630*RES_hh_tes!R19/RES_hh_num!R19)</f>
        <v>0</v>
      </c>
      <c r="S19" s="72">
        <f>IF(RES_hh_tes!S19=0,0,1000*11630*RES_hh_tes!S19/RES_hh_num!S19)</f>
        <v>0</v>
      </c>
      <c r="T19" s="72">
        <f>IF(RES_hh_tes!T19=0,0,1000*11630*RES_hh_tes!T19/RES_hh_num!T19)</f>
        <v>0</v>
      </c>
      <c r="U19" s="72">
        <f>IF(RES_hh_tes!U19=0,0,1000*11630*RES_hh_tes!U19/RES_hh_num!U19)</f>
        <v>0</v>
      </c>
      <c r="V19" s="72">
        <f>IF(RES_hh_tes!V19=0,0,1000*11630*RES_hh_tes!V19/RES_hh_num!V19)</f>
        <v>0</v>
      </c>
      <c r="W19" s="72">
        <f>IF(RES_hh_tes!W19=0,0,1000*11630*RES_hh_tes!W19/RES_hh_num!W19)</f>
        <v>0</v>
      </c>
      <c r="X19" s="72">
        <f>IF(RES_hh_tes!X19=0,0,1000*11630*RES_hh_tes!X19/RES_hh_num!X19)</f>
        <v>0</v>
      </c>
      <c r="Y19" s="72">
        <f>IF(RES_hh_tes!Y19=0,0,1000*11630*RES_hh_tes!Y19/RES_hh_num!Y19)</f>
        <v>0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0</v>
      </c>
      <c r="C20" s="72">
        <f>IF(RES_hh_tes!C20=0,0,1000*11630*RES_hh_tes!C20/RES_hh_num!C20)</f>
        <v>0</v>
      </c>
      <c r="D20" s="72">
        <f>IF(RES_hh_tes!D20=0,0,1000*11630*RES_hh_tes!D20/RES_hh_num!D20)</f>
        <v>0</v>
      </c>
      <c r="E20" s="72">
        <f>IF(RES_hh_tes!E20=0,0,1000*11630*RES_hh_tes!E20/RES_hh_num!E20)</f>
        <v>0</v>
      </c>
      <c r="F20" s="72">
        <f>IF(RES_hh_tes!F20=0,0,1000*11630*RES_hh_tes!F20/RES_hh_num!F20)</f>
        <v>0</v>
      </c>
      <c r="G20" s="72">
        <f>IF(RES_hh_tes!G20=0,0,1000*11630*RES_hh_tes!G20/RES_hh_num!G20)</f>
        <v>0</v>
      </c>
      <c r="H20" s="72">
        <f>IF(RES_hh_tes!H20=0,0,1000*11630*RES_hh_tes!H20/RES_hh_num!H20)</f>
        <v>0</v>
      </c>
      <c r="I20" s="72">
        <f>IF(RES_hh_tes!I20=0,0,1000*11630*RES_hh_tes!I20/RES_hh_num!I20)</f>
        <v>0</v>
      </c>
      <c r="J20" s="72">
        <f>IF(RES_hh_tes!J20=0,0,1000*11630*RES_hh_tes!J20/RES_hh_num!J20)</f>
        <v>0</v>
      </c>
      <c r="K20" s="72">
        <f>IF(RES_hh_tes!K20=0,0,1000*11630*RES_hh_tes!K20/RES_hh_num!K20)</f>
        <v>0</v>
      </c>
      <c r="L20" s="72">
        <f>IF(RES_hh_tes!L20=0,0,1000*11630*RES_hh_tes!L20/RES_hh_num!L20)</f>
        <v>0</v>
      </c>
      <c r="M20" s="72">
        <f>IF(RES_hh_tes!M20=0,0,1000*11630*RES_hh_tes!M20/RES_hh_num!M20)</f>
        <v>0</v>
      </c>
      <c r="N20" s="72">
        <f>IF(RES_hh_tes!N20=0,0,1000*11630*RES_hh_tes!N20/RES_hh_num!N20)</f>
        <v>0</v>
      </c>
      <c r="O20" s="72">
        <f>IF(RES_hh_tes!O20=0,0,1000*11630*RES_hh_tes!O20/RES_hh_num!O20)</f>
        <v>0</v>
      </c>
      <c r="P20" s="72">
        <f>IF(RES_hh_tes!P20=0,0,1000*11630*RES_hh_tes!P20/RES_hh_num!P20)</f>
        <v>0</v>
      </c>
      <c r="Q20" s="72">
        <f>IF(RES_hh_tes!Q20=0,0,1000*11630*RES_hh_tes!Q20/RES_hh_num!Q20)</f>
        <v>0</v>
      </c>
      <c r="R20" s="72">
        <f>IF(RES_hh_tes!R20=0,0,1000*11630*RES_hh_tes!R20/RES_hh_num!R20)</f>
        <v>0</v>
      </c>
      <c r="S20" s="72">
        <f>IF(RES_hh_tes!S20=0,0,1000*11630*RES_hh_tes!S20/RES_hh_num!S20)</f>
        <v>0</v>
      </c>
      <c r="T20" s="72">
        <f>IF(RES_hh_tes!T20=0,0,1000*11630*RES_hh_tes!T20/RES_hh_num!T20)</f>
        <v>0</v>
      </c>
      <c r="U20" s="72">
        <f>IF(RES_hh_tes!U20=0,0,1000*11630*RES_hh_tes!U20/RES_hh_num!U20)</f>
        <v>0</v>
      </c>
      <c r="V20" s="72">
        <f>IF(RES_hh_tes!V20=0,0,1000*11630*RES_hh_tes!V20/RES_hh_num!V20)</f>
        <v>0</v>
      </c>
      <c r="W20" s="72">
        <f>IF(RES_hh_tes!W20=0,0,1000*11630*RES_hh_tes!W20/RES_hh_num!W20)</f>
        <v>0</v>
      </c>
      <c r="X20" s="72">
        <f>IF(RES_hh_tes!X20=0,0,1000*11630*RES_hh_tes!X20/RES_hh_num!X20)</f>
        <v>0</v>
      </c>
      <c r="Y20" s="72">
        <f>IF(RES_hh_tes!Y20=0,0,1000*11630*RES_hh_tes!Y20/RES_hh_num!Y20)</f>
        <v>0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1158.0932853949998</v>
      </c>
      <c r="C21" s="72">
        <f>IF(RES_hh_tes!C21=0,0,1000*11630*RES_hh_tes!C21/RES_hh_num!C21)</f>
        <v>1253.6767251581898</v>
      </c>
      <c r="D21" s="72">
        <f>IF(RES_hh_tes!D21=0,0,1000*11630*RES_hh_tes!D21/RES_hh_num!D21)</f>
        <v>1200.8505792227597</v>
      </c>
      <c r="E21" s="72">
        <f>IF(RES_hh_tes!E21=0,0,1000*11630*RES_hh_tes!E21/RES_hh_num!E21)</f>
        <v>1278.7304142410901</v>
      </c>
      <c r="F21" s="72">
        <f>IF(RES_hh_tes!F21=0,0,1000*11630*RES_hh_tes!F21/RES_hh_num!F21)</f>
        <v>1240.6557091822733</v>
      </c>
      <c r="G21" s="72">
        <f>IF(RES_hh_tes!G21=0,0,1000*11630*RES_hh_tes!G21/RES_hh_num!G21)</f>
        <v>1320.0159044260179</v>
      </c>
      <c r="H21" s="72">
        <f>IF(RES_hh_tes!H21=0,0,1000*11630*RES_hh_tes!H21/RES_hh_num!H21)</f>
        <v>1291.0333311277113</v>
      </c>
      <c r="I21" s="72">
        <f>IF(RES_hh_tes!I21=0,0,1000*11630*RES_hh_tes!I21/RES_hh_num!I21)</f>
        <v>1228.9509203195814</v>
      </c>
      <c r="J21" s="72">
        <f>IF(RES_hh_tes!J21=0,0,1000*11630*RES_hh_tes!J21/RES_hh_num!J21)</f>
        <v>1227.3432242595063</v>
      </c>
      <c r="K21" s="72">
        <f>IF(RES_hh_tes!K21=0,0,1000*11630*RES_hh_tes!K21/RES_hh_num!K21)</f>
        <v>1182.484837996142</v>
      </c>
      <c r="L21" s="72">
        <f>IF(RES_hh_tes!L21=0,0,1000*11630*RES_hh_tes!L21/RES_hh_num!L21)</f>
        <v>1270.5684214050941</v>
      </c>
      <c r="M21" s="72">
        <f>IF(RES_hh_tes!M21=0,0,1000*11630*RES_hh_tes!M21/RES_hh_num!M21)</f>
        <v>1091.3078010236543</v>
      </c>
      <c r="N21" s="72">
        <f>IF(RES_hh_tes!N21=0,0,1000*11630*RES_hh_tes!N21/RES_hh_num!N21)</f>
        <v>1104.6549598329877</v>
      </c>
      <c r="O21" s="72">
        <f>IF(RES_hh_tes!O21=0,0,1000*11630*RES_hh_tes!O21/RES_hh_num!O21)</f>
        <v>1121.2943919193949</v>
      </c>
      <c r="P21" s="72">
        <f>IF(RES_hh_tes!P21=0,0,1000*11630*RES_hh_tes!P21/RES_hh_num!P21)</f>
        <v>1036.6073709598982</v>
      </c>
      <c r="Q21" s="72">
        <f>IF(RES_hh_tes!Q21=0,0,1000*11630*RES_hh_tes!Q21/RES_hh_num!Q21)</f>
        <v>1104.6372501350552</v>
      </c>
      <c r="R21" s="72">
        <f>IF(RES_hh_tes!R21=0,0,1000*11630*RES_hh_tes!R21/RES_hh_num!R21)</f>
        <v>1229.5222338794215</v>
      </c>
      <c r="S21" s="72">
        <f>IF(RES_hh_tes!S21=0,0,1000*11630*RES_hh_tes!S21/RES_hh_num!S21)</f>
        <v>1308.926844931198</v>
      </c>
      <c r="T21" s="72">
        <f>IF(RES_hh_tes!T21=0,0,1000*11630*RES_hh_tes!T21/RES_hh_num!T21)</f>
        <v>1271.7198689748727</v>
      </c>
      <c r="U21" s="72">
        <f>IF(RES_hh_tes!U21=0,0,1000*11630*RES_hh_tes!U21/RES_hh_num!U21)</f>
        <v>1238.873593105247</v>
      </c>
      <c r="V21" s="72">
        <f>IF(RES_hh_tes!V21=0,0,1000*11630*RES_hh_tes!V21/RES_hh_num!V21)</f>
        <v>1337.0868514642239</v>
      </c>
      <c r="W21" s="72">
        <f>IF(RES_hh_tes!W21=0,0,1000*11630*RES_hh_tes!W21/RES_hh_num!W21)</f>
        <v>1341.8423562225012</v>
      </c>
      <c r="X21" s="72">
        <f>IF(RES_hh_tes!X21=0,0,1000*11630*RES_hh_tes!X21/RES_hh_num!X21)</f>
        <v>1103.698455032164</v>
      </c>
      <c r="Y21" s="72">
        <f>IF(RES_hh_tes!Y21=0,0,1000*11630*RES_hh_tes!Y21/RES_hh_num!Y21)</f>
        <v>1024.5689310466623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1193.3713890413314</v>
      </c>
      <c r="C22" s="72">
        <f>IF(RES_hh_tes!C22=0,0,1000*11630*RES_hh_tes!C22/RES_hh_num!C22)</f>
        <v>1189.0541381203825</v>
      </c>
      <c r="D22" s="72">
        <f>IF(RES_hh_tes!D22=0,0,1000*11630*RES_hh_tes!D22/RES_hh_num!D22)</f>
        <v>1232.0358636275346</v>
      </c>
      <c r="E22" s="72">
        <f>IF(RES_hh_tes!E22=0,0,1000*11630*RES_hh_tes!E22/RES_hh_num!E22)</f>
        <v>1241.244207912652</v>
      </c>
      <c r="F22" s="72">
        <f>IF(RES_hh_tes!F22=0,0,1000*11630*RES_hh_tes!F22/RES_hh_num!F22)</f>
        <v>1222.1986609469459</v>
      </c>
      <c r="G22" s="72">
        <f>IF(RES_hh_tes!G22=0,0,1000*11630*RES_hh_tes!G22/RES_hh_num!G22)</f>
        <v>1302.5638511723964</v>
      </c>
      <c r="H22" s="72">
        <f>IF(RES_hh_tes!H22=0,0,1000*11630*RES_hh_tes!H22/RES_hh_num!H22)</f>
        <v>1252.5264016073822</v>
      </c>
      <c r="I22" s="72">
        <f>IF(RES_hh_tes!I22=0,0,1000*11630*RES_hh_tes!I22/RES_hh_num!I22)</f>
        <v>1268.6917359369397</v>
      </c>
      <c r="J22" s="72">
        <f>IF(RES_hh_tes!J22=0,0,1000*11630*RES_hh_tes!J22/RES_hh_num!J22)</f>
        <v>1258.9538565666894</v>
      </c>
      <c r="K22" s="72">
        <f>IF(RES_hh_tes!K22=0,0,1000*11630*RES_hh_tes!K22/RES_hh_num!K22)</f>
        <v>1228.7672693304571</v>
      </c>
      <c r="L22" s="72">
        <f>IF(RES_hh_tes!L22=0,0,1000*11630*RES_hh_tes!L22/RES_hh_num!L22)</f>
        <v>1151.6601119295644</v>
      </c>
      <c r="M22" s="72">
        <f>IF(RES_hh_tes!M22=0,0,1000*11630*RES_hh_tes!M22/RES_hh_num!M22)</f>
        <v>1122.9961198914937</v>
      </c>
      <c r="N22" s="72">
        <f>IF(RES_hh_tes!N22=0,0,1000*11630*RES_hh_tes!N22/RES_hh_num!N22)</f>
        <v>1089.1373543656975</v>
      </c>
      <c r="O22" s="72">
        <f>IF(RES_hh_tes!O22=0,0,1000*11630*RES_hh_tes!O22/RES_hh_num!O22)</f>
        <v>1045.5655657071618</v>
      </c>
      <c r="P22" s="72">
        <f>IF(RES_hh_tes!P22=0,0,1000*11630*RES_hh_tes!P22/RES_hh_num!P22)</f>
        <v>1175.9747165288322</v>
      </c>
      <c r="Q22" s="72">
        <f>IF(RES_hh_tes!Q22=0,0,1000*11630*RES_hh_tes!Q22/RES_hh_num!Q22)</f>
        <v>1063.0352986846028</v>
      </c>
      <c r="R22" s="72">
        <f>IF(RES_hh_tes!R22=0,0,1000*11630*RES_hh_tes!R22/RES_hh_num!R22)</f>
        <v>1175.7942159938993</v>
      </c>
      <c r="S22" s="72">
        <f>IF(RES_hh_tes!S22=0,0,1000*11630*RES_hh_tes!S22/RES_hh_num!S22)</f>
        <v>1288.1560126062568</v>
      </c>
      <c r="T22" s="72">
        <f>IF(RES_hh_tes!T22=0,0,1000*11630*RES_hh_tes!T22/RES_hh_num!T22)</f>
        <v>1306.0751555415873</v>
      </c>
      <c r="U22" s="72">
        <f>IF(RES_hh_tes!U22=0,0,1000*11630*RES_hh_tes!U22/RES_hh_num!U22)</f>
        <v>1282.4127183071967</v>
      </c>
      <c r="V22" s="72">
        <f>IF(RES_hh_tes!V22=0,0,1000*11630*RES_hh_tes!V22/RES_hh_num!V22)</f>
        <v>1258.9822734319985</v>
      </c>
      <c r="W22" s="72">
        <f>IF(RES_hh_tes!W22=0,0,1000*11630*RES_hh_tes!W22/RES_hh_num!W22)</f>
        <v>1292.933884277476</v>
      </c>
      <c r="X22" s="72">
        <f>IF(RES_hh_tes!X22=0,0,1000*11630*RES_hh_tes!X22/RES_hh_num!X22)</f>
        <v>1144.9460975260731</v>
      </c>
      <c r="Y22" s="72">
        <f>IF(RES_hh_tes!Y22=0,0,1000*11630*RES_hh_tes!Y22/RES_hh_num!Y22)</f>
        <v>1055.0481884033247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1180.993663946655</v>
      </c>
      <c r="C24" s="72">
        <f>IF(RES_hh_tes!C24=0,0,1000*11630*RES_hh_tes!C24/RES_hh_num!C24)</f>
        <v>1232.0203660976495</v>
      </c>
      <c r="D24" s="72">
        <f>IF(RES_hh_tes!D24=0,0,1000*11630*RES_hh_tes!D24/RES_hh_num!D24)</f>
        <v>1238.7997364372272</v>
      </c>
      <c r="E24" s="72">
        <f>IF(RES_hh_tes!E24=0,0,1000*11630*RES_hh_tes!E24/RES_hh_num!E24)</f>
        <v>1262.3918382763156</v>
      </c>
      <c r="F24" s="72">
        <f>IF(RES_hh_tes!F24=0,0,1000*11630*RES_hh_tes!F24/RES_hh_num!F24)</f>
        <v>1216.9744601848597</v>
      </c>
      <c r="G24" s="72">
        <f>IF(RES_hh_tes!G24=0,0,1000*11630*RES_hh_tes!G24/RES_hh_num!G24)</f>
        <v>1310.3078247526391</v>
      </c>
      <c r="H24" s="72">
        <f>IF(RES_hh_tes!H24=0,0,1000*11630*RES_hh_tes!H24/RES_hh_num!H24)</f>
        <v>1230.1683672244912</v>
      </c>
      <c r="I24" s="72">
        <f>IF(RES_hh_tes!I24=0,0,1000*11630*RES_hh_tes!I24/RES_hh_num!I24)</f>
        <v>1279.1476119273891</v>
      </c>
      <c r="J24" s="72">
        <f>IF(RES_hh_tes!J24=0,0,1000*11630*RES_hh_tes!J24/RES_hh_num!J24)</f>
        <v>1263.0334867677113</v>
      </c>
      <c r="K24" s="72">
        <f>IF(RES_hh_tes!K24=0,0,1000*11630*RES_hh_tes!K24/RES_hh_num!K24)</f>
        <v>1180.9855345615626</v>
      </c>
      <c r="L24" s="72">
        <f>IF(RES_hh_tes!L24=0,0,1000*11630*RES_hh_tes!L24/RES_hh_num!L24)</f>
        <v>1221.8823607145682</v>
      </c>
      <c r="M24" s="72">
        <f>IF(RES_hh_tes!M24=0,0,1000*11630*RES_hh_tes!M24/RES_hh_num!M24)</f>
        <v>1094.4967518771884</v>
      </c>
      <c r="N24" s="72">
        <f>IF(RES_hh_tes!N24=0,0,1000*11630*RES_hh_tes!N24/RES_hh_num!N24)</f>
        <v>1117.2506222838661</v>
      </c>
      <c r="O24" s="72">
        <f>IF(RES_hh_tes!O24=0,0,1000*11630*RES_hh_tes!O24/RES_hh_num!O24)</f>
        <v>1124.4031218762186</v>
      </c>
      <c r="P24" s="72">
        <f>IF(RES_hh_tes!P24=0,0,1000*11630*RES_hh_tes!P24/RES_hh_num!P24)</f>
        <v>1085.4119271051957</v>
      </c>
      <c r="Q24" s="72">
        <f>IF(RES_hh_tes!Q24=0,0,1000*11630*RES_hh_tes!Q24/RES_hh_num!Q24)</f>
        <v>1113.500332114437</v>
      </c>
      <c r="R24" s="72">
        <f>IF(RES_hh_tes!R24=0,0,1000*11630*RES_hh_tes!R24/RES_hh_num!R24)</f>
        <v>1195.4203591404455</v>
      </c>
      <c r="S24" s="72">
        <f>IF(RES_hh_tes!S24=0,0,1000*11630*RES_hh_tes!S24/RES_hh_num!S24)</f>
        <v>1293.1848773010224</v>
      </c>
      <c r="T24" s="72">
        <f>IF(RES_hh_tes!T24=0,0,1000*11630*RES_hh_tes!T24/RES_hh_num!T24)</f>
        <v>1271.1991035555293</v>
      </c>
      <c r="U24" s="72">
        <f>IF(RES_hh_tes!U24=0,0,1000*11630*RES_hh_tes!U24/RES_hh_num!U24)</f>
        <v>1258.3247425316315</v>
      </c>
      <c r="V24" s="72">
        <f>IF(RES_hh_tes!V24=0,0,1000*11630*RES_hh_tes!V24/RES_hh_num!V24)</f>
        <v>1310.7291398602622</v>
      </c>
      <c r="W24" s="72">
        <f>IF(RES_hh_tes!W24=0,0,1000*11630*RES_hh_tes!W24/RES_hh_num!W24)</f>
        <v>1306.1846439960877</v>
      </c>
      <c r="X24" s="72">
        <f>IF(RES_hh_tes!X24=0,0,1000*11630*RES_hh_tes!X24/RES_hh_num!X24)</f>
        <v>1144.7271620078388</v>
      </c>
      <c r="Y24" s="72">
        <f>IF(RES_hh_tes!Y24=0,0,1000*11630*RES_hh_tes!Y24/RES_hh_num!Y24)</f>
        <v>1002.6973940593733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1201.6251573259501</v>
      </c>
      <c r="C25" s="74">
        <f>IF(RES_hh_tes!C25=0,0,1000*11630*RES_hh_tes!C25/RES_hh_num!C25)</f>
        <v>1215.0738043494002</v>
      </c>
      <c r="D25" s="74">
        <f>IF(RES_hh_tes!D25=0,0,1000*11630*RES_hh_tes!D25/RES_hh_num!D25)</f>
        <v>1218.3200591874347</v>
      </c>
      <c r="E25" s="74">
        <f>IF(RES_hh_tes!E25=0,0,1000*11630*RES_hh_tes!E25/RES_hh_num!E25)</f>
        <v>1245.496588050705</v>
      </c>
      <c r="F25" s="74">
        <f>IF(RES_hh_tes!F25=0,0,1000*11630*RES_hh_tes!F25/RES_hh_num!F25)</f>
        <v>1226.5253118180942</v>
      </c>
      <c r="G25" s="74">
        <f>IF(RES_hh_tes!G25=0,0,1000*11630*RES_hh_tes!G25/RES_hh_num!G25)</f>
        <v>1243.7258910811081</v>
      </c>
      <c r="H25" s="74">
        <f>IF(RES_hh_tes!H25=0,0,1000*11630*RES_hh_tes!H25/RES_hh_num!H25)</f>
        <v>1288.645853392361</v>
      </c>
      <c r="I25" s="74">
        <f>IF(RES_hh_tes!I25=0,0,1000*11630*RES_hh_tes!I25/RES_hh_num!I25)</f>
        <v>1235.9520458548757</v>
      </c>
      <c r="J25" s="74">
        <f>IF(RES_hh_tes!J25=0,0,1000*11630*RES_hh_tes!J25/RES_hh_num!J25)</f>
        <v>1191.3016440469673</v>
      </c>
      <c r="K25" s="74">
        <f>IF(RES_hh_tes!K25=0,0,1000*11630*RES_hh_tes!K25/RES_hh_num!K25)</f>
        <v>1161.2757428442626</v>
      </c>
      <c r="L25" s="74">
        <f>IF(RES_hh_tes!L25=0,0,1000*11630*RES_hh_tes!L25/RES_hh_num!L25)</f>
        <v>1167.7974388750852</v>
      </c>
      <c r="M25" s="74">
        <f>IF(RES_hh_tes!M25=0,0,1000*11630*RES_hh_tes!M25/RES_hh_num!M25)</f>
        <v>1065.7129958104099</v>
      </c>
      <c r="N25" s="74">
        <f>IF(RES_hh_tes!N25=0,0,1000*11630*RES_hh_tes!N25/RES_hh_num!N25)</f>
        <v>1038.1267060012638</v>
      </c>
      <c r="O25" s="74">
        <f>IF(RES_hh_tes!O25=0,0,1000*11630*RES_hh_tes!O25/RES_hh_num!O25)</f>
        <v>1013.7661886063657</v>
      </c>
      <c r="P25" s="74">
        <f>IF(RES_hh_tes!P25=0,0,1000*11630*RES_hh_tes!P25/RES_hh_num!P25)</f>
        <v>1050.9256511370061</v>
      </c>
      <c r="Q25" s="74">
        <f>IF(RES_hh_tes!Q25=0,0,1000*11630*RES_hh_tes!Q25/RES_hh_num!Q25)</f>
        <v>1066.1619400882505</v>
      </c>
      <c r="R25" s="74">
        <f>IF(RES_hh_tes!R25=0,0,1000*11630*RES_hh_tes!R25/RES_hh_num!R25)</f>
        <v>1098.2405953797545</v>
      </c>
      <c r="S25" s="74">
        <f>IF(RES_hh_tes!S25=0,0,1000*11630*RES_hh_tes!S25/RES_hh_num!S25)</f>
        <v>1178.2466282534074</v>
      </c>
      <c r="T25" s="74">
        <f>IF(RES_hh_tes!T25=0,0,1000*11630*RES_hh_tes!T25/RES_hh_num!T25)</f>
        <v>1184.8702183312696</v>
      </c>
      <c r="U25" s="74">
        <f>IF(RES_hh_tes!U25=0,0,1000*11630*RES_hh_tes!U25/RES_hh_num!U25)</f>
        <v>1179.6658548101245</v>
      </c>
      <c r="V25" s="74">
        <f>IF(RES_hh_tes!V25=0,0,1000*11630*RES_hh_tes!V25/RES_hh_num!V25)</f>
        <v>1262.0386158314366</v>
      </c>
      <c r="W25" s="74">
        <f>IF(RES_hh_tes!W25=0,0,1000*11630*RES_hh_tes!W25/RES_hh_num!W25)</f>
        <v>1150.1964075596668</v>
      </c>
      <c r="X25" s="74">
        <f>IF(RES_hh_tes!X25=0,0,1000*11630*RES_hh_tes!X25/RES_hh_num!X25)</f>
        <v>1085.5763551599732</v>
      </c>
      <c r="Y25" s="74">
        <f>IF(RES_hh_tes!Y25=0,0,1000*11630*RES_hh_tes!Y25/RES_hh_num!Y25)</f>
        <v>906.0025353294734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0</v>
      </c>
      <c r="C26" s="77">
        <f>IF(RES_hh_tes!C26=0,0,1000*11630*RES_hh_tes!C26/RES_hh_num!C26)</f>
        <v>0</v>
      </c>
      <c r="D26" s="77">
        <f>IF(RES_hh_tes!D26=0,0,1000*11630*RES_hh_tes!D26/RES_hh_num!D26)</f>
        <v>0</v>
      </c>
      <c r="E26" s="77">
        <f>IF(RES_hh_tes!E26=0,0,1000*11630*RES_hh_tes!E26/RES_hh_num!E26)</f>
        <v>643.33346643772711</v>
      </c>
      <c r="F26" s="77">
        <f>IF(RES_hh_tes!F26=0,0,1000*11630*RES_hh_tes!F26/RES_hh_num!F26)</f>
        <v>629.74330357142844</v>
      </c>
      <c r="G26" s="77">
        <f>IF(RES_hh_tes!G26=0,0,1000*11630*RES_hh_tes!G26/RES_hh_num!G26)</f>
        <v>661.34546120505547</v>
      </c>
      <c r="H26" s="77">
        <f>IF(RES_hh_tes!H26=0,0,1000*11630*RES_hh_tes!H26/RES_hh_num!H26)</f>
        <v>657.62079984506613</v>
      </c>
      <c r="I26" s="77">
        <f>IF(RES_hh_tes!I26=0,0,1000*11630*RES_hh_tes!I26/RES_hh_num!I26)</f>
        <v>643.23619950520253</v>
      </c>
      <c r="J26" s="77">
        <f>IF(RES_hh_tes!J26=0,0,1000*11630*RES_hh_tes!J26/RES_hh_num!J26)</f>
        <v>634.15068310266656</v>
      </c>
      <c r="K26" s="77">
        <f>IF(RES_hh_tes!K26=0,0,1000*11630*RES_hh_tes!K26/RES_hh_num!K26)</f>
        <v>613.24958393729469</v>
      </c>
      <c r="L26" s="77">
        <f>IF(RES_hh_tes!L26=0,0,1000*11630*RES_hh_tes!L26/RES_hh_num!L26)</f>
        <v>636.75110380611613</v>
      </c>
      <c r="M26" s="77">
        <f>IF(RES_hh_tes!M26=0,0,1000*11630*RES_hh_tes!M26/RES_hh_num!M26)</f>
        <v>644.48730938092638</v>
      </c>
      <c r="N26" s="77">
        <f>IF(RES_hh_tes!N26=0,0,1000*11630*RES_hh_tes!N26/RES_hh_num!N26)</f>
        <v>645.36827378510861</v>
      </c>
      <c r="O26" s="77">
        <f>IF(RES_hh_tes!O26=0,0,1000*11630*RES_hh_tes!O26/RES_hh_num!O26)</f>
        <v>644.85276772069392</v>
      </c>
      <c r="P26" s="77">
        <f>IF(RES_hh_tes!P26=0,0,1000*11630*RES_hh_tes!P26/RES_hh_num!P26)</f>
        <v>637.32011010901635</v>
      </c>
      <c r="Q26" s="77">
        <f>IF(RES_hh_tes!Q26=0,0,1000*11630*RES_hh_tes!Q26/RES_hh_num!Q26)</f>
        <v>679.73843821076514</v>
      </c>
      <c r="R26" s="77">
        <f>IF(RES_hh_tes!R26=0,0,1000*11630*RES_hh_tes!R26/RES_hh_num!R26)</f>
        <v>716.1408702478542</v>
      </c>
      <c r="S26" s="77">
        <f>IF(RES_hh_tes!S26=0,0,1000*11630*RES_hh_tes!S26/RES_hh_num!S26)</f>
        <v>750.91413739532709</v>
      </c>
      <c r="T26" s="77">
        <f>IF(RES_hh_tes!T26=0,0,1000*11630*RES_hh_tes!T26/RES_hh_num!T26)</f>
        <v>742.76622343448389</v>
      </c>
      <c r="U26" s="77">
        <f>IF(RES_hh_tes!U26=0,0,1000*11630*RES_hh_tes!U26/RES_hh_num!U26)</f>
        <v>739.99564690152704</v>
      </c>
      <c r="V26" s="77">
        <f>IF(RES_hh_tes!V26=0,0,1000*11630*RES_hh_tes!V26/RES_hh_num!V26)</f>
        <v>754.88145971748077</v>
      </c>
      <c r="W26" s="77">
        <f>IF(RES_hh_tes!W26=0,0,1000*11630*RES_hh_tes!W26/RES_hh_num!W26)</f>
        <v>753.01739096903441</v>
      </c>
      <c r="X26" s="77">
        <f>IF(RES_hh_tes!X26=0,0,1000*11630*RES_hh_tes!X26/RES_hh_num!X26)</f>
        <v>680.16332085743989</v>
      </c>
      <c r="Y26" s="77">
        <f>IF(RES_hh_tes!Y26=0,0,1000*11630*RES_hh_tes!Y26/RES_hh_num!Y26)</f>
        <v>626.4970906068146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578.8567472921286</v>
      </c>
      <c r="C27" s="69">
        <f>IF(RES_hh_tes!C27=0,0,1000*11630*RES_hh_tes!C27/RES_hh_num!C27)</f>
        <v>591.014295850846</v>
      </c>
      <c r="D27" s="69">
        <f>IF(RES_hh_tes!D27=0,0,1000*11630*RES_hh_tes!D27/RES_hh_num!D27)</f>
        <v>578.81566432008299</v>
      </c>
      <c r="E27" s="69">
        <f>IF(RES_hh_tes!E27=0,0,1000*11630*RES_hh_tes!E27/RES_hh_num!E27)</f>
        <v>604.02196437971475</v>
      </c>
      <c r="F27" s="69">
        <f>IF(RES_hh_tes!F27=0,0,1000*11630*RES_hh_tes!F27/RES_hh_num!F27)</f>
        <v>600.46236639424353</v>
      </c>
      <c r="G27" s="69">
        <f>IF(RES_hh_tes!G27=0,0,1000*11630*RES_hh_tes!G27/RES_hh_num!G27)</f>
        <v>613.51480532395749</v>
      </c>
      <c r="H27" s="69">
        <f>IF(RES_hh_tes!H27=0,0,1000*11630*RES_hh_tes!H27/RES_hh_num!H27)</f>
        <v>653.85473493034465</v>
      </c>
      <c r="I27" s="69">
        <f>IF(RES_hh_tes!I27=0,0,1000*11630*RES_hh_tes!I27/RES_hh_num!I27)</f>
        <v>587.68818931614931</v>
      </c>
      <c r="J27" s="69">
        <f>IF(RES_hh_tes!J27=0,0,1000*11630*RES_hh_tes!J27/RES_hh_num!J27)</f>
        <v>616.88203034204071</v>
      </c>
      <c r="K27" s="69">
        <f>IF(RES_hh_tes!K27=0,0,1000*11630*RES_hh_tes!K27/RES_hh_num!K27)</f>
        <v>649.58841658912809</v>
      </c>
      <c r="L27" s="69">
        <f>IF(RES_hh_tes!L27=0,0,1000*11630*RES_hh_tes!L27/RES_hh_num!L27)</f>
        <v>692.62846820716186</v>
      </c>
      <c r="M27" s="69">
        <f>IF(RES_hh_tes!M27=0,0,1000*11630*RES_hh_tes!M27/RES_hh_num!M27)</f>
        <v>611.33892052746273</v>
      </c>
      <c r="N27" s="69">
        <f>IF(RES_hh_tes!N27=0,0,1000*11630*RES_hh_tes!N27/RES_hh_num!N27)</f>
        <v>656.21396925198667</v>
      </c>
      <c r="O27" s="69">
        <f>IF(RES_hh_tes!O27=0,0,1000*11630*RES_hh_tes!O27/RES_hh_num!O27)</f>
        <v>661.12448746101427</v>
      </c>
      <c r="P27" s="69">
        <f>IF(RES_hh_tes!P27=0,0,1000*11630*RES_hh_tes!P27/RES_hh_num!P27)</f>
        <v>569.79277017513755</v>
      </c>
      <c r="Q27" s="69">
        <f>IF(RES_hh_tes!Q27=0,0,1000*11630*RES_hh_tes!Q27/RES_hh_num!Q27)</f>
        <v>613.19785897801739</v>
      </c>
      <c r="R27" s="69">
        <f>IF(RES_hh_tes!R27=0,0,1000*11630*RES_hh_tes!R27/RES_hh_num!R27)</f>
        <v>628.60958684523484</v>
      </c>
      <c r="S27" s="69">
        <f>IF(RES_hh_tes!S27=0,0,1000*11630*RES_hh_tes!S27/RES_hh_num!S27)</f>
        <v>629.95772747971853</v>
      </c>
      <c r="T27" s="69">
        <f>IF(RES_hh_tes!T27=0,0,1000*11630*RES_hh_tes!T27/RES_hh_num!T27)</f>
        <v>603.00488411698598</v>
      </c>
      <c r="U27" s="69">
        <f>IF(RES_hh_tes!U27=0,0,1000*11630*RES_hh_tes!U27/RES_hh_num!U27)</f>
        <v>584.69503513017264</v>
      </c>
      <c r="V27" s="69">
        <f>IF(RES_hh_tes!V27=0,0,1000*11630*RES_hh_tes!V27/RES_hh_num!V27)</f>
        <v>629.86023305990443</v>
      </c>
      <c r="W27" s="69">
        <f>IF(RES_hh_tes!W27=0,0,1000*11630*RES_hh_tes!W27/RES_hh_num!W27)</f>
        <v>743.30649391438999</v>
      </c>
      <c r="X27" s="69">
        <f>IF(RES_hh_tes!X27=0,0,1000*11630*RES_hh_tes!X27/RES_hh_num!X27)</f>
        <v>597.95901713267074</v>
      </c>
      <c r="Y27" s="69">
        <f>IF(RES_hh_tes!Y27=0,0,1000*11630*RES_hh_tes!Y27/RES_hh_num!Y27)</f>
        <v>600.74683249104839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597.5717475597379</v>
      </c>
      <c r="C28" s="72">
        <f>IF(RES_hh_tes!C28=0,0,1000*11630*RES_hh_tes!C28/RES_hh_num!C28)</f>
        <v>581.30065093334031</v>
      </c>
      <c r="D28" s="72">
        <f>IF(RES_hh_tes!D28=0,0,1000*11630*RES_hh_tes!D28/RES_hh_num!D28)</f>
        <v>569.70407818837793</v>
      </c>
      <c r="E28" s="72">
        <f>IF(RES_hh_tes!E28=0,0,1000*11630*RES_hh_tes!E28/RES_hh_num!E28)</f>
        <v>602.20927508670081</v>
      </c>
      <c r="F28" s="72">
        <f>IF(RES_hh_tes!F28=0,0,1000*11630*RES_hh_tes!F28/RES_hh_num!F28)</f>
        <v>616.10433571838405</v>
      </c>
      <c r="G28" s="72">
        <f>IF(RES_hh_tes!G28=0,0,1000*11630*RES_hh_tes!G28/RES_hh_num!G28)</f>
        <v>575.45690853523161</v>
      </c>
      <c r="H28" s="72">
        <f>IF(RES_hh_tes!H28=0,0,1000*11630*RES_hh_tes!H28/RES_hh_num!H28)</f>
        <v>702.05764901302712</v>
      </c>
      <c r="I28" s="72">
        <f>IF(RES_hh_tes!I28=0,0,1000*11630*RES_hh_tes!I28/RES_hh_num!I28)</f>
        <v>559.36439878099907</v>
      </c>
      <c r="J28" s="72">
        <f>IF(RES_hh_tes!J28=0,0,1000*11630*RES_hh_tes!J28/RES_hh_num!J28)</f>
        <v>579.28603244070052</v>
      </c>
      <c r="K28" s="72">
        <f>IF(RES_hh_tes!K28=0,0,1000*11630*RES_hh_tes!K28/RES_hh_num!K28)</f>
        <v>628.3416768765494</v>
      </c>
      <c r="L28" s="72">
        <f>IF(RES_hh_tes!L28=0,0,1000*11630*RES_hh_tes!L28/RES_hh_num!L28)</f>
        <v>705.56202333107433</v>
      </c>
      <c r="M28" s="72">
        <f>IF(RES_hh_tes!M28=0,0,1000*11630*RES_hh_tes!M28/RES_hh_num!M28)</f>
        <v>654.46565537286153</v>
      </c>
      <c r="N28" s="72">
        <f>IF(RES_hh_tes!N28=0,0,1000*11630*RES_hh_tes!N28/RES_hh_num!N28)</f>
        <v>642.63669506877591</v>
      </c>
      <c r="O28" s="72">
        <f>IF(RES_hh_tes!O28=0,0,1000*11630*RES_hh_tes!O28/RES_hh_num!O28)</f>
        <v>631.52971403479921</v>
      </c>
      <c r="P28" s="72">
        <f>IF(RES_hh_tes!P28=0,0,1000*11630*RES_hh_tes!P28/RES_hh_num!P28)</f>
        <v>622.79979959440709</v>
      </c>
      <c r="Q28" s="72">
        <f>IF(RES_hh_tes!Q28=0,0,1000*11630*RES_hh_tes!Q28/RES_hh_num!Q28)</f>
        <v>655.27440280357519</v>
      </c>
      <c r="R28" s="72">
        <f>IF(RES_hh_tes!R28=0,0,1000*11630*RES_hh_tes!R28/RES_hh_num!R28)</f>
        <v>544.43108502751807</v>
      </c>
      <c r="S28" s="72">
        <f>IF(RES_hh_tes!S28=0,0,1000*11630*RES_hh_tes!S28/RES_hh_num!S28)</f>
        <v>626.89127492949558</v>
      </c>
      <c r="T28" s="72">
        <f>IF(RES_hh_tes!T28=0,0,1000*11630*RES_hh_tes!T28/RES_hh_num!T28)</f>
        <v>667.8207616219114</v>
      </c>
      <c r="U28" s="72">
        <f>IF(RES_hh_tes!U28=0,0,1000*11630*RES_hh_tes!U28/RES_hh_num!U28)</f>
        <v>697.38560631120083</v>
      </c>
      <c r="V28" s="72">
        <f>IF(RES_hh_tes!V28=0,0,1000*11630*RES_hh_tes!V28/RES_hh_num!V28)</f>
        <v>642.97019025000384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569.81743275424867</v>
      </c>
      <c r="C29" s="72">
        <f>IF(RES_hh_tes!C29=0,0,1000*11630*RES_hh_tes!C29/RES_hh_num!C29)</f>
        <v>619.42186126016691</v>
      </c>
      <c r="D29" s="72">
        <f>IF(RES_hh_tes!D29=0,0,1000*11630*RES_hh_tes!D29/RES_hh_num!D29)</f>
        <v>580.57195822932806</v>
      </c>
      <c r="E29" s="72">
        <f>IF(RES_hh_tes!E29=0,0,1000*11630*RES_hh_tes!E29/RES_hh_num!E29)</f>
        <v>574.11230209136841</v>
      </c>
      <c r="F29" s="72">
        <f>IF(RES_hh_tes!F29=0,0,1000*11630*RES_hh_tes!F29/RES_hh_num!F29)</f>
        <v>676.03500697210336</v>
      </c>
      <c r="G29" s="72">
        <f>IF(RES_hh_tes!G29=0,0,1000*11630*RES_hh_tes!G29/RES_hh_num!G29)</f>
        <v>530.79686304007259</v>
      </c>
      <c r="H29" s="72">
        <f>IF(RES_hh_tes!H29=0,0,1000*11630*RES_hh_tes!H29/RES_hh_num!H29)</f>
        <v>642.72931337332034</v>
      </c>
      <c r="I29" s="72">
        <f>IF(RES_hh_tes!I29=0,0,1000*11630*RES_hh_tes!I29/RES_hh_num!I29)</f>
        <v>656.24671705859885</v>
      </c>
      <c r="J29" s="72">
        <f>IF(RES_hh_tes!J29=0,0,1000*11630*RES_hh_tes!J29/RES_hh_num!J29)</f>
        <v>518.12037134880291</v>
      </c>
      <c r="K29" s="72">
        <f>IF(RES_hh_tes!K29=0,0,1000*11630*RES_hh_tes!K29/RES_hh_num!K29)</f>
        <v>156.24581140977259</v>
      </c>
      <c r="L29" s="72">
        <f>IF(RES_hh_tes!L29=0,0,1000*11630*RES_hh_tes!L29/RES_hh_num!L29)</f>
        <v>532.14306900935117</v>
      </c>
      <c r="M29" s="72">
        <f>IF(RES_hh_tes!M29=0,0,1000*11630*RES_hh_tes!M29/RES_hh_num!M29)</f>
        <v>696.30247778890191</v>
      </c>
      <c r="N29" s="72">
        <f>IF(RES_hh_tes!N29=0,0,1000*11630*RES_hh_tes!N29/RES_hh_num!N29)</f>
        <v>722.48041815469617</v>
      </c>
      <c r="O29" s="72">
        <f>IF(RES_hh_tes!O29=0,0,1000*11630*RES_hh_tes!O29/RES_hh_num!O29)</f>
        <v>531.91538735478071</v>
      </c>
      <c r="P29" s="72">
        <f>IF(RES_hh_tes!P29=0,0,1000*11630*RES_hh_tes!P29/RES_hh_num!P29)</f>
        <v>788.1039443146268</v>
      </c>
      <c r="Q29" s="72">
        <f>IF(RES_hh_tes!Q29=0,0,1000*11630*RES_hh_tes!Q29/RES_hh_num!Q29)</f>
        <v>653.53845439681902</v>
      </c>
      <c r="R29" s="72">
        <f>IF(RES_hh_tes!R29=0,0,1000*11630*RES_hh_tes!R29/RES_hh_num!R29)</f>
        <v>509.31568658875807</v>
      </c>
      <c r="S29" s="72">
        <f>IF(RES_hh_tes!S29=0,0,1000*11630*RES_hh_tes!S29/RES_hh_num!S29)</f>
        <v>535.27381601899583</v>
      </c>
      <c r="T29" s="72">
        <f>IF(RES_hh_tes!T29=0,0,1000*11630*RES_hh_tes!T29/RES_hh_num!T29)</f>
        <v>663.1230442464223</v>
      </c>
      <c r="U29" s="72">
        <f>IF(RES_hh_tes!U29=0,0,1000*11630*RES_hh_tes!U29/RES_hh_num!U29)</f>
        <v>592.99024104483601</v>
      </c>
      <c r="V29" s="72">
        <f>IF(RES_hh_tes!V29=0,0,1000*11630*RES_hh_tes!V29/RES_hh_num!V29)</f>
        <v>726.63660246650761</v>
      </c>
      <c r="W29" s="72">
        <f>IF(RES_hh_tes!W29=0,0,1000*11630*RES_hh_tes!W29/RES_hh_num!W29)</f>
        <v>630.19650628978206</v>
      </c>
      <c r="X29" s="72">
        <f>IF(RES_hh_tes!X29=0,0,1000*11630*RES_hh_tes!X29/RES_hh_num!X29)</f>
        <v>538.70318311833296</v>
      </c>
      <c r="Y29" s="72">
        <f>IF(RES_hh_tes!Y29=0,0,1000*11630*RES_hh_tes!Y29/RES_hh_num!Y29)</f>
        <v>605.68520190798563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566.82574366372421</v>
      </c>
      <c r="C30" s="72">
        <f>IF(RES_hh_tes!C30=0,0,1000*11630*RES_hh_tes!C30/RES_hh_num!C30)</f>
        <v>600.1687456392068</v>
      </c>
      <c r="D30" s="72">
        <f>IF(RES_hh_tes!D30=0,0,1000*11630*RES_hh_tes!D30/RES_hh_num!D30)</f>
        <v>569.86498644255653</v>
      </c>
      <c r="E30" s="72">
        <f>IF(RES_hh_tes!E30=0,0,1000*11630*RES_hh_tes!E30/RES_hh_num!E30)</f>
        <v>609.78031473283306</v>
      </c>
      <c r="F30" s="72">
        <f>IF(RES_hh_tes!F30=0,0,1000*11630*RES_hh_tes!F30/RES_hh_num!F30)</f>
        <v>604.26647979864254</v>
      </c>
      <c r="G30" s="72">
        <f>IF(RES_hh_tes!G30=0,0,1000*11630*RES_hh_tes!G30/RES_hh_num!G30)</f>
        <v>628.21926505882004</v>
      </c>
      <c r="H30" s="72">
        <f>IF(RES_hh_tes!H30=0,0,1000*11630*RES_hh_tes!H30/RES_hh_num!H30)</f>
        <v>658.82183798123037</v>
      </c>
      <c r="I30" s="72">
        <f>IF(RES_hh_tes!I30=0,0,1000*11630*RES_hh_tes!I30/RES_hh_num!I30)</f>
        <v>577.40930092229871</v>
      </c>
      <c r="J30" s="72">
        <f>IF(RES_hh_tes!J30=0,0,1000*11630*RES_hh_tes!J30/RES_hh_num!J30)</f>
        <v>614.53637140995079</v>
      </c>
      <c r="K30" s="72">
        <f>IF(RES_hh_tes!K30=0,0,1000*11630*RES_hh_tes!K30/RES_hh_num!K30)</f>
        <v>645.94466993700235</v>
      </c>
      <c r="L30" s="72">
        <f>IF(RES_hh_tes!L30=0,0,1000*11630*RES_hh_tes!L30/RES_hh_num!L30)</f>
        <v>715.02139204502873</v>
      </c>
      <c r="M30" s="72">
        <f>IF(RES_hh_tes!M30=0,0,1000*11630*RES_hh_tes!M30/RES_hh_num!M30)</f>
        <v>601.15359360692571</v>
      </c>
      <c r="N30" s="72">
        <f>IF(RES_hh_tes!N30=0,0,1000*11630*RES_hh_tes!N30/RES_hh_num!N30)</f>
        <v>654.95366790568539</v>
      </c>
      <c r="O30" s="72">
        <f>IF(RES_hh_tes!O30=0,0,1000*11630*RES_hh_tes!O30/RES_hh_num!O30)</f>
        <v>673.70697842612788</v>
      </c>
      <c r="P30" s="72">
        <f>IF(RES_hh_tes!P30=0,0,1000*11630*RES_hh_tes!P30/RES_hh_num!P30)</f>
        <v>537.98619741319987</v>
      </c>
      <c r="Q30" s="72">
        <f>IF(RES_hh_tes!Q30=0,0,1000*11630*RES_hh_tes!Q30/RES_hh_num!Q30)</f>
        <v>603.39331801073308</v>
      </c>
      <c r="R30" s="72">
        <f>IF(RES_hh_tes!R30=0,0,1000*11630*RES_hh_tes!R30/RES_hh_num!R30)</f>
        <v>647.52588822438702</v>
      </c>
      <c r="S30" s="72">
        <f>IF(RES_hh_tes!S30=0,0,1000*11630*RES_hh_tes!S30/RES_hh_num!S30)</f>
        <v>641.5279141476459</v>
      </c>
      <c r="T30" s="72">
        <f>IF(RES_hh_tes!T30=0,0,1000*11630*RES_hh_tes!T30/RES_hh_num!T30)</f>
        <v>600.48761865193694</v>
      </c>
      <c r="U30" s="72">
        <f>IF(RES_hh_tes!U30=0,0,1000*11630*RES_hh_tes!U30/RES_hh_num!U30)</f>
        <v>576.01338813728887</v>
      </c>
      <c r="V30" s="72">
        <f>IF(RES_hh_tes!V30=0,0,1000*11630*RES_hh_tes!V30/RES_hh_num!V30)</f>
        <v>635.27239527237782</v>
      </c>
      <c r="W30" s="72">
        <f>IF(RES_hh_tes!W30=0,0,1000*11630*RES_hh_tes!W30/RES_hh_num!W30)</f>
        <v>779.91394217031404</v>
      </c>
      <c r="X30" s="72">
        <f>IF(RES_hh_tes!X30=0,0,1000*11630*RES_hh_tes!X30/RES_hh_num!X30)</f>
        <v>569.68465518395806</v>
      </c>
      <c r="Y30" s="72">
        <f>IF(RES_hh_tes!Y30=0,0,1000*11630*RES_hh_tes!Y30/RES_hh_num!Y30)</f>
        <v>609.78524305323833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585.37271073788872</v>
      </c>
      <c r="C31" s="72">
        <f>IF(RES_hh_tes!C31=0,0,1000*11630*RES_hh_tes!C31/RES_hh_num!C31)</f>
        <v>569.55891909718002</v>
      </c>
      <c r="D31" s="72">
        <f>IF(RES_hh_tes!D31=0,0,1000*11630*RES_hh_tes!D31/RES_hh_num!D31)</f>
        <v>585.09250860836903</v>
      </c>
      <c r="E31" s="72">
        <f>IF(RES_hh_tes!E31=0,0,1000*11630*RES_hh_tes!E31/RES_hh_num!E31)</f>
        <v>591.95213292952246</v>
      </c>
      <c r="F31" s="72">
        <f>IF(RES_hh_tes!F31=0,0,1000*11630*RES_hh_tes!F31/RES_hh_num!F31)</f>
        <v>594.69035206082901</v>
      </c>
      <c r="G31" s="72">
        <f>IF(RES_hh_tes!G31=0,0,1000*11630*RES_hh_tes!G31/RES_hh_num!G31)</f>
        <v>618.81483576252856</v>
      </c>
      <c r="H31" s="72">
        <f>IF(RES_hh_tes!H31=0,0,1000*11630*RES_hh_tes!H31/RES_hh_num!H31)</f>
        <v>637.35959924756844</v>
      </c>
      <c r="I31" s="72">
        <f>IF(RES_hh_tes!I31=0,0,1000*11630*RES_hh_tes!I31/RES_hh_num!I31)</f>
        <v>593.6140533673838</v>
      </c>
      <c r="J31" s="72">
        <f>IF(RES_hh_tes!J31=0,0,1000*11630*RES_hh_tes!J31/RES_hh_num!J31)</f>
        <v>629.89343887351231</v>
      </c>
      <c r="K31" s="72">
        <f>IF(RES_hh_tes!K31=0,0,1000*11630*RES_hh_tes!K31/RES_hh_num!K31)</f>
        <v>672.41449727778456</v>
      </c>
      <c r="L31" s="72">
        <f>IF(RES_hh_tes!L31=0,0,1000*11630*RES_hh_tes!L31/RES_hh_num!L31)</f>
        <v>658.69340227878126</v>
      </c>
      <c r="M31" s="72">
        <f>IF(RES_hh_tes!M31=0,0,1000*11630*RES_hh_tes!M31/RES_hh_num!M31)</f>
        <v>657.62399102976929</v>
      </c>
      <c r="N31" s="72">
        <f>IF(RES_hh_tes!N31=0,0,1000*11630*RES_hh_tes!N31/RES_hh_num!N31)</f>
        <v>608.6999765331143</v>
      </c>
      <c r="O31" s="72">
        <f>IF(RES_hh_tes!O31=0,0,1000*11630*RES_hh_tes!O31/RES_hh_num!O31)</f>
        <v>567.96855671035712</v>
      </c>
      <c r="P31" s="72">
        <f>IF(RES_hh_tes!P31=0,0,1000*11630*RES_hh_tes!P31/RES_hh_num!P31)</f>
        <v>676.17579485709666</v>
      </c>
      <c r="Q31" s="72">
        <f>IF(RES_hh_tes!Q31=0,0,1000*11630*RES_hh_tes!Q31/RES_hh_num!Q31)</f>
        <v>566.85800212721779</v>
      </c>
      <c r="R31" s="72">
        <f>IF(RES_hh_tes!R31=0,0,1000*11630*RES_hh_tes!R31/RES_hh_num!R31)</f>
        <v>642.19917692848571</v>
      </c>
      <c r="S31" s="72">
        <f>IF(RES_hh_tes!S31=0,0,1000*11630*RES_hh_tes!S31/RES_hh_num!S31)</f>
        <v>607.07448395281267</v>
      </c>
      <c r="T31" s="72">
        <f>IF(RES_hh_tes!T31=0,0,1000*11630*RES_hh_tes!T31/RES_hh_num!T31)</f>
        <v>663.64905857057954</v>
      </c>
      <c r="U31" s="72">
        <f>IF(RES_hh_tes!U31=0,0,1000*11630*RES_hh_tes!U31/RES_hh_num!U31)</f>
        <v>671.98824748124377</v>
      </c>
      <c r="V31" s="72">
        <f>IF(RES_hh_tes!V31=0,0,1000*11630*RES_hh_tes!V31/RES_hh_num!V31)</f>
        <v>804.34648036422709</v>
      </c>
      <c r="W31" s="72">
        <f>IF(RES_hh_tes!W31=0,0,1000*11630*RES_hh_tes!W31/RES_hh_num!W31)</f>
        <v>698.50544575340598</v>
      </c>
      <c r="X31" s="72">
        <f>IF(RES_hh_tes!X31=0,0,1000*11630*RES_hh_tes!X31/RES_hh_num!X31)</f>
        <v>510.1228816019256</v>
      </c>
      <c r="Y31" s="72">
        <f>IF(RES_hh_tes!Y31=0,0,1000*11630*RES_hh_tes!Y31/RES_hh_num!Y31)</f>
        <v>619.39846240223324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584.79624163698065</v>
      </c>
      <c r="C32" s="77">
        <f>IF(RES_hh_tes!C32=0,0,1000*11630*RES_hh_tes!C32/RES_hh_num!C32)</f>
        <v>584.91553443169312</v>
      </c>
      <c r="D32" s="77">
        <f>IF(RES_hh_tes!D32=0,0,1000*11630*RES_hh_tes!D32/RES_hh_num!D32)</f>
        <v>582.87158818388127</v>
      </c>
      <c r="E32" s="77">
        <f>IF(RES_hh_tes!E32=0,0,1000*11630*RES_hh_tes!E32/RES_hh_num!E32)</f>
        <v>603.32763003508524</v>
      </c>
      <c r="F32" s="77">
        <f>IF(RES_hh_tes!F32=0,0,1000*11630*RES_hh_tes!F32/RES_hh_num!F32)</f>
        <v>594.38680377006051</v>
      </c>
      <c r="G32" s="77">
        <f>IF(RES_hh_tes!G32=0,0,1000*11630*RES_hh_tes!G32/RES_hh_num!G32)</f>
        <v>609.80577222269551</v>
      </c>
      <c r="H32" s="77">
        <f>IF(RES_hh_tes!H32=0,0,1000*11630*RES_hh_tes!H32/RES_hh_num!H32)</f>
        <v>652.1074995843436</v>
      </c>
      <c r="I32" s="77">
        <f>IF(RES_hh_tes!I32=0,0,1000*11630*RES_hh_tes!I32/RES_hh_num!I32)</f>
        <v>590.4590220802238</v>
      </c>
      <c r="J32" s="77">
        <f>IF(RES_hh_tes!J32=0,0,1000*11630*RES_hh_tes!J32/RES_hh_num!J32)</f>
        <v>620.10900639028296</v>
      </c>
      <c r="K32" s="77">
        <f>IF(RES_hh_tes!K32=0,0,1000*11630*RES_hh_tes!K32/RES_hh_num!K32)</f>
        <v>662.5460348928774</v>
      </c>
      <c r="L32" s="77">
        <f>IF(RES_hh_tes!L32=0,0,1000*11630*RES_hh_tes!L32/RES_hh_num!L32)</f>
        <v>687.87612940338568</v>
      </c>
      <c r="M32" s="77">
        <f>IF(RES_hh_tes!M32=0,0,1000*11630*RES_hh_tes!M32/RES_hh_num!M32)</f>
        <v>611.35127759020804</v>
      </c>
      <c r="N32" s="77">
        <f>IF(RES_hh_tes!N32=0,0,1000*11630*RES_hh_tes!N32/RES_hh_num!N32)</f>
        <v>655.33980800645588</v>
      </c>
      <c r="O32" s="77">
        <f>IF(RES_hh_tes!O32=0,0,1000*11630*RES_hh_tes!O32/RES_hh_num!O32)</f>
        <v>665.05556850727703</v>
      </c>
      <c r="P32" s="77">
        <f>IF(RES_hh_tes!P32=0,0,1000*11630*RES_hh_tes!P32/RES_hh_num!P32)</f>
        <v>567.27758441865456</v>
      </c>
      <c r="Q32" s="77">
        <f>IF(RES_hh_tes!Q32=0,0,1000*11630*RES_hh_tes!Q32/RES_hh_num!Q32)</f>
        <v>616.45183887207929</v>
      </c>
      <c r="R32" s="77">
        <f>IF(RES_hh_tes!R32=0,0,1000*11630*RES_hh_tes!R32/RES_hh_num!R32)</f>
        <v>625.72137413354653</v>
      </c>
      <c r="S32" s="77">
        <f>IF(RES_hh_tes!S32=0,0,1000*11630*RES_hh_tes!S32/RES_hh_num!S32)</f>
        <v>629.73243582550117</v>
      </c>
      <c r="T32" s="77">
        <f>IF(RES_hh_tes!T32=0,0,1000*11630*RES_hh_tes!T32/RES_hh_num!T32)</f>
        <v>599.44243314790049</v>
      </c>
      <c r="U32" s="77">
        <f>IF(RES_hh_tes!U32=0,0,1000*11630*RES_hh_tes!U32/RES_hh_num!U32)</f>
        <v>584.45757713328396</v>
      </c>
      <c r="V32" s="77">
        <f>IF(RES_hh_tes!V32=0,0,1000*11630*RES_hh_tes!V32/RES_hh_num!V32)</f>
        <v>619.29992120335237</v>
      </c>
      <c r="W32" s="77">
        <f>IF(RES_hh_tes!W32=0,0,1000*11630*RES_hh_tes!W32/RES_hh_num!W32)</f>
        <v>733.85863140524793</v>
      </c>
      <c r="X32" s="77">
        <f>IF(RES_hh_tes!X32=0,0,1000*11630*RES_hh_tes!X32/RES_hh_num!X32)</f>
        <v>610.33048339032985</v>
      </c>
      <c r="Y32" s="77">
        <f>IF(RES_hh_tes!Y32=0,0,1000*11630*RES_hh_tes!Y32/RES_hh_num!Y32)</f>
        <v>597.49884421828858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2205.8873545515248</v>
      </c>
      <c r="C3" s="65">
        <f>IF(RES_hh_emi!C3=0,0,1000000*RES_hh_emi!C3/RES_hh_num!C3)</f>
        <v>2414.0680209949792</v>
      </c>
      <c r="D3" s="65">
        <f>IF(RES_hh_emi!D3=0,0,1000000*RES_hh_emi!D3/RES_hh_num!D3)</f>
        <v>2223.1660947246446</v>
      </c>
      <c r="E3" s="65">
        <f>IF(RES_hh_emi!E3=0,0,1000000*RES_hh_emi!E3/RES_hh_num!E3)</f>
        <v>2307.3734132453151</v>
      </c>
      <c r="F3" s="65">
        <f>IF(RES_hh_emi!F3=0,0,1000000*RES_hh_emi!F3/RES_hh_num!F3)</f>
        <v>2243.8386586425554</v>
      </c>
      <c r="G3" s="65">
        <f>IF(RES_hh_emi!G3=0,0,1000000*RES_hh_emi!G3/RES_hh_num!G3)</f>
        <v>2053.6720360481509</v>
      </c>
      <c r="H3" s="65">
        <f>IF(RES_hh_emi!H3=0,0,1000000*RES_hh_emi!H3/RES_hh_num!H3)</f>
        <v>2138.9756456760588</v>
      </c>
      <c r="I3" s="65">
        <f>IF(RES_hh_emi!I3=0,0,1000000*RES_hh_emi!I3/RES_hh_num!I3)</f>
        <v>1830.8552901265298</v>
      </c>
      <c r="J3" s="65">
        <f>IF(RES_hh_emi!J3=0,0,1000000*RES_hh_emi!J3/RES_hh_num!J3)</f>
        <v>1809.5277271640282</v>
      </c>
      <c r="K3" s="65">
        <f>IF(RES_hh_emi!K3=0,0,1000000*RES_hh_emi!K3/RES_hh_num!K3)</f>
        <v>1871.7598101875517</v>
      </c>
      <c r="L3" s="65">
        <f>IF(RES_hh_emi!L3=0,0,1000000*RES_hh_emi!L3/RES_hh_num!L3)</f>
        <v>2261.9008533339543</v>
      </c>
      <c r="M3" s="65">
        <f>IF(RES_hh_emi!M3=0,0,1000000*RES_hh_emi!M3/RES_hh_num!M3)</f>
        <v>1975.2636715847902</v>
      </c>
      <c r="N3" s="65">
        <f>IF(RES_hh_emi!N3=0,0,1000000*RES_hh_emi!N3/RES_hh_num!N3)</f>
        <v>2006.6829755283752</v>
      </c>
      <c r="O3" s="65">
        <f>IF(RES_hh_emi!O3=0,0,1000000*RES_hh_emi!O3/RES_hh_num!O3)</f>
        <v>2016.2711504317579</v>
      </c>
      <c r="P3" s="65">
        <f>IF(RES_hh_emi!P3=0,0,1000000*RES_hh_emi!P3/RES_hh_num!P3)</f>
        <v>1670.2405084432046</v>
      </c>
      <c r="Q3" s="65">
        <f>IF(RES_hh_emi!Q3=0,0,1000000*RES_hh_emi!Q3/RES_hh_num!Q3)</f>
        <v>1736.403255691258</v>
      </c>
      <c r="R3" s="65">
        <f>IF(RES_hh_emi!R3=0,0,1000000*RES_hh_emi!R3/RES_hh_num!R3)</f>
        <v>1822.4490011036519</v>
      </c>
      <c r="S3" s="65">
        <f>IF(RES_hh_emi!S3=0,0,1000000*RES_hh_emi!S3/RES_hh_num!S3)</f>
        <v>1837.0905144561279</v>
      </c>
      <c r="T3" s="65">
        <f>IF(RES_hh_emi!T3=0,0,1000000*RES_hh_emi!T3/RES_hh_num!T3)</f>
        <v>1715.7078234890009</v>
      </c>
      <c r="U3" s="65">
        <f>IF(RES_hh_emi!U3=0,0,1000000*RES_hh_emi!U3/RES_hh_num!U3)</f>
        <v>1527.6103871336725</v>
      </c>
      <c r="V3" s="65">
        <f>IF(RES_hh_emi!V3=0,0,1000000*RES_hh_emi!V3/RES_hh_num!V3)</f>
        <v>1544.5263536959262</v>
      </c>
      <c r="W3" s="65">
        <f>IF(RES_hh_emi!W3=0,0,1000000*RES_hh_emi!W3/RES_hh_num!W3)</f>
        <v>1644.2539525060117</v>
      </c>
      <c r="X3" s="65">
        <f>IF(RES_hh_emi!X3=0,0,1000000*RES_hh_emi!X3/RES_hh_num!X3)</f>
        <v>1458.1184690890391</v>
      </c>
      <c r="Y3" s="65">
        <f>IF(RES_hh_emi!Y3=0,0,1000000*RES_hh_emi!Y3/RES_hh_num!Y3)</f>
        <v>1132.581719093009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1952.4533915047848</v>
      </c>
      <c r="C4" s="69">
        <f>IF(RES_hh_emi!C4=0,0,1000000*RES_hh_emi!C4/RES_hh_num!C4)</f>
        <v>2143.1938936324127</v>
      </c>
      <c r="D4" s="69">
        <f>IF(RES_hh_emi!D4=0,0,1000000*RES_hh_emi!D4/RES_hh_num!D4)</f>
        <v>1963.7069457163236</v>
      </c>
      <c r="E4" s="69">
        <f>IF(RES_hh_emi!E4=0,0,1000000*RES_hh_emi!E4/RES_hh_num!E4)</f>
        <v>2031.2411461307165</v>
      </c>
      <c r="F4" s="69">
        <f>IF(RES_hh_emi!F4=0,0,1000000*RES_hh_emi!F4/RES_hh_num!F4)</f>
        <v>1974.1175959080615</v>
      </c>
      <c r="G4" s="69">
        <f>IF(RES_hh_emi!G4=0,0,1000000*RES_hh_emi!G4/RES_hh_num!G4)</f>
        <v>1780.4429200440802</v>
      </c>
      <c r="H4" s="69">
        <f>IF(RES_hh_emi!H4=0,0,1000000*RES_hh_emi!H4/RES_hh_num!H4)</f>
        <v>1868.9535781526963</v>
      </c>
      <c r="I4" s="69">
        <f>IF(RES_hh_emi!I4=0,0,1000000*RES_hh_emi!I4/RES_hh_num!I4)</f>
        <v>1592.3180121923153</v>
      </c>
      <c r="J4" s="69">
        <f>IF(RES_hh_emi!J4=0,0,1000000*RES_hh_emi!J4/RES_hh_num!J4)</f>
        <v>1577.1156315608775</v>
      </c>
      <c r="K4" s="69">
        <f>IF(RES_hh_emi!K4=0,0,1000000*RES_hh_emi!K4/RES_hh_num!K4)</f>
        <v>1647.9719804722063</v>
      </c>
      <c r="L4" s="69">
        <f>IF(RES_hh_emi!L4=0,0,1000000*RES_hh_emi!L4/RES_hh_num!L4)</f>
        <v>2019.8871305796758</v>
      </c>
      <c r="M4" s="69">
        <f>IF(RES_hh_emi!M4=0,0,1000000*RES_hh_emi!M4/RES_hh_num!M4)</f>
        <v>1770.8357428556631</v>
      </c>
      <c r="N4" s="69">
        <f>IF(RES_hh_emi!N4=0,0,1000000*RES_hh_emi!N4/RES_hh_num!N4)</f>
        <v>1803.8381408484454</v>
      </c>
      <c r="O4" s="69">
        <f>IF(RES_hh_emi!O4=0,0,1000000*RES_hh_emi!O4/RES_hh_num!O4)</f>
        <v>1820.4805898423845</v>
      </c>
      <c r="P4" s="69">
        <f>IF(RES_hh_emi!P4=0,0,1000000*RES_hh_emi!P4/RES_hh_num!P4)</f>
        <v>1494.5099059617821</v>
      </c>
      <c r="Q4" s="69">
        <f>IF(RES_hh_emi!Q4=0,0,1000000*RES_hh_emi!Q4/RES_hh_num!Q4)</f>
        <v>1550.3283900644133</v>
      </c>
      <c r="R4" s="69">
        <f>IF(RES_hh_emi!R4=0,0,1000000*RES_hh_emi!R4/RES_hh_num!R4)</f>
        <v>1627.4353413344245</v>
      </c>
      <c r="S4" s="69">
        <f>IF(RES_hh_emi!S4=0,0,1000000*RES_hh_emi!S4/RES_hh_num!S4)</f>
        <v>1635.6809804701538</v>
      </c>
      <c r="T4" s="69">
        <f>IF(RES_hh_emi!T4=0,0,1000000*RES_hh_emi!T4/RES_hh_num!T4)</f>
        <v>1527.3081509432336</v>
      </c>
      <c r="U4" s="69">
        <f>IF(RES_hh_emi!U4=0,0,1000000*RES_hh_emi!U4/RES_hh_num!U4)</f>
        <v>1354.9945805697878</v>
      </c>
      <c r="V4" s="69">
        <f>IF(RES_hh_emi!V4=0,0,1000000*RES_hh_emi!V4/RES_hh_num!V4)</f>
        <v>1362.7371045516325</v>
      </c>
      <c r="W4" s="69">
        <f>IF(RES_hh_emi!W4=0,0,1000000*RES_hh_emi!W4/RES_hh_num!W4)</f>
        <v>1459.9987791786566</v>
      </c>
      <c r="X4" s="69">
        <f>IF(RES_hh_emi!X4=0,0,1000000*RES_hh_emi!X4/RES_hh_num!X4)</f>
        <v>1315.7235336028482</v>
      </c>
      <c r="Y4" s="69">
        <f>IF(RES_hh_emi!Y4=0,0,1000000*RES_hh_emi!Y4/RES_hh_num!Y4)</f>
        <v>1004.1642210621086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4855.1685107692083</v>
      </c>
      <c r="C5" s="72">
        <f>IF(RES_hh_emi!C5=0,0,1000000*RES_hh_emi!C5/RES_hh_num!C5)</f>
        <v>5172.4694097369775</v>
      </c>
      <c r="D5" s="72">
        <f>IF(RES_hh_emi!D5=0,0,1000000*RES_hh_emi!D5/RES_hh_num!D5)</f>
        <v>4910.7378468381958</v>
      </c>
      <c r="E5" s="72">
        <f>IF(RES_hh_emi!E5=0,0,1000000*RES_hh_emi!E5/RES_hh_num!E5)</f>
        <v>5125.4862651033427</v>
      </c>
      <c r="F5" s="72">
        <f>IF(RES_hh_emi!F5=0,0,1000000*RES_hh_emi!F5/RES_hh_num!F5)</f>
        <v>5127.4334037207273</v>
      </c>
      <c r="G5" s="72">
        <f>IF(RES_hh_emi!G5=0,0,1000000*RES_hh_emi!G5/RES_hh_num!G5)</f>
        <v>4473.558506297948</v>
      </c>
      <c r="H5" s="72">
        <f>IF(RES_hh_emi!H5=0,0,1000000*RES_hh_emi!H5/RES_hh_num!H5)</f>
        <v>5219.4643383554267</v>
      </c>
      <c r="I5" s="72">
        <f>IF(RES_hh_emi!I5=0,0,1000000*RES_hh_emi!I5/RES_hh_num!I5)</f>
        <v>4389.0327757943915</v>
      </c>
      <c r="J5" s="72">
        <f>IF(RES_hh_emi!J5=0,0,1000000*RES_hh_emi!J5/RES_hh_num!J5)</f>
        <v>4340.7027400336092</v>
      </c>
      <c r="K5" s="72">
        <f>IF(RES_hh_emi!K5=0,0,1000000*RES_hh_emi!K5/RES_hh_num!K5)</f>
        <v>4614.2551171364648</v>
      </c>
      <c r="L5" s="72">
        <f>IF(RES_hh_emi!L5=0,0,1000000*RES_hh_emi!L5/RES_hh_num!L5)</f>
        <v>5540.3293505571974</v>
      </c>
      <c r="M5" s="72">
        <f>IF(RES_hh_emi!M5=0,0,1000000*RES_hh_emi!M5/RES_hh_num!M5)</f>
        <v>4934.6821422967487</v>
      </c>
      <c r="N5" s="72">
        <f>IF(RES_hh_emi!N5=0,0,1000000*RES_hh_emi!N5/RES_hh_num!N5)</f>
        <v>5054.1666667880063</v>
      </c>
      <c r="O5" s="72">
        <f>IF(RES_hh_emi!O5=0,0,1000000*RES_hh_emi!O5/RES_hh_num!O5)</f>
        <v>5274.0393527166452</v>
      </c>
      <c r="P5" s="72">
        <f>IF(RES_hh_emi!P5=0,0,1000000*RES_hh_emi!P5/RES_hh_num!P5)</f>
        <v>4565.5519101206764</v>
      </c>
      <c r="Q5" s="72">
        <f>IF(RES_hh_emi!Q5=0,0,1000000*RES_hh_emi!Q5/RES_hh_num!Q5)</f>
        <v>4722.8713941783144</v>
      </c>
      <c r="R5" s="72">
        <f>IF(RES_hh_emi!R5=0,0,1000000*RES_hh_emi!R5/RES_hh_num!R5)</f>
        <v>4884.7412084750194</v>
      </c>
      <c r="S5" s="72">
        <f>IF(RES_hh_emi!S5=0,0,1000000*RES_hh_emi!S5/RES_hh_num!S5)</f>
        <v>5196.5531852656068</v>
      </c>
      <c r="T5" s="72">
        <f>IF(RES_hh_emi!T5=0,0,1000000*RES_hh_emi!T5/RES_hh_num!T5)</f>
        <v>5189.9292937797518</v>
      </c>
      <c r="U5" s="72">
        <f>IF(RES_hh_emi!U5=0,0,1000000*RES_hh_emi!U5/RES_hh_num!U5)</f>
        <v>4737.3741481638881</v>
      </c>
      <c r="V5" s="72">
        <f>IF(RES_hh_emi!V5=0,0,1000000*RES_hh_emi!V5/RES_hh_num!V5)</f>
        <v>4971.8918026279516</v>
      </c>
      <c r="W5" s="72">
        <f>IF(RES_hh_emi!W5=0,0,1000000*RES_hh_emi!W5/RES_hh_num!W5)</f>
        <v>5373.6370643811479</v>
      </c>
      <c r="X5" s="72">
        <f>IF(RES_hh_emi!X5=0,0,1000000*RES_hh_emi!X5/RES_hh_num!X5)</f>
        <v>6002.1357374463505</v>
      </c>
      <c r="Y5" s="72">
        <f>IF(RES_hh_emi!Y5=0,0,1000000*RES_hh_emi!Y5/RES_hh_num!Y5)</f>
        <v>4003.2958688957847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3436.9017262570374</v>
      </c>
      <c r="C6" s="72">
        <f>IF(RES_hh_emi!C6=0,0,1000000*RES_hh_emi!C6/RES_hh_num!C6)</f>
        <v>4117.1083021852392</v>
      </c>
      <c r="D6" s="72">
        <f>IF(RES_hh_emi!D6=0,0,1000000*RES_hh_emi!D6/RES_hh_num!D6)</f>
        <v>3600.4102194633033</v>
      </c>
      <c r="E6" s="72">
        <f>IF(RES_hh_emi!E6=0,0,1000000*RES_hh_emi!E6/RES_hh_num!E6)</f>
        <v>3658.0473916066285</v>
      </c>
      <c r="F6" s="72">
        <f>IF(RES_hh_emi!F6=0,0,1000000*RES_hh_emi!F6/RES_hh_num!F6)</f>
        <v>4173.189613048201</v>
      </c>
      <c r="G6" s="72">
        <f>IF(RES_hh_emi!G6=0,0,1000000*RES_hh_emi!G6/RES_hh_num!G6)</f>
        <v>3136.9965558207655</v>
      </c>
      <c r="H6" s="72">
        <f>IF(RES_hh_emi!H6=0,0,1000000*RES_hh_emi!H6/RES_hh_num!H6)</f>
        <v>3912.4284325770673</v>
      </c>
      <c r="I6" s="72">
        <f>IF(RES_hh_emi!I6=0,0,1000000*RES_hh_emi!I6/RES_hh_num!I6)</f>
        <v>3112.0458151343</v>
      </c>
      <c r="J6" s="72">
        <f>IF(RES_hh_emi!J6=0,0,1000000*RES_hh_emi!J6/RES_hh_num!J6)</f>
        <v>2500.3562051437498</v>
      </c>
      <c r="K6" s="72">
        <f>IF(RES_hh_emi!K6=0,0,1000000*RES_hh_emi!K6/RES_hh_num!K6)</f>
        <v>854.34409012906531</v>
      </c>
      <c r="L6" s="72">
        <f>IF(RES_hh_emi!L6=0,0,1000000*RES_hh_emi!L6/RES_hh_num!L6)</f>
        <v>3673.19416859493</v>
      </c>
      <c r="M6" s="72">
        <f>IF(RES_hh_emi!M6=0,0,1000000*RES_hh_emi!M6/RES_hh_num!M6)</f>
        <v>3443.8393237075456</v>
      </c>
      <c r="N6" s="72">
        <f>IF(RES_hh_emi!N6=0,0,1000000*RES_hh_emi!N6/RES_hh_num!N6)</f>
        <v>4032.3488853872295</v>
      </c>
      <c r="O6" s="72">
        <f>IF(RES_hh_emi!O6=0,0,1000000*RES_hh_emi!O6/RES_hh_num!O6)</f>
        <v>3200.0027145500426</v>
      </c>
      <c r="P6" s="72">
        <f>IF(RES_hh_emi!P6=0,0,1000000*RES_hh_emi!P6/RES_hh_num!P6)</f>
        <v>3154.8040015872025</v>
      </c>
      <c r="Q6" s="72">
        <f>IF(RES_hh_emi!Q6=0,0,1000000*RES_hh_emi!Q6/RES_hh_num!Q6)</f>
        <v>3077.2324164166621</v>
      </c>
      <c r="R6" s="72">
        <f>IF(RES_hh_emi!R6=0,0,1000000*RES_hh_emi!R6/RES_hh_num!R6)</f>
        <v>3255.3380925379256</v>
      </c>
      <c r="S6" s="72">
        <f>IF(RES_hh_emi!S6=0,0,1000000*RES_hh_emi!S6/RES_hh_num!S6)</f>
        <v>3169.3121150246739</v>
      </c>
      <c r="T6" s="72">
        <f>IF(RES_hh_emi!T6=0,0,1000000*RES_hh_emi!T6/RES_hh_num!T6)</f>
        <v>3402.7652061883468</v>
      </c>
      <c r="U6" s="72">
        <f>IF(RES_hh_emi!U6=0,0,1000000*RES_hh_emi!U6/RES_hh_num!U6)</f>
        <v>3139.377292771575</v>
      </c>
      <c r="V6" s="72">
        <f>IF(RES_hh_emi!V6=0,0,1000000*RES_hh_emi!V6/RES_hh_num!V6)</f>
        <v>3272.1475234924601</v>
      </c>
      <c r="W6" s="72">
        <f>IF(RES_hh_emi!W6=0,0,1000000*RES_hh_emi!W6/RES_hh_num!W6)</f>
        <v>3468.1493187854812</v>
      </c>
      <c r="X6" s="72">
        <f>IF(RES_hh_emi!X6=0,0,1000000*RES_hh_emi!X6/RES_hh_num!X6)</f>
        <v>2999.4424615839976</v>
      </c>
      <c r="Y6" s="72">
        <f>IF(RES_hh_emi!Y6=0,0,1000000*RES_hh_emi!Y6/RES_hh_num!Y6)</f>
        <v>3592.2527929507091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0</v>
      </c>
      <c r="C7" s="72">
        <f>IF(RES_hh_emi!C7=0,0,1000000*RES_hh_emi!C7/RES_hh_num!C7)</f>
        <v>0</v>
      </c>
      <c r="D7" s="72">
        <f>IF(RES_hh_emi!D7=0,0,1000000*RES_hh_emi!D7/RES_hh_num!D7)</f>
        <v>0</v>
      </c>
      <c r="E7" s="72">
        <f>IF(RES_hh_emi!E7=0,0,1000000*RES_hh_emi!E7/RES_hh_num!E7)</f>
        <v>0</v>
      </c>
      <c r="F7" s="72">
        <f>IF(RES_hh_emi!F7=0,0,1000000*RES_hh_emi!F7/RES_hh_num!F7)</f>
        <v>0</v>
      </c>
      <c r="G7" s="72">
        <f>IF(RES_hh_emi!G7=0,0,1000000*RES_hh_emi!G7/RES_hh_num!G7)</f>
        <v>0</v>
      </c>
      <c r="H7" s="72">
        <f>IF(RES_hh_emi!H7=0,0,1000000*RES_hh_emi!H7/RES_hh_num!H7)</f>
        <v>0</v>
      </c>
      <c r="I7" s="72">
        <f>IF(RES_hh_emi!I7=0,0,1000000*RES_hh_emi!I7/RES_hh_num!I7)</f>
        <v>0</v>
      </c>
      <c r="J7" s="72">
        <f>IF(RES_hh_emi!J7=0,0,1000000*RES_hh_emi!J7/RES_hh_num!J7)</f>
        <v>0</v>
      </c>
      <c r="K7" s="72">
        <f>IF(RES_hh_emi!K7=0,0,1000000*RES_hh_emi!K7/RES_hh_num!K7)</f>
        <v>0</v>
      </c>
      <c r="L7" s="72">
        <f>IF(RES_hh_emi!L7=0,0,1000000*RES_hh_emi!L7/RES_hh_num!L7)</f>
        <v>0</v>
      </c>
      <c r="M7" s="72">
        <f>IF(RES_hh_emi!M7=0,0,1000000*RES_hh_emi!M7/RES_hh_num!M7)</f>
        <v>0</v>
      </c>
      <c r="N7" s="72">
        <f>IF(RES_hh_emi!N7=0,0,1000000*RES_hh_emi!N7/RES_hh_num!N7)</f>
        <v>0</v>
      </c>
      <c r="O7" s="72">
        <f>IF(RES_hh_emi!O7=0,0,1000000*RES_hh_emi!O7/RES_hh_num!O7)</f>
        <v>0</v>
      </c>
      <c r="P7" s="72">
        <f>IF(RES_hh_emi!P7=0,0,1000000*RES_hh_emi!P7/RES_hh_num!P7)</f>
        <v>0</v>
      </c>
      <c r="Q7" s="72">
        <f>IF(RES_hh_emi!Q7=0,0,1000000*RES_hh_emi!Q7/RES_hh_num!Q7)</f>
        <v>0</v>
      </c>
      <c r="R7" s="72">
        <f>IF(RES_hh_emi!R7=0,0,1000000*RES_hh_emi!R7/RES_hh_num!R7)</f>
        <v>0</v>
      </c>
      <c r="S7" s="72">
        <f>IF(RES_hh_emi!S7=0,0,1000000*RES_hh_emi!S7/RES_hh_num!S7)</f>
        <v>0</v>
      </c>
      <c r="T7" s="72">
        <f>IF(RES_hh_emi!T7=0,0,1000000*RES_hh_emi!T7/RES_hh_num!T7)</f>
        <v>0</v>
      </c>
      <c r="U7" s="72">
        <f>IF(RES_hh_emi!U7=0,0,1000000*RES_hh_emi!U7/RES_hh_num!U7)</f>
        <v>0</v>
      </c>
      <c r="V7" s="72">
        <f>IF(RES_hh_emi!V7=0,0,1000000*RES_hh_emi!V7/RES_hh_num!V7)</f>
        <v>0</v>
      </c>
      <c r="W7" s="72">
        <f>IF(RES_hh_emi!W7=0,0,1000000*RES_hh_emi!W7/RES_hh_num!W7)</f>
        <v>0</v>
      </c>
      <c r="X7" s="72">
        <f>IF(RES_hh_emi!X7=0,0,1000000*RES_hh_emi!X7/RES_hh_num!X7)</f>
        <v>0</v>
      </c>
      <c r="Y7" s="72">
        <f>IF(RES_hh_emi!Y7=0,0,1000000*RES_hh_emi!Y7/RES_hh_num!Y7)</f>
        <v>0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3246.2753083164839</v>
      </c>
      <c r="C8" s="72">
        <f>IF(RES_hh_emi!C8=0,0,1000000*RES_hh_emi!C8/RES_hh_num!C8)</f>
        <v>3718.5428598334142</v>
      </c>
      <c r="D8" s="72">
        <f>IF(RES_hh_emi!D8=0,0,1000000*RES_hh_emi!D8/RES_hh_num!D8)</f>
        <v>3403.8084344302033</v>
      </c>
      <c r="E8" s="72">
        <f>IF(RES_hh_emi!E8=0,0,1000000*RES_hh_emi!E8/RES_hh_num!E8)</f>
        <v>3553.9634780825791</v>
      </c>
      <c r="F8" s="72">
        <f>IF(RES_hh_emi!F8=0,0,1000000*RES_hh_emi!F8/RES_hh_num!F8)</f>
        <v>3424.556106795058</v>
      </c>
      <c r="G8" s="72">
        <f>IF(RES_hh_emi!G8=0,0,1000000*RES_hh_emi!G8/RES_hh_num!G8)</f>
        <v>3297.4231545199332</v>
      </c>
      <c r="H8" s="72">
        <f>IF(RES_hh_emi!H8=0,0,1000000*RES_hh_emi!H8/RES_hh_num!H8)</f>
        <v>3351.9467186975553</v>
      </c>
      <c r="I8" s="72">
        <f>IF(RES_hh_emi!I8=0,0,1000000*RES_hh_emi!I8/RES_hh_num!I8)</f>
        <v>3107.2707743436495</v>
      </c>
      <c r="J8" s="72">
        <f>IF(RES_hh_emi!J8=0,0,1000000*RES_hh_emi!J8/RES_hh_num!J8)</f>
        <v>3120.7415630997316</v>
      </c>
      <c r="K8" s="72">
        <f>IF(RES_hh_emi!K8=0,0,1000000*RES_hh_emi!K8/RES_hh_num!K8)</f>
        <v>3220.6175572074048</v>
      </c>
      <c r="L8" s="72">
        <f>IF(RES_hh_emi!L8=0,0,1000000*RES_hh_emi!L8/RES_hh_num!L8)</f>
        <v>3819.0358824902883</v>
      </c>
      <c r="M8" s="72">
        <f>IF(RES_hh_emi!M8=0,0,1000000*RES_hh_emi!M8/RES_hh_num!M8)</f>
        <v>3305.7309094217044</v>
      </c>
      <c r="N8" s="72">
        <f>IF(RES_hh_emi!N8=0,0,1000000*RES_hh_emi!N8/RES_hh_num!N8)</f>
        <v>3393.613404322869</v>
      </c>
      <c r="O8" s="72">
        <f>IF(RES_hh_emi!O8=0,0,1000000*RES_hh_emi!O8/RES_hh_num!O8)</f>
        <v>3511.8340863950493</v>
      </c>
      <c r="P8" s="72">
        <f>IF(RES_hh_emi!P8=0,0,1000000*RES_hh_emi!P8/RES_hh_num!P8)</f>
        <v>2863.2096283657024</v>
      </c>
      <c r="Q8" s="72">
        <f>IF(RES_hh_emi!Q8=0,0,1000000*RES_hh_emi!Q8/RES_hh_num!Q8)</f>
        <v>3030.6467361592199</v>
      </c>
      <c r="R8" s="72">
        <f>IF(RES_hh_emi!R8=0,0,1000000*RES_hh_emi!R8/RES_hh_num!R8)</f>
        <v>3254.417976454155</v>
      </c>
      <c r="S8" s="72">
        <f>IF(RES_hh_emi!S8=0,0,1000000*RES_hh_emi!S8/RES_hh_num!S8)</f>
        <v>3189.1374821861818</v>
      </c>
      <c r="T8" s="72">
        <f>IF(RES_hh_emi!T8=0,0,1000000*RES_hh_emi!T8/RES_hh_num!T8)</f>
        <v>2985.5632450598964</v>
      </c>
      <c r="U8" s="72">
        <f>IF(RES_hh_emi!U8=0,0,1000000*RES_hh_emi!U8/RES_hh_num!U8)</f>
        <v>2859.1062916558744</v>
      </c>
      <c r="V8" s="72">
        <f>IF(RES_hh_emi!V8=0,0,1000000*RES_hh_emi!V8/RES_hh_num!V8)</f>
        <v>2940.6326466374444</v>
      </c>
      <c r="W8" s="72">
        <f>IF(RES_hh_emi!W8=0,0,1000000*RES_hh_emi!W8/RES_hh_num!W8)</f>
        <v>3331.1596054445877</v>
      </c>
      <c r="X8" s="72">
        <f>IF(RES_hh_emi!X8=0,0,1000000*RES_hh_emi!X8/RES_hh_num!X8)</f>
        <v>2785.1619182744516</v>
      </c>
      <c r="Y8" s="72">
        <f>IF(RES_hh_emi!Y8=0,0,1000000*RES_hh_emi!Y8/RES_hh_num!Y8)</f>
        <v>2431.4830458790789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181.7557986491318</v>
      </c>
      <c r="C17" s="69">
        <f>IF(RES_hh_emi!C17=0,0,1000000*RES_hh_emi!C17/RES_hh_num!C17)</f>
        <v>193.697045668361</v>
      </c>
      <c r="D17" s="69">
        <f>IF(RES_hh_emi!D17=0,0,1000000*RES_hh_emi!D17/RES_hh_num!D17)</f>
        <v>186.13231742210428</v>
      </c>
      <c r="E17" s="69">
        <f>IF(RES_hh_emi!E17=0,0,1000000*RES_hh_emi!E17/RES_hh_num!E17)</f>
        <v>197.97870894815975</v>
      </c>
      <c r="F17" s="69">
        <f>IF(RES_hh_emi!F17=0,0,1000000*RES_hh_emi!F17/RES_hh_num!F17)</f>
        <v>191.0486874932669</v>
      </c>
      <c r="G17" s="69">
        <f>IF(RES_hh_emi!G17=0,0,1000000*RES_hh_emi!G17/RES_hh_num!G17)</f>
        <v>195.51305400419778</v>
      </c>
      <c r="H17" s="69">
        <f>IF(RES_hh_emi!H17=0,0,1000000*RES_hh_emi!H17/RES_hh_num!H17)</f>
        <v>189.99313603964504</v>
      </c>
      <c r="I17" s="69">
        <f>IF(RES_hh_emi!I17=0,0,1000000*RES_hh_emi!I17/RES_hh_num!I17)</f>
        <v>170.76463203099351</v>
      </c>
      <c r="J17" s="69">
        <f>IF(RES_hh_emi!J17=0,0,1000000*RES_hh_emi!J17/RES_hh_num!J17)</f>
        <v>163.74204765092207</v>
      </c>
      <c r="K17" s="69">
        <f>IF(RES_hh_emi!K17=0,0,1000000*RES_hh_emi!K17/RES_hh_num!K17)</f>
        <v>155.25589662299174</v>
      </c>
      <c r="L17" s="69">
        <f>IF(RES_hh_emi!L17=0,0,1000000*RES_hh_emi!L17/RES_hh_num!L17)</f>
        <v>164.70439664147665</v>
      </c>
      <c r="M17" s="69">
        <f>IF(RES_hh_emi!M17=0,0,1000000*RES_hh_emi!M17/RES_hh_num!M17)</f>
        <v>138.72156542790489</v>
      </c>
      <c r="N17" s="69">
        <f>IF(RES_hh_emi!N17=0,0,1000000*RES_hh_emi!N17/RES_hh_num!N17)</f>
        <v>132.47914580730833</v>
      </c>
      <c r="O17" s="69">
        <f>IF(RES_hh_emi!O17=0,0,1000000*RES_hh_emi!O17/RES_hh_num!O17)</f>
        <v>127.48647421763954</v>
      </c>
      <c r="P17" s="69">
        <f>IF(RES_hh_emi!P17=0,0,1000000*RES_hh_emi!P17/RES_hh_num!P17)</f>
        <v>117.02077219664731</v>
      </c>
      <c r="Q17" s="69">
        <f>IF(RES_hh_emi!Q17=0,0,1000000*RES_hh_emi!Q17/RES_hh_num!Q17)</f>
        <v>122.63994114774574</v>
      </c>
      <c r="R17" s="69">
        <f>IF(RES_hh_emi!R17=0,0,1000000*RES_hh_emi!R17/RES_hh_num!R17)</f>
        <v>128.9685867168221</v>
      </c>
      <c r="S17" s="69">
        <f>IF(RES_hh_emi!S17=0,0,1000000*RES_hh_emi!S17/RES_hh_num!S17)</f>
        <v>135.29027732505659</v>
      </c>
      <c r="T17" s="69">
        <f>IF(RES_hh_emi!T17=0,0,1000000*RES_hh_emi!T17/RES_hh_num!T17)</f>
        <v>125.81252823166679</v>
      </c>
      <c r="U17" s="69">
        <f>IF(RES_hh_emi!U17=0,0,1000000*RES_hh_emi!U17/RES_hh_num!U17)</f>
        <v>114.48391599997119</v>
      </c>
      <c r="V17" s="69">
        <f>IF(RES_hh_emi!V17=0,0,1000000*RES_hh_emi!V17/RES_hh_num!V17)</f>
        <v>118.74825308990921</v>
      </c>
      <c r="W17" s="69">
        <f>IF(RES_hh_emi!W17=0,0,1000000*RES_hh_emi!W17/RES_hh_num!W17)</f>
        <v>112.36202100511754</v>
      </c>
      <c r="X17" s="69">
        <f>IF(RES_hh_emi!X17=0,0,1000000*RES_hh_emi!X17/RES_hh_num!X17)</f>
        <v>92.277535140083089</v>
      </c>
      <c r="Y17" s="69">
        <f>IF(RES_hh_emi!Y17=0,0,1000000*RES_hh_emi!Y17/RES_hh_num!Y17)</f>
        <v>77.676213374288437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743.78061257184129</v>
      </c>
      <c r="C18" s="72">
        <f>IF(RES_hh_emi!C18=0,0,1000000*RES_hh_emi!C18/RES_hh_num!C18)</f>
        <v>740.48321330390797</v>
      </c>
      <c r="D18" s="72">
        <f>IF(RES_hh_emi!D18=0,0,1000000*RES_hh_emi!D18/RES_hh_num!D18)</f>
        <v>730.84687967888885</v>
      </c>
      <c r="E18" s="72">
        <f>IF(RES_hh_emi!E18=0,0,1000000*RES_hh_emi!E18/RES_hh_num!E18)</f>
        <v>768.54802118207306</v>
      </c>
      <c r="F18" s="72">
        <f>IF(RES_hh_emi!F18=0,0,1000000*RES_hh_emi!F18/RES_hh_num!F18)</f>
        <v>764.54136014653966</v>
      </c>
      <c r="G18" s="72">
        <f>IF(RES_hh_emi!G18=0,0,1000000*RES_hh_emi!G18/RES_hh_num!G18)</f>
        <v>726.50609402604846</v>
      </c>
      <c r="H18" s="72">
        <f>IF(RES_hh_emi!H18=0,0,1000000*RES_hh_emi!H18/RES_hh_num!H18)</f>
        <v>816.59279146936069</v>
      </c>
      <c r="I18" s="72">
        <f>IF(RES_hh_emi!I18=0,0,1000000*RES_hh_emi!I18/RES_hh_num!I18)</f>
        <v>706.00255079261194</v>
      </c>
      <c r="J18" s="72">
        <f>IF(RES_hh_emi!J18=0,0,1000000*RES_hh_emi!J18/RES_hh_num!J18)</f>
        <v>672.56786701659325</v>
      </c>
      <c r="K18" s="72">
        <f>IF(RES_hh_emi!K18=0,0,1000000*RES_hh_emi!K18/RES_hh_num!K18)</f>
        <v>656.0799421390592</v>
      </c>
      <c r="L18" s="72">
        <f>IF(RES_hh_emi!L18=0,0,1000000*RES_hh_emi!L18/RES_hh_num!L18)</f>
        <v>690.04685640685227</v>
      </c>
      <c r="M18" s="72">
        <f>IF(RES_hh_emi!M18=0,0,1000000*RES_hh_emi!M18/RES_hh_num!M18)</f>
        <v>633.04196575644471</v>
      </c>
      <c r="N18" s="72">
        <f>IF(RES_hh_emi!N18=0,0,1000000*RES_hh_emi!N18/RES_hh_num!N18)</f>
        <v>603.06410116677819</v>
      </c>
      <c r="O18" s="72">
        <f>IF(RES_hh_emi!O18=0,0,1000000*RES_hh_emi!O18/RES_hh_num!O18)</f>
        <v>591.70879323005772</v>
      </c>
      <c r="P18" s="72">
        <f>IF(RES_hh_emi!P18=0,0,1000000*RES_hh_emi!P18/RES_hh_num!P18)</f>
        <v>599.57504741934133</v>
      </c>
      <c r="Q18" s="72">
        <f>IF(RES_hh_emi!Q18=0,0,1000000*RES_hh_emi!Q18/RES_hh_num!Q18)</f>
        <v>629.24146741443894</v>
      </c>
      <c r="R18" s="72">
        <f>IF(RES_hh_emi!R18=0,0,1000000*RES_hh_emi!R18/RES_hh_num!R18)</f>
        <v>591.24299632630641</v>
      </c>
      <c r="S18" s="72">
        <f>IF(RES_hh_emi!S18=0,0,1000000*RES_hh_emi!S18/RES_hh_num!S18)</f>
        <v>682.48180453000919</v>
      </c>
      <c r="T18" s="72">
        <f>IF(RES_hh_emi!T18=0,0,1000000*RES_hh_emi!T18/RES_hh_num!T18)</f>
        <v>679.84317072708882</v>
      </c>
      <c r="U18" s="72">
        <f>IF(RES_hh_emi!U18=0,0,1000000*RES_hh_emi!U18/RES_hh_num!U18)</f>
        <v>611.73003016340999</v>
      </c>
      <c r="V18" s="72">
        <f>IF(RES_hh_emi!V18=0,0,1000000*RES_hh_emi!V18/RES_hh_num!V18)</f>
        <v>649.23079513783125</v>
      </c>
      <c r="W18" s="72">
        <f>IF(RES_hh_emi!W18=0,0,1000000*RES_hh_emi!W18/RES_hh_num!W18)</f>
        <v>574.32794101438697</v>
      </c>
      <c r="X18" s="72">
        <f>IF(RES_hh_emi!X18=0,0,1000000*RES_hh_emi!X18/RES_hh_num!X18)</f>
        <v>653.83550550924417</v>
      </c>
      <c r="Y18" s="72">
        <f>IF(RES_hh_emi!Y18=0,0,1000000*RES_hh_emi!Y18/RES_hh_num!Y18)</f>
        <v>463.55098915493329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0</v>
      </c>
      <c r="C19" s="72">
        <f>IF(RES_hh_emi!C19=0,0,1000000*RES_hh_emi!C19/RES_hh_num!C19)</f>
        <v>0</v>
      </c>
      <c r="D19" s="72">
        <f>IF(RES_hh_emi!D19=0,0,1000000*RES_hh_emi!D19/RES_hh_num!D19)</f>
        <v>0</v>
      </c>
      <c r="E19" s="72">
        <f>IF(RES_hh_emi!E19=0,0,1000000*RES_hh_emi!E19/RES_hh_num!E19)</f>
        <v>0</v>
      </c>
      <c r="F19" s="72">
        <f>IF(RES_hh_emi!F19=0,0,1000000*RES_hh_emi!F19/RES_hh_num!F19)</f>
        <v>0</v>
      </c>
      <c r="G19" s="72">
        <f>IF(RES_hh_emi!G19=0,0,1000000*RES_hh_emi!G19/RES_hh_num!G19)</f>
        <v>0</v>
      </c>
      <c r="H19" s="72">
        <f>IF(RES_hh_emi!H19=0,0,1000000*RES_hh_emi!H19/RES_hh_num!H19)</f>
        <v>0</v>
      </c>
      <c r="I19" s="72">
        <f>IF(RES_hh_emi!I19=0,0,1000000*RES_hh_emi!I19/RES_hh_num!I19)</f>
        <v>0</v>
      </c>
      <c r="J19" s="72">
        <f>IF(RES_hh_emi!J19=0,0,1000000*RES_hh_emi!J19/RES_hh_num!J19)</f>
        <v>0</v>
      </c>
      <c r="K19" s="72">
        <f>IF(RES_hh_emi!K19=0,0,1000000*RES_hh_emi!K19/RES_hh_num!K19)</f>
        <v>0</v>
      </c>
      <c r="L19" s="72">
        <f>IF(RES_hh_emi!L19=0,0,1000000*RES_hh_emi!L19/RES_hh_num!L19)</f>
        <v>0</v>
      </c>
      <c r="M19" s="72">
        <f>IF(RES_hh_emi!M19=0,0,1000000*RES_hh_emi!M19/RES_hh_num!M19)</f>
        <v>0</v>
      </c>
      <c r="N19" s="72">
        <f>IF(RES_hh_emi!N19=0,0,1000000*RES_hh_emi!N19/RES_hh_num!N19)</f>
        <v>0</v>
      </c>
      <c r="O19" s="72">
        <f>IF(RES_hh_emi!O19=0,0,1000000*RES_hh_emi!O19/RES_hh_num!O19)</f>
        <v>0</v>
      </c>
      <c r="P19" s="72">
        <f>IF(RES_hh_emi!P19=0,0,1000000*RES_hh_emi!P19/RES_hh_num!P19)</f>
        <v>0</v>
      </c>
      <c r="Q19" s="72">
        <f>IF(RES_hh_emi!Q19=0,0,1000000*RES_hh_emi!Q19/RES_hh_num!Q19)</f>
        <v>0</v>
      </c>
      <c r="R19" s="72">
        <f>IF(RES_hh_emi!R19=0,0,1000000*RES_hh_emi!R19/RES_hh_num!R19)</f>
        <v>0</v>
      </c>
      <c r="S19" s="72">
        <f>IF(RES_hh_emi!S19=0,0,1000000*RES_hh_emi!S19/RES_hh_num!S19)</f>
        <v>0</v>
      </c>
      <c r="T19" s="72">
        <f>IF(RES_hh_emi!T19=0,0,1000000*RES_hh_emi!T19/RES_hh_num!T19)</f>
        <v>0</v>
      </c>
      <c r="U19" s="72">
        <f>IF(RES_hh_emi!U19=0,0,1000000*RES_hh_emi!U19/RES_hh_num!U19)</f>
        <v>0</v>
      </c>
      <c r="V19" s="72">
        <f>IF(RES_hh_emi!V19=0,0,1000000*RES_hh_emi!V19/RES_hh_num!V19)</f>
        <v>0</v>
      </c>
      <c r="W19" s="72">
        <f>IF(RES_hh_emi!W19=0,0,1000000*RES_hh_emi!W19/RES_hh_num!W19)</f>
        <v>0</v>
      </c>
      <c r="X19" s="72">
        <f>IF(RES_hh_emi!X19=0,0,1000000*RES_hh_emi!X19/RES_hh_num!X19)</f>
        <v>0</v>
      </c>
      <c r="Y19" s="72">
        <f>IF(RES_hh_emi!Y19=0,0,1000000*RES_hh_emi!Y19/RES_hh_num!Y19)</f>
        <v>0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0</v>
      </c>
      <c r="C20" s="72">
        <f>IF(RES_hh_emi!C20=0,0,1000000*RES_hh_emi!C20/RES_hh_num!C20)</f>
        <v>0</v>
      </c>
      <c r="D20" s="72">
        <f>IF(RES_hh_emi!D20=0,0,1000000*RES_hh_emi!D20/RES_hh_num!D20)</f>
        <v>0</v>
      </c>
      <c r="E20" s="72">
        <f>IF(RES_hh_emi!E20=0,0,1000000*RES_hh_emi!E20/RES_hh_num!E20)</f>
        <v>0</v>
      </c>
      <c r="F20" s="72">
        <f>IF(RES_hh_emi!F20=0,0,1000000*RES_hh_emi!F20/RES_hh_num!F20)</f>
        <v>0</v>
      </c>
      <c r="G20" s="72">
        <f>IF(RES_hh_emi!G20=0,0,1000000*RES_hh_emi!G20/RES_hh_num!G20)</f>
        <v>0</v>
      </c>
      <c r="H20" s="72">
        <f>IF(RES_hh_emi!H20=0,0,1000000*RES_hh_emi!H20/RES_hh_num!H20)</f>
        <v>0</v>
      </c>
      <c r="I20" s="72">
        <f>IF(RES_hh_emi!I20=0,0,1000000*RES_hh_emi!I20/RES_hh_num!I20)</f>
        <v>0</v>
      </c>
      <c r="J20" s="72">
        <f>IF(RES_hh_emi!J20=0,0,1000000*RES_hh_emi!J20/RES_hh_num!J20)</f>
        <v>0</v>
      </c>
      <c r="K20" s="72">
        <f>IF(RES_hh_emi!K20=0,0,1000000*RES_hh_emi!K20/RES_hh_num!K20)</f>
        <v>0</v>
      </c>
      <c r="L20" s="72">
        <f>IF(RES_hh_emi!L20=0,0,1000000*RES_hh_emi!L20/RES_hh_num!L20)</f>
        <v>0</v>
      </c>
      <c r="M20" s="72">
        <f>IF(RES_hh_emi!M20=0,0,1000000*RES_hh_emi!M20/RES_hh_num!M20)</f>
        <v>0</v>
      </c>
      <c r="N20" s="72">
        <f>IF(RES_hh_emi!N20=0,0,1000000*RES_hh_emi!N20/RES_hh_num!N20)</f>
        <v>0</v>
      </c>
      <c r="O20" s="72">
        <f>IF(RES_hh_emi!O20=0,0,1000000*RES_hh_emi!O20/RES_hh_num!O20)</f>
        <v>0</v>
      </c>
      <c r="P20" s="72">
        <f>IF(RES_hh_emi!P20=0,0,1000000*RES_hh_emi!P20/RES_hh_num!P20)</f>
        <v>0</v>
      </c>
      <c r="Q20" s="72">
        <f>IF(RES_hh_emi!Q20=0,0,1000000*RES_hh_emi!Q20/RES_hh_num!Q20)</f>
        <v>0</v>
      </c>
      <c r="R20" s="72">
        <f>IF(RES_hh_emi!R20=0,0,1000000*RES_hh_emi!R20/RES_hh_num!R20)</f>
        <v>0</v>
      </c>
      <c r="S20" s="72">
        <f>IF(RES_hh_emi!S20=0,0,1000000*RES_hh_emi!S20/RES_hh_num!S20)</f>
        <v>0</v>
      </c>
      <c r="T20" s="72">
        <f>IF(RES_hh_emi!T20=0,0,1000000*RES_hh_emi!T20/RES_hh_num!T20)</f>
        <v>0</v>
      </c>
      <c r="U20" s="72">
        <f>IF(RES_hh_emi!U20=0,0,1000000*RES_hh_emi!U20/RES_hh_num!U20)</f>
        <v>0</v>
      </c>
      <c r="V20" s="72">
        <f>IF(RES_hh_emi!V20=0,0,1000000*RES_hh_emi!V20/RES_hh_num!V20)</f>
        <v>0</v>
      </c>
      <c r="W20" s="72">
        <f>IF(RES_hh_emi!W20=0,0,1000000*RES_hh_emi!W20/RES_hh_num!W20)</f>
        <v>0</v>
      </c>
      <c r="X20" s="72">
        <f>IF(RES_hh_emi!X20=0,0,1000000*RES_hh_emi!X20/RES_hh_num!X20)</f>
        <v>0</v>
      </c>
      <c r="Y20" s="72">
        <f>IF(RES_hh_emi!Y20=0,0,1000000*RES_hh_emi!Y20/RES_hh_num!Y20)</f>
        <v>0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480.638989792686</v>
      </c>
      <c r="C21" s="72">
        <f>IF(RES_hh_emi!C21=0,0,1000000*RES_hh_emi!C21/RES_hh_num!C21)</f>
        <v>515.41476646769354</v>
      </c>
      <c r="D21" s="72">
        <f>IF(RES_hh_emi!D21=0,0,1000000*RES_hh_emi!D21/RES_hh_num!D21)</f>
        <v>488.76879045304065</v>
      </c>
      <c r="E21" s="72">
        <f>IF(RES_hh_emi!E21=0,0,1000000*RES_hh_emi!E21/RES_hh_num!E21)</f>
        <v>514.52448692418943</v>
      </c>
      <c r="F21" s="72">
        <f>IF(RES_hh_emi!F21=0,0,1000000*RES_hh_emi!F21/RES_hh_num!F21)</f>
        <v>493.86279524132181</v>
      </c>
      <c r="G21" s="72">
        <f>IF(RES_hh_emi!G21=0,0,1000000*RES_hh_emi!G21/RES_hh_num!G21)</f>
        <v>519.86549365204428</v>
      </c>
      <c r="H21" s="72">
        <f>IF(RES_hh_emi!H21=0,0,1000000*RES_hh_emi!H21/RES_hh_num!H21)</f>
        <v>503.53957365804337</v>
      </c>
      <c r="I21" s="72">
        <f>IF(RES_hh_emi!I21=0,0,1000000*RES_hh_emi!I21/RES_hh_num!I21)</f>
        <v>474.22392579470818</v>
      </c>
      <c r="J21" s="72">
        <f>IF(RES_hh_emi!J21=0,0,1000000*RES_hh_emi!J21/RES_hh_num!J21)</f>
        <v>467.08562489754979</v>
      </c>
      <c r="K21" s="72">
        <f>IF(RES_hh_emi!K21=0,0,1000000*RES_hh_emi!K21/RES_hh_num!K21)</f>
        <v>442.90102531901982</v>
      </c>
      <c r="L21" s="72">
        <f>IF(RES_hh_emi!L21=0,0,1000000*RES_hh_emi!L21/RES_hh_num!L21)</f>
        <v>467.07068301764645</v>
      </c>
      <c r="M21" s="72">
        <f>IF(RES_hh_emi!M21=0,0,1000000*RES_hh_emi!M21/RES_hh_num!M21)</f>
        <v>393.32400247660991</v>
      </c>
      <c r="N21" s="72">
        <f>IF(RES_hh_emi!N21=0,0,1000000*RES_hh_emi!N21/RES_hh_num!N21)</f>
        <v>388.30712631882994</v>
      </c>
      <c r="O21" s="72">
        <f>IF(RES_hh_emi!O21=0,0,1000000*RES_hh_emi!O21/RES_hh_num!O21)</f>
        <v>384.20929951849536</v>
      </c>
      <c r="P21" s="72">
        <f>IF(RES_hh_emi!P21=0,0,1000000*RES_hh_emi!P21/RES_hh_num!P21)</f>
        <v>351.80764684893671</v>
      </c>
      <c r="Q21" s="72">
        <f>IF(RES_hh_emi!Q21=0,0,1000000*RES_hh_emi!Q21/RES_hh_num!Q21)</f>
        <v>366.80878551671793</v>
      </c>
      <c r="R21" s="72">
        <f>IF(RES_hh_emi!R21=0,0,1000000*RES_hh_emi!R21/RES_hh_num!R21)</f>
        <v>396.72438404795838</v>
      </c>
      <c r="S21" s="72">
        <f>IF(RES_hh_emi!S21=0,0,1000000*RES_hh_emi!S21/RES_hh_num!S21)</f>
        <v>409.27544292596519</v>
      </c>
      <c r="T21" s="72">
        <f>IF(RES_hh_emi!T21=0,0,1000000*RES_hh_emi!T21/RES_hh_num!T21)</f>
        <v>386.94732567023766</v>
      </c>
      <c r="U21" s="72">
        <f>IF(RES_hh_emi!U21=0,0,1000000*RES_hh_emi!U21/RES_hh_num!U21)</f>
        <v>367.28769630903759</v>
      </c>
      <c r="V21" s="72">
        <f>IF(RES_hh_emi!V21=0,0,1000000*RES_hh_emi!V21/RES_hh_num!V21)</f>
        <v>387.26658045416667</v>
      </c>
      <c r="W21" s="72">
        <f>IF(RES_hh_emi!W21=0,0,1000000*RES_hh_emi!W21/RES_hh_num!W21)</f>
        <v>380.69894317116865</v>
      </c>
      <c r="X21" s="72">
        <f>IF(RES_hh_emi!X21=0,0,1000000*RES_hh_emi!X21/RES_hh_num!X21)</f>
        <v>308.35094436203889</v>
      </c>
      <c r="Y21" s="72">
        <f>IF(RES_hh_emi!Y21=0,0,1000000*RES_hh_emi!Y21/RES_hh_num!Y21)</f>
        <v>280.90008137247321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71.678164397608953</v>
      </c>
      <c r="C27" s="69">
        <f>IF(RES_hh_emi!C27=0,0,1000000*RES_hh_emi!C27/RES_hh_num!C27)</f>
        <v>77.177081694205498</v>
      </c>
      <c r="D27" s="69">
        <f>IF(RES_hh_emi!D27=0,0,1000000*RES_hh_emi!D27/RES_hh_num!D27)</f>
        <v>73.326831586217139</v>
      </c>
      <c r="E27" s="69">
        <f>IF(RES_hh_emi!E27=0,0,1000000*RES_hh_emi!E27/RES_hh_num!E27)</f>
        <v>78.153558166438657</v>
      </c>
      <c r="F27" s="69">
        <f>IF(RES_hh_emi!F27=0,0,1000000*RES_hh_emi!F27/RES_hh_num!F27)</f>
        <v>78.672375241226788</v>
      </c>
      <c r="G27" s="69">
        <f>IF(RES_hh_emi!G27=0,0,1000000*RES_hh_emi!G27/RES_hh_num!G27)</f>
        <v>77.716061999872764</v>
      </c>
      <c r="H27" s="69">
        <f>IF(RES_hh_emi!H27=0,0,1000000*RES_hh_emi!H27/RES_hh_num!H27)</f>
        <v>80.028931483717216</v>
      </c>
      <c r="I27" s="69">
        <f>IF(RES_hh_emi!I27=0,0,1000000*RES_hh_emi!I27/RES_hh_num!I27)</f>
        <v>67.772645903220678</v>
      </c>
      <c r="J27" s="69">
        <f>IF(RES_hh_emi!J27=0,0,1000000*RES_hh_emi!J27/RES_hh_num!J27)</f>
        <v>68.670047952228629</v>
      </c>
      <c r="K27" s="69">
        <f>IF(RES_hh_emi!K27=0,0,1000000*RES_hh_emi!K27/RES_hh_num!K27)</f>
        <v>68.531933092353782</v>
      </c>
      <c r="L27" s="69">
        <f>IF(RES_hh_emi!L27=0,0,1000000*RES_hh_emi!L27/RES_hh_num!L27)</f>
        <v>77.309326112801813</v>
      </c>
      <c r="M27" s="69">
        <f>IF(RES_hh_emi!M27=0,0,1000000*RES_hh_emi!M27/RES_hh_num!M27)</f>
        <v>65.706363301222439</v>
      </c>
      <c r="N27" s="69">
        <f>IF(RES_hh_emi!N27=0,0,1000000*RES_hh_emi!N27/RES_hh_num!N27)</f>
        <v>70.36568887262122</v>
      </c>
      <c r="O27" s="69">
        <f>IF(RES_hh_emi!O27=0,0,1000000*RES_hh_emi!O27/RES_hh_num!O27)</f>
        <v>68.304086371733788</v>
      </c>
      <c r="P27" s="69">
        <f>IF(RES_hh_emi!P27=0,0,1000000*RES_hh_emi!P27/RES_hh_num!P27)</f>
        <v>58.709830284775336</v>
      </c>
      <c r="Q27" s="69">
        <f>IF(RES_hh_emi!Q27=0,0,1000000*RES_hh_emi!Q27/RES_hh_num!Q27)</f>
        <v>63.434924479098783</v>
      </c>
      <c r="R27" s="69">
        <f>IF(RES_hh_emi!R27=0,0,1000000*RES_hh_emi!R27/RES_hh_num!R27)</f>
        <v>66.04507305240503</v>
      </c>
      <c r="S27" s="69">
        <f>IF(RES_hh_emi!S27=0,0,1000000*RES_hh_emi!S27/RES_hh_num!S27)</f>
        <v>66.119256660917685</v>
      </c>
      <c r="T27" s="69">
        <f>IF(RES_hh_emi!T27=0,0,1000000*RES_hh_emi!T27/RES_hh_num!T27)</f>
        <v>62.587144314100549</v>
      </c>
      <c r="U27" s="69">
        <f>IF(RES_hh_emi!U27=0,0,1000000*RES_hh_emi!U27/RES_hh_num!U27)</f>
        <v>58.131890563913444</v>
      </c>
      <c r="V27" s="69">
        <f>IF(RES_hh_emi!V27=0,0,1000000*RES_hh_emi!V27/RES_hh_num!V27)</f>
        <v>63.040996054384493</v>
      </c>
      <c r="W27" s="69">
        <f>IF(RES_hh_emi!W27=0,0,1000000*RES_hh_emi!W27/RES_hh_num!W27)</f>
        <v>71.893152322237782</v>
      </c>
      <c r="X27" s="69">
        <f>IF(RES_hh_emi!X27=0,0,1000000*RES_hh_emi!X27/RES_hh_num!X27)</f>
        <v>50.117400346107807</v>
      </c>
      <c r="Y27" s="69">
        <f>IF(RES_hh_emi!Y27=0,0,1000000*RES_hh_emi!Y27/RES_hh_num!Y27)</f>
        <v>50.741284656612102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364.18730433604605</v>
      </c>
      <c r="C28" s="72">
        <f>IF(RES_hh_emi!C28=0,0,1000000*RES_hh_emi!C28/RES_hh_num!C28)</f>
        <v>354.29525703147118</v>
      </c>
      <c r="D28" s="72">
        <f>IF(RES_hh_emi!D28=0,0,1000000*RES_hh_emi!D28/RES_hh_num!D28)</f>
        <v>347.23090591370357</v>
      </c>
      <c r="E28" s="72">
        <f>IF(RES_hh_emi!E28=0,0,1000000*RES_hh_emi!E28/RES_hh_num!E28)</f>
        <v>367.40117700863772</v>
      </c>
      <c r="F28" s="72">
        <f>IF(RES_hh_emi!F28=0,0,1000000*RES_hh_emi!F28/RES_hh_num!F28)</f>
        <v>374.23393828147528</v>
      </c>
      <c r="G28" s="72">
        <f>IF(RES_hh_emi!G28=0,0,1000000*RES_hh_emi!G28/RES_hh_num!G28)</f>
        <v>348.13596742764912</v>
      </c>
      <c r="H28" s="72">
        <f>IF(RES_hh_emi!H28=0,0,1000000*RES_hh_emi!H28/RES_hh_num!H28)</f>
        <v>421.61335995187545</v>
      </c>
      <c r="I28" s="72">
        <f>IF(RES_hh_emi!I28=0,0,1000000*RES_hh_emi!I28/RES_hh_num!I28)</f>
        <v>336.97929001732263</v>
      </c>
      <c r="J28" s="72">
        <f>IF(RES_hh_emi!J28=0,0,1000000*RES_hh_emi!J28/RES_hh_num!J28)</f>
        <v>348.4044987384566</v>
      </c>
      <c r="K28" s="72">
        <f>IF(RES_hh_emi!K28=0,0,1000000*RES_hh_emi!K28/RES_hh_num!K28)</f>
        <v>377.41395551689425</v>
      </c>
      <c r="L28" s="72">
        <f>IF(RES_hh_emi!L28=0,0,1000000*RES_hh_emi!L28/RES_hh_num!L28)</f>
        <v>419.24008225897626</v>
      </c>
      <c r="M28" s="72">
        <f>IF(RES_hh_emi!M28=0,0,1000000*RES_hh_emi!M28/RES_hh_num!M28)</f>
        <v>390.89640302543654</v>
      </c>
      <c r="N28" s="72">
        <f>IF(RES_hh_emi!N28=0,0,1000000*RES_hh_emi!N28/RES_hh_num!N28)</f>
        <v>381.7058780178059</v>
      </c>
      <c r="O28" s="72">
        <f>IF(RES_hh_emi!O28=0,0,1000000*RES_hh_emi!O28/RES_hh_num!O28)</f>
        <v>375.49498304500327</v>
      </c>
      <c r="P28" s="72">
        <f>IF(RES_hh_emi!P28=0,0,1000000*RES_hh_emi!P28/RES_hh_num!P28)</f>
        <v>369.77314864792345</v>
      </c>
      <c r="Q28" s="72">
        <f>IF(RES_hh_emi!Q28=0,0,1000000*RES_hh_emi!Q28/RES_hh_num!Q28)</f>
        <v>388.54570684569592</v>
      </c>
      <c r="R28" s="72">
        <f>IF(RES_hh_emi!R28=0,0,1000000*RES_hh_emi!R28/RES_hh_num!R28)</f>
        <v>322.48654534560251</v>
      </c>
      <c r="S28" s="72">
        <f>IF(RES_hh_emi!S28=0,0,1000000*RES_hh_emi!S28/RES_hh_num!S28)</f>
        <v>370.79400757855973</v>
      </c>
      <c r="T28" s="72">
        <f>IF(RES_hh_emi!T28=0,0,1000000*RES_hh_emi!T28/RES_hh_num!T28)</f>
        <v>393.17697686240109</v>
      </c>
      <c r="U28" s="72">
        <f>IF(RES_hh_emi!U28=0,0,1000000*RES_hh_emi!U28/RES_hh_num!U28)</f>
        <v>411.08227634698392</v>
      </c>
      <c r="V28" s="72">
        <f>IF(RES_hh_emi!V28=0,0,1000000*RES_hh_emi!V28/RES_hh_num!V28)</f>
        <v>377.67475699612231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229.61286402059034</v>
      </c>
      <c r="C29" s="72">
        <f>IF(RES_hh_emi!C29=0,0,1000000*RES_hh_emi!C29/RES_hh_num!C29)</f>
        <v>249.21001041448014</v>
      </c>
      <c r="D29" s="72">
        <f>IF(RES_hh_emi!D29=0,0,1000000*RES_hh_emi!D29/RES_hh_num!D29)</f>
        <v>233.3535845419913</v>
      </c>
      <c r="E29" s="72">
        <f>IF(RES_hh_emi!E29=0,0,1000000*RES_hh_emi!E29/RES_hh_num!E29)</f>
        <v>230.48115826526779</v>
      </c>
      <c r="F29" s="72">
        <f>IF(RES_hh_emi!F29=0,0,1000000*RES_hh_emi!F29/RES_hh_num!F29)</f>
        <v>270.89915471953685</v>
      </c>
      <c r="G29" s="72">
        <f>IF(RES_hh_emi!G29=0,0,1000000*RES_hh_emi!G29/RES_hh_num!G29)</f>
        <v>212.27063921280597</v>
      </c>
      <c r="H29" s="72">
        <f>IF(RES_hh_emi!H29=0,0,1000000*RES_hh_emi!H29/RES_hh_num!H29)</f>
        <v>255.99319424177844</v>
      </c>
      <c r="I29" s="72">
        <f>IF(RES_hh_emi!I29=0,0,1000000*RES_hh_emi!I29/RES_hh_num!I29)</f>
        <v>260.84938703326213</v>
      </c>
      <c r="J29" s="72">
        <f>IF(RES_hh_emi!J29=0,0,1000000*RES_hh_emi!J29/RES_hh_num!J29)</f>
        <v>205.79727631213197</v>
      </c>
      <c r="K29" s="72">
        <f>IF(RES_hh_emi!K29=0,0,1000000*RES_hh_emi!K29/RES_hh_num!K29)</f>
        <v>61.950740660392015</v>
      </c>
      <c r="L29" s="72">
        <f>IF(RES_hh_emi!L29=0,0,1000000*RES_hh_emi!L29/RES_hh_num!L29)</f>
        <v>210.7337004667751</v>
      </c>
      <c r="M29" s="72">
        <f>IF(RES_hh_emi!M29=0,0,1000000*RES_hh_emi!M29/RES_hh_num!M29)</f>
        <v>275.2886304843455</v>
      </c>
      <c r="N29" s="72">
        <f>IF(RES_hh_emi!N29=0,0,1000000*RES_hh_emi!N29/RES_hh_num!N29)</f>
        <v>285.31429181735848</v>
      </c>
      <c r="O29" s="72">
        <f>IF(RES_hh_emi!O29=0,0,1000000*RES_hh_emi!O29/RES_hh_num!O29)</f>
        <v>209.9482433908137</v>
      </c>
      <c r="P29" s="72">
        <f>IF(RES_hh_emi!P29=0,0,1000000*RES_hh_emi!P29/RES_hh_num!P29)</f>
        <v>310.95623380474723</v>
      </c>
      <c r="Q29" s="72">
        <f>IF(RES_hh_emi!Q29=0,0,1000000*RES_hh_emi!Q29/RES_hh_num!Q29)</f>
        <v>257.80049939727871</v>
      </c>
      <c r="R29" s="72">
        <f>IF(RES_hh_emi!R29=0,0,1000000*RES_hh_emi!R29/RES_hh_num!R29)</f>
        <v>200.86871980756979</v>
      </c>
      <c r="S29" s="72">
        <f>IF(RES_hh_emi!S29=0,0,1000000*RES_hh_emi!S29/RES_hh_num!S29)</f>
        <v>210.5615379551457</v>
      </c>
      <c r="T29" s="72">
        <f>IF(RES_hh_emi!T29=0,0,1000000*RES_hh_emi!T29/RES_hh_num!T29)</f>
        <v>259.06907307325343</v>
      </c>
      <c r="U29" s="72">
        <f>IF(RES_hh_emi!U29=0,0,1000000*RES_hh_emi!U29/RES_hh_num!U29)</f>
        <v>229.25424034358949</v>
      </c>
      <c r="V29" s="72">
        <f>IF(RES_hh_emi!V29=0,0,1000000*RES_hh_emi!V29/RES_hh_num!V29)</f>
        <v>278.09097073765264</v>
      </c>
      <c r="W29" s="72">
        <f>IF(RES_hh_emi!W29=0,0,1000000*RES_hh_emi!W29/RES_hh_num!W29)</f>
        <v>239.95647537222021</v>
      </c>
      <c r="X29" s="72">
        <f>IF(RES_hh_emi!X29=0,0,1000000*RES_hh_emi!X29/RES_hh_num!X29)</f>
        <v>204.37020275966054</v>
      </c>
      <c r="Y29" s="72">
        <f>IF(RES_hh_emi!Y29=0,0,1000000*RES_hh_emi!Y29/RES_hh_num!Y29)</f>
        <v>229.37938142327437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203.38552272385044</v>
      </c>
      <c r="C30" s="72">
        <f>IF(RES_hh_emi!C30=0,0,1000000*RES_hh_emi!C30/RES_hh_num!C30)</f>
        <v>214.92188767043547</v>
      </c>
      <c r="D30" s="72">
        <f>IF(RES_hh_emi!D30=0,0,1000000*RES_hh_emi!D30/RES_hh_num!D30)</f>
        <v>203.63301904139746</v>
      </c>
      <c r="E30" s="72">
        <f>IF(RES_hh_emi!E30=0,0,1000000*RES_hh_emi!E30/RES_hh_num!E30)</f>
        <v>217.396085934203</v>
      </c>
      <c r="F30" s="72">
        <f>IF(RES_hh_emi!F30=0,0,1000000*RES_hh_emi!F30/RES_hh_num!F30)</f>
        <v>214.93875366649129</v>
      </c>
      <c r="G30" s="72">
        <f>IF(RES_hh_emi!G30=0,0,1000000*RES_hh_emi!G30/RES_hh_num!G30)</f>
        <v>222.92799954637124</v>
      </c>
      <c r="H30" s="72">
        <f>IF(RES_hh_emi!H30=0,0,1000000*RES_hh_emi!H30/RES_hh_num!H30)</f>
        <v>233.19378754929872</v>
      </c>
      <c r="I30" s="72">
        <f>IF(RES_hh_emi!I30=0,0,1000000*RES_hh_emi!I30/RES_hh_num!I30)</f>
        <v>204.09574112139418</v>
      </c>
      <c r="J30" s="72">
        <f>IF(RES_hh_emi!J30=0,0,1000000*RES_hh_emi!J30/RES_hh_num!J30)</f>
        <v>217.03284741935758</v>
      </c>
      <c r="K30" s="72">
        <f>IF(RES_hh_emi!K30=0,0,1000000*RES_hh_emi!K30/RES_hh_num!K30)</f>
        <v>227.83220011924874</v>
      </c>
      <c r="L30" s="72">
        <f>IF(RES_hh_emi!L30=0,0,1000000*RES_hh_emi!L30/RES_hh_num!L30)</f>
        <v>251.85485039874808</v>
      </c>
      <c r="M30" s="72">
        <f>IF(RES_hh_emi!M30=0,0,1000000*RES_hh_emi!M30/RES_hh_num!M30)</f>
        <v>211.48029696599059</v>
      </c>
      <c r="N30" s="72">
        <f>IF(RES_hh_emi!N30=0,0,1000000*RES_hh_emi!N30/RES_hh_num!N30)</f>
        <v>230.13686254119779</v>
      </c>
      <c r="O30" s="72">
        <f>IF(RES_hh_emi!O30=0,0,1000000*RES_hh_emi!O30/RES_hh_num!O30)</f>
        <v>236.4935011749368</v>
      </c>
      <c r="P30" s="72">
        <f>IF(RES_hh_emi!P30=0,0,1000000*RES_hh_emi!P30/RES_hh_num!P30)</f>
        <v>188.74621845847949</v>
      </c>
      <c r="Q30" s="72">
        <f>IF(RES_hh_emi!Q30=0,0,1000000*RES_hh_emi!Q30/RES_hh_num!Q30)</f>
        <v>211.43930154157573</v>
      </c>
      <c r="R30" s="72">
        <f>IF(RES_hh_emi!R30=0,0,1000000*RES_hh_emi!R30/RES_hh_num!R30)</f>
        <v>226.23846192180434</v>
      </c>
      <c r="S30" s="72">
        <f>IF(RES_hh_emi!S30=0,0,1000000*RES_hh_emi!S30/RES_hh_num!S30)</f>
        <v>223.02748289473888</v>
      </c>
      <c r="T30" s="72">
        <f>IF(RES_hh_emi!T30=0,0,1000000*RES_hh_emi!T30/RES_hh_num!T30)</f>
        <v>207.43341712064185</v>
      </c>
      <c r="U30" s="72">
        <f>IF(RES_hh_emi!U30=0,0,1000000*RES_hh_emi!U30/RES_hh_num!U30)</f>
        <v>197.48243907130271</v>
      </c>
      <c r="V30" s="72">
        <f>IF(RES_hh_emi!V30=0,0,1000000*RES_hh_emi!V30/RES_hh_num!V30)</f>
        <v>216.03552313047146</v>
      </c>
      <c r="W30" s="72">
        <f>IF(RES_hh_emi!W30=0,0,1000000*RES_hh_emi!W30/RES_hh_num!W30)</f>
        <v>263.1691831985741</v>
      </c>
      <c r="X30" s="72">
        <f>IF(RES_hh_emi!X30=0,0,1000000*RES_hh_emi!X30/RES_hh_num!X30)</f>
        <v>191.04339307596902</v>
      </c>
      <c r="Y30" s="72">
        <f>IF(RES_hh_emi!Y30=0,0,1000000*RES_hh_emi!Y30/RES_hh_num!Y30)</f>
        <v>202.94060748498472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237.70640378706889</v>
      </c>
      <c r="C3" s="65">
        <f>IF(RES_hh_fech!C3=0,0,RES_hh_fech!C3/RES_summary!C$19)</f>
        <v>259.25818494500328</v>
      </c>
      <c r="D3" s="65">
        <f>IF(RES_hh_fech!D3=0,0,RES_hh_fech!D3/RES_summary!D$19)</f>
        <v>245.6749811955172</v>
      </c>
      <c r="E3" s="65">
        <f>IF(RES_hh_fech!E3=0,0,RES_hh_fech!E3/RES_summary!E$19)</f>
        <v>251.49947293620076</v>
      </c>
      <c r="F3" s="65">
        <f>IF(RES_hh_fech!F3=0,0,RES_hh_fech!F3/RES_summary!F$19)</f>
        <v>244.2419917717236</v>
      </c>
      <c r="G3" s="65">
        <f>IF(RES_hh_fech!G3=0,0,RES_hh_fech!G3/RES_summary!G$19)</f>
        <v>234.60828051899082</v>
      </c>
      <c r="H3" s="65">
        <f>IF(RES_hh_fech!H3=0,0,RES_hh_fech!H3/RES_summary!H$19)</f>
        <v>237.50362759705973</v>
      </c>
      <c r="I3" s="65">
        <f>IF(RES_hh_fech!I3=0,0,RES_hh_fech!I3/RES_summary!I$19)</f>
        <v>220.86111514082992</v>
      </c>
      <c r="J3" s="65">
        <f>IF(RES_hh_fech!J3=0,0,RES_hh_fech!J3/RES_summary!J$19)</f>
        <v>219.767295811861</v>
      </c>
      <c r="K3" s="65">
        <f>IF(RES_hh_fech!K3=0,0,RES_hh_fech!K3/RES_summary!K$19)</f>
        <v>222.09638971260898</v>
      </c>
      <c r="L3" s="65">
        <f>IF(RES_hh_fech!L3=0,0,RES_hh_fech!L3/RES_summary!L$19)</f>
        <v>247.20325100482972</v>
      </c>
      <c r="M3" s="65">
        <f>IF(RES_hh_fech!M3=0,0,RES_hh_fech!M3/RES_summary!M$19)</f>
        <v>221.12644925827104</v>
      </c>
      <c r="N3" s="65">
        <f>IF(RES_hh_fech!N3=0,0,RES_hh_fech!N3/RES_summary!N$19)</f>
        <v>223.49648497570183</v>
      </c>
      <c r="O3" s="65">
        <f>IF(RES_hh_fech!O3=0,0,RES_hh_fech!O3/RES_summary!O$19)</f>
        <v>222.85633985262547</v>
      </c>
      <c r="P3" s="65">
        <f>IF(RES_hh_fech!P3=0,0,RES_hh_fech!P3/RES_summary!P$19)</f>
        <v>195.93393103864139</v>
      </c>
      <c r="Q3" s="65">
        <f>IF(RES_hh_fech!Q3=0,0,RES_hh_fech!Q3/RES_summary!Q$19)</f>
        <v>199.9303327028656</v>
      </c>
      <c r="R3" s="65">
        <f>IF(RES_hh_fech!R3=0,0,RES_hh_fech!R3/RES_summary!R$19)</f>
        <v>206.18348615423929</v>
      </c>
      <c r="S3" s="65">
        <f>IF(RES_hh_fech!S3=0,0,RES_hh_fech!S3/RES_summary!S$19)</f>
        <v>206.10698683946575</v>
      </c>
      <c r="T3" s="65">
        <f>IF(RES_hh_fech!T3=0,0,RES_hh_fech!T3/RES_summary!T$19)</f>
        <v>196.70030875890174</v>
      </c>
      <c r="U3" s="65">
        <f>IF(RES_hh_fech!U3=0,0,RES_hh_fech!U3/RES_summary!U$19)</f>
        <v>188.59989778209061</v>
      </c>
      <c r="V3" s="65">
        <f>IF(RES_hh_fech!V3=0,0,RES_hh_fech!V3/RES_summary!V$19)</f>
        <v>190.1580926604039</v>
      </c>
      <c r="W3" s="65">
        <f>IF(RES_hh_fech!W3=0,0,RES_hh_fech!W3/RES_summary!W$19)</f>
        <v>204.93911943117607</v>
      </c>
      <c r="X3" s="65">
        <f>IF(RES_hh_fech!X3=0,0,RES_hh_fech!X3/RES_summary!X$19)</f>
        <v>180.42332303070199</v>
      </c>
      <c r="Y3" s="65">
        <f>IF(RES_hh_fech!Y3=0,0,RES_hh_fech!Y3/RES_summary!Y$19)</f>
        <v>150.00584419009888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197.52906203363898</v>
      </c>
      <c r="C4" s="69">
        <f>IF(RES_hh_fech!C4=0,0,RES_hh_fech!C4/RES_summary!C$19)</f>
        <v>217.86339814919947</v>
      </c>
      <c r="D4" s="69">
        <f>IF(RES_hh_fech!D4=0,0,RES_hh_fech!D4/RES_summary!D$19)</f>
        <v>205.20672659177583</v>
      </c>
      <c r="E4" s="69">
        <f>IF(RES_hh_fech!E4=0,0,RES_hh_fech!E4/RES_summary!E$19)</f>
        <v>209.6475273275758</v>
      </c>
      <c r="F4" s="69">
        <f>IF(RES_hh_fech!F4=0,0,RES_hh_fech!F4/RES_summary!F$19)</f>
        <v>203.51057428154462</v>
      </c>
      <c r="G4" s="69">
        <f>IF(RES_hh_fech!G4=0,0,RES_hh_fech!G4/RES_summary!G$19)</f>
        <v>192.77137039621908</v>
      </c>
      <c r="H4" s="69">
        <f>IF(RES_hh_fech!H4=0,0,RES_hh_fech!H4/RES_summary!H$19)</f>
        <v>195.53452898274642</v>
      </c>
      <c r="I4" s="69">
        <f>IF(RES_hh_fech!I4=0,0,RES_hh_fech!I4/RES_summary!I$19)</f>
        <v>181.57174574644222</v>
      </c>
      <c r="J4" s="69">
        <f>IF(RES_hh_fech!J4=0,0,RES_hh_fech!J4/RES_summary!J$19)</f>
        <v>180.93350142396847</v>
      </c>
      <c r="K4" s="69">
        <f>IF(RES_hh_fech!K4=0,0,RES_hh_fech!K4/RES_summary!K$19)</f>
        <v>184.11839989605176</v>
      </c>
      <c r="L4" s="69">
        <f>IF(RES_hh_fech!L4=0,0,RES_hh_fech!L4/RES_summary!L$19)</f>
        <v>208.04635299597118</v>
      </c>
      <c r="M4" s="69">
        <f>IF(RES_hh_fech!M4=0,0,RES_hh_fech!M4/RES_summary!M$19)</f>
        <v>186.83327573907394</v>
      </c>
      <c r="N4" s="69">
        <f>IF(RES_hh_fech!N4=0,0,RES_hh_fech!N4/RES_summary!N$19)</f>
        <v>189.23157507910093</v>
      </c>
      <c r="O4" s="69">
        <f>IF(RES_hh_fech!O4=0,0,RES_hh_fech!O4/RES_summary!O$19)</f>
        <v>189.40491861524481</v>
      </c>
      <c r="P4" s="69">
        <f>IF(RES_hh_fech!P4=0,0,RES_hh_fech!P4/RES_summary!P$19)</f>
        <v>164.68591107192739</v>
      </c>
      <c r="Q4" s="69">
        <f>IF(RES_hh_fech!Q4=0,0,RES_hh_fech!Q4/RES_summary!Q$19)</f>
        <v>167.93011669179404</v>
      </c>
      <c r="R4" s="69">
        <f>IF(RES_hh_fech!R4=0,0,RES_hh_fech!R4/RES_summary!R$19)</f>
        <v>173.2734126364233</v>
      </c>
      <c r="S4" s="69">
        <f>IF(RES_hh_fech!S4=0,0,RES_hh_fech!S4/RES_summary!S$19)</f>
        <v>172.34480033363337</v>
      </c>
      <c r="T4" s="69">
        <f>IF(RES_hh_fech!T4=0,0,RES_hh_fech!T4/RES_summary!T$19)</f>
        <v>164.40084901078421</v>
      </c>
      <c r="U4" s="69">
        <f>IF(RES_hh_fech!U4=0,0,RES_hh_fech!U4/RES_summary!U$19)</f>
        <v>157.88707106059599</v>
      </c>
      <c r="V4" s="69">
        <f>IF(RES_hh_fech!V4=0,0,RES_hh_fech!V4/RES_summary!V$19)</f>
        <v>158.36004065787625</v>
      </c>
      <c r="W4" s="69">
        <f>IF(RES_hh_fech!W4=0,0,RES_hh_fech!W4/RES_summary!W$19)</f>
        <v>172.95812820044077</v>
      </c>
      <c r="X4" s="69">
        <f>IF(RES_hh_fech!X4=0,0,RES_hh_fech!X4/RES_summary!X$19)</f>
        <v>153.47038282065591</v>
      </c>
      <c r="Y4" s="69">
        <f>IF(RES_hh_fech!Y4=0,0,RES_hh_fech!Y4/RES_summary!Y$19)</f>
        <v>125.88759660056083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191.03848203645572</v>
      </c>
      <c r="C5" s="72">
        <f>IF(RES_hh_fech!C5=0,0,RES_hh_fech!C5/RES_summary!C$19)</f>
        <v>202.78047719133937</v>
      </c>
      <c r="D5" s="72">
        <f>IF(RES_hh_fech!D5=0,0,RES_hh_fech!D5/RES_summary!D$19)</f>
        <v>191.6946468507069</v>
      </c>
      <c r="E5" s="72">
        <f>IF(RES_hh_fech!E5=0,0,RES_hh_fech!E5/RES_summary!E$19)</f>
        <v>198.92400638647732</v>
      </c>
      <c r="F5" s="72">
        <f>IF(RES_hh_fech!F5=0,0,RES_hh_fech!F5/RES_summary!F$19)</f>
        <v>198.73352015724595</v>
      </c>
      <c r="G5" s="72">
        <f>IF(RES_hh_fech!G5=0,0,RES_hh_fech!G5/RES_summary!G$19)</f>
        <v>172.97824091816233</v>
      </c>
      <c r="H5" s="72">
        <f>IF(RES_hh_fech!H5=0,0,RES_hh_fech!H5/RES_summary!H$19)</f>
        <v>201.92841873482965</v>
      </c>
      <c r="I5" s="72">
        <f>IF(RES_hh_fech!I5=0,0,RES_hh_fech!I5/RES_summary!I$19)</f>
        <v>168.20033908111054</v>
      </c>
      <c r="J5" s="72">
        <f>IF(RES_hh_fech!J5=0,0,RES_hh_fech!J5/RES_summary!J$19)</f>
        <v>165.36395900692239</v>
      </c>
      <c r="K5" s="72">
        <f>IF(RES_hh_fech!K5=0,0,RES_hh_fech!K5/RES_summary!K$19)</f>
        <v>174.70358277657206</v>
      </c>
      <c r="L5" s="72">
        <f>IF(RES_hh_fech!L5=0,0,RES_hh_fech!L5/RES_summary!L$19)</f>
        <v>210.25637867854974</v>
      </c>
      <c r="M5" s="72">
        <f>IF(RES_hh_fech!M5=0,0,RES_hh_fech!M5/RES_summary!M$19)</f>
        <v>184.33147822365353</v>
      </c>
      <c r="N5" s="72">
        <f>IF(RES_hh_fech!N5=0,0,RES_hh_fech!N5/RES_summary!N$19)</f>
        <v>187.54502409678318</v>
      </c>
      <c r="O5" s="72">
        <f>IF(RES_hh_fech!O5=0,0,RES_hh_fech!O5/RES_summary!O$19)</f>
        <v>193.21024592095893</v>
      </c>
      <c r="P5" s="72">
        <f>IF(RES_hh_fech!P5=0,0,RES_hh_fech!P5/RES_summary!P$19)</f>
        <v>165.89783932120528</v>
      </c>
      <c r="Q5" s="72">
        <f>IF(RES_hh_fech!Q5=0,0,RES_hh_fech!Q5/RES_summary!Q$19)</f>
        <v>170.16781811669793</v>
      </c>
      <c r="R5" s="72">
        <f>IF(RES_hh_fech!R5=0,0,RES_hh_fech!R5/RES_summary!R$19)</f>
        <v>174.28055634320199</v>
      </c>
      <c r="S5" s="72">
        <f>IF(RES_hh_fech!S5=0,0,RES_hh_fech!S5/RES_summary!S$19)</f>
        <v>183.47762900254074</v>
      </c>
      <c r="T5" s="72">
        <f>IF(RES_hh_fech!T5=0,0,RES_hh_fech!T5/RES_summary!T$19)</f>
        <v>181.58490930337481</v>
      </c>
      <c r="U5" s="72">
        <f>IF(RES_hh_fech!U5=0,0,RES_hh_fech!U5/RES_summary!U$19)</f>
        <v>163.22824674977244</v>
      </c>
      <c r="V5" s="72">
        <f>IF(RES_hh_fech!V5=0,0,RES_hh_fech!V5/RES_summary!V$19)</f>
        <v>169.89179514919749</v>
      </c>
      <c r="W5" s="72">
        <f>IF(RES_hh_fech!W5=0,0,RES_hh_fech!W5/RES_summary!W$19)</f>
        <v>181.61180832251929</v>
      </c>
      <c r="X5" s="72">
        <f>IF(RES_hh_fech!X5=0,0,RES_hh_fech!X5/RES_summary!X$19)</f>
        <v>200.29728772544925</v>
      </c>
      <c r="Y5" s="72">
        <f>IF(RES_hh_fech!Y5=0,0,RES_hh_fech!Y5/RES_summary!Y$19)</f>
        <v>131.27079666083256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207.9565032010712</v>
      </c>
      <c r="C6" s="72">
        <f>IF(RES_hh_fech!C6=0,0,RES_hh_fech!C6/RES_summary!C$19)</f>
        <v>248.51490176782735</v>
      </c>
      <c r="D6" s="72">
        <f>IF(RES_hh_fech!D6=0,0,RES_hh_fech!D6/RES_summary!D$19)</f>
        <v>216.72053378495983</v>
      </c>
      <c r="E6" s="72">
        <f>IF(RES_hh_fech!E6=0,0,RES_hh_fech!E6/RES_summary!E$19)</f>
        <v>219.50679913759643</v>
      </c>
      <c r="F6" s="72">
        <f>IF(RES_hh_fech!F6=0,0,RES_hh_fech!F6/RES_summary!F$19)</f>
        <v>249.50103079803588</v>
      </c>
      <c r="G6" s="72">
        <f>IF(RES_hh_fech!G6=0,0,RES_hh_fech!G6/RES_summary!G$19)</f>
        <v>186.74978717190768</v>
      </c>
      <c r="H6" s="72">
        <f>IF(RES_hh_fech!H6=0,0,RES_hh_fech!H6/RES_summary!H$19)</f>
        <v>231.91519247147033</v>
      </c>
      <c r="I6" s="72">
        <f>IF(RES_hh_fech!I6=0,0,RES_hh_fech!I6/RES_summary!I$19)</f>
        <v>183.51417913986378</v>
      </c>
      <c r="J6" s="72">
        <f>IF(RES_hh_fech!J6=0,0,RES_hh_fech!J6/RES_summary!J$19)</f>
        <v>146.38646213374452</v>
      </c>
      <c r="K6" s="72">
        <f>IF(RES_hh_fech!K6=0,0,RES_hh_fech!K6/RES_summary!K$19)</f>
        <v>49.673753301374845</v>
      </c>
      <c r="L6" s="72">
        <f>IF(RES_hh_fech!L6=0,0,RES_hh_fech!L6/RES_summary!L$19)</f>
        <v>211.89383807442042</v>
      </c>
      <c r="M6" s="72">
        <f>IF(RES_hh_fech!M6=0,0,RES_hh_fech!M6/RES_summary!M$19)</f>
        <v>196.66181317348583</v>
      </c>
      <c r="N6" s="72">
        <f>IF(RES_hh_fech!N6=0,0,RES_hh_fech!N6/RES_summary!N$19)</f>
        <v>227.5787136022519</v>
      </c>
      <c r="O6" s="72">
        <f>IF(RES_hh_fech!O6=0,0,RES_hh_fech!O6/RES_summary!O$19)</f>
        <v>178.5502419131991</v>
      </c>
      <c r="P6" s="72">
        <f>IF(RES_hh_fech!P6=0,0,RES_hh_fech!P6/RES_summary!P$19)</f>
        <v>174.38085528143986</v>
      </c>
      <c r="Q6" s="72">
        <f>IF(RES_hh_fech!Q6=0,0,RES_hh_fech!Q6/RES_summary!Q$19)</f>
        <v>168.48041104094003</v>
      </c>
      <c r="R6" s="72">
        <f>IF(RES_hh_fech!R6=0,0,RES_hh_fech!R6/RES_summary!R$19)</f>
        <v>176.41686955583751</v>
      </c>
      <c r="S6" s="72">
        <f>IF(RES_hh_fech!S6=0,0,RES_hh_fech!S6/RES_summary!S$19)</f>
        <v>170.08155762338751</v>
      </c>
      <c r="T6" s="72">
        <f>IF(RES_hh_fech!T6=0,0,RES_hh_fech!T6/RES_summary!T$19)</f>
        <v>180.65685826904024</v>
      </c>
      <c r="U6" s="72">
        <f>IF(RES_hh_fech!U6=0,0,RES_hh_fech!U6/RES_summary!U$19)</f>
        <v>164.66942883409087</v>
      </c>
      <c r="V6" s="72">
        <f>IF(RES_hh_fech!V6=0,0,RES_hh_fech!V6/RES_summary!V$19)</f>
        <v>169.92998685028721</v>
      </c>
      <c r="W6" s="72">
        <f>IF(RES_hh_fech!W6=0,0,RES_hh_fech!W6/RES_summary!W$19)</f>
        <v>177.94651660492872</v>
      </c>
      <c r="X6" s="72">
        <f>IF(RES_hh_fech!X6=0,0,RES_hh_fech!X6/RES_summary!X$19)</f>
        <v>152.3845044855648</v>
      </c>
      <c r="Y6" s="72">
        <f>IF(RES_hh_fech!Y6=0,0,RES_hh_fech!Y6/RES_summary!Y$19)</f>
        <v>179.57681080514112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0</v>
      </c>
      <c r="C7" s="72">
        <f>IF(RES_hh_fech!C7=0,0,RES_hh_fech!C7/RES_summary!C$19)</f>
        <v>0</v>
      </c>
      <c r="D7" s="72">
        <f>IF(RES_hh_fech!D7=0,0,RES_hh_fech!D7/RES_summary!D$19)</f>
        <v>0</v>
      </c>
      <c r="E7" s="72">
        <f>IF(RES_hh_fech!E7=0,0,RES_hh_fech!E7/RES_summary!E$19)</f>
        <v>0</v>
      </c>
      <c r="F7" s="72">
        <f>IF(RES_hh_fech!F7=0,0,RES_hh_fech!F7/RES_summary!F$19)</f>
        <v>0</v>
      </c>
      <c r="G7" s="72">
        <f>IF(RES_hh_fech!G7=0,0,RES_hh_fech!G7/RES_summary!G$19)</f>
        <v>0</v>
      </c>
      <c r="H7" s="72">
        <f>IF(RES_hh_fech!H7=0,0,RES_hh_fech!H7/RES_summary!H$19)</f>
        <v>0</v>
      </c>
      <c r="I7" s="72">
        <f>IF(RES_hh_fech!I7=0,0,RES_hh_fech!I7/RES_summary!I$19)</f>
        <v>0</v>
      </c>
      <c r="J7" s="72">
        <f>IF(RES_hh_fech!J7=0,0,RES_hh_fech!J7/RES_summary!J$19)</f>
        <v>0</v>
      </c>
      <c r="K7" s="72">
        <f>IF(RES_hh_fech!K7=0,0,RES_hh_fech!K7/RES_summary!K$19)</f>
        <v>0</v>
      </c>
      <c r="L7" s="72">
        <f>IF(RES_hh_fech!L7=0,0,RES_hh_fech!L7/RES_summary!L$19)</f>
        <v>0</v>
      </c>
      <c r="M7" s="72">
        <f>IF(RES_hh_fech!M7=0,0,RES_hh_fech!M7/RES_summary!M$19)</f>
        <v>0</v>
      </c>
      <c r="N7" s="72">
        <f>IF(RES_hh_fech!N7=0,0,RES_hh_fech!N7/RES_summary!N$19)</f>
        <v>0</v>
      </c>
      <c r="O7" s="72">
        <f>IF(RES_hh_fech!O7=0,0,RES_hh_fech!O7/RES_summary!O$19)</f>
        <v>0</v>
      </c>
      <c r="P7" s="72">
        <f>IF(RES_hh_fech!P7=0,0,RES_hh_fech!P7/RES_summary!P$19)</f>
        <v>0</v>
      </c>
      <c r="Q7" s="72">
        <f>IF(RES_hh_fech!Q7=0,0,RES_hh_fech!Q7/RES_summary!Q$19)</f>
        <v>0</v>
      </c>
      <c r="R7" s="72">
        <f>IF(RES_hh_fech!R7=0,0,RES_hh_fech!R7/RES_summary!R$19)</f>
        <v>0</v>
      </c>
      <c r="S7" s="72">
        <f>IF(RES_hh_fech!S7=0,0,RES_hh_fech!S7/RES_summary!S$19)</f>
        <v>0</v>
      </c>
      <c r="T7" s="72">
        <f>IF(RES_hh_fech!T7=0,0,RES_hh_fech!T7/RES_summary!T$19)</f>
        <v>0</v>
      </c>
      <c r="U7" s="72">
        <f>IF(RES_hh_fech!U7=0,0,RES_hh_fech!U7/RES_summary!U$19)</f>
        <v>0</v>
      </c>
      <c r="V7" s="72">
        <f>IF(RES_hh_fech!V7=0,0,RES_hh_fech!V7/RES_summary!V$19)</f>
        <v>0</v>
      </c>
      <c r="W7" s="72">
        <f>IF(RES_hh_fech!W7=0,0,RES_hh_fech!W7/RES_summary!W$19)</f>
        <v>0</v>
      </c>
      <c r="X7" s="72">
        <f>IF(RES_hh_fech!X7=0,0,RES_hh_fech!X7/RES_summary!X$19)</f>
        <v>0</v>
      </c>
      <c r="Y7" s="72">
        <f>IF(RES_hh_fech!Y7=0,0,RES_hh_fech!Y7/RES_summary!Y$19)</f>
        <v>0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220.93129507831102</v>
      </c>
      <c r="C8" s="72">
        <f>IF(RES_hh_fech!C8=0,0,RES_hh_fech!C8/RES_summary!C$19)</f>
        <v>252.46398535826171</v>
      </c>
      <c r="D8" s="72">
        <f>IF(RES_hh_fech!D8=0,0,RES_hh_fech!D8/RES_summary!D$19)</f>
        <v>230.45157682308371</v>
      </c>
      <c r="E8" s="72">
        <f>IF(RES_hh_fech!E8=0,0,RES_hh_fech!E8/RES_summary!E$19)</f>
        <v>239.87119997828916</v>
      </c>
      <c r="F8" s="72">
        <f>IF(RES_hh_fech!F8=0,0,RES_hh_fech!F8/RES_summary!F$19)</f>
        <v>230.28996320271554</v>
      </c>
      <c r="G8" s="72">
        <f>IF(RES_hh_fech!G8=0,0,RES_hh_fech!G8/RES_summary!G$19)</f>
        <v>220.79399363137227</v>
      </c>
      <c r="H8" s="72">
        <f>IF(RES_hh_fech!H8=0,0,RES_hh_fech!H8/RES_summary!H$19)</f>
        <v>223.4839804340078</v>
      </c>
      <c r="I8" s="72">
        <f>IF(RES_hh_fech!I8=0,0,RES_hh_fech!I8/RES_summary!I$19)</f>
        <v>206.09584758851545</v>
      </c>
      <c r="J8" s="72">
        <f>IF(RES_hh_fech!J8=0,0,RES_hh_fech!J8/RES_summary!J$19)</f>
        <v>205.50544558543805</v>
      </c>
      <c r="K8" s="72">
        <f>IF(RES_hh_fech!K8=0,0,RES_hh_fech!K8/RES_summary!K$19)</f>
        <v>210.62009808694938</v>
      </c>
      <c r="L8" s="72">
        <f>IF(RES_hh_fech!L8=0,0,RES_hh_fech!L8/RES_summary!L$19)</f>
        <v>247.79622059584679</v>
      </c>
      <c r="M8" s="72">
        <f>IF(RES_hh_fech!M8=0,0,RES_hh_fech!M8/RES_summary!M$19)</f>
        <v>212.32989976932291</v>
      </c>
      <c r="N8" s="72">
        <f>IF(RES_hh_fech!N8=0,0,RES_hh_fech!N8/RES_summary!N$19)</f>
        <v>215.42812516332685</v>
      </c>
      <c r="O8" s="72">
        <f>IF(RES_hh_fech!O8=0,0,RES_hh_fech!O8/RES_summary!O$19)</f>
        <v>220.39948939895805</v>
      </c>
      <c r="P8" s="72">
        <f>IF(RES_hh_fech!P8=0,0,RES_hh_fech!P8/RES_summary!P$19)</f>
        <v>178.01068205118693</v>
      </c>
      <c r="Q8" s="72">
        <f>IF(RES_hh_fech!Q8=0,0,RES_hh_fech!Q8/RES_summary!Q$19)</f>
        <v>186.63407081714183</v>
      </c>
      <c r="R8" s="72">
        <f>IF(RES_hh_fech!R8=0,0,RES_hh_fech!R8/RES_summary!R$19)</f>
        <v>198.37358385121343</v>
      </c>
      <c r="S8" s="72">
        <f>IF(RES_hh_fech!S8=0,0,RES_hh_fech!S8/RES_summary!S$19)</f>
        <v>192.50054065118928</v>
      </c>
      <c r="T8" s="72">
        <f>IF(RES_hh_fech!T8=0,0,RES_hh_fech!T8/RES_summary!T$19)</f>
        <v>178.28517983254906</v>
      </c>
      <c r="U8" s="72">
        <f>IF(RES_hh_fech!U8=0,0,RES_hh_fech!U8/RES_summary!U$19)</f>
        <v>168.68103831784163</v>
      </c>
      <c r="V8" s="72">
        <f>IF(RES_hh_fech!V8=0,0,RES_hh_fech!V8/RES_summary!V$19)</f>
        <v>171.78310764514842</v>
      </c>
      <c r="W8" s="72">
        <f>IF(RES_hh_fech!W8=0,0,RES_hh_fech!W8/RES_summary!W$19)</f>
        <v>192.26746067667582</v>
      </c>
      <c r="X8" s="72">
        <f>IF(RES_hh_fech!X8=0,0,RES_hh_fech!X8/RES_summary!X$19)</f>
        <v>159.17993002997204</v>
      </c>
      <c r="Y8" s="72">
        <f>IF(RES_hh_fech!Y8=0,0,RES_hh_fech!Y8/RES_summary!Y$19)</f>
        <v>136.77124789081338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253.78313395037594</v>
      </c>
      <c r="C9" s="72">
        <f>IF(RES_hh_fech!C9=0,0,RES_hh_fech!C9/RES_summary!C$19)</f>
        <v>264.59665177730807</v>
      </c>
      <c r="D9" s="72">
        <f>IF(RES_hh_fech!D9=0,0,RES_hh_fech!D9/RES_summary!D$19)</f>
        <v>255.29553253716429</v>
      </c>
      <c r="E9" s="72">
        <f>IF(RES_hh_fech!E9=0,0,RES_hh_fech!E9/RES_summary!E$19)</f>
        <v>247.30069898771887</v>
      </c>
      <c r="F9" s="72">
        <f>IF(RES_hh_fech!F9=0,0,RES_hh_fech!F9/RES_summary!F$19)</f>
        <v>236.37530430723228</v>
      </c>
      <c r="G9" s="72">
        <f>IF(RES_hh_fech!G9=0,0,RES_hh_fech!G9/RES_summary!G$19)</f>
        <v>222.99213090143195</v>
      </c>
      <c r="H9" s="72">
        <f>IF(RES_hh_fech!H9=0,0,RES_hh_fech!H9/RES_summary!H$19)</f>
        <v>214.92173932190349</v>
      </c>
      <c r="I9" s="72">
        <f>IF(RES_hh_fech!I9=0,0,RES_hh_fech!I9/RES_summary!I$19)</f>
        <v>204.1444782049785</v>
      </c>
      <c r="J9" s="72">
        <f>IF(RES_hh_fech!J9=0,0,RES_hh_fech!J9/RES_summary!J$19)</f>
        <v>202.66258458151839</v>
      </c>
      <c r="K9" s="72">
        <f>IF(RES_hh_fech!K9=0,0,RES_hh_fech!K9/RES_summary!K$19)</f>
        <v>206.17125140973042</v>
      </c>
      <c r="L9" s="72">
        <f>IF(RES_hh_fech!L9=0,0,RES_hh_fech!L9/RES_summary!L$19)</f>
        <v>209.89987343943068</v>
      </c>
      <c r="M9" s="72">
        <f>IF(RES_hh_fech!M9=0,0,RES_hh_fech!M9/RES_summary!M$19)</f>
        <v>203.54091975985671</v>
      </c>
      <c r="N9" s="72">
        <f>IF(RES_hh_fech!N9=0,0,RES_hh_fech!N9/RES_summary!N$19)</f>
        <v>199.64109215173994</v>
      </c>
      <c r="O9" s="72">
        <f>IF(RES_hh_fech!O9=0,0,RES_hh_fech!O9/RES_summary!O$19)</f>
        <v>191.29486781404154</v>
      </c>
      <c r="P9" s="72">
        <f>IF(RES_hh_fech!P9=0,0,RES_hh_fech!P9/RES_summary!P$19)</f>
        <v>183.26080439236381</v>
      </c>
      <c r="Q9" s="72">
        <f>IF(RES_hh_fech!Q9=0,0,RES_hh_fech!Q9/RES_summary!Q$19)</f>
        <v>182.19333295454783</v>
      </c>
      <c r="R9" s="72">
        <f>IF(RES_hh_fech!R9=0,0,RES_hh_fech!R9/RES_summary!R$19)</f>
        <v>180.26974799938841</v>
      </c>
      <c r="S9" s="72">
        <f>IF(RES_hh_fech!S9=0,0,RES_hh_fech!S9/RES_summary!S$19)</f>
        <v>179.18636950825285</v>
      </c>
      <c r="T9" s="72">
        <f>IF(RES_hh_fech!T9=0,0,RES_hh_fech!T9/RES_summary!T$19)</f>
        <v>175.83905775498653</v>
      </c>
      <c r="U9" s="72">
        <f>IF(RES_hh_fech!U9=0,0,RES_hh_fech!U9/RES_summary!U$19)</f>
        <v>174.77945471287833</v>
      </c>
      <c r="V9" s="72">
        <f>IF(RES_hh_fech!V9=0,0,RES_hh_fech!V9/RES_summary!V$19)</f>
        <v>173.30205313031084</v>
      </c>
      <c r="W9" s="72">
        <f>IF(RES_hh_fech!W9=0,0,RES_hh_fech!W9/RES_summary!W$19)</f>
        <v>186.32996212386931</v>
      </c>
      <c r="X9" s="72">
        <f>IF(RES_hh_fech!X9=0,0,RES_hh_fech!X9/RES_summary!X$19)</f>
        <v>174.85599574016933</v>
      </c>
      <c r="Y9" s="72">
        <f>IF(RES_hh_fech!Y9=0,0,RES_hh_fech!Y9/RES_summary!Y$19)</f>
        <v>147.73877440385601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148.06411611524516</v>
      </c>
      <c r="C11" s="72">
        <f>IF(RES_hh_fech!C11=0,0,RES_hh_fech!C11/RES_summary!C$19)</f>
        <v>164.46984822688506</v>
      </c>
      <c r="D11" s="72">
        <f>IF(RES_hh_fech!D11=0,0,RES_hh_fech!D11/RES_summary!D$19)</f>
        <v>158.27704764908975</v>
      </c>
      <c r="E11" s="72">
        <f>IF(RES_hh_fech!E11=0,0,RES_hh_fech!E11/RES_summary!E$19)</f>
        <v>159.2607721750704</v>
      </c>
      <c r="F11" s="72">
        <f>IF(RES_hh_fech!F11=0,0,RES_hh_fech!F11/RES_summary!F$19)</f>
        <v>153.49887955273221</v>
      </c>
      <c r="G11" s="72">
        <f>IF(RES_hh_fech!G11=0,0,RES_hh_fech!G11/RES_summary!G$19)</f>
        <v>150.68556693865256</v>
      </c>
      <c r="H11" s="72">
        <f>IF(RES_hh_fech!H11=0,0,RES_hh_fech!H11/RES_summary!H$19)</f>
        <v>145.83104221607928</v>
      </c>
      <c r="I11" s="72">
        <f>IF(RES_hh_fech!I11=0,0,RES_hh_fech!I11/RES_summary!I$19)</f>
        <v>146.19045560756462</v>
      </c>
      <c r="J11" s="72">
        <f>IF(RES_hh_fech!J11=0,0,RES_hh_fech!J11/RES_summary!J$19)</f>
        <v>147.79196762659427</v>
      </c>
      <c r="K11" s="72">
        <f>IF(RES_hh_fech!K11=0,0,RES_hh_fech!K11/RES_summary!K$19)</f>
        <v>147.21264525294944</v>
      </c>
      <c r="L11" s="72">
        <f>IF(RES_hh_fech!L11=0,0,RES_hh_fech!L11/RES_summary!L$19)</f>
        <v>168.20427825422126</v>
      </c>
      <c r="M11" s="72">
        <f>IF(RES_hh_fech!M11=0,0,RES_hh_fech!M11/RES_summary!M$19)</f>
        <v>152.5318618767615</v>
      </c>
      <c r="N11" s="72">
        <f>IF(RES_hh_fech!N11=0,0,RES_hh_fech!N11/RES_summary!N$19)</f>
        <v>161.02069724710469</v>
      </c>
      <c r="O11" s="72">
        <f>IF(RES_hh_fech!O11=0,0,RES_hh_fech!O11/RES_summary!O$19)</f>
        <v>165.7263643373926</v>
      </c>
      <c r="P11" s="72">
        <f>IF(RES_hh_fech!P11=0,0,RES_hh_fech!P11/RES_summary!P$19)</f>
        <v>141.01764158725837</v>
      </c>
      <c r="Q11" s="72">
        <f>IF(RES_hh_fech!Q11=0,0,RES_hh_fech!Q11/RES_summary!Q$19)</f>
        <v>145.41950581606841</v>
      </c>
      <c r="R11" s="72">
        <f>IF(RES_hh_fech!R11=0,0,RES_hh_fech!R11/RES_summary!R$19)</f>
        <v>153.64189604709622</v>
      </c>
      <c r="S11" s="72">
        <f>IF(RES_hh_fech!S11=0,0,RES_hh_fech!S11/RES_summary!S$19)</f>
        <v>156.37114840155493</v>
      </c>
      <c r="T11" s="72">
        <f>IF(RES_hh_fech!T11=0,0,RES_hh_fech!T11/RES_summary!T$19)</f>
        <v>149.11296618212415</v>
      </c>
      <c r="U11" s="72">
        <f>IF(RES_hh_fech!U11=0,0,RES_hh_fech!U11/RES_summary!U$19)</f>
        <v>146.75686011189097</v>
      </c>
      <c r="V11" s="72">
        <f>IF(RES_hh_fech!V11=0,0,RES_hh_fech!V11/RES_summary!V$19)</f>
        <v>148.97659552423292</v>
      </c>
      <c r="W11" s="72">
        <f>IF(RES_hh_fech!W11=0,0,RES_hh_fech!W11/RES_summary!W$19)</f>
        <v>169.51753508611841</v>
      </c>
      <c r="X11" s="72">
        <f>IF(RES_hh_fech!X11=0,0,RES_hh_fech!X11/RES_summary!X$19)</f>
        <v>151.98079493211478</v>
      </c>
      <c r="Y11" s="72">
        <f>IF(RES_hh_fech!Y11=0,0,RES_hh_fech!Y11/RES_summary!Y$19)</f>
        <v>129.56877258115117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65.706604160953148</v>
      </c>
      <c r="C12" s="72">
        <f>IF(RES_hh_fech!C12=0,0,RES_hh_fech!C12/RES_summary!C$19)</f>
        <v>71.784874051178278</v>
      </c>
      <c r="D12" s="72">
        <f>IF(RES_hh_fech!D12=0,0,RES_hh_fech!D12/RES_summary!D$19)</f>
        <v>76.196977474878679</v>
      </c>
      <c r="E12" s="72">
        <f>IF(RES_hh_fech!E12=0,0,RES_hh_fech!E12/RES_summary!E$19)</f>
        <v>73.239010500193643</v>
      </c>
      <c r="F12" s="72">
        <f>IF(RES_hh_fech!F12=0,0,RES_hh_fech!F12/RES_summary!F$19)</f>
        <v>69.223551027713043</v>
      </c>
      <c r="G12" s="72">
        <f>IF(RES_hh_fech!G12=0,0,RES_hh_fech!G12/RES_summary!G$19)</f>
        <v>61.747045582226214</v>
      </c>
      <c r="H12" s="72">
        <f>IF(RES_hh_fech!H12=0,0,RES_hh_fech!H12/RES_summary!H$19)</f>
        <v>60.689756663283418</v>
      </c>
      <c r="I12" s="72">
        <f>IF(RES_hh_fech!I12=0,0,RES_hh_fech!I12/RES_summary!I$19)</f>
        <v>58.621178609363746</v>
      </c>
      <c r="J12" s="72">
        <f>IF(RES_hh_fech!J12=0,0,RES_hh_fech!J12/RES_summary!J$19)</f>
        <v>56.87107542400755</v>
      </c>
      <c r="K12" s="72">
        <f>IF(RES_hh_fech!K12=0,0,RES_hh_fech!K12/RES_summary!K$19)</f>
        <v>57.168245856420796</v>
      </c>
      <c r="L12" s="72">
        <f>IF(RES_hh_fech!L12=0,0,RES_hh_fech!L12/RES_summary!L$19)</f>
        <v>58.43466097521685</v>
      </c>
      <c r="M12" s="72">
        <f>IF(RES_hh_fech!M12=0,0,RES_hh_fech!M12/RES_summary!M$19)</f>
        <v>56.347094539727806</v>
      </c>
      <c r="N12" s="72">
        <f>IF(RES_hh_fech!N12=0,0,RES_hh_fech!N12/RES_summary!N$19)</f>
        <v>54.262050814428896</v>
      </c>
      <c r="O12" s="72">
        <f>IF(RES_hh_fech!O12=0,0,RES_hh_fech!O12/RES_summary!O$19)</f>
        <v>50.937617705445341</v>
      </c>
      <c r="P12" s="72">
        <f>IF(RES_hh_fech!P12=0,0,RES_hh_fech!P12/RES_summary!P$19)</f>
        <v>46.470009999275689</v>
      </c>
      <c r="Q12" s="72">
        <f>IF(RES_hh_fech!Q12=0,0,RES_hh_fech!Q12/RES_summary!Q$19)</f>
        <v>44.19164177516646</v>
      </c>
      <c r="R12" s="72">
        <f>IF(RES_hh_fech!R12=0,0,RES_hh_fech!R12/RES_summary!R$19)</f>
        <v>42.913859067875229</v>
      </c>
      <c r="S12" s="72">
        <f>IF(RES_hh_fech!S12=0,0,RES_hh_fech!S12/RES_summary!S$19)</f>
        <v>41.305683049401807</v>
      </c>
      <c r="T12" s="72">
        <f>IF(RES_hh_fech!T12=0,0,RES_hh_fech!T12/RES_summary!T$19)</f>
        <v>39.409697335695498</v>
      </c>
      <c r="U12" s="72">
        <f>IF(RES_hh_fech!U12=0,0,RES_hh_fech!U12/RES_summary!U$19)</f>
        <v>38.511546257680607</v>
      </c>
      <c r="V12" s="72">
        <f>IF(RES_hh_fech!V12=0,0,RES_hh_fech!V12/RES_summary!V$19)</f>
        <v>36.693035324457334</v>
      </c>
      <c r="W12" s="72">
        <f>IF(RES_hh_fech!W12=0,0,RES_hh_fech!W12/RES_summary!W$19)</f>
        <v>33.594224198910112</v>
      </c>
      <c r="X12" s="72">
        <f>IF(RES_hh_fech!X12=0,0,RES_hh_fech!X12/RES_summary!X$19)</f>
        <v>35.770339169552528</v>
      </c>
      <c r="Y12" s="72">
        <f>IF(RES_hh_fech!Y12=0,0,RES_hh_fech!Y12/RES_summary!Y$19)</f>
        <v>33.059336670605816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166.57059370676475</v>
      </c>
      <c r="C13" s="74">
        <f>IF(RES_hh_fech!C13=0,0,RES_hh_fech!C13/RES_summary!C$19)</f>
        <v>186.87296446751984</v>
      </c>
      <c r="D13" s="74">
        <f>IF(RES_hh_fech!D13=0,0,RES_hh_fech!D13/RES_summary!D$19)</f>
        <v>171.38474457335928</v>
      </c>
      <c r="E13" s="74">
        <f>IF(RES_hh_fech!E13=0,0,RES_hh_fech!E13/RES_summary!E$19)</f>
        <v>179.32892028345205</v>
      </c>
      <c r="F13" s="74">
        <f>IF(RES_hh_fech!F13=0,0,RES_hh_fech!F13/RES_summary!F$19)</f>
        <v>172.31682947955815</v>
      </c>
      <c r="G13" s="74">
        <f>IF(RES_hh_fech!G13=0,0,RES_hh_fech!G13/RES_summary!G$19)</f>
        <v>166.14085890479166</v>
      </c>
      <c r="H13" s="74">
        <f>IF(RES_hh_fech!H13=0,0,RES_hh_fech!H13/RES_summary!H$19)</f>
        <v>174.0585717533427</v>
      </c>
      <c r="I13" s="74">
        <f>IF(RES_hh_fech!I13=0,0,RES_hh_fech!I13/RES_summary!I$19)</f>
        <v>160.24604847020473</v>
      </c>
      <c r="J13" s="74">
        <f>IF(RES_hh_fech!J13=0,0,RES_hh_fech!J13/RES_summary!J$19)</f>
        <v>160.17281503865027</v>
      </c>
      <c r="K13" s="74">
        <f>IF(RES_hh_fech!K13=0,0,RES_hh_fech!K13/RES_summary!K$19)</f>
        <v>159.46757483932896</v>
      </c>
      <c r="L13" s="74">
        <f>IF(RES_hh_fech!L13=0,0,RES_hh_fech!L13/RES_summary!L$19)</f>
        <v>187.01953370323375</v>
      </c>
      <c r="M13" s="74">
        <f>IF(RES_hh_fech!M13=0,0,RES_hh_fech!M13/RES_summary!M$19)</f>
        <v>158.73290268947318</v>
      </c>
      <c r="N13" s="74">
        <f>IF(RES_hh_fech!N13=0,0,RES_hh_fech!N13/RES_summary!N$19)</f>
        <v>169.62438707093446</v>
      </c>
      <c r="O13" s="74">
        <f>IF(RES_hh_fech!O13=0,0,RES_hh_fech!O13/RES_summary!O$19)</f>
        <v>175.0092302814366</v>
      </c>
      <c r="P13" s="74">
        <f>IF(RES_hh_fech!P13=0,0,RES_hh_fech!P13/RES_summary!P$19)</f>
        <v>143.12675469357035</v>
      </c>
      <c r="Q13" s="74">
        <f>IF(RES_hh_fech!Q13=0,0,RES_hh_fech!Q13/RES_summary!Q$19)</f>
        <v>143.68345913985505</v>
      </c>
      <c r="R13" s="74">
        <f>IF(RES_hh_fech!R13=0,0,RES_hh_fech!R13/RES_summary!R$19)</f>
        <v>173.21950968127527</v>
      </c>
      <c r="S13" s="74">
        <f>IF(RES_hh_fech!S13=0,0,RES_hh_fech!S13/RES_summary!S$19)</f>
        <v>165.13991521744182</v>
      </c>
      <c r="T13" s="74">
        <f>IF(RES_hh_fech!T13=0,0,RES_hh_fech!T13/RES_summary!T$19)</f>
        <v>144.97282034326474</v>
      </c>
      <c r="U13" s="74">
        <f>IF(RES_hh_fech!U13=0,0,RES_hh_fech!U13/RES_summary!U$19)</f>
        <v>147.00808764489651</v>
      </c>
      <c r="V13" s="74">
        <f>IF(RES_hh_fech!V13=0,0,RES_hh_fech!V13/RES_summary!V$19)</f>
        <v>150.83253467633753</v>
      </c>
      <c r="W13" s="74">
        <f>IF(RES_hh_fech!W13=0,0,RES_hh_fech!W13/RES_summary!W$19)</f>
        <v>237.64268783291891</v>
      </c>
      <c r="X13" s="74">
        <f>IF(RES_hh_fech!X13=0,0,RES_hh_fech!X13/RES_summary!X$19)</f>
        <v>118.05526271285781</v>
      </c>
      <c r="Y13" s="74">
        <f>IF(RES_hh_fech!Y13=0,0,RES_hh_fech!Y13/RES_summary!Y$19)</f>
        <v>124.05498366022024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1.2020845700685434</v>
      </c>
      <c r="C14" s="76">
        <f>IF(RES_hh_fech!C14=0,0,RES_hh_fech!C14/RES_summary!C$19)</f>
        <v>1.3486468384494186</v>
      </c>
      <c r="D14" s="76">
        <f>IF(RES_hh_fech!D14=0,0,RES_hh_fech!D14/RES_summary!D$19)</f>
        <v>1.229530413238382</v>
      </c>
      <c r="E14" s="76">
        <f>IF(RES_hh_fech!E14=0,0,RES_hh_fech!E14/RES_summary!E$19)</f>
        <v>1.2768324485545439</v>
      </c>
      <c r="F14" s="76">
        <f>IF(RES_hh_fech!F14=0,0,RES_hh_fech!F14/RES_summary!F$19)</f>
        <v>1.2286251678612252</v>
      </c>
      <c r="G14" s="76">
        <f>IF(RES_hh_fech!G14=0,0,RES_hh_fech!G14/RES_summary!G$19)</f>
        <v>1.1539461849500965</v>
      </c>
      <c r="H14" s="76">
        <f>IF(RES_hh_fech!H14=0,0,RES_hh_fech!H14/RES_summary!H$19)</f>
        <v>1.1672456299681411</v>
      </c>
      <c r="I14" s="76">
        <f>IF(RES_hh_fech!I14=0,0,RES_hh_fech!I14/RES_summary!I$19)</f>
        <v>1.0276871306076003</v>
      </c>
      <c r="J14" s="76">
        <f>IF(RES_hh_fech!J14=0,0,RES_hh_fech!J14/RES_summary!J$19)</f>
        <v>1.0227112538011729</v>
      </c>
      <c r="K14" s="76">
        <f>IF(RES_hh_fech!K14=0,0,RES_hh_fech!K14/RES_summary!K$19)</f>
        <v>1.0452470850535445</v>
      </c>
      <c r="L14" s="76">
        <f>IF(RES_hh_fech!L14=0,0,RES_hh_fech!L14/RES_summary!L$19)</f>
        <v>1.2379787643431603</v>
      </c>
      <c r="M14" s="76">
        <f>IF(RES_hh_fech!M14=0,0,RES_hh_fech!M14/RES_summary!M$19)</f>
        <v>1.0454662094184692</v>
      </c>
      <c r="N14" s="76">
        <f>IF(RES_hh_fech!N14=0,0,RES_hh_fech!N14/RES_summary!N$19)</f>
        <v>1.0869758941125218</v>
      </c>
      <c r="O14" s="76">
        <f>IF(RES_hh_fech!O14=0,0,RES_hh_fech!O14/RES_summary!O$19)</f>
        <v>1.1054745021882482</v>
      </c>
      <c r="P14" s="76">
        <f>IF(RES_hh_fech!P14=0,0,RES_hh_fech!P14/RES_summary!P$19)</f>
        <v>0.90997182651446629</v>
      </c>
      <c r="Q14" s="76">
        <f>IF(RES_hh_fech!Q14=0,0,RES_hh_fech!Q14/RES_summary!Q$19)</f>
        <v>0.97043316596187279</v>
      </c>
      <c r="R14" s="76">
        <f>IF(RES_hh_fech!R14=0,0,RES_hh_fech!R14/RES_summary!R$19)</f>
        <v>1.0503605661036821</v>
      </c>
      <c r="S14" s="76">
        <f>IF(RES_hh_fech!S14=0,0,RES_hh_fech!S14/RES_summary!S$19)</f>
        <v>1.0746171329840195</v>
      </c>
      <c r="T14" s="76">
        <f>IF(RES_hh_fech!T14=0,0,RES_hh_fech!T14/RES_summary!T$19)</f>
        <v>1.0358011750673977</v>
      </c>
      <c r="U14" s="76">
        <f>IF(RES_hh_fech!U14=0,0,RES_hh_fech!U14/RES_summary!U$19)</f>
        <v>1.0155974889755786</v>
      </c>
      <c r="V14" s="76">
        <f>IF(RES_hh_fech!V14=0,0,RES_hh_fech!V14/RES_summary!V$19)</f>
        <v>1.0556015454977061</v>
      </c>
      <c r="W14" s="76">
        <f>IF(RES_hh_fech!W14=0,0,RES_hh_fech!W14/RES_summary!W$19)</f>
        <v>1.1802204856683425</v>
      </c>
      <c r="X14" s="76">
        <f>IF(RES_hh_fech!X14=0,0,RES_hh_fech!X14/RES_summary!X$19)</f>
        <v>1.0415593898010092</v>
      </c>
      <c r="Y14" s="76">
        <f>IF(RES_hh_fech!Y14=0,0,RES_hh_fech!Y14/RES_summary!Y$19)</f>
        <v>0.88298523025490283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3.2890556774495698E-2</v>
      </c>
      <c r="C15" s="69">
        <f>IF(RES_hh_fech!C15=0,0,RES_hh_fech!C15/RES_summary!C$19)</f>
        <v>2.8339730542416532E-2</v>
      </c>
      <c r="D15" s="69">
        <f>IF(RES_hh_fech!D15=0,0,RES_hh_fech!D15/RES_summary!D$19)</f>
        <v>2.6614161246878671E-2</v>
      </c>
      <c r="E15" s="69">
        <f>IF(RES_hh_fech!E15=0,0,RES_hh_fech!E15/RES_summary!E$19)</f>
        <v>3.2617861139308486E-2</v>
      </c>
      <c r="F15" s="69">
        <f>IF(RES_hh_fech!F15=0,0,RES_hh_fech!F15/RES_summary!F$19)</f>
        <v>2.5955319256778027E-2</v>
      </c>
      <c r="G15" s="69">
        <f>IF(RES_hh_fech!G15=0,0,RES_hh_fech!G15/RES_summary!G$19)</f>
        <v>2.7306110981246894E-2</v>
      </c>
      <c r="H15" s="69">
        <f>IF(RES_hh_fech!H15=0,0,RES_hh_fech!H15/RES_summary!H$19)</f>
        <v>3.1782225658342891E-2</v>
      </c>
      <c r="I15" s="69">
        <f>IF(RES_hh_fech!I15=0,0,RES_hh_fech!I15/RES_summary!I$19)</f>
        <v>3.1619798698809425E-2</v>
      </c>
      <c r="J15" s="69">
        <f>IF(RES_hh_fech!J15=0,0,RES_hh_fech!J15/RES_summary!J$19)</f>
        <v>3.1849904631059266E-2</v>
      </c>
      <c r="K15" s="69">
        <f>IF(RES_hh_fech!K15=0,0,RES_hh_fech!K15/RES_summary!K$19)</f>
        <v>3.5225679745350513E-2</v>
      </c>
      <c r="L15" s="69">
        <f>IF(RES_hh_fech!L15=0,0,RES_hh_fech!L15/RES_summary!L$19)</f>
        <v>4.3755862234316059E-2</v>
      </c>
      <c r="M15" s="69">
        <f>IF(RES_hh_fech!M15=0,0,RES_hh_fech!M15/RES_summary!M$19)</f>
        <v>4.6447653415962346E-2</v>
      </c>
      <c r="N15" s="69">
        <f>IF(RES_hh_fech!N15=0,0,RES_hh_fech!N15/RES_summary!N$19)</f>
        <v>5.4340310444777946E-2</v>
      </c>
      <c r="O15" s="69">
        <f>IF(RES_hh_fech!O15=0,0,RES_hh_fech!O15/RES_summary!O$19)</f>
        <v>7.4082048877660636E-2</v>
      </c>
      <c r="P15" s="69">
        <f>IF(RES_hh_fech!P15=0,0,RES_hh_fech!P15/RES_summary!P$19)</f>
        <v>6.8300764446586476E-2</v>
      </c>
      <c r="Q15" s="69">
        <f>IF(RES_hh_fech!Q15=0,0,RES_hh_fech!Q15/RES_summary!Q$19)</f>
        <v>0.14073749902205548</v>
      </c>
      <c r="R15" s="69">
        <f>IF(RES_hh_fech!R15=0,0,RES_hh_fech!R15/RES_summary!R$19)</f>
        <v>0.14019982022537525</v>
      </c>
      <c r="S15" s="69">
        <f>IF(RES_hh_fech!S15=0,0,RES_hh_fech!S15/RES_summary!S$19)</f>
        <v>0.13719776192520672</v>
      </c>
      <c r="T15" s="69">
        <f>IF(RES_hh_fech!T15=0,0,RES_hh_fech!T15/RES_summary!T$19)</f>
        <v>0.1719855174931802</v>
      </c>
      <c r="U15" s="69">
        <f>IF(RES_hh_fech!U15=0,0,RES_hh_fech!U15/RES_summary!U$19)</f>
        <v>0.18019948451301959</v>
      </c>
      <c r="V15" s="69">
        <f>IF(RES_hh_fech!V15=0,0,RES_hh_fech!V15/RES_summary!V$19)</f>
        <v>0.16714150052318694</v>
      </c>
      <c r="W15" s="69">
        <f>IF(RES_hh_fech!W15=0,0,RES_hh_fech!W15/RES_summary!W$19)</f>
        <v>0.19565802340595365</v>
      </c>
      <c r="X15" s="69">
        <f>IF(RES_hh_fech!X15=0,0,RES_hh_fech!X15/RES_summary!X$19)</f>
        <v>0.24269393253941879</v>
      </c>
      <c r="Y15" s="69">
        <f>IF(RES_hh_fech!Y15=0,0,RES_hh_fech!Y15/RES_summary!Y$19)</f>
        <v>0.23934717095624897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3.2890556774495698E-2</v>
      </c>
      <c r="C16" s="72">
        <f>IF(RES_hh_fech!C16=0,0,RES_hh_fech!C16/RES_summary!C$19)</f>
        <v>2.8339730542416532E-2</v>
      </c>
      <c r="D16" s="72">
        <f>IF(RES_hh_fech!D16=0,0,RES_hh_fech!D16/RES_summary!D$19)</f>
        <v>2.6614161246878671E-2</v>
      </c>
      <c r="E16" s="72">
        <f>IF(RES_hh_fech!E16=0,0,RES_hh_fech!E16/RES_summary!E$19)</f>
        <v>3.2617861139308486E-2</v>
      </c>
      <c r="F16" s="72">
        <f>IF(RES_hh_fech!F16=0,0,RES_hh_fech!F16/RES_summary!F$19)</f>
        <v>2.5955319256778027E-2</v>
      </c>
      <c r="G16" s="72">
        <f>IF(RES_hh_fech!G16=0,0,RES_hh_fech!G16/RES_summary!G$19)</f>
        <v>2.7306110981246894E-2</v>
      </c>
      <c r="H16" s="72">
        <f>IF(RES_hh_fech!H16=0,0,RES_hh_fech!H16/RES_summary!H$19)</f>
        <v>3.1782225658342891E-2</v>
      </c>
      <c r="I16" s="72">
        <f>IF(RES_hh_fech!I16=0,0,RES_hh_fech!I16/RES_summary!I$19)</f>
        <v>3.1619798698809425E-2</v>
      </c>
      <c r="J16" s="72">
        <f>IF(RES_hh_fech!J16=0,0,RES_hh_fech!J16/RES_summary!J$19)</f>
        <v>3.1849904631059266E-2</v>
      </c>
      <c r="K16" s="72">
        <f>IF(RES_hh_fech!K16=0,0,RES_hh_fech!K16/RES_summary!K$19)</f>
        <v>3.5225679745350513E-2</v>
      </c>
      <c r="L16" s="72">
        <f>IF(RES_hh_fech!L16=0,0,RES_hh_fech!L16/RES_summary!L$19)</f>
        <v>4.3755862234316059E-2</v>
      </c>
      <c r="M16" s="72">
        <f>IF(RES_hh_fech!M16=0,0,RES_hh_fech!M16/RES_summary!M$19)</f>
        <v>4.6447653415962346E-2</v>
      </c>
      <c r="N16" s="72">
        <f>IF(RES_hh_fech!N16=0,0,RES_hh_fech!N16/RES_summary!N$19)</f>
        <v>5.4340310444777946E-2</v>
      </c>
      <c r="O16" s="72">
        <f>IF(RES_hh_fech!O16=0,0,RES_hh_fech!O16/RES_summary!O$19)</f>
        <v>7.4082048877660636E-2</v>
      </c>
      <c r="P16" s="72">
        <f>IF(RES_hh_fech!P16=0,0,RES_hh_fech!P16/RES_summary!P$19)</f>
        <v>6.8300764446586476E-2</v>
      </c>
      <c r="Q16" s="72">
        <f>IF(RES_hh_fech!Q16=0,0,RES_hh_fech!Q16/RES_summary!Q$19)</f>
        <v>0.14073749902205548</v>
      </c>
      <c r="R16" s="72">
        <f>IF(RES_hh_fech!R16=0,0,RES_hh_fech!R16/RES_summary!R$19)</f>
        <v>0.14019982022537525</v>
      </c>
      <c r="S16" s="72">
        <f>IF(RES_hh_fech!S16=0,0,RES_hh_fech!S16/RES_summary!S$19)</f>
        <v>0.13719776192520672</v>
      </c>
      <c r="T16" s="72">
        <f>IF(RES_hh_fech!T16=0,0,RES_hh_fech!T16/RES_summary!T$19)</f>
        <v>0.1719855174931802</v>
      </c>
      <c r="U16" s="72">
        <f>IF(RES_hh_fech!U16=0,0,RES_hh_fech!U16/RES_summary!U$19)</f>
        <v>0.18019948451301959</v>
      </c>
      <c r="V16" s="72">
        <f>IF(RES_hh_fech!V16=0,0,RES_hh_fech!V16/RES_summary!V$19)</f>
        <v>0.16714150052318694</v>
      </c>
      <c r="W16" s="72">
        <f>IF(RES_hh_fech!W16=0,0,RES_hh_fech!W16/RES_summary!W$19)</f>
        <v>0.19565802340595365</v>
      </c>
      <c r="X16" s="72">
        <f>IF(RES_hh_fech!X16=0,0,RES_hh_fech!X16/RES_summary!X$19)</f>
        <v>0.24269393253941879</v>
      </c>
      <c r="Y16" s="72">
        <f>IF(RES_hh_fech!Y16=0,0,RES_hh_fech!Y16/RES_summary!Y$19)</f>
        <v>0.23934717095624897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28.100307635390351</v>
      </c>
      <c r="C17" s="69">
        <f>IF(RES_hh_fech!C17=0,0,RES_hh_fech!C17/RES_summary!C$19)</f>
        <v>29.06493049015868</v>
      </c>
      <c r="D17" s="69">
        <f>IF(RES_hh_fech!D17=0,0,RES_hh_fech!D17/RES_summary!D$19)</f>
        <v>28.483389602733507</v>
      </c>
      <c r="E17" s="69">
        <f>IF(RES_hh_fech!E17=0,0,RES_hh_fech!E17/RES_summary!E$19)</f>
        <v>29.381756636786207</v>
      </c>
      <c r="F17" s="69">
        <f>IF(RES_hh_fech!F17=0,0,RES_hh_fech!F17/RES_summary!F$19)</f>
        <v>28.403385105853676</v>
      </c>
      <c r="G17" s="69">
        <f>IF(RES_hh_fech!G17=0,0,RES_hh_fech!G17/RES_summary!G$19)</f>
        <v>29.362304236074007</v>
      </c>
      <c r="H17" s="69">
        <f>IF(RES_hh_fech!H17=0,0,RES_hh_fech!H17/RES_summary!H$19)</f>
        <v>28.815083720585321</v>
      </c>
      <c r="I17" s="69">
        <f>IF(RES_hh_fech!I17=0,0,RES_hh_fech!I17/RES_summary!I$19)</f>
        <v>27.602932540818038</v>
      </c>
      <c r="J17" s="69">
        <f>IF(RES_hh_fech!J17=0,0,RES_hh_fech!J17/RES_summary!J$19)</f>
        <v>26.701021711743007</v>
      </c>
      <c r="K17" s="69">
        <f>IF(RES_hh_fech!K17=0,0,RES_hh_fech!K17/RES_summary!K$19)</f>
        <v>25.358536255191225</v>
      </c>
      <c r="L17" s="69">
        <f>IF(RES_hh_fech!L17=0,0,RES_hh_fech!L17/RES_summary!L$19)</f>
        <v>25.770087481259857</v>
      </c>
      <c r="M17" s="69">
        <f>IF(RES_hh_fech!M17=0,0,RES_hh_fech!M17/RES_summary!M$19)</f>
        <v>22.647033694405287</v>
      </c>
      <c r="N17" s="69">
        <f>IF(RES_hh_fech!N17=0,0,RES_hh_fech!N17/RES_summary!N$19)</f>
        <v>21.948584836716119</v>
      </c>
      <c r="O17" s="69">
        <f>IF(RES_hh_fech!O17=0,0,RES_hh_fech!O17/RES_summary!O$19)</f>
        <v>21.237647334876051</v>
      </c>
      <c r="P17" s="69">
        <f>IF(RES_hh_fech!P17=0,0,RES_hh_fech!P17/RES_summary!P$19)</f>
        <v>20.821827475148805</v>
      </c>
      <c r="Q17" s="69">
        <f>IF(RES_hh_fech!Q17=0,0,RES_hh_fech!Q17/RES_summary!Q$19)</f>
        <v>20.866912268940897</v>
      </c>
      <c r="R17" s="69">
        <f>IF(RES_hh_fech!R17=0,0,RES_hh_fech!R17/RES_summary!R$19)</f>
        <v>21.64261787848487</v>
      </c>
      <c r="S17" s="69">
        <f>IF(RES_hh_fech!S17=0,0,RES_hh_fech!S17/RES_summary!S$19)</f>
        <v>22.674413762714956</v>
      </c>
      <c r="T17" s="69">
        <f>IF(RES_hh_fech!T17=0,0,RES_hh_fech!T17/RES_summary!T$19)</f>
        <v>21.868214716071897</v>
      </c>
      <c r="U17" s="69">
        <f>IF(RES_hh_fech!U17=0,0,RES_hh_fech!U17/RES_summary!U$19)</f>
        <v>20.864625613105339</v>
      </c>
      <c r="V17" s="69">
        <f>IF(RES_hh_fech!V17=0,0,RES_hh_fech!V17/RES_summary!V$19)</f>
        <v>21.441144343177378</v>
      </c>
      <c r="W17" s="69">
        <f>IF(RES_hh_fech!W17=0,0,RES_hh_fech!W17/RES_summary!W$19)</f>
        <v>20.127639305877953</v>
      </c>
      <c r="X17" s="69">
        <f>IF(RES_hh_fech!X17=0,0,RES_hh_fech!X17/RES_summary!X$19)</f>
        <v>17.666553907381129</v>
      </c>
      <c r="Y17" s="69">
        <f>IF(RES_hh_fech!Y17=0,0,RES_hh_fech!Y17/RES_summary!Y$19)</f>
        <v>15.026341567890398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29.265867678680873</v>
      </c>
      <c r="C18" s="72">
        <f>IF(RES_hh_fech!C18=0,0,RES_hh_fech!C18/RES_summary!C$19)</f>
        <v>29.029758796307362</v>
      </c>
      <c r="D18" s="72">
        <f>IF(RES_hh_fech!D18=0,0,RES_hh_fech!D18/RES_summary!D$19)</f>
        <v>28.52920250918902</v>
      </c>
      <c r="E18" s="72">
        <f>IF(RES_hh_fech!E18=0,0,RES_hh_fech!E18/RES_summary!E$19)</f>
        <v>29.827931159396968</v>
      </c>
      <c r="F18" s="72">
        <f>IF(RES_hh_fech!F18=0,0,RES_hh_fech!F18/RES_summary!F$19)</f>
        <v>29.632758505936938</v>
      </c>
      <c r="G18" s="72">
        <f>IF(RES_hh_fech!G18=0,0,RES_hh_fech!G18/RES_summary!G$19)</f>
        <v>28.091673772463466</v>
      </c>
      <c r="H18" s="72">
        <f>IF(RES_hh_fech!H18=0,0,RES_hh_fech!H18/RES_summary!H$19)</f>
        <v>31.591994971580508</v>
      </c>
      <c r="I18" s="72">
        <f>IF(RES_hh_fech!I18=0,0,RES_hh_fech!I18/RES_summary!I$19)</f>
        <v>27.056045033510415</v>
      </c>
      <c r="J18" s="72">
        <f>IF(RES_hh_fech!J18=0,0,RES_hh_fech!J18/RES_summary!J$19)</f>
        <v>25.62223028196674</v>
      </c>
      <c r="K18" s="72">
        <f>IF(RES_hh_fech!K18=0,0,RES_hh_fech!K18/RES_summary!K$19)</f>
        <v>24.840307605417124</v>
      </c>
      <c r="L18" s="72">
        <f>IF(RES_hh_fech!L18=0,0,RES_hh_fech!L18/RES_summary!L$19)</f>
        <v>26.187387782646979</v>
      </c>
      <c r="M18" s="72">
        <f>IF(RES_hh_fech!M18=0,0,RES_hh_fech!M18/RES_summary!M$19)</f>
        <v>23.646824245336749</v>
      </c>
      <c r="N18" s="72">
        <f>IF(RES_hh_fech!N18=0,0,RES_hh_fech!N18/RES_summary!N$19)</f>
        <v>22.377906951197954</v>
      </c>
      <c r="O18" s="72">
        <f>IF(RES_hh_fech!O18=0,0,RES_hh_fech!O18/RES_summary!O$19)</f>
        <v>21.676782027552616</v>
      </c>
      <c r="P18" s="72">
        <f>IF(RES_hh_fech!P18=0,0,RES_hh_fech!P18/RES_summary!P$19)</f>
        <v>21.786677018671501</v>
      </c>
      <c r="Q18" s="72">
        <f>IF(RES_hh_fech!Q18=0,0,RES_hh_fech!Q18/RES_summary!Q$19)</f>
        <v>22.671938031269093</v>
      </c>
      <c r="R18" s="72">
        <f>IF(RES_hh_fech!R18=0,0,RES_hh_fech!R18/RES_summary!R$19)</f>
        <v>21.094701630250597</v>
      </c>
      <c r="S18" s="72">
        <f>IF(RES_hh_fech!S18=0,0,RES_hh_fech!S18/RES_summary!S$19)</f>
        <v>24.096769313858442</v>
      </c>
      <c r="T18" s="72">
        <f>IF(RES_hh_fech!T18=0,0,RES_hh_fech!T18/RES_summary!T$19)</f>
        <v>23.786308735449303</v>
      </c>
      <c r="U18" s="72">
        <f>IF(RES_hh_fech!U18=0,0,RES_hh_fech!U18/RES_summary!U$19)</f>
        <v>21.077419090163954</v>
      </c>
      <c r="V18" s="72">
        <f>IF(RES_hh_fech!V18=0,0,RES_hh_fech!V18/RES_summary!V$19)</f>
        <v>22.184510369635749</v>
      </c>
      <c r="W18" s="72">
        <f>IF(RES_hh_fech!W18=0,0,RES_hh_fech!W18/RES_summary!W$19)</f>
        <v>19.410454165047728</v>
      </c>
      <c r="X18" s="72">
        <f>IF(RES_hh_fech!X18=0,0,RES_hh_fech!X18/RES_summary!X$19)</f>
        <v>21.819146400680641</v>
      </c>
      <c r="Y18" s="72">
        <f>IF(RES_hh_fech!Y18=0,0,RES_hh_fech!Y18/RES_summary!Y$19)</f>
        <v>15.20015248237679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0</v>
      </c>
      <c r="C19" s="72">
        <f>IF(RES_hh_fech!C19=0,0,RES_hh_fech!C19/RES_summary!C$19)</f>
        <v>0</v>
      </c>
      <c r="D19" s="72">
        <f>IF(RES_hh_fech!D19=0,0,RES_hh_fech!D19/RES_summary!D$19)</f>
        <v>0</v>
      </c>
      <c r="E19" s="72">
        <f>IF(RES_hh_fech!E19=0,0,RES_hh_fech!E19/RES_summary!E$19)</f>
        <v>0</v>
      </c>
      <c r="F19" s="72">
        <f>IF(RES_hh_fech!F19=0,0,RES_hh_fech!F19/RES_summary!F$19)</f>
        <v>0</v>
      </c>
      <c r="G19" s="72">
        <f>IF(RES_hh_fech!G19=0,0,RES_hh_fech!G19/RES_summary!G$19)</f>
        <v>0</v>
      </c>
      <c r="H19" s="72">
        <f>IF(RES_hh_fech!H19=0,0,RES_hh_fech!H19/RES_summary!H$19)</f>
        <v>0</v>
      </c>
      <c r="I19" s="72">
        <f>IF(RES_hh_fech!I19=0,0,RES_hh_fech!I19/RES_summary!I$19)</f>
        <v>0</v>
      </c>
      <c r="J19" s="72">
        <f>IF(RES_hh_fech!J19=0,0,RES_hh_fech!J19/RES_summary!J$19)</f>
        <v>0</v>
      </c>
      <c r="K19" s="72">
        <f>IF(RES_hh_fech!K19=0,0,RES_hh_fech!K19/RES_summary!K$19)</f>
        <v>0</v>
      </c>
      <c r="L19" s="72">
        <f>IF(RES_hh_fech!L19=0,0,RES_hh_fech!L19/RES_summary!L$19)</f>
        <v>0</v>
      </c>
      <c r="M19" s="72">
        <f>IF(RES_hh_fech!M19=0,0,RES_hh_fech!M19/RES_summary!M$19)</f>
        <v>0</v>
      </c>
      <c r="N19" s="72">
        <f>IF(RES_hh_fech!N19=0,0,RES_hh_fech!N19/RES_summary!N$19)</f>
        <v>0</v>
      </c>
      <c r="O19" s="72">
        <f>IF(RES_hh_fech!O19=0,0,RES_hh_fech!O19/RES_summary!O$19)</f>
        <v>0</v>
      </c>
      <c r="P19" s="72">
        <f>IF(RES_hh_fech!P19=0,0,RES_hh_fech!P19/RES_summary!P$19)</f>
        <v>0</v>
      </c>
      <c r="Q19" s="72">
        <f>IF(RES_hh_fech!Q19=0,0,RES_hh_fech!Q19/RES_summary!Q$19)</f>
        <v>0</v>
      </c>
      <c r="R19" s="72">
        <f>IF(RES_hh_fech!R19=0,0,RES_hh_fech!R19/RES_summary!R$19)</f>
        <v>0</v>
      </c>
      <c r="S19" s="72">
        <f>IF(RES_hh_fech!S19=0,0,RES_hh_fech!S19/RES_summary!S$19)</f>
        <v>0</v>
      </c>
      <c r="T19" s="72">
        <f>IF(RES_hh_fech!T19=0,0,RES_hh_fech!T19/RES_summary!T$19)</f>
        <v>0</v>
      </c>
      <c r="U19" s="72">
        <f>IF(RES_hh_fech!U19=0,0,RES_hh_fech!U19/RES_summary!U$19)</f>
        <v>0</v>
      </c>
      <c r="V19" s="72">
        <f>IF(RES_hh_fech!V19=0,0,RES_hh_fech!V19/RES_summary!V$19)</f>
        <v>0</v>
      </c>
      <c r="W19" s="72">
        <f>IF(RES_hh_fech!W19=0,0,RES_hh_fech!W19/RES_summary!W$19)</f>
        <v>0</v>
      </c>
      <c r="X19" s="72">
        <f>IF(RES_hh_fech!X19=0,0,RES_hh_fech!X19/RES_summary!X$19)</f>
        <v>0</v>
      </c>
      <c r="Y19" s="72">
        <f>IF(RES_hh_fech!Y19=0,0,RES_hh_fech!Y19/RES_summary!Y$19)</f>
        <v>0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0</v>
      </c>
      <c r="C20" s="72">
        <f>IF(RES_hh_fech!C20=0,0,RES_hh_fech!C20/RES_summary!C$19)</f>
        <v>0</v>
      </c>
      <c r="D20" s="72">
        <f>IF(RES_hh_fech!D20=0,0,RES_hh_fech!D20/RES_summary!D$19)</f>
        <v>0</v>
      </c>
      <c r="E20" s="72">
        <f>IF(RES_hh_fech!E20=0,0,RES_hh_fech!E20/RES_summary!E$19)</f>
        <v>0</v>
      </c>
      <c r="F20" s="72">
        <f>IF(RES_hh_fech!F20=0,0,RES_hh_fech!F20/RES_summary!F$19)</f>
        <v>0</v>
      </c>
      <c r="G20" s="72">
        <f>IF(RES_hh_fech!G20=0,0,RES_hh_fech!G20/RES_summary!G$19)</f>
        <v>0</v>
      </c>
      <c r="H20" s="72">
        <f>IF(RES_hh_fech!H20=0,0,RES_hh_fech!H20/RES_summary!H$19)</f>
        <v>0</v>
      </c>
      <c r="I20" s="72">
        <f>IF(RES_hh_fech!I20=0,0,RES_hh_fech!I20/RES_summary!I$19)</f>
        <v>0</v>
      </c>
      <c r="J20" s="72">
        <f>IF(RES_hh_fech!J20=0,0,RES_hh_fech!J20/RES_summary!J$19)</f>
        <v>0</v>
      </c>
      <c r="K20" s="72">
        <f>IF(RES_hh_fech!K20=0,0,RES_hh_fech!K20/RES_summary!K$19)</f>
        <v>0</v>
      </c>
      <c r="L20" s="72">
        <f>IF(RES_hh_fech!L20=0,0,RES_hh_fech!L20/RES_summary!L$19)</f>
        <v>0</v>
      </c>
      <c r="M20" s="72">
        <f>IF(RES_hh_fech!M20=0,0,RES_hh_fech!M20/RES_summary!M$19)</f>
        <v>0</v>
      </c>
      <c r="N20" s="72">
        <f>IF(RES_hh_fech!N20=0,0,RES_hh_fech!N20/RES_summary!N$19)</f>
        <v>0</v>
      </c>
      <c r="O20" s="72">
        <f>IF(RES_hh_fech!O20=0,0,RES_hh_fech!O20/RES_summary!O$19)</f>
        <v>0</v>
      </c>
      <c r="P20" s="72">
        <f>IF(RES_hh_fech!P20=0,0,RES_hh_fech!P20/RES_summary!P$19)</f>
        <v>0</v>
      </c>
      <c r="Q20" s="72">
        <f>IF(RES_hh_fech!Q20=0,0,RES_hh_fech!Q20/RES_summary!Q$19)</f>
        <v>0</v>
      </c>
      <c r="R20" s="72">
        <f>IF(RES_hh_fech!R20=0,0,RES_hh_fech!R20/RES_summary!R$19)</f>
        <v>0</v>
      </c>
      <c r="S20" s="72">
        <f>IF(RES_hh_fech!S20=0,0,RES_hh_fech!S20/RES_summary!S$19)</f>
        <v>0</v>
      </c>
      <c r="T20" s="72">
        <f>IF(RES_hh_fech!T20=0,0,RES_hh_fech!T20/RES_summary!T$19)</f>
        <v>0</v>
      </c>
      <c r="U20" s="72">
        <f>IF(RES_hh_fech!U20=0,0,RES_hh_fech!U20/RES_summary!U$19)</f>
        <v>0</v>
      </c>
      <c r="V20" s="72">
        <f>IF(RES_hh_fech!V20=0,0,RES_hh_fech!V20/RES_summary!V$19)</f>
        <v>0</v>
      </c>
      <c r="W20" s="72">
        <f>IF(RES_hh_fech!W20=0,0,RES_hh_fech!W20/RES_summary!W$19)</f>
        <v>0</v>
      </c>
      <c r="X20" s="72">
        <f>IF(RES_hh_fech!X20=0,0,RES_hh_fech!X20/RES_summary!X$19)</f>
        <v>0</v>
      </c>
      <c r="Y20" s="72">
        <f>IF(RES_hh_fech!Y20=0,0,RES_hh_fech!Y20/RES_summary!Y$19)</f>
        <v>0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32.710779091345259</v>
      </c>
      <c r="C21" s="72">
        <f>IF(RES_hh_fech!C21=0,0,RES_hh_fech!C21/RES_summary!C$19)</f>
        <v>34.99318710575816</v>
      </c>
      <c r="D21" s="72">
        <f>IF(RES_hh_fech!D21=0,0,RES_hh_fech!D21/RES_summary!D$19)</f>
        <v>33.091620939199565</v>
      </c>
      <c r="E21" s="72">
        <f>IF(RES_hh_fech!E21=0,0,RES_hh_fech!E21/RES_summary!E$19)</f>
        <v>34.727314126285201</v>
      </c>
      <c r="F21" s="72">
        <f>IF(RES_hh_fech!F21=0,0,RES_hh_fech!F21/RES_summary!F$19)</f>
        <v>33.210623916380349</v>
      </c>
      <c r="G21" s="72">
        <f>IF(RES_hh_fech!G21=0,0,RES_hh_fech!G21/RES_summary!G$19)</f>
        <v>34.809963148721437</v>
      </c>
      <c r="H21" s="72">
        <f>IF(RES_hh_fech!H21=0,0,RES_hh_fech!H21/RES_summary!H$19)</f>
        <v>33.572439442256147</v>
      </c>
      <c r="I21" s="72">
        <f>IF(RES_hh_fech!I21=0,0,RES_hh_fech!I21/RES_summary!I$19)</f>
        <v>31.453834902450165</v>
      </c>
      <c r="J21" s="72">
        <f>IF(RES_hh_fech!J21=0,0,RES_hh_fech!J21/RES_summary!J$19)</f>
        <v>30.758278931556688</v>
      </c>
      <c r="K21" s="72">
        <f>IF(RES_hh_fech!K21=0,0,RES_hh_fech!K21/RES_summary!K$19)</f>
        <v>28.964586989455732</v>
      </c>
      <c r="L21" s="72">
        <f>IF(RES_hh_fech!L21=0,0,RES_hh_fech!L21/RES_summary!L$19)</f>
        <v>30.305646127478592</v>
      </c>
      <c r="M21" s="72">
        <f>IF(RES_hh_fech!M21=0,0,RES_hh_fech!M21/RES_summary!M$19)</f>
        <v>25.263534241308594</v>
      </c>
      <c r="N21" s="72">
        <f>IF(RES_hh_fech!N21=0,0,RES_hh_fech!N21/RES_summary!N$19)</f>
        <v>24.649913305937055</v>
      </c>
      <c r="O21" s="72">
        <f>IF(RES_hh_fech!O21=0,0,RES_hh_fech!O21/RES_summary!O$19)</f>
        <v>24.112623590123114</v>
      </c>
      <c r="P21" s="72">
        <f>IF(RES_hh_fech!P21=0,0,RES_hh_fech!P21/RES_summary!P$19)</f>
        <v>21.872488324282603</v>
      </c>
      <c r="Q21" s="72">
        <f>IF(RES_hh_fech!Q21=0,0,RES_hh_fech!Q21/RES_summary!Q$19)</f>
        <v>22.588913460509747</v>
      </c>
      <c r="R21" s="72">
        <f>IF(RES_hh_fech!R21=0,0,RES_hh_fech!R21/RES_summary!R$19)</f>
        <v>24.182400181585081</v>
      </c>
      <c r="S21" s="72">
        <f>IF(RES_hh_fech!S21=0,0,RES_hh_fech!S21/RES_summary!S$19)</f>
        <v>24.704405024425267</v>
      </c>
      <c r="T21" s="72">
        <f>IF(RES_hh_fech!T21=0,0,RES_hh_fech!T21/RES_summary!T$19)</f>
        <v>23.106853843070482</v>
      </c>
      <c r="U21" s="72">
        <f>IF(RES_hh_fech!U21=0,0,RES_hh_fech!U21/RES_summary!U$19)</f>
        <v>21.66917339015577</v>
      </c>
      <c r="V21" s="72">
        <f>IF(RES_hh_fech!V21=0,0,RES_hh_fech!V21/RES_summary!V$19)</f>
        <v>22.622974261541181</v>
      </c>
      <c r="W21" s="72">
        <f>IF(RES_hh_fech!W21=0,0,RES_hh_fech!W21/RES_summary!W$19)</f>
        <v>21.973134810526616</v>
      </c>
      <c r="X21" s="72">
        <f>IF(RES_hh_fech!X21=0,0,RES_hh_fech!X21/RES_summary!X$19)</f>
        <v>17.623134018231415</v>
      </c>
      <c r="Y21" s="72">
        <f>IF(RES_hh_fech!Y21=0,0,RES_hh_fech!Y21/RES_summary!Y$19)</f>
        <v>15.800667303462165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38.571948141842682</v>
      </c>
      <c r="C22" s="72">
        <f>IF(RES_hh_fech!C22=0,0,RES_hh_fech!C22/RES_summary!C$19)</f>
        <v>37.572751280927022</v>
      </c>
      <c r="D22" s="72">
        <f>IF(RES_hh_fech!D22=0,0,RES_hh_fech!D22/RES_summary!D$19)</f>
        <v>37.652554434115466</v>
      </c>
      <c r="E22" s="72">
        <f>IF(RES_hh_fech!E22=0,0,RES_hh_fech!E22/RES_summary!E$19)</f>
        <v>36.694856549723589</v>
      </c>
      <c r="F22" s="72">
        <f>IF(RES_hh_fech!F22=0,0,RES_hh_fech!F22/RES_summary!F$19)</f>
        <v>34.813699437533401</v>
      </c>
      <c r="G22" s="72">
        <f>IF(RES_hh_fech!G22=0,0,RES_hh_fech!G22/RES_summary!G$19)</f>
        <v>35.69197935098132</v>
      </c>
      <c r="H22" s="72">
        <f>IF(RES_hh_fech!H22=0,0,RES_hh_fech!H22/RES_summary!H$19)</f>
        <v>33.05220321127792</v>
      </c>
      <c r="I22" s="72">
        <f>IF(RES_hh_fech!I22=0,0,RES_hh_fech!I22/RES_summary!I$19)</f>
        <v>32.185365503659519</v>
      </c>
      <c r="J22" s="72">
        <f>IF(RES_hh_fech!J22=0,0,RES_hh_fech!J22/RES_summary!J$19)</f>
        <v>30.482558017625401</v>
      </c>
      <c r="K22" s="72">
        <f>IF(RES_hh_fech!K22=0,0,RES_hh_fech!K22/RES_summary!K$19)</f>
        <v>28.589084493212518</v>
      </c>
      <c r="L22" s="72">
        <f>IF(RES_hh_fech!L22=0,0,RES_hh_fech!L22/RES_summary!L$19)</f>
        <v>25.757276006888993</v>
      </c>
      <c r="M22" s="72">
        <f>IF(RES_hh_fech!M22=0,0,RES_hh_fech!M22/RES_summary!M$19)</f>
        <v>23.935353709444176</v>
      </c>
      <c r="N22" s="72">
        <f>IF(RES_hh_fech!N22=0,0,RES_hh_fech!N22/RES_summary!N$19)</f>
        <v>22.039691481218526</v>
      </c>
      <c r="O22" s="72">
        <f>IF(RES_hh_fech!O22=0,0,RES_hh_fech!O22/RES_summary!O$19)</f>
        <v>20.273341516944416</v>
      </c>
      <c r="P22" s="72">
        <f>IF(RES_hh_fech!P22=0,0,RES_hh_fech!P22/RES_summary!P$19)</f>
        <v>22.358580625620284</v>
      </c>
      <c r="Q22" s="72">
        <f>IF(RES_hh_fech!Q22=0,0,RES_hh_fech!Q22/RES_summary!Q$19)</f>
        <v>19.84318317076789</v>
      </c>
      <c r="R22" s="72">
        <f>IF(RES_hh_fech!R22=0,0,RES_hh_fech!R22/RES_summary!R$19)</f>
        <v>21.432617757791423</v>
      </c>
      <c r="S22" s="72">
        <f>IF(RES_hh_fech!S22=0,0,RES_hh_fech!S22/RES_summary!S$19)</f>
        <v>22.853677601784565</v>
      </c>
      <c r="T22" s="72">
        <f>IF(RES_hh_fech!T22=0,0,RES_hh_fech!T22/RES_summary!T$19)</f>
        <v>22.511969104021077</v>
      </c>
      <c r="U22" s="72">
        <f>IF(RES_hh_fech!U22=0,0,RES_hh_fech!U22/RES_summary!U$19)</f>
        <v>21.471818602607716</v>
      </c>
      <c r="V22" s="72">
        <f>IF(RES_hh_fech!V22=0,0,RES_hh_fech!V22/RES_summary!V$19)</f>
        <v>20.536297471260507</v>
      </c>
      <c r="W22" s="72">
        <f>IF(RES_hh_fech!W22=0,0,RES_hh_fech!W22/RES_summary!W$19)</f>
        <v>20.461735549228564</v>
      </c>
      <c r="X22" s="72">
        <f>IF(RES_hh_fech!X22=0,0,RES_hh_fech!X22/RES_summary!X$19)</f>
        <v>17.660705202506961</v>
      </c>
      <c r="Y22" s="72">
        <f>IF(RES_hh_fech!Y22=0,0,RES_hh_fech!Y22/RES_summary!Y$19)</f>
        <v>15.766884384928289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21.639007335228303</v>
      </c>
      <c r="C24" s="72">
        <f>IF(RES_hh_fech!C24=0,0,RES_hh_fech!C24/RES_summary!C$19)</f>
        <v>22.461658189918928</v>
      </c>
      <c r="D24" s="72">
        <f>IF(RES_hh_fech!D24=0,0,RES_hh_fech!D24/RES_summary!D$19)</f>
        <v>22.471466452228555</v>
      </c>
      <c r="E24" s="72">
        <f>IF(RES_hh_fech!E24=0,0,RES_hh_fech!E24/RES_summary!E$19)</f>
        <v>22.776557956228316</v>
      </c>
      <c r="F24" s="72">
        <f>IF(RES_hh_fech!F24=0,0,RES_hh_fech!F24/RES_summary!F$19)</f>
        <v>21.824904821446918</v>
      </c>
      <c r="G24" s="72">
        <f>IF(RES_hh_fech!G24=0,0,RES_hh_fech!G24/RES_summary!G$19)</f>
        <v>23.325569409502339</v>
      </c>
      <c r="H24" s="72">
        <f>IF(RES_hh_fech!H24=0,0,RES_hh_fech!H24/RES_summary!H$19)</f>
        <v>21.732200169976341</v>
      </c>
      <c r="I24" s="72">
        <f>IF(RES_hh_fech!I24=0,0,RES_hh_fech!I24/RES_summary!I$19)</f>
        <v>22.382224226858273</v>
      </c>
      <c r="J24" s="72">
        <f>IF(RES_hh_fech!J24=0,0,RES_hh_fech!J24/RES_summary!J$19)</f>
        <v>21.849115445555938</v>
      </c>
      <c r="K24" s="72">
        <f>IF(RES_hh_fech!K24=0,0,RES_hh_fech!K24/RES_summary!K$19)</f>
        <v>20.203153442734596</v>
      </c>
      <c r="L24" s="72">
        <f>IF(RES_hh_fech!L24=0,0,RES_hh_fech!L24/RES_summary!L$19)</f>
        <v>20.641776686948216</v>
      </c>
      <c r="M24" s="72">
        <f>IF(RES_hh_fech!M24=0,0,RES_hh_fech!M24/RES_summary!M$19)</f>
        <v>18.202575126636194</v>
      </c>
      <c r="N24" s="72">
        <f>IF(RES_hh_fech!N24=0,0,RES_hh_fech!N24/RES_summary!N$19)</f>
        <v>18.242915049011568</v>
      </c>
      <c r="O24" s="72">
        <f>IF(RES_hh_fech!O24=0,0,RES_hh_fech!O24/RES_summary!O$19)</f>
        <v>18.044334852844024</v>
      </c>
      <c r="P24" s="72">
        <f>IF(RES_hh_fech!P24=0,0,RES_hh_fech!P24/RES_summary!P$19)</f>
        <v>17.239747050071415</v>
      </c>
      <c r="Q24" s="72">
        <f>IF(RES_hh_fech!Q24=0,0,RES_hh_fech!Q24/RES_summary!Q$19)</f>
        <v>17.487671099551317</v>
      </c>
      <c r="R24" s="72">
        <f>IF(RES_hh_fech!R24=0,0,RES_hh_fech!R24/RES_summary!R$19)</f>
        <v>18.530059012148996</v>
      </c>
      <c r="S24" s="72">
        <f>IF(RES_hh_fech!S24=0,0,RES_hh_fech!S24/RES_summary!S$19)</f>
        <v>19.765368615186926</v>
      </c>
      <c r="T24" s="72">
        <f>IF(RES_hh_fech!T24=0,0,RES_hh_fech!T24/RES_summary!T$19)</f>
        <v>19.141273988385759</v>
      </c>
      <c r="U24" s="72">
        <f>IF(RES_hh_fech!U24=0,0,RES_hh_fech!U24/RES_summary!U$19)</f>
        <v>18.630377018249156</v>
      </c>
      <c r="V24" s="72">
        <f>IF(RES_hh_fech!V24=0,0,RES_hh_fech!V24/RES_summary!V$19)</f>
        <v>19.113088983533533</v>
      </c>
      <c r="W24" s="72">
        <f>IF(RES_hh_fech!W24=0,0,RES_hh_fech!W24/RES_summary!W$19)</f>
        <v>18.701622845410409</v>
      </c>
      <c r="X24" s="72">
        <f>IF(RES_hh_fech!X24=0,0,RES_hh_fech!X24/RES_summary!X$19)</f>
        <v>16.127636158940362</v>
      </c>
      <c r="Y24" s="72">
        <f>IF(RES_hh_fech!Y24=0,0,RES_hh_fech!Y24/RES_summary!Y$19)</f>
        <v>13.806861705068638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28.076167393676677</v>
      </c>
      <c r="C25" s="74">
        <f>IF(RES_hh_fech!C25=0,0,RES_hh_fech!C25/RES_summary!C$19)</f>
        <v>28.195607905855198</v>
      </c>
      <c r="D25" s="74">
        <f>IF(RES_hh_fech!D25=0,0,RES_hh_fech!D25/RES_summary!D$19)</f>
        <v>28.043428671098365</v>
      </c>
      <c r="E25" s="74">
        <f>IF(RES_hh_fech!E25=0,0,RES_hh_fech!E25/RES_summary!E$19)</f>
        <v>28.420053512719061</v>
      </c>
      <c r="F25" s="74">
        <f>IF(RES_hh_fech!F25=0,0,RES_hh_fech!F25/RES_summary!F$19)</f>
        <v>27.702426205816092</v>
      </c>
      <c r="G25" s="74">
        <f>IF(RES_hh_fech!G25=0,0,RES_hh_fech!G25/RES_summary!G$19)</f>
        <v>27.779421838141513</v>
      </c>
      <c r="H25" s="74">
        <f>IF(RES_hh_fech!H25=0,0,RES_hh_fech!H25/RES_summary!H$19)</f>
        <v>28.446065179646581</v>
      </c>
      <c r="I25" s="74">
        <f>IF(RES_hh_fech!I25=0,0,RES_hh_fech!I25/RES_summary!I$19)</f>
        <v>27.037717232140203</v>
      </c>
      <c r="J25" s="74">
        <f>IF(RES_hh_fech!J25=0,0,RES_hh_fech!J25/RES_summary!J$19)</f>
        <v>25.818289896501089</v>
      </c>
      <c r="K25" s="74">
        <f>IF(RES_hh_fech!K25=0,0,RES_hh_fech!K25/RES_summary!K$19)</f>
        <v>24.915211056287752</v>
      </c>
      <c r="L25" s="74">
        <f>IF(RES_hh_fech!L25=0,0,RES_hh_fech!L25/RES_summary!L$19)</f>
        <v>24.769603480732524</v>
      </c>
      <c r="M25" s="74">
        <f>IF(RES_hh_fech!M25=0,0,RES_hh_fech!M25/RES_summary!M$19)</f>
        <v>22.266859440177125</v>
      </c>
      <c r="N25" s="74">
        <f>IF(RES_hh_fech!N25=0,0,RES_hh_fech!N25/RES_summary!N$19)</f>
        <v>21.27980741903227</v>
      </c>
      <c r="O25" s="74">
        <f>IF(RES_hh_fech!O25=0,0,RES_hh_fech!O25/RES_summary!O$19)</f>
        <v>20.334259047080526</v>
      </c>
      <c r="P25" s="74">
        <f>IF(RES_hh_fech!P25=0,0,RES_hh_fech!P25/RES_summary!P$19)</f>
        <v>20.652499064560875</v>
      </c>
      <c r="Q25" s="74">
        <f>IF(RES_hh_fech!Q25=0,0,RES_hh_fech!Q25/RES_summary!Q$19)</f>
        <v>20.475694331111985</v>
      </c>
      <c r="R25" s="74">
        <f>IF(RES_hh_fech!R25=0,0,RES_hh_fech!R25/RES_summary!R$19)</f>
        <v>20.550675123719262</v>
      </c>
      <c r="S25" s="74">
        <f>IF(RES_hh_fech!S25=0,0,RES_hh_fech!S25/RES_summary!S$19)</f>
        <v>21.43513083491705</v>
      </c>
      <c r="T25" s="74">
        <f>IF(RES_hh_fech!T25=0,0,RES_hh_fech!T25/RES_summary!T$19)</f>
        <v>20.870758956311054</v>
      </c>
      <c r="U25" s="74">
        <f>IF(RES_hh_fech!U25=0,0,RES_hh_fech!U25/RES_summary!U$19)</f>
        <v>20.062965599154229</v>
      </c>
      <c r="V25" s="74">
        <f>IF(RES_hh_fech!V25=0,0,RES_hh_fech!V25/RES_summary!V$19)</f>
        <v>20.818954579425895</v>
      </c>
      <c r="W25" s="74">
        <f>IF(RES_hh_fech!W25=0,0,RES_hh_fech!W25/RES_summary!W$19)</f>
        <v>18.41916748782014</v>
      </c>
      <c r="X25" s="74">
        <f>IF(RES_hh_fech!X25=0,0,RES_hh_fech!X25/RES_summary!X$19)</f>
        <v>16.972769637956269</v>
      </c>
      <c r="Y25" s="74">
        <f>IF(RES_hh_fech!Y25=0,0,RES_hh_fech!Y25/RES_summary!Y$19)</f>
        <v>13.722800295510355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0</v>
      </c>
      <c r="C26" s="77">
        <f>IF(RES_hh_fech!C26=0,0,RES_hh_fech!C26/RES_summary!C$19)</f>
        <v>0</v>
      </c>
      <c r="D26" s="77">
        <f>IF(RES_hh_fech!D26=0,0,RES_hh_fech!D26/RES_summary!D$19)</f>
        <v>0</v>
      </c>
      <c r="E26" s="77">
        <f>IF(RES_hh_fech!E26=0,0,RES_hh_fech!E26/RES_summary!E$19)</f>
        <v>8.7693348461967044</v>
      </c>
      <c r="F26" s="77">
        <f>IF(RES_hh_fech!F26=0,0,RES_hh_fech!F26/RES_summary!F$19)</f>
        <v>8.5526292196333227</v>
      </c>
      <c r="G26" s="77">
        <f>IF(RES_hh_fech!G26=0,0,RES_hh_fech!G26/RES_summary!G$19)</f>
        <v>8.9434752820068528</v>
      </c>
      <c r="H26" s="77">
        <f>IF(RES_hh_fech!H26=0,0,RES_hh_fech!H26/RES_summary!H$19)</f>
        <v>8.8550332100803804</v>
      </c>
      <c r="I26" s="77">
        <f>IF(RES_hh_fech!I26=0,0,RES_hh_fech!I26/RES_summary!I$19)</f>
        <v>8.6164025534811124</v>
      </c>
      <c r="J26" s="77">
        <f>IF(RES_hh_fech!J26=0,0,RES_hh_fech!J26/RES_summary!J$19)</f>
        <v>8.4338011297458415</v>
      </c>
      <c r="K26" s="77">
        <f>IF(RES_hh_fech!K26=0,0,RES_hh_fech!K26/RES_summary!K$19)</f>
        <v>8.0995945368596285</v>
      </c>
      <c r="L26" s="77">
        <f>IF(RES_hh_fech!L26=0,0,RES_hh_fech!L26/RES_summary!L$19)</f>
        <v>8.3440329000486599</v>
      </c>
      <c r="M26" s="77">
        <f>IF(RES_hh_fech!M26=0,0,RES_hh_fech!M26/RES_summary!M$19)</f>
        <v>8.3603293832830605</v>
      </c>
      <c r="N26" s="77">
        <f>IF(RES_hh_fech!N26=0,0,RES_hh_fech!N26/RES_summary!N$19)</f>
        <v>8.2739522280142221</v>
      </c>
      <c r="O26" s="77">
        <f>IF(RES_hh_fech!O26=0,0,RES_hh_fech!O26/RES_summary!O$19)</f>
        <v>8.1733956887326791</v>
      </c>
      <c r="P26" s="77">
        <f>IF(RES_hh_fech!P26=0,0,RES_hh_fech!P26/RES_summary!P$19)</f>
        <v>8.002319792993406</v>
      </c>
      <c r="Q26" s="77">
        <f>IF(RES_hh_fech!Q26=0,0,RES_hh_fech!Q26/RES_summary!Q$19)</f>
        <v>8.4540109101788783</v>
      </c>
      <c r="R26" s="77">
        <f>IF(RES_hh_fech!R26=0,0,RES_hh_fech!R26/RES_summary!R$19)</f>
        <v>8.8160558130418316</v>
      </c>
      <c r="S26" s="77">
        <f>IF(RES_hh_fech!S26=0,0,RES_hh_fech!S26/RES_summary!S$19)</f>
        <v>9.1540726447443692</v>
      </c>
      <c r="T26" s="77">
        <f>IF(RES_hh_fech!T26=0,0,RES_hh_fech!T26/RES_summary!T$19)</f>
        <v>8.9579054937165772</v>
      </c>
      <c r="U26" s="77">
        <f>IF(RES_hh_fech!U26=0,0,RES_hh_fech!U26/RES_summary!U$19)</f>
        <v>8.8171959280966679</v>
      </c>
      <c r="V26" s="77">
        <f>IF(RES_hh_fech!V26=0,0,RES_hh_fech!V26/RES_summary!V$19)</f>
        <v>8.9052838605318545</v>
      </c>
      <c r="W26" s="77">
        <f>IF(RES_hh_fech!W26=0,0,RES_hh_fech!W26/RES_summary!W$19)</f>
        <v>8.7766457588045252</v>
      </c>
      <c r="X26" s="77">
        <f>IF(RES_hh_fech!X26=0,0,RES_hh_fech!X26/RES_summary!X$19)</f>
        <v>7.8495604793090914</v>
      </c>
      <c r="Y26" s="77">
        <f>IF(RES_hh_fech!Y26=0,0,RES_hh_fech!Y26/RES_summary!Y$19)</f>
        <v>7.1143345158819109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12.044143561265084</v>
      </c>
      <c r="C27" s="69">
        <f>IF(RES_hh_fech!C27=0,0,RES_hh_fech!C27/RES_summary!C$19)</f>
        <v>12.301516575102701</v>
      </c>
      <c r="D27" s="69">
        <f>IF(RES_hh_fech!D27=0,0,RES_hh_fech!D27/RES_summary!D$19)</f>
        <v>11.958250839761009</v>
      </c>
      <c r="E27" s="69">
        <f>IF(RES_hh_fech!E27=0,0,RES_hh_fech!E27/RES_summary!E$19)</f>
        <v>12.437571110699517</v>
      </c>
      <c r="F27" s="69">
        <f>IF(RES_hh_fech!F27=0,0,RES_hh_fech!F27/RES_summary!F$19)</f>
        <v>12.302077065068541</v>
      </c>
      <c r="G27" s="69">
        <f>IF(RES_hh_fech!G27=0,0,RES_hh_fech!G27/RES_summary!G$19)</f>
        <v>12.447299775716502</v>
      </c>
      <c r="H27" s="69">
        <f>IF(RES_hh_fech!H27=0,0,RES_hh_fech!H27/RES_summary!H$19)</f>
        <v>13.12223266806968</v>
      </c>
      <c r="I27" s="69">
        <f>IF(RES_hh_fech!I27=0,0,RES_hh_fech!I27/RES_summary!I$19)</f>
        <v>11.65481705487084</v>
      </c>
      <c r="J27" s="69">
        <f>IF(RES_hh_fech!J27=0,0,RES_hh_fech!J27/RES_summary!J$19)</f>
        <v>12.100922771518496</v>
      </c>
      <c r="K27" s="69">
        <f>IF(RES_hh_fech!K27=0,0,RES_hh_fech!K27/RES_summary!K$19)</f>
        <v>12.584227881620651</v>
      </c>
      <c r="L27" s="69">
        <f>IF(RES_hh_fech!L27=0,0,RES_hh_fech!L27/RES_summary!L$19)</f>
        <v>13.34305466536439</v>
      </c>
      <c r="M27" s="69">
        <f>IF(RES_hh_fech!M27=0,0,RES_hh_fech!M27/RES_summary!M$19)</f>
        <v>11.599692171375855</v>
      </c>
      <c r="N27" s="69">
        <f>IF(RES_hh_fech!N27=0,0,RES_hh_fech!N27/RES_summary!N$19)</f>
        <v>12.26198474944003</v>
      </c>
      <c r="O27" s="69">
        <f>IF(RES_hh_fech!O27=0,0,RES_hh_fech!O27/RES_summary!O$19)</f>
        <v>12.139691853626919</v>
      </c>
      <c r="P27" s="69">
        <f>IF(RES_hh_fech!P27=0,0,RES_hh_fech!P27/RES_summary!P$19)</f>
        <v>10.357891727118561</v>
      </c>
      <c r="Q27" s="69">
        <f>IF(RES_hh_fech!Q27=0,0,RES_hh_fech!Q27/RES_summary!Q$19)</f>
        <v>10.992566243108595</v>
      </c>
      <c r="R27" s="69">
        <f>IF(RES_hh_fech!R27=0,0,RES_hh_fech!R27/RES_summary!R$19)</f>
        <v>11.127255819105761</v>
      </c>
      <c r="S27" s="69">
        <f>IF(RES_hh_fech!S27=0,0,RES_hh_fech!S27/RES_summary!S$19)</f>
        <v>10.950574981192194</v>
      </c>
      <c r="T27" s="69">
        <f>IF(RES_hh_fech!T27=0,0,RES_hh_fech!T27/RES_summary!T$19)</f>
        <v>10.25925951455241</v>
      </c>
      <c r="U27" s="69">
        <f>IF(RES_hh_fech!U27=0,0,RES_hh_fech!U27/RES_summary!U$19)</f>
        <v>9.6680016238762789</v>
      </c>
      <c r="V27" s="69">
        <f>IF(RES_hh_fech!V27=0,0,RES_hh_fech!V27/RES_summary!V$19)</f>
        <v>10.189766158827076</v>
      </c>
      <c r="W27" s="69">
        <f>IF(RES_hh_fech!W27=0,0,RES_hh_fech!W27/RES_summary!W$19)</f>
        <v>11.657693901451418</v>
      </c>
      <c r="X27" s="69">
        <f>IF(RES_hh_fech!X27=0,0,RES_hh_fech!X27/RES_summary!X$19)</f>
        <v>9.0436923701255196</v>
      </c>
      <c r="Y27" s="69">
        <f>IF(RES_hh_fech!Y27=0,0,RES_hh_fech!Y27/RES_summary!Y$19)</f>
        <v>8.8525588506914303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14.329840384115595</v>
      </c>
      <c r="C28" s="72">
        <f>IF(RES_hh_fech!C28=0,0,RES_hh_fech!C28/RES_summary!C$19)</f>
        <v>13.889721832327526</v>
      </c>
      <c r="D28" s="72">
        <f>IF(RES_hh_fech!D28=0,0,RES_hh_fech!D28/RES_summary!D$19)</f>
        <v>13.554440892754013</v>
      </c>
      <c r="E28" s="72">
        <f>IF(RES_hh_fech!E28=0,0,RES_hh_fech!E28/RES_summary!E$19)</f>
        <v>14.259118120998798</v>
      </c>
      <c r="F28" s="72">
        <f>IF(RES_hh_fech!F28=0,0,RES_hh_fech!F28/RES_summary!F$19)</f>
        <v>14.504884229801675</v>
      </c>
      <c r="G28" s="72">
        <f>IF(RES_hh_fech!G28=0,0,RES_hh_fech!G28/RES_summary!G$19)</f>
        <v>13.461307628188784</v>
      </c>
      <c r="H28" s="72">
        <f>IF(RES_hh_fech!H28=0,0,RES_hh_fech!H28/RES_summary!H$19)</f>
        <v>16.311198539462719</v>
      </c>
      <c r="I28" s="72">
        <f>IF(RES_hh_fech!I28=0,0,RES_hh_fech!I28/RES_summary!I$19)</f>
        <v>12.914014029883097</v>
      </c>
      <c r="J28" s="72">
        <f>IF(RES_hh_fech!J28=0,0,RES_hh_fech!J28/RES_summary!J$19)</f>
        <v>13.272861722562304</v>
      </c>
      <c r="K28" s="72">
        <f>IF(RES_hh_fech!K28=0,0,RES_hh_fech!K28/RES_summary!K$19)</f>
        <v>14.289537215618399</v>
      </c>
      <c r="L28" s="72">
        <f>IF(RES_hh_fech!L28=0,0,RES_hh_fech!L28/RES_summary!L$19)</f>
        <v>15.910227698612269</v>
      </c>
      <c r="M28" s="72">
        <f>IF(RES_hh_fech!M28=0,0,RES_hh_fech!M28/RES_summary!M$19)</f>
        <v>14.601652087048395</v>
      </c>
      <c r="N28" s="72">
        <f>IF(RES_hh_fech!N28=0,0,RES_hh_fech!N28/RES_summary!N$19)</f>
        <v>14.163964667241135</v>
      </c>
      <c r="O28" s="72">
        <f>IF(RES_hh_fech!O28=0,0,RES_hh_fech!O28/RES_summary!O$19)</f>
        <v>13.755960690517279</v>
      </c>
      <c r="P28" s="72">
        <f>IF(RES_hh_fech!P28=0,0,RES_hh_fech!P28/RES_summary!P$19)</f>
        <v>13.43639665200255</v>
      </c>
      <c r="Q28" s="72">
        <f>IF(RES_hh_fech!Q28=0,0,RES_hh_fech!Q28/RES_summary!Q$19)</f>
        <v>13.999529026778715</v>
      </c>
      <c r="R28" s="72">
        <f>IF(RES_hh_fech!R28=0,0,RES_hh_fech!R28/RES_summary!R$19)</f>
        <v>11.505857145208955</v>
      </c>
      <c r="S28" s="72">
        <f>IF(RES_hh_fech!S28=0,0,RES_hh_fech!S28/RES_summary!S$19)</f>
        <v>13.091832784809103</v>
      </c>
      <c r="T28" s="72">
        <f>IF(RES_hh_fech!T28=0,0,RES_hh_fech!T28/RES_summary!T$19)</f>
        <v>13.756450549201634</v>
      </c>
      <c r="U28" s="72">
        <f>IF(RES_hh_fech!U28=0,0,RES_hh_fech!U28/RES_summary!U$19)</f>
        <v>14.164015156799524</v>
      </c>
      <c r="V28" s="72">
        <f>IF(RES_hh_fech!V28=0,0,RES_hh_fech!V28/RES_summary!V$19)</f>
        <v>12.905317532190319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13.893178244495999</v>
      </c>
      <c r="C29" s="72">
        <f>IF(RES_hh_fech!C29=0,0,RES_hh_fech!C29/RES_summary!C$19)</f>
        <v>15.042694219348535</v>
      </c>
      <c r="D29" s="72">
        <f>IF(RES_hh_fech!D29=0,0,RES_hh_fech!D29/RES_summary!D$19)</f>
        <v>14.046319813555222</v>
      </c>
      <c r="E29" s="72">
        <f>IF(RES_hh_fech!E29=0,0,RES_hh_fech!E29/RES_summary!E$19)</f>
        <v>13.830378859611875</v>
      </c>
      <c r="F29" s="72">
        <f>IF(RES_hh_fech!F29=0,0,RES_hh_fech!F29/RES_summary!F$19)</f>
        <v>16.19615320940855</v>
      </c>
      <c r="G29" s="72">
        <f>IF(RES_hh_fech!G29=0,0,RES_hh_fech!G29/RES_summary!G$19)</f>
        <v>12.63676768222159</v>
      </c>
      <c r="H29" s="72">
        <f>IF(RES_hh_fech!H29=0,0,RES_hh_fech!H29/RES_summary!H$19)</f>
        <v>15.174388985529136</v>
      </c>
      <c r="I29" s="72">
        <f>IF(RES_hh_fech!I29=0,0,RES_hh_fech!I29/RES_summary!I$19)</f>
        <v>15.382023268343159</v>
      </c>
      <c r="J29" s="72">
        <f>IF(RES_hh_fech!J29=0,0,RES_hh_fech!J29/RES_summary!J$19)</f>
        <v>12.04865736094658</v>
      </c>
      <c r="K29" s="72">
        <f>IF(RES_hh_fech!K29=0,0,RES_hh_fech!K29/RES_summary!K$19)</f>
        <v>3.6019747124801613</v>
      </c>
      <c r="L29" s="72">
        <f>IF(RES_hh_fech!L29=0,0,RES_hh_fech!L29/RES_summary!L$19)</f>
        <v>12.156496649511709</v>
      </c>
      <c r="M29" s="72">
        <f>IF(RES_hh_fech!M29=0,0,RES_hh_fech!M29/RES_summary!M$19)</f>
        <v>15.720466644423126</v>
      </c>
      <c r="N29" s="72">
        <f>IF(RES_hh_fech!N29=0,0,RES_hh_fech!N29/RES_summary!N$19)</f>
        <v>16.102639268004879</v>
      </c>
      <c r="O29" s="72">
        <f>IF(RES_hh_fech!O29=0,0,RES_hh_fech!O29/RES_summary!O$19)</f>
        <v>11.714461827246327</v>
      </c>
      <c r="P29" s="72">
        <f>IF(RES_hh_fech!P29=0,0,RES_hh_fech!P29/RES_summary!P$19)</f>
        <v>17.188013575070443</v>
      </c>
      <c r="Q29" s="72">
        <f>IF(RES_hh_fech!Q29=0,0,RES_hh_fech!Q29/RES_summary!Q$19)</f>
        <v>14.114739554053932</v>
      </c>
      <c r="R29" s="72">
        <f>IF(RES_hh_fech!R29=0,0,RES_hh_fech!R29/RES_summary!R$19)</f>
        <v>10.885699037335046</v>
      </c>
      <c r="S29" s="72">
        <f>IF(RES_hh_fech!S29=0,0,RES_hh_fech!S29/RES_summary!S$19)</f>
        <v>11.299813035519994</v>
      </c>
      <c r="T29" s="72">
        <f>IF(RES_hh_fech!T29=0,0,RES_hh_fech!T29/RES_summary!T$19)</f>
        <v>13.75428570004488</v>
      </c>
      <c r="U29" s="72">
        <f>IF(RES_hh_fech!U29=0,0,RES_hh_fech!U29/RES_summary!U$19)</f>
        <v>12.025048694240914</v>
      </c>
      <c r="V29" s="72">
        <f>IF(RES_hh_fech!V29=0,0,RES_hh_fech!V29/RES_summary!V$19)</f>
        <v>14.441890123033204</v>
      </c>
      <c r="W29" s="72">
        <f>IF(RES_hh_fech!W29=0,0,RES_hh_fech!W29/RES_summary!W$19)</f>
        <v>12.311874433433026</v>
      </c>
      <c r="X29" s="72">
        <f>IF(RES_hh_fech!X29=0,0,RES_hh_fech!X29/RES_summary!X$19)</f>
        <v>10.382880311262548</v>
      </c>
      <c r="Y29" s="72">
        <f>IF(RES_hh_fech!Y29=0,0,RES_hh_fech!Y29/RES_summary!Y$19)</f>
        <v>11.466681259537204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13.841779475833301</v>
      </c>
      <c r="C30" s="72">
        <f>IF(RES_hh_fech!C30=0,0,RES_hh_fech!C30/RES_summary!C$19)</f>
        <v>14.591746914658282</v>
      </c>
      <c r="D30" s="72">
        <f>IF(RES_hh_fech!D30=0,0,RES_hh_fech!D30/RES_summary!D$19)</f>
        <v>13.786777733039708</v>
      </c>
      <c r="E30" s="72">
        <f>IF(RES_hh_fech!E30=0,0,RES_hh_fech!E30/RES_summary!E$19)</f>
        <v>14.672930750474309</v>
      </c>
      <c r="F30" s="72">
        <f>IF(RES_hh_fech!F30=0,0,RES_hh_fech!F30/RES_summary!F$19)</f>
        <v>14.453913479320322</v>
      </c>
      <c r="G30" s="72">
        <f>IF(RES_hh_fech!G30=0,0,RES_hh_fech!G30/RES_summary!G$19)</f>
        <v>14.927160090031595</v>
      </c>
      <c r="H30" s="72">
        <f>IF(RES_hh_fech!H30=0,0,RES_hh_fech!H30/RES_summary!H$19)</f>
        <v>15.547704133629464</v>
      </c>
      <c r="I30" s="72">
        <f>IF(RES_hh_fech!I30=0,0,RES_hh_fech!I30/RES_summary!I$19)</f>
        <v>13.537051583315916</v>
      </c>
      <c r="J30" s="72">
        <f>IF(RES_hh_fech!J30=0,0,RES_hh_fech!J30/RES_summary!J$19)</f>
        <v>14.291933860518197</v>
      </c>
      <c r="K30" s="72">
        <f>IF(RES_hh_fech!K30=0,0,RES_hh_fech!K30/RES_summary!K$19)</f>
        <v>14.899639427566896</v>
      </c>
      <c r="L30" s="72">
        <f>IF(RES_hh_fech!L30=0,0,RES_hh_fech!L30/RES_summary!L$19)</f>
        <v>16.341475175364764</v>
      </c>
      <c r="M30" s="72">
        <f>IF(RES_hh_fech!M30=0,0,RES_hh_fech!M30/RES_summary!M$19)</f>
        <v>13.583558822042979</v>
      </c>
      <c r="N30" s="72">
        <f>IF(RES_hh_fech!N30=0,0,RES_hh_fech!N30/RES_summary!N$19)</f>
        <v>14.609192893058161</v>
      </c>
      <c r="O30" s="72">
        <f>IF(RES_hh_fech!O30=0,0,RES_hh_fech!O30/RES_summary!O$19)</f>
        <v>14.842115436789646</v>
      </c>
      <c r="P30" s="72">
        <f>IF(RES_hh_fech!P30=0,0,RES_hh_fech!P30/RES_summary!P$19)</f>
        <v>11.734678016416909</v>
      </c>
      <c r="Q30" s="72">
        <f>IF(RES_hh_fech!Q30=0,0,RES_hh_fech!Q30/RES_summary!Q$19)</f>
        <v>13.020909730788352</v>
      </c>
      <c r="R30" s="72">
        <f>IF(RES_hh_fech!R30=0,0,RES_hh_fech!R30/RES_summary!R$19)</f>
        <v>13.790402714439665</v>
      </c>
      <c r="S30" s="72">
        <f>IF(RES_hh_fech!S30=0,0,RES_hh_fech!S30/RES_summary!S$19)</f>
        <v>13.462232743845295</v>
      </c>
      <c r="T30" s="72">
        <f>IF(RES_hh_fech!T30=0,0,RES_hh_fech!T30/RES_summary!T$19)</f>
        <v>12.387044265710017</v>
      </c>
      <c r="U30" s="72">
        <f>IF(RES_hh_fech!U30=0,0,RES_hh_fech!U30/RES_summary!U$19)</f>
        <v>11.651033390855325</v>
      </c>
      <c r="V30" s="72">
        <f>IF(RES_hh_fech!V30=0,0,RES_hh_fech!V30/RES_summary!V$19)</f>
        <v>12.620159667863879</v>
      </c>
      <c r="W30" s="72">
        <f>IF(RES_hh_fech!W30=0,0,RES_hh_fech!W30/RES_summary!W$19)</f>
        <v>15.189566569924644</v>
      </c>
      <c r="X30" s="72">
        <f>IF(RES_hh_fech!X30=0,0,RES_hh_fech!X30/RES_summary!X$19)</f>
        <v>10.918673612111514</v>
      </c>
      <c r="Y30" s="72">
        <f>IF(RES_hh_fech!Y30=0,0,RES_hh_fech!Y30/RES_summary!Y$19)</f>
        <v>11.415436426950716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14.180925230585604</v>
      </c>
      <c r="C31" s="72">
        <f>IF(RES_hh_fech!C31=0,0,RES_hh_fech!C31/RES_summary!C$19)</f>
        <v>13.74036627785442</v>
      </c>
      <c r="D31" s="72">
        <f>IF(RES_hh_fech!D31=0,0,RES_hh_fech!D31/RES_summary!D$19)</f>
        <v>14.045501886185914</v>
      </c>
      <c r="E31" s="72">
        <f>IF(RES_hh_fech!E31=0,0,RES_hh_fech!E31/RES_summary!E$19)</f>
        <v>14.137689375211888</v>
      </c>
      <c r="F31" s="72">
        <f>IF(RES_hh_fech!F31=0,0,RES_hh_fech!F31/RES_summary!F$19)</f>
        <v>14.123019238087322</v>
      </c>
      <c r="G31" s="72">
        <f>IF(RES_hh_fech!G31=0,0,RES_hh_fech!G31/RES_summary!G$19)</f>
        <v>14.605945865208104</v>
      </c>
      <c r="H31" s="72">
        <f>IF(RES_hh_fech!H31=0,0,RES_hh_fech!H31/RES_summary!H$19)</f>
        <v>14.953384091930243</v>
      </c>
      <c r="I31" s="72">
        <f>IF(RES_hh_fech!I31=0,0,RES_hh_fech!I31/RES_summary!I$19)</f>
        <v>13.843134110785723</v>
      </c>
      <c r="J31" s="72">
        <f>IF(RES_hh_fech!J31=0,0,RES_hh_fech!J31/RES_summary!J$19)</f>
        <v>14.578279752271238</v>
      </c>
      <c r="K31" s="72">
        <f>IF(RES_hh_fech!K31=0,0,RES_hh_fech!K31/RES_summary!K$19)</f>
        <v>15.448044403090925</v>
      </c>
      <c r="L31" s="72">
        <f>IF(RES_hh_fech!L31=0,0,RES_hh_fech!L31/RES_summary!L$19)</f>
        <v>15.007553582723467</v>
      </c>
      <c r="M31" s="72">
        <f>IF(RES_hh_fech!M31=0,0,RES_hh_fech!M31/RES_summary!M$19)</f>
        <v>14.825124332131166</v>
      </c>
      <c r="N31" s="72">
        <f>IF(RES_hh_fech!N31=0,0,RES_hh_fech!N31/RES_summary!N$19)</f>
        <v>13.555429439228737</v>
      </c>
      <c r="O31" s="72">
        <f>IF(RES_hh_fech!O31=0,0,RES_hh_fech!O31/RES_summary!O$19)</f>
        <v>12.498980696840871</v>
      </c>
      <c r="P31" s="72">
        <f>IF(RES_hh_fech!P31=0,0,RES_hh_fech!P31/RES_summary!P$19)</f>
        <v>14.735601992853912</v>
      </c>
      <c r="Q31" s="72">
        <f>IF(RES_hh_fech!Q31=0,0,RES_hh_fech!Q31/RES_summary!Q$19)</f>
        <v>12.231223604258821</v>
      </c>
      <c r="R31" s="72">
        <f>IF(RES_hh_fech!R31=0,0,RES_hh_fech!R31/RES_summary!R$19)</f>
        <v>13.699934767921611</v>
      </c>
      <c r="S31" s="72">
        <f>IF(RES_hh_fech!S31=0,0,RES_hh_fech!S31/RES_summary!S$19)</f>
        <v>12.802109777439519</v>
      </c>
      <c r="T31" s="72">
        <f>IF(RES_hh_fech!T31=0,0,RES_hh_fech!T31/RES_summary!T$19)</f>
        <v>13.813703188275545</v>
      </c>
      <c r="U31" s="72">
        <f>IF(RES_hh_fech!U31=0,0,RES_hh_fech!U31/RES_summary!U$19)</f>
        <v>13.778919390483026</v>
      </c>
      <c r="V31" s="72">
        <f>IF(RES_hh_fech!V31=0,0,RES_hh_fech!V31/RES_summary!V$19)</f>
        <v>16.283698039062774</v>
      </c>
      <c r="W31" s="72">
        <f>IF(RES_hh_fech!W31=0,0,RES_hh_fech!W31/RES_summary!W$19)</f>
        <v>13.931336054709323</v>
      </c>
      <c r="X31" s="72">
        <f>IF(RES_hh_fech!X31=0,0,RES_hh_fech!X31/RES_summary!X$19)</f>
        <v>10.048698772674934</v>
      </c>
      <c r="Y31" s="72">
        <f>IF(RES_hh_fech!Y31=0,0,RES_hh_fech!Y31/RES_summary!Y$19)</f>
        <v>11.977224356293231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11.042506267926361</v>
      </c>
      <c r="C32" s="77">
        <f>IF(RES_hh_fech!C32=0,0,RES_hh_fech!C32/RES_summary!C$19)</f>
        <v>10.990062141484762</v>
      </c>
      <c r="D32" s="77">
        <f>IF(RES_hh_fech!D32=0,0,RES_hh_fech!D32/RES_summary!D$19)</f>
        <v>10.88907637908626</v>
      </c>
      <c r="E32" s="77">
        <f>IF(RES_hh_fech!E32=0,0,RES_hh_fech!E32/RES_summary!E$19)</f>
        <v>11.199826278883414</v>
      </c>
      <c r="F32" s="77">
        <f>IF(RES_hh_fech!F32=0,0,RES_hh_fech!F32/RES_summary!F$19)</f>
        <v>10.953292189460877</v>
      </c>
      <c r="G32" s="77">
        <f>IF(RES_hh_fech!G32=0,0,RES_hh_fech!G32/RES_summary!G$19)</f>
        <v>11.143763296526039</v>
      </c>
      <c r="H32" s="77">
        <f>IF(RES_hh_fech!H32=0,0,RES_hh_fech!H32/RES_summary!H$19)</f>
        <v>11.812052477124913</v>
      </c>
      <c r="I32" s="77">
        <f>IF(RES_hh_fech!I32=0,0,RES_hh_fech!I32/RES_summary!I$19)</f>
        <v>10.613706079283052</v>
      </c>
      <c r="J32" s="77">
        <f>IF(RES_hh_fech!J32=0,0,RES_hh_fech!J32/RES_summary!J$19)</f>
        <v>11.050920948572561</v>
      </c>
      <c r="K32" s="77">
        <f>IF(RES_hh_fech!K32=0,0,RES_hh_fech!K32/RES_summary!K$19)</f>
        <v>11.702442564113456</v>
      </c>
      <c r="L32" s="77">
        <f>IF(RES_hh_fech!L32=0,0,RES_hh_fech!L32/RES_summary!L$19)</f>
        <v>12.027979125342704</v>
      </c>
      <c r="M32" s="77">
        <f>IF(RES_hh_fech!M32=0,0,RES_hh_fech!M32/RES_summary!M$19)</f>
        <v>10.554462414843043</v>
      </c>
      <c r="N32" s="77">
        <f>IF(RES_hh_fech!N32=0,0,RES_hh_fech!N32/RES_summary!N$19)</f>
        <v>11.144247809851816</v>
      </c>
      <c r="O32" s="77">
        <f>IF(RES_hh_fech!O32=0,0,RES_hh_fech!O32/RES_summary!O$19)</f>
        <v>11.133366766625805</v>
      </c>
      <c r="P32" s="77">
        <f>IF(RES_hh_fech!P32=0,0,RES_hh_fech!P32/RES_summary!P$19)</f>
        <v>9.3725810514271952</v>
      </c>
      <c r="Q32" s="77">
        <f>IF(RES_hh_fech!Q32=0,0,RES_hh_fech!Q32/RES_summary!Q$19)</f>
        <v>10.035572036898664</v>
      </c>
      <c r="R32" s="77">
        <f>IF(RES_hh_fech!R32=0,0,RES_hh_fech!R32/RES_summary!R$19)</f>
        <v>10.006152096795081</v>
      </c>
      <c r="S32" s="77">
        <f>IF(RES_hh_fech!S32=0,0,RES_hh_fech!S32/RES_summary!S$19)</f>
        <v>9.8649494818132553</v>
      </c>
      <c r="T32" s="77">
        <f>IF(RES_hh_fech!T32=0,0,RES_hh_fech!T32/RES_summary!T$19)</f>
        <v>9.1581210435794471</v>
      </c>
      <c r="U32" s="77">
        <f>IF(RES_hh_fech!U32=0,0,RES_hh_fech!U32/RES_summary!U$19)</f>
        <v>8.6721792633691681</v>
      </c>
      <c r="V32" s="77">
        <f>IF(RES_hh_fech!V32=0,0,RES_hh_fech!V32/RES_summary!V$19)</f>
        <v>8.9423553684402641</v>
      </c>
      <c r="W32" s="77">
        <f>IF(RES_hh_fech!W32=0,0,RES_hh_fech!W32/RES_summary!W$19)</f>
        <v>10.294029976282902</v>
      </c>
      <c r="X32" s="77">
        <f>IF(RES_hh_fech!X32=0,0,RES_hh_fech!X32/RES_summary!X$19)</f>
        <v>8.3615050632041328</v>
      </c>
      <c r="Y32" s="77">
        <f>IF(RES_hh_fech!Y32=0,0,RES_hh_fech!Y32/RES_summary!Y$19)</f>
        <v>7.9436427247937171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128.86222098299325</v>
      </c>
      <c r="C3" s="65">
        <f>IF(RES_hh_tesh!C3=0,0,RES_hh_tesh!C3/RES_summary!C$19)</f>
        <v>141.13886862461121</v>
      </c>
      <c r="D3" s="65">
        <f>IF(RES_hh_tesh!D3=0,0,RES_hh_tesh!D3/RES_summary!D$19)</f>
        <v>134.83344880631762</v>
      </c>
      <c r="E3" s="65">
        <f>IF(RES_hh_tesh!E3=0,0,RES_hh_tesh!E3/RES_summary!E$19)</f>
        <v>138.83157387699342</v>
      </c>
      <c r="F3" s="65">
        <f>IF(RES_hh_tesh!F3=0,0,RES_hh_tesh!F3/RES_summary!F$19)</f>
        <v>135.7884483253207</v>
      </c>
      <c r="G3" s="65">
        <f>IF(RES_hh_tesh!G3=0,0,RES_hh_tesh!G3/RES_summary!G$19)</f>
        <v>131.90473130349366</v>
      </c>
      <c r="H3" s="65">
        <f>IF(RES_hh_tesh!H3=0,0,RES_hh_tesh!H3/RES_summary!H$19)</f>
        <v>134.96165884436377</v>
      </c>
      <c r="I3" s="65">
        <f>IF(RES_hh_tesh!I3=0,0,RES_hh_tesh!I3/RES_summary!I$19)</f>
        <v>127.6052841635135</v>
      </c>
      <c r="J3" s="65">
        <f>IF(RES_hh_tesh!J3=0,0,RES_hh_tesh!J3/RES_summary!J$19)</f>
        <v>128.66323941733182</v>
      </c>
      <c r="K3" s="65">
        <f>IF(RES_hh_tesh!K3=0,0,RES_hh_tesh!K3/RES_summary!K$19)</f>
        <v>131.65475632167224</v>
      </c>
      <c r="L3" s="65">
        <f>IF(RES_hh_tesh!L3=0,0,RES_hh_tesh!L3/RES_summary!L$19)</f>
        <v>148.40722784874316</v>
      </c>
      <c r="M3" s="65">
        <f>IF(RES_hh_tesh!M3=0,0,RES_hh_tesh!M3/RES_summary!M$19)</f>
        <v>135.37897610494824</v>
      </c>
      <c r="N3" s="65">
        <f>IF(RES_hh_tesh!N3=0,0,RES_hh_tesh!N3/RES_summary!N$19)</f>
        <v>139.81259847236802</v>
      </c>
      <c r="O3" s="65">
        <f>IF(RES_hh_tesh!O3=0,0,RES_hh_tesh!O3/RES_summary!O$19)</f>
        <v>142.19020179979509</v>
      </c>
      <c r="P3" s="65">
        <f>IF(RES_hh_tesh!P3=0,0,RES_hh_tesh!P3/RES_summary!P$19)</f>
        <v>126.39189538617455</v>
      </c>
      <c r="Q3" s="65">
        <f>IF(RES_hh_tesh!Q3=0,0,RES_hh_tesh!Q3/RES_summary!Q$19)</f>
        <v>130.42892969906094</v>
      </c>
      <c r="R3" s="65">
        <f>IF(RES_hh_tesh!R3=0,0,RES_hh_tesh!R3/RES_summary!R$19)</f>
        <v>136.36179437798583</v>
      </c>
      <c r="S3" s="65">
        <f>IF(RES_hh_tesh!S3=0,0,RES_hh_tesh!S3/RES_summary!S$19)</f>
        <v>138.94012610745366</v>
      </c>
      <c r="T3" s="65">
        <f>IF(RES_hh_tesh!T3=0,0,RES_hh_tesh!T3/RES_summary!T$19)</f>
        <v>135.43375033799893</v>
      </c>
      <c r="U3" s="65">
        <f>IF(RES_hh_tesh!U3=0,0,RES_hh_tesh!U3/RES_summary!U$19)</f>
        <v>132.82050395141019</v>
      </c>
      <c r="V3" s="65">
        <f>IF(RES_hh_tesh!V3=0,0,RES_hh_tesh!V3/RES_summary!V$19)</f>
        <v>136.45906052676153</v>
      </c>
      <c r="W3" s="65">
        <f>IF(RES_hh_tesh!W3=0,0,RES_hh_tesh!W3/RES_summary!W$19)</f>
        <v>149.47521149076152</v>
      </c>
      <c r="X3" s="65">
        <f>IF(RES_hh_tesh!X3=0,0,RES_hh_tesh!X3/RES_summary!X$19)</f>
        <v>136.95667114632894</v>
      </c>
      <c r="Y3" s="65">
        <f>IF(RES_hh_tesh!Y3=0,0,RES_hh_tesh!Y3/RES_summary!Y$19)</f>
        <v>118.73620026097863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104.58883745616106</v>
      </c>
      <c r="C4" s="69">
        <f>IF(RES_hh_tesh!C4=0,0,RES_hh_tesh!C4/RES_summary!C$19)</f>
        <v>116.10850175188534</v>
      </c>
      <c r="D4" s="69">
        <f>IF(RES_hh_tesh!D4=0,0,RES_hh_tesh!D4/RES_summary!D$19)</f>
        <v>110.21325087147019</v>
      </c>
      <c r="E4" s="69">
        <f>IF(RES_hh_tesh!E4=0,0,RES_hh_tesh!E4/RES_summary!E$19)</f>
        <v>113.28672339442652</v>
      </c>
      <c r="F4" s="69">
        <f>IF(RES_hh_tesh!F4=0,0,RES_hh_tesh!F4/RES_summary!F$19)</f>
        <v>110.81312788452631</v>
      </c>
      <c r="G4" s="69">
        <f>IF(RES_hh_tesh!G4=0,0,RES_hh_tesh!G4/RES_summary!G$19)</f>
        <v>106.07091957361895</v>
      </c>
      <c r="H4" s="69">
        <f>IF(RES_hh_tesh!H4=0,0,RES_hh_tesh!H4/RES_summary!H$19)</f>
        <v>108.80379129692193</v>
      </c>
      <c r="I4" s="69">
        <f>IF(RES_hh_tesh!I4=0,0,RES_hh_tesh!I4/RES_summary!I$19)</f>
        <v>102.86140972055833</v>
      </c>
      <c r="J4" s="69">
        <f>IF(RES_hh_tesh!J4=0,0,RES_hh_tesh!J4/RES_summary!J$19)</f>
        <v>103.97872476964922</v>
      </c>
      <c r="K4" s="69">
        <f>IF(RES_hh_tesh!K4=0,0,RES_hh_tesh!K4/RES_summary!K$19)</f>
        <v>107.26900243037645</v>
      </c>
      <c r="L4" s="69">
        <f>IF(RES_hh_tesh!L4=0,0,RES_hh_tesh!L4/RES_summary!L$19)</f>
        <v>123.07322360868739</v>
      </c>
      <c r="M4" s="69">
        <f>IF(RES_hh_tesh!M4=0,0,RES_hh_tesh!M4/RES_summary!M$19)</f>
        <v>112.90863771841873</v>
      </c>
      <c r="N4" s="69">
        <f>IF(RES_hh_tesh!N4=0,0,RES_hh_tesh!N4/RES_summary!N$19)</f>
        <v>117.03554681958282</v>
      </c>
      <c r="O4" s="69">
        <f>IF(RES_hh_tesh!O4=0,0,RES_hh_tesh!O4/RES_summary!O$19)</f>
        <v>119.6184097400096</v>
      </c>
      <c r="P4" s="69">
        <f>IF(RES_hh_tesh!P4=0,0,RES_hh_tesh!P4/RES_summary!P$19)</f>
        <v>105.21676262775857</v>
      </c>
      <c r="Q4" s="69">
        <f>IF(RES_hh_tesh!Q4=0,0,RES_hh_tesh!Q4/RES_summary!Q$19)</f>
        <v>108.34743162302266</v>
      </c>
      <c r="R4" s="69">
        <f>IF(RES_hh_tesh!R4=0,0,RES_hh_tesh!R4/RES_summary!R$19)</f>
        <v>113.42208289867197</v>
      </c>
      <c r="S4" s="69">
        <f>IF(RES_hh_tesh!S4=0,0,RES_hh_tesh!S4/RES_summary!S$19)</f>
        <v>115.07315083379191</v>
      </c>
      <c r="T4" s="69">
        <f>IF(RES_hh_tesh!T4=0,0,RES_hh_tesh!T4/RES_summary!T$19)</f>
        <v>112.10641928184236</v>
      </c>
      <c r="U4" s="69">
        <f>IF(RES_hh_tesh!U4=0,0,RES_hh_tesh!U4/RES_summary!U$19)</f>
        <v>110.17897741236462</v>
      </c>
      <c r="V4" s="69">
        <f>IF(RES_hh_tesh!V4=0,0,RES_hh_tesh!V4/RES_summary!V$19)</f>
        <v>112.72744412425075</v>
      </c>
      <c r="W4" s="69">
        <f>IF(RES_hh_tesh!W4=0,0,RES_hh_tesh!W4/RES_summary!W$19)</f>
        <v>125.10733227777837</v>
      </c>
      <c r="X4" s="69">
        <f>IF(RES_hh_tesh!X4=0,0,RES_hh_tesh!X4/RES_summary!X$19)</f>
        <v>115.81326257698113</v>
      </c>
      <c r="Y4" s="69">
        <f>IF(RES_hh_tesh!Y4=0,0,RES_hh_tesh!Y4/RES_summary!Y$19)</f>
        <v>99.493791771174685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106.81270646152575</v>
      </c>
      <c r="C5" s="72">
        <f>IF(RES_hh_tesh!C5=0,0,RES_hh_tesh!C5/RES_summary!C$19)</f>
        <v>113.58418185393286</v>
      </c>
      <c r="D5" s="72">
        <f>IF(RES_hh_tesh!D5=0,0,RES_hh_tesh!D5/RES_summary!D$19)</f>
        <v>107.67990491335819</v>
      </c>
      <c r="E5" s="72">
        <f>IF(RES_hh_tesh!E5=0,0,RES_hh_tesh!E5/RES_summary!E$19)</f>
        <v>112.13315869447398</v>
      </c>
      <c r="F5" s="72">
        <f>IF(RES_hh_tesh!F5=0,0,RES_hh_tesh!F5/RES_summary!F$19)</f>
        <v>112.65996921776841</v>
      </c>
      <c r="G5" s="72">
        <f>IF(RES_hh_tesh!G5=0,0,RES_hh_tesh!G5/RES_summary!G$19)</f>
        <v>98.54457809334545</v>
      </c>
      <c r="H5" s="72">
        <f>IF(RES_hh_tesh!H5=0,0,RES_hh_tesh!H5/RES_summary!H$19)</f>
        <v>116.04250717644142</v>
      </c>
      <c r="I5" s="72">
        <f>IF(RES_hh_tesh!I5=0,0,RES_hh_tesh!I5/RES_summary!I$19)</f>
        <v>97.346686977255175</v>
      </c>
      <c r="J5" s="72">
        <f>IF(RES_hh_tesh!J5=0,0,RES_hh_tesh!J5/RES_summary!J$19)</f>
        <v>96.908331878946939</v>
      </c>
      <c r="K5" s="72">
        <f>IF(RES_hh_tesh!K5=0,0,RES_hh_tesh!K5/RES_summary!K$19)</f>
        <v>103.99931800546338</v>
      </c>
      <c r="L5" s="72">
        <f>IF(RES_hh_tesh!L5=0,0,RES_hh_tesh!L5/RES_summary!L$19)</f>
        <v>127.35037141797646</v>
      </c>
      <c r="M5" s="72">
        <f>IF(RES_hh_tesh!M5=0,0,RES_hh_tesh!M5/RES_summary!M$19)</f>
        <v>113.3769364343009</v>
      </c>
      <c r="N5" s="72">
        <f>IF(RES_hh_tesh!N5=0,0,RES_hh_tesh!N5/RES_summary!N$19)</f>
        <v>117.04003029639411</v>
      </c>
      <c r="O5" s="72">
        <f>IF(RES_hh_tesh!O5=0,0,RES_hh_tesh!O5/RES_summary!O$19)</f>
        <v>122.008463600177</v>
      </c>
      <c r="P5" s="72">
        <f>IF(RES_hh_tesh!P5=0,0,RES_hh_tesh!P5/RES_summary!P$19)</f>
        <v>104.87331851628333</v>
      </c>
      <c r="Q5" s="72">
        <f>IF(RES_hh_tesh!Q5=0,0,RES_hh_tesh!Q5/RES_summary!Q$19)</f>
        <v>107.72678412514765</v>
      </c>
      <c r="R5" s="72">
        <f>IF(RES_hh_tesh!R5=0,0,RES_hh_tesh!R5/RES_summary!R$19)</f>
        <v>110.57788916133963</v>
      </c>
      <c r="S5" s="72">
        <f>IF(RES_hh_tesh!S5=0,0,RES_hh_tesh!S5/RES_summary!S$19)</f>
        <v>116.92015266786075</v>
      </c>
      <c r="T5" s="72">
        <f>IF(RES_hh_tesh!T5=0,0,RES_hh_tesh!T5/RES_summary!T$19)</f>
        <v>116.18604887092411</v>
      </c>
      <c r="U5" s="72">
        <f>IF(RES_hh_tesh!U5=0,0,RES_hh_tesh!U5/RES_summary!U$19)</f>
        <v>104.70600149179873</v>
      </c>
      <c r="V5" s="72">
        <f>IF(RES_hh_tesh!V5=0,0,RES_hh_tesh!V5/RES_summary!V$19)</f>
        <v>109.77671904471936</v>
      </c>
      <c r="W5" s="72">
        <f>IF(RES_hh_tesh!W5=0,0,RES_hh_tesh!W5/RES_summary!W$19)</f>
        <v>118.56496496441829</v>
      </c>
      <c r="X5" s="72">
        <f>IF(RES_hh_tesh!X5=0,0,RES_hh_tesh!X5/RES_summary!X$19)</f>
        <v>132.8441797879093</v>
      </c>
      <c r="Y5" s="72">
        <f>IF(RES_hh_tesh!Y5=0,0,RES_hh_tesh!Y5/RES_summary!Y$19)</f>
        <v>88.694202124118604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100.48759783340759</v>
      </c>
      <c r="C6" s="72">
        <f>IF(RES_hh_tesh!C6=0,0,RES_hh_tesh!C6/RES_summary!C$19)</f>
        <v>120.77988849949594</v>
      </c>
      <c r="D6" s="72">
        <f>IF(RES_hh_tesh!D6=0,0,RES_hh_tesh!D6/RES_summary!D$19)</f>
        <v>105.38046342549704</v>
      </c>
      <c r="E6" s="72">
        <f>IF(RES_hh_tesh!E6=0,0,RES_hh_tesh!E6/RES_summary!E$19)</f>
        <v>106.77746420937271</v>
      </c>
      <c r="F6" s="72">
        <f>IF(RES_hh_tesh!F6=0,0,RES_hh_tesh!F6/RES_summary!F$19)</f>
        <v>121.40433475953921</v>
      </c>
      <c r="G6" s="72">
        <f>IF(RES_hh_tesh!G6=0,0,RES_hh_tesh!G6/RES_summary!G$19)</f>
        <v>90.896116910814243</v>
      </c>
      <c r="H6" s="72">
        <f>IF(RES_hh_tesh!H6=0,0,RES_hh_tesh!H6/RES_summary!H$19)</f>
        <v>112.87923063139429</v>
      </c>
      <c r="I6" s="72">
        <f>IF(RES_hh_tesh!I6=0,0,RES_hh_tesh!I6/RES_summary!I$19)</f>
        <v>89.321150168434784</v>
      </c>
      <c r="J6" s="72">
        <f>IF(RES_hh_tesh!J6=0,0,RES_hh_tesh!J6/RES_summary!J$19)</f>
        <v>71.250274004040563</v>
      </c>
      <c r="K6" s="72">
        <f>IF(RES_hh_tesh!K6=0,0,RES_hh_tesh!K6/RES_summary!K$19)</f>
        <v>24.259953850286266</v>
      </c>
      <c r="L6" s="72">
        <f>IF(RES_hh_tesh!L6=0,0,RES_hh_tesh!L6/RES_summary!L$19)</f>
        <v>108.5436658079162</v>
      </c>
      <c r="M6" s="72">
        <f>IF(RES_hh_tesh!M6=0,0,RES_hh_tesh!M6/RES_summary!M$19)</f>
        <v>108.67246302210744</v>
      </c>
      <c r="N6" s="72">
        <f>IF(RES_hh_tesh!N6=0,0,RES_hh_tesh!N6/RES_summary!N$19)</f>
        <v>134.50670450830253</v>
      </c>
      <c r="O6" s="72">
        <f>IF(RES_hh_tesh!O6=0,0,RES_hh_tesh!O6/RES_summary!O$19)</f>
        <v>110.02590333584062</v>
      </c>
      <c r="P6" s="72">
        <f>IF(RES_hh_tesh!P6=0,0,RES_hh_tesh!P6/RES_summary!P$19)</f>
        <v>108.62553863788567</v>
      </c>
      <c r="Q6" s="72">
        <f>IF(RES_hh_tesh!Q6=0,0,RES_hh_tesh!Q6/RES_summary!Q$19)</f>
        <v>105.75882788787054</v>
      </c>
      <c r="R6" s="72">
        <f>IF(RES_hh_tesh!R6=0,0,RES_hh_tesh!R6/RES_summary!R$19)</f>
        <v>112.11316086114395</v>
      </c>
      <c r="S6" s="72">
        <f>IF(RES_hh_tesh!S6=0,0,RES_hh_tesh!S6/RES_summary!S$19)</f>
        <v>109.18732318518524</v>
      </c>
      <c r="T6" s="72">
        <f>IF(RES_hh_tesh!T6=0,0,RES_hh_tesh!T6/RES_summary!T$19)</f>
        <v>117.06033563890885</v>
      </c>
      <c r="U6" s="72">
        <f>IF(RES_hh_tesh!U6=0,0,RES_hh_tesh!U6/RES_summary!U$19)</f>
        <v>107.18658771272993</v>
      </c>
      <c r="V6" s="72">
        <f>IF(RES_hh_tesh!V6=0,0,RES_hh_tesh!V6/RES_summary!V$19)</f>
        <v>111.29323221095433</v>
      </c>
      <c r="W6" s="72">
        <f>IF(RES_hh_tesh!W6=0,0,RES_hh_tesh!W6/RES_summary!W$19)</f>
        <v>117.730176033677</v>
      </c>
      <c r="X6" s="72">
        <f>IF(RES_hh_tesh!X6=0,0,RES_hh_tesh!X6/RES_summary!X$19)</f>
        <v>102.22754560486398</v>
      </c>
      <c r="Y6" s="72">
        <f>IF(RES_hh_tesh!Y6=0,0,RES_hh_tesh!Y6/RES_summary!Y$19)</f>
        <v>122.00065760371939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0</v>
      </c>
      <c r="C7" s="72">
        <f>IF(RES_hh_tesh!C7=0,0,RES_hh_tesh!C7/RES_summary!C$19)</f>
        <v>0</v>
      </c>
      <c r="D7" s="72">
        <f>IF(RES_hh_tesh!D7=0,0,RES_hh_tesh!D7/RES_summary!D$19)</f>
        <v>0</v>
      </c>
      <c r="E7" s="72">
        <f>IF(RES_hh_tesh!E7=0,0,RES_hh_tesh!E7/RES_summary!E$19)</f>
        <v>0</v>
      </c>
      <c r="F7" s="72">
        <f>IF(RES_hh_tesh!F7=0,0,RES_hh_tesh!F7/RES_summary!F$19)</f>
        <v>0</v>
      </c>
      <c r="G7" s="72">
        <f>IF(RES_hh_tesh!G7=0,0,RES_hh_tesh!G7/RES_summary!G$19)</f>
        <v>0</v>
      </c>
      <c r="H7" s="72">
        <f>IF(RES_hh_tesh!H7=0,0,RES_hh_tesh!H7/RES_summary!H$19)</f>
        <v>0</v>
      </c>
      <c r="I7" s="72">
        <f>IF(RES_hh_tesh!I7=0,0,RES_hh_tesh!I7/RES_summary!I$19)</f>
        <v>0</v>
      </c>
      <c r="J7" s="72">
        <f>IF(RES_hh_tesh!J7=0,0,RES_hh_tesh!J7/RES_summary!J$19)</f>
        <v>0</v>
      </c>
      <c r="K7" s="72">
        <f>IF(RES_hh_tesh!K7=0,0,RES_hh_tesh!K7/RES_summary!K$19)</f>
        <v>0</v>
      </c>
      <c r="L7" s="72">
        <f>IF(RES_hh_tesh!L7=0,0,RES_hh_tesh!L7/RES_summary!L$19)</f>
        <v>0</v>
      </c>
      <c r="M7" s="72">
        <f>IF(RES_hh_tesh!M7=0,0,RES_hh_tesh!M7/RES_summary!M$19)</f>
        <v>0</v>
      </c>
      <c r="N7" s="72">
        <f>IF(RES_hh_tesh!N7=0,0,RES_hh_tesh!N7/RES_summary!N$19)</f>
        <v>0</v>
      </c>
      <c r="O7" s="72">
        <f>IF(RES_hh_tesh!O7=0,0,RES_hh_tesh!O7/RES_summary!O$19)</f>
        <v>0</v>
      </c>
      <c r="P7" s="72">
        <f>IF(RES_hh_tesh!P7=0,0,RES_hh_tesh!P7/RES_summary!P$19)</f>
        <v>0</v>
      </c>
      <c r="Q7" s="72">
        <f>IF(RES_hh_tesh!Q7=0,0,RES_hh_tesh!Q7/RES_summary!Q$19)</f>
        <v>0</v>
      </c>
      <c r="R7" s="72">
        <f>IF(RES_hh_tesh!R7=0,0,RES_hh_tesh!R7/RES_summary!R$19)</f>
        <v>0</v>
      </c>
      <c r="S7" s="72">
        <f>IF(RES_hh_tesh!S7=0,0,RES_hh_tesh!S7/RES_summary!S$19)</f>
        <v>0</v>
      </c>
      <c r="T7" s="72">
        <f>IF(RES_hh_tesh!T7=0,0,RES_hh_tesh!T7/RES_summary!T$19)</f>
        <v>0</v>
      </c>
      <c r="U7" s="72">
        <f>IF(RES_hh_tesh!U7=0,0,RES_hh_tesh!U7/RES_summary!U$19)</f>
        <v>0</v>
      </c>
      <c r="V7" s="72">
        <f>IF(RES_hh_tesh!V7=0,0,RES_hh_tesh!V7/RES_summary!V$19)</f>
        <v>0</v>
      </c>
      <c r="W7" s="72">
        <f>IF(RES_hh_tesh!W7=0,0,RES_hh_tesh!W7/RES_summary!W$19)</f>
        <v>0</v>
      </c>
      <c r="X7" s="72">
        <f>IF(RES_hh_tesh!X7=0,0,RES_hh_tesh!X7/RES_summary!X$19)</f>
        <v>0</v>
      </c>
      <c r="Y7" s="72">
        <f>IF(RES_hh_tesh!Y7=0,0,RES_hh_tesh!Y7/RES_summary!Y$19)</f>
        <v>0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100.47298867837782</v>
      </c>
      <c r="C8" s="72">
        <f>IF(RES_hh_tesh!C8=0,0,RES_hh_tesh!C8/RES_summary!C$19)</f>
        <v>115.9177601527971</v>
      </c>
      <c r="D8" s="72">
        <f>IF(RES_hh_tesh!D8=0,0,RES_hh_tesh!D8/RES_summary!D$19)</f>
        <v>106.82832800824112</v>
      </c>
      <c r="E8" s="72">
        <f>IF(RES_hh_tesh!E8=0,0,RES_hh_tesh!E8/RES_summary!E$19)</f>
        <v>112.43762534663192</v>
      </c>
      <c r="F8" s="72">
        <f>IF(RES_hh_tesh!F8=0,0,RES_hh_tesh!F8/RES_summary!F$19)</f>
        <v>109.07270797019973</v>
      </c>
      <c r="G8" s="72">
        <f>IF(RES_hh_tesh!G8=0,0,RES_hh_tesh!G8/RES_summary!G$19)</f>
        <v>105.65759238681525</v>
      </c>
      <c r="H8" s="72">
        <f>IF(RES_hh_tesh!H8=0,0,RES_hh_tesh!H8/RES_summary!H$19)</f>
        <v>107.80934224774707</v>
      </c>
      <c r="I8" s="72">
        <f>IF(RES_hh_tesh!I8=0,0,RES_hh_tesh!I8/RES_summary!I$19)</f>
        <v>100.28830873048419</v>
      </c>
      <c r="J8" s="72">
        <f>IF(RES_hh_tesh!J8=0,0,RES_hh_tesh!J8/RES_summary!J$19)</f>
        <v>101.37854828652276</v>
      </c>
      <c r="K8" s="72">
        <f>IF(RES_hh_tesh!K8=0,0,RES_hh_tesh!K8/RES_summary!K$19)</f>
        <v>105.28579369178358</v>
      </c>
      <c r="L8" s="72">
        <f>IF(RES_hh_tesh!L8=0,0,RES_hh_tesh!L8/RES_summary!L$19)</f>
        <v>125.87963141532182</v>
      </c>
      <c r="M8" s="72">
        <f>IF(RES_hh_tesh!M8=0,0,RES_hh_tesh!M8/RES_summary!M$19)</f>
        <v>109.81565718532264</v>
      </c>
      <c r="N8" s="72">
        <f>IF(RES_hh_tesh!N8=0,0,RES_hh_tesh!N8/RES_summary!N$19)</f>
        <v>114.18106071203208</v>
      </c>
      <c r="O8" s="72">
        <f>IF(RES_hh_tesh!O8=0,0,RES_hh_tesh!O8/RES_summary!O$19)</f>
        <v>119.78700608435958</v>
      </c>
      <c r="P8" s="72">
        <f>IF(RES_hh_tesh!P8=0,0,RES_hh_tesh!P8/RES_summary!P$19)</f>
        <v>97.691567545604286</v>
      </c>
      <c r="Q8" s="72">
        <f>IF(RES_hh_tesh!Q8=0,0,RES_hh_tesh!Q8/RES_summary!Q$19)</f>
        <v>104.82313537586039</v>
      </c>
      <c r="R8" s="72">
        <f>IF(RES_hh_tesh!R8=0,0,RES_hh_tesh!R8/RES_summary!R$19)</f>
        <v>114.84870769811022</v>
      </c>
      <c r="S8" s="72">
        <f>IF(RES_hh_tesh!S8=0,0,RES_hh_tesh!S8/RES_summary!S$19)</f>
        <v>115.19032676452534</v>
      </c>
      <c r="T8" s="72">
        <f>IF(RES_hh_tesh!T8=0,0,RES_hh_tesh!T8/RES_summary!T$19)</f>
        <v>109.74982956357535</v>
      </c>
      <c r="U8" s="72">
        <f>IF(RES_hh_tesh!U8=0,0,RES_hh_tesh!U8/RES_summary!U$19)</f>
        <v>106.70327281986172</v>
      </c>
      <c r="V8" s="72">
        <f>IF(RES_hh_tesh!V8=0,0,RES_hh_tesh!V8/RES_summary!V$19)</f>
        <v>111.44824312488042</v>
      </c>
      <c r="W8" s="72">
        <f>IF(RES_hh_tesh!W8=0,0,RES_hh_tesh!W8/RES_summary!W$19)</f>
        <v>127.6546270923949</v>
      </c>
      <c r="X8" s="72">
        <f>IF(RES_hh_tesh!X8=0,0,RES_hh_tesh!X8/RES_summary!X$19)</f>
        <v>107.56081584815104</v>
      </c>
      <c r="Y8" s="72">
        <f>IF(RES_hh_tesh!Y8=0,0,RES_hh_tesh!Y8/RES_summary!Y$19)</f>
        <v>94.491291306591989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104.58778933365328</v>
      </c>
      <c r="C9" s="72">
        <f>IF(RES_hh_tesh!C9=0,0,RES_hh_tesh!C9/RES_summary!C$19)</f>
        <v>111.26926898491658</v>
      </c>
      <c r="D9" s="72">
        <f>IF(RES_hh_tesh!D9=0,0,RES_hh_tesh!D9/RES_summary!D$19)</f>
        <v>110.60879903425577</v>
      </c>
      <c r="E9" s="72">
        <f>IF(RES_hh_tesh!E9=0,0,RES_hh_tesh!E9/RES_summary!E$19)</f>
        <v>110.28278027936921</v>
      </c>
      <c r="F9" s="72">
        <f>IF(RES_hh_tesh!F9=0,0,RES_hh_tesh!F9/RES_summary!F$19)</f>
        <v>108.80895841323935</v>
      </c>
      <c r="G9" s="72">
        <f>IF(RES_hh_tesh!G9=0,0,RES_hh_tesh!G9/RES_summary!G$19)</f>
        <v>106.03142248782493</v>
      </c>
      <c r="H9" s="72">
        <f>IF(RES_hh_tesh!H9=0,0,RES_hh_tesh!H9/RES_summary!H$19)</f>
        <v>105.42698665957589</v>
      </c>
      <c r="I9" s="72">
        <f>IF(RES_hh_tesh!I9=0,0,RES_hh_tesh!I9/RES_summary!I$19)</f>
        <v>103.36159061727241</v>
      </c>
      <c r="J9" s="72">
        <f>IF(RES_hh_tesh!J9=0,0,RES_hh_tesh!J9/RES_summary!J$19)</f>
        <v>105.41509914453378</v>
      </c>
      <c r="K9" s="72">
        <f>IF(RES_hh_tesh!K9=0,0,RES_hh_tesh!K9/RES_summary!K$19)</f>
        <v>110.01972809023079</v>
      </c>
      <c r="L9" s="72">
        <f>IF(RES_hh_tesh!L9=0,0,RES_hh_tesh!L9/RES_summary!L$19)</f>
        <v>114.6095497883376</v>
      </c>
      <c r="M9" s="72">
        <f>IF(RES_hh_tesh!M9=0,0,RES_hh_tesh!M9/RES_summary!M$19)</f>
        <v>114.33713768053649</v>
      </c>
      <c r="N9" s="72">
        <f>IF(RES_hh_tesh!N9=0,0,RES_hh_tesh!N9/RES_summary!N$19)</f>
        <v>115.40573923352433</v>
      </c>
      <c r="O9" s="72">
        <f>IF(RES_hh_tesh!O9=0,0,RES_hh_tesh!O9/RES_summary!O$19)</f>
        <v>113.5617899848411</v>
      </c>
      <c r="P9" s="72">
        <f>IF(RES_hh_tesh!P9=0,0,RES_hh_tesh!P9/RES_summary!P$19)</f>
        <v>109.83930189300406</v>
      </c>
      <c r="Q9" s="72">
        <f>IF(RES_hh_tesh!Q9=0,0,RES_hh_tesh!Q9/RES_summary!Q$19)</f>
        <v>110.12435627343338</v>
      </c>
      <c r="R9" s="72">
        <f>IF(RES_hh_tesh!R9=0,0,RES_hh_tesh!R9/RES_summary!R$19)</f>
        <v>110.07745875179627</v>
      </c>
      <c r="S9" s="72">
        <f>IF(RES_hh_tesh!S9=0,0,RES_hh_tesh!S9/RES_summary!S$19)</f>
        <v>110.90319068839482</v>
      </c>
      <c r="T9" s="72">
        <f>IF(RES_hh_tesh!T9=0,0,RES_hh_tesh!T9/RES_summary!T$19)</f>
        <v>110.76738401332396</v>
      </c>
      <c r="U9" s="72">
        <f>IF(RES_hh_tesh!U9=0,0,RES_hh_tesh!U9/RES_summary!U$19)</f>
        <v>112.1996171691046</v>
      </c>
      <c r="V9" s="72">
        <f>IF(RES_hh_tesh!V9=0,0,RES_hh_tesh!V9/RES_summary!V$19)</f>
        <v>112.92862061339349</v>
      </c>
      <c r="W9" s="72">
        <f>IF(RES_hh_tesh!W9=0,0,RES_hh_tesh!W9/RES_summary!W$19)</f>
        <v>123.21906802357243</v>
      </c>
      <c r="X9" s="72">
        <f>IF(RES_hh_tesh!X9=0,0,RES_hh_tesh!X9/RES_summary!X$19)</f>
        <v>117.00739000497191</v>
      </c>
      <c r="Y9" s="72">
        <f>IF(RES_hh_tesh!Y9=0,0,RES_hh_tesh!Y9/RES_summary!Y$19)</f>
        <v>100.1641571790819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103.9543195478122</v>
      </c>
      <c r="C11" s="72">
        <f>IF(RES_hh_tesh!C11=0,0,RES_hh_tesh!C11/RES_summary!C$19)</f>
        <v>115.76966594369827</v>
      </c>
      <c r="D11" s="72">
        <f>IF(RES_hh_tesh!D11=0,0,RES_hh_tesh!D11/RES_summary!D$19)</f>
        <v>111.65294229672814</v>
      </c>
      <c r="E11" s="72">
        <f>IF(RES_hh_tesh!E11=0,0,RES_hh_tesh!E11/RES_summary!E$19)</f>
        <v>112.58802516620709</v>
      </c>
      <c r="F11" s="72">
        <f>IF(RES_hh_tesh!F11=0,0,RES_hh_tesh!F11/RES_summary!F$19)</f>
        <v>108.75385801454225</v>
      </c>
      <c r="G11" s="72">
        <f>IF(RES_hh_tesh!G11=0,0,RES_hh_tesh!G11/RES_summary!G$19)</f>
        <v>107.06944157474967</v>
      </c>
      <c r="H11" s="72">
        <f>IF(RES_hh_tesh!H11=0,0,RES_hh_tesh!H11/RES_summary!H$19)</f>
        <v>103.94064471964606</v>
      </c>
      <c r="I11" s="72">
        <f>IF(RES_hh_tesh!I11=0,0,RES_hh_tesh!I11/RES_summary!I$19)</f>
        <v>104.60998705801578</v>
      </c>
      <c r="J11" s="72">
        <f>IF(RES_hh_tesh!J11=0,0,RES_hh_tesh!J11/RES_summary!J$19)</f>
        <v>106.14995961671184</v>
      </c>
      <c r="K11" s="72">
        <f>IF(RES_hh_tesh!K11=0,0,RES_hh_tesh!K11/RES_summary!K$19)</f>
        <v>106.12327438466619</v>
      </c>
      <c r="L11" s="72">
        <f>IF(RES_hh_tesh!L11=0,0,RES_hh_tesh!L11/RES_summary!L$19)</f>
        <v>121.74503974566916</v>
      </c>
      <c r="M11" s="72">
        <f>IF(RES_hh_tesh!M11=0,0,RES_hh_tesh!M11/RES_summary!M$19)</f>
        <v>110.91957375044312</v>
      </c>
      <c r="N11" s="72">
        <f>IF(RES_hh_tesh!N11=0,0,RES_hh_tesh!N11/RES_summary!N$19)</f>
        <v>117.73986025625462</v>
      </c>
      <c r="O11" s="72">
        <f>IF(RES_hh_tesh!O11=0,0,RES_hh_tesh!O11/RES_summary!O$19)</f>
        <v>121.80243242577768</v>
      </c>
      <c r="P11" s="72">
        <f>IF(RES_hh_tesh!P11=0,0,RES_hh_tesh!P11/RES_summary!P$19)</f>
        <v>103.71098402025679</v>
      </c>
      <c r="Q11" s="72">
        <f>IF(RES_hh_tesh!Q11=0,0,RES_hh_tesh!Q11/RES_summary!Q$19)</f>
        <v>107.08124076064369</v>
      </c>
      <c r="R11" s="72">
        <f>IF(RES_hh_tesh!R11=0,0,RES_hh_tesh!R11/RES_summary!R$19)</f>
        <v>113.36349751011447</v>
      </c>
      <c r="S11" s="72">
        <f>IF(RES_hh_tesh!S11=0,0,RES_hh_tesh!S11/RES_summary!S$19)</f>
        <v>115.72789364105031</v>
      </c>
      <c r="T11" s="72">
        <f>IF(RES_hh_tesh!T11=0,0,RES_hh_tesh!T11/RES_summary!T$19)</f>
        <v>110.67624513370657</v>
      </c>
      <c r="U11" s="72">
        <f>IF(RES_hh_tesh!U11=0,0,RES_hh_tesh!U11/RES_summary!U$19)</f>
        <v>109.29751939604222</v>
      </c>
      <c r="V11" s="72">
        <f>IF(RES_hh_tesh!V11=0,0,RES_hh_tesh!V11/RES_summary!V$19)</f>
        <v>111.37958616632677</v>
      </c>
      <c r="W11" s="72">
        <f>IF(RES_hh_tesh!W11=0,0,RES_hh_tesh!W11/RES_summary!W$19)</f>
        <v>127.29716689651752</v>
      </c>
      <c r="X11" s="72">
        <f>IF(RES_hh_tesh!X11=0,0,RES_hh_tesh!X11/RES_summary!X$19)</f>
        <v>114.649320892639</v>
      </c>
      <c r="Y11" s="72">
        <f>IF(RES_hh_tesh!Y11=0,0,RES_hh_tesh!Y11/RES_summary!Y$19)</f>
        <v>98.197217158810673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89.70519027941657</v>
      </c>
      <c r="C12" s="72">
        <f>IF(RES_hh_tesh!C12=0,0,RES_hh_tesh!C12/RES_summary!C$19)</f>
        <v>100.73503845498161</v>
      </c>
      <c r="D12" s="72">
        <f>IF(RES_hh_tesh!D12=0,0,RES_hh_tesh!D12/RES_summary!D$19)</f>
        <v>112.08363417033482</v>
      </c>
      <c r="E12" s="72">
        <f>IF(RES_hh_tesh!E12=0,0,RES_hh_tesh!E12/RES_summary!E$19)</f>
        <v>111.89591033387873</v>
      </c>
      <c r="F12" s="72">
        <f>IF(RES_hh_tesh!F12=0,0,RES_hh_tesh!F12/RES_summary!F$19)</f>
        <v>109.8065848101903</v>
      </c>
      <c r="G12" s="72">
        <f>IF(RES_hh_tesh!G12=0,0,RES_hh_tesh!G12/RES_summary!G$19)</f>
        <v>101.70569172300459</v>
      </c>
      <c r="H12" s="72">
        <f>IF(RES_hh_tesh!H12=0,0,RES_hh_tesh!H12/RES_summary!H$19)</f>
        <v>104.0030091312419</v>
      </c>
      <c r="I12" s="72">
        <f>IF(RES_hh_tesh!I12=0,0,RES_hh_tesh!I12/RES_summary!I$19)</f>
        <v>104.6332848024623</v>
      </c>
      <c r="J12" s="72">
        <f>IF(RES_hh_tesh!J12=0,0,RES_hh_tesh!J12/RES_summary!J$19)</f>
        <v>105.06945651497755</v>
      </c>
      <c r="K12" s="72">
        <f>IF(RES_hh_tesh!K12=0,0,RES_hh_tesh!K12/RES_summary!K$19)</f>
        <v>109.27877977425916</v>
      </c>
      <c r="L12" s="72">
        <f>IF(RES_hh_tesh!L12=0,0,RES_hh_tesh!L12/RES_summary!L$19)</f>
        <v>115.26039156059996</v>
      </c>
      <c r="M12" s="72">
        <f>IF(RES_hh_tesh!M12=0,0,RES_hh_tesh!M12/RES_summary!M$19)</f>
        <v>115.70456005355761</v>
      </c>
      <c r="N12" s="72">
        <f>IF(RES_hh_tesh!N12=0,0,RES_hh_tesh!N12/RES_summary!N$19)</f>
        <v>116.1843143483419</v>
      </c>
      <c r="O12" s="72">
        <f>IF(RES_hh_tesh!O12=0,0,RES_hh_tesh!O12/RES_summary!O$19)</f>
        <v>114.20485308164542</v>
      </c>
      <c r="P12" s="72">
        <f>IF(RES_hh_tesh!P12=0,0,RES_hh_tesh!P12/RES_summary!P$19)</f>
        <v>109.48316733836418</v>
      </c>
      <c r="Q12" s="72">
        <f>IF(RES_hh_tesh!Q12=0,0,RES_hh_tesh!Q12/RES_summary!Q$19)</f>
        <v>108.8687889437052</v>
      </c>
      <c r="R12" s="72">
        <f>IF(RES_hh_tesh!R12=0,0,RES_hh_tesh!R12/RES_summary!R$19)</f>
        <v>110.50056452272943</v>
      </c>
      <c r="S12" s="72">
        <f>IF(RES_hh_tesh!S12=0,0,RES_hh_tesh!S12/RES_summary!S$19)</f>
        <v>111.48146077700686</v>
      </c>
      <c r="T12" s="72">
        <f>IF(RES_hh_tesh!T12=0,0,RES_hh_tesh!T12/RES_summary!T$19)</f>
        <v>111.26089199410049</v>
      </c>
      <c r="U12" s="72">
        <f>IF(RES_hh_tesh!U12=0,0,RES_hh_tesh!U12/RES_summary!U$19)</f>
        <v>112.70156003366559</v>
      </c>
      <c r="V12" s="72">
        <f>IF(RES_hh_tesh!V12=0,0,RES_hh_tesh!V12/RES_summary!V$19)</f>
        <v>110.92872423894666</v>
      </c>
      <c r="W12" s="72">
        <f>IF(RES_hh_tesh!W12=0,0,RES_hh_tesh!W12/RES_summary!W$19)</f>
        <v>104.77704028471993</v>
      </c>
      <c r="X12" s="72">
        <f>IF(RES_hh_tesh!X12=0,0,RES_hh_tesh!X12/RES_summary!X$19)</f>
        <v>115.22885832067524</v>
      </c>
      <c r="Y12" s="72">
        <f>IF(RES_hh_tesh!Y12=0,0,RES_hh_tesh!Y12/RES_summary!Y$19)</f>
        <v>109.06571220289837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104.31751024183713</v>
      </c>
      <c r="C13" s="74">
        <f>IF(RES_hh_tesh!C13=0,0,RES_hh_tesh!C13/RES_summary!C$19)</f>
        <v>117.53853984569959</v>
      </c>
      <c r="D13" s="74">
        <f>IF(RES_hh_tesh!D13=0,0,RES_hh_tesh!D13/RES_summary!D$19)</f>
        <v>108.29881749903825</v>
      </c>
      <c r="E13" s="74">
        <f>IF(RES_hh_tesh!E13=0,0,RES_hh_tesh!E13/RES_summary!E$19)</f>
        <v>114.00146711204209</v>
      </c>
      <c r="F13" s="74">
        <f>IF(RES_hh_tesh!F13=0,0,RES_hh_tesh!F13/RES_summary!F$19)</f>
        <v>110.25113830674066</v>
      </c>
      <c r="G13" s="74">
        <f>IF(RES_hh_tesh!G13=0,0,RES_hh_tesh!G13/RES_summary!G$19)</f>
        <v>107.04452992207675</v>
      </c>
      <c r="H13" s="74">
        <f>IF(RES_hh_tesh!H13=0,0,RES_hh_tesh!H13/RES_summary!H$19)</f>
        <v>112.86614925141721</v>
      </c>
      <c r="I13" s="74">
        <f>IF(RES_hh_tesh!I13=0,0,RES_hh_tesh!I13/RES_summary!I$19)</f>
        <v>104.38851478953305</v>
      </c>
      <c r="J13" s="74">
        <f>IF(RES_hh_tesh!J13=0,0,RES_hh_tesh!J13/RES_summary!J$19)</f>
        <v>104.75435790474393</v>
      </c>
      <c r="K13" s="74">
        <f>IF(RES_hh_tesh!K13=0,0,RES_hh_tesh!K13/RES_summary!K$19)</f>
        <v>104.75456138012582</v>
      </c>
      <c r="L13" s="74">
        <f>IF(RES_hh_tesh!L13=0,0,RES_hh_tesh!L13/RES_summary!L$19)</f>
        <v>123.6407184315777</v>
      </c>
      <c r="M13" s="74">
        <f>IF(RES_hh_tesh!M13=0,0,RES_hh_tesh!M13/RES_summary!M$19)</f>
        <v>106.09291160799675</v>
      </c>
      <c r="N13" s="74">
        <f>IF(RES_hh_tesh!N13=0,0,RES_hh_tesh!N13/RES_summary!N$19)</f>
        <v>115.45119751343049</v>
      </c>
      <c r="O13" s="74">
        <f>IF(RES_hh_tesh!O13=0,0,RES_hh_tesh!O13/RES_summary!O$19)</f>
        <v>121.33902290437652</v>
      </c>
      <c r="P13" s="74">
        <f>IF(RES_hh_tesh!P13=0,0,RES_hh_tesh!P13/RES_summary!P$19)</f>
        <v>99.663766011145597</v>
      </c>
      <c r="Q13" s="74">
        <f>IF(RES_hh_tesh!Q13=0,0,RES_hh_tesh!Q13/RES_summary!Q$19)</f>
        <v>100.847894321654</v>
      </c>
      <c r="R13" s="74">
        <f>IF(RES_hh_tesh!R13=0,0,RES_hh_tesh!R13/RES_summary!R$19)</f>
        <v>123.28606884551475</v>
      </c>
      <c r="S13" s="74">
        <f>IF(RES_hh_tesh!S13=0,0,RES_hh_tesh!S13/RES_summary!S$19)</f>
        <v>119.43582347540159</v>
      </c>
      <c r="T13" s="74">
        <f>IF(RES_hh_tesh!T13=0,0,RES_hh_tesh!T13/RES_summary!T$19)</f>
        <v>106.38061528523646</v>
      </c>
      <c r="U13" s="74">
        <f>IF(RES_hh_tesh!U13=0,0,RES_hh_tesh!U13/RES_summary!U$19)</f>
        <v>110.03923505484943</v>
      </c>
      <c r="V13" s="74">
        <f>IF(RES_hh_tesh!V13=0,0,RES_hh_tesh!V13/RES_summary!V$19)</f>
        <v>114.04441331277019</v>
      </c>
      <c r="W13" s="74">
        <f>IF(RES_hh_tesh!W13=0,0,RES_hh_tesh!W13/RES_summary!W$19)</f>
        <v>180.71109080733186</v>
      </c>
      <c r="X13" s="74">
        <f>IF(RES_hh_tesh!X13=0,0,RES_hh_tesh!X13/RES_summary!X$19)</f>
        <v>90.033083390779581</v>
      </c>
      <c r="Y13" s="74">
        <f>IF(RES_hh_tesh!Y13=0,0,RES_hh_tesh!Y13/RES_summary!Y$19)</f>
        <v>94.691000031180167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1.2020845700685434</v>
      </c>
      <c r="C14" s="76">
        <f>IF(RES_hh_tesh!C14=0,0,RES_hh_tesh!C14/RES_summary!C$19)</f>
        <v>1.3486468384494186</v>
      </c>
      <c r="D14" s="76">
        <f>IF(RES_hh_tesh!D14=0,0,RES_hh_tesh!D14/RES_summary!D$19)</f>
        <v>1.229530413238382</v>
      </c>
      <c r="E14" s="76">
        <f>IF(RES_hh_tesh!E14=0,0,RES_hh_tesh!E14/RES_summary!E$19)</f>
        <v>1.2768324485545439</v>
      </c>
      <c r="F14" s="76">
        <f>IF(RES_hh_tesh!F14=0,0,RES_hh_tesh!F14/RES_summary!F$19)</f>
        <v>1.2286251678612252</v>
      </c>
      <c r="G14" s="76">
        <f>IF(RES_hh_tesh!G14=0,0,RES_hh_tesh!G14/RES_summary!G$19)</f>
        <v>1.1539461849500965</v>
      </c>
      <c r="H14" s="76">
        <f>IF(RES_hh_tesh!H14=0,0,RES_hh_tesh!H14/RES_summary!H$19)</f>
        <v>1.1672456299681411</v>
      </c>
      <c r="I14" s="76">
        <f>IF(RES_hh_tesh!I14=0,0,RES_hh_tesh!I14/RES_summary!I$19)</f>
        <v>1.0276871306076003</v>
      </c>
      <c r="J14" s="76">
        <f>IF(RES_hh_tesh!J14=0,0,RES_hh_tesh!J14/RES_summary!J$19)</f>
        <v>1.0227112538011729</v>
      </c>
      <c r="K14" s="76">
        <f>IF(RES_hh_tesh!K14=0,0,RES_hh_tesh!K14/RES_summary!K$19)</f>
        <v>1.0452470850535445</v>
      </c>
      <c r="L14" s="76">
        <f>IF(RES_hh_tesh!L14=0,0,RES_hh_tesh!L14/RES_summary!L$19)</f>
        <v>1.2379787643431603</v>
      </c>
      <c r="M14" s="76">
        <f>IF(RES_hh_tesh!M14=0,0,RES_hh_tesh!M14/RES_summary!M$19)</f>
        <v>1.0454662094184692</v>
      </c>
      <c r="N14" s="76">
        <f>IF(RES_hh_tesh!N14=0,0,RES_hh_tesh!N14/RES_summary!N$19)</f>
        <v>1.0869758941125218</v>
      </c>
      <c r="O14" s="76">
        <f>IF(RES_hh_tesh!O14=0,0,RES_hh_tesh!O14/RES_summary!O$19)</f>
        <v>1.1054745021882482</v>
      </c>
      <c r="P14" s="76">
        <f>IF(RES_hh_tesh!P14=0,0,RES_hh_tesh!P14/RES_summary!P$19)</f>
        <v>0.90997182651446629</v>
      </c>
      <c r="Q14" s="76">
        <f>IF(RES_hh_tesh!Q14=0,0,RES_hh_tesh!Q14/RES_summary!Q$19)</f>
        <v>0.97043316596187279</v>
      </c>
      <c r="R14" s="76">
        <f>IF(RES_hh_tesh!R14=0,0,RES_hh_tesh!R14/RES_summary!R$19)</f>
        <v>1.0503605661036821</v>
      </c>
      <c r="S14" s="76">
        <f>IF(RES_hh_tesh!S14=0,0,RES_hh_tesh!S14/RES_summary!S$19)</f>
        <v>1.0746171329840195</v>
      </c>
      <c r="T14" s="76">
        <f>IF(RES_hh_tesh!T14=0,0,RES_hh_tesh!T14/RES_summary!T$19)</f>
        <v>1.0358011750673977</v>
      </c>
      <c r="U14" s="76">
        <f>IF(RES_hh_tesh!U14=0,0,RES_hh_tesh!U14/RES_summary!U$19)</f>
        <v>1.0155974889755786</v>
      </c>
      <c r="V14" s="76">
        <f>IF(RES_hh_tesh!V14=0,0,RES_hh_tesh!V14/RES_summary!V$19)</f>
        <v>1.0556015454977061</v>
      </c>
      <c r="W14" s="76">
        <f>IF(RES_hh_tesh!W14=0,0,RES_hh_tesh!W14/RES_summary!W$19)</f>
        <v>1.1802204856683425</v>
      </c>
      <c r="X14" s="76">
        <f>IF(RES_hh_tesh!X14=0,0,RES_hh_tesh!X14/RES_summary!X$19)</f>
        <v>1.0415593898010092</v>
      </c>
      <c r="Y14" s="76">
        <f>IF(RES_hh_tesh!Y14=0,0,RES_hh_tesh!Y14/RES_summary!Y$19)</f>
        <v>0.88298523025490283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5.6241526488247984E-2</v>
      </c>
      <c r="C15" s="69">
        <f>IF(RES_hh_tesh!C15=0,0,RES_hh_tesh!C15/RES_summary!C$19)</f>
        <v>4.9489009033799658E-2</v>
      </c>
      <c r="D15" s="69">
        <f>IF(RES_hh_tesh!D15=0,0,RES_hh_tesh!D15/RES_summary!D$19)</f>
        <v>4.8367996055023947E-2</v>
      </c>
      <c r="E15" s="69">
        <f>IF(RES_hh_tesh!E15=0,0,RES_hh_tesh!E15/RES_summary!E$19)</f>
        <v>6.3164957384037046E-2</v>
      </c>
      <c r="F15" s="69">
        <f>IF(RES_hh_tesh!F15=0,0,RES_hh_tesh!F15/RES_summary!F$19)</f>
        <v>5.4441522402866732E-2</v>
      </c>
      <c r="G15" s="69">
        <f>IF(RES_hh_tesh!G15=0,0,RES_hh_tesh!G15/RES_summary!G$19)</f>
        <v>6.214226260716154E-2</v>
      </c>
      <c r="H15" s="69">
        <f>IF(RES_hh_tesh!H15=0,0,RES_hh_tesh!H15/RES_summary!H$19)</f>
        <v>7.816251975670839E-2</v>
      </c>
      <c r="I15" s="69">
        <f>IF(RES_hh_tesh!I15=0,0,RES_hh_tesh!I15/RES_summary!I$19)</f>
        <v>8.1070104668831022E-2</v>
      </c>
      <c r="J15" s="69">
        <f>IF(RES_hh_tesh!J15=0,0,RES_hh_tesh!J15/RES_summary!J$19)</f>
        <v>8.3596386839751124E-2</v>
      </c>
      <c r="K15" s="69">
        <f>IF(RES_hh_tesh!K15=0,0,RES_hh_tesh!K15/RES_summary!K$19)</f>
        <v>9.5387915128652329E-2</v>
      </c>
      <c r="L15" s="69">
        <f>IF(RES_hh_tesh!L15=0,0,RES_hh_tesh!L15/RES_summary!L$19)</f>
        <v>0.12282238716576271</v>
      </c>
      <c r="M15" s="69">
        <f>IF(RES_hh_tesh!M15=0,0,RES_hh_tesh!M15/RES_summary!M$19)</f>
        <v>0.13569022017055074</v>
      </c>
      <c r="N15" s="69">
        <f>IF(RES_hh_tesh!N15=0,0,RES_hh_tesh!N15/RES_summary!N$19)</f>
        <v>0.16562202796813927</v>
      </c>
      <c r="O15" s="69">
        <f>IF(RES_hh_tesh!O15=0,0,RES_hh_tesh!O15/RES_summary!O$19)</f>
        <v>0.23626206690475085</v>
      </c>
      <c r="P15" s="69">
        <f>IF(RES_hh_tesh!P15=0,0,RES_hh_tesh!P15/RES_summary!P$19)</f>
        <v>0.22658191090260638</v>
      </c>
      <c r="Q15" s="69">
        <f>IF(RES_hh_tesh!Q15=0,0,RES_hh_tesh!Q15/RES_summary!Q$19)</f>
        <v>0.48478570375788638</v>
      </c>
      <c r="R15" s="69">
        <f>IF(RES_hh_tesh!R15=0,0,RES_hh_tesh!R15/RES_summary!R$19)</f>
        <v>0.49945912893178623</v>
      </c>
      <c r="S15" s="69">
        <f>IF(RES_hh_tesh!S15=0,0,RES_hh_tesh!S15/RES_summary!S$19)</f>
        <v>0.50164059796681337</v>
      </c>
      <c r="T15" s="69">
        <f>IF(RES_hh_tesh!T15=0,0,RES_hh_tesh!T15/RES_summary!T$19)</f>
        <v>0.64026190507637637</v>
      </c>
      <c r="U15" s="69">
        <f>IF(RES_hh_tesh!U15=0,0,RES_hh_tesh!U15/RES_summary!U$19)</f>
        <v>0.67862950529685573</v>
      </c>
      <c r="V15" s="69">
        <f>IF(RES_hh_tesh!V15=0,0,RES_hh_tesh!V15/RES_summary!V$19)</f>
        <v>0.63392441193030136</v>
      </c>
      <c r="W15" s="69">
        <f>IF(RES_hh_tesh!W15=0,0,RES_hh_tesh!W15/RES_summary!W$19)</f>
        <v>0.746158226867082</v>
      </c>
      <c r="X15" s="69">
        <f>IF(RES_hh_tesh!X15=0,0,RES_hh_tesh!X15/RES_summary!X$19)</f>
        <v>0.92963006846684715</v>
      </c>
      <c r="Y15" s="69">
        <f>IF(RES_hh_tesh!Y15=0,0,RES_hh_tesh!Y15/RES_summary!Y$19)</f>
        <v>0.92174480830092553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5.6241526488247984E-2</v>
      </c>
      <c r="C16" s="72">
        <f>IF(RES_hh_tesh!C16=0,0,RES_hh_tesh!C16/RES_summary!C$19)</f>
        <v>4.9489009033799658E-2</v>
      </c>
      <c r="D16" s="72">
        <f>IF(RES_hh_tesh!D16=0,0,RES_hh_tesh!D16/RES_summary!D$19)</f>
        <v>4.8367996055023947E-2</v>
      </c>
      <c r="E16" s="72">
        <f>IF(RES_hh_tesh!E16=0,0,RES_hh_tesh!E16/RES_summary!E$19)</f>
        <v>6.3164957384037046E-2</v>
      </c>
      <c r="F16" s="72">
        <f>IF(RES_hh_tesh!F16=0,0,RES_hh_tesh!F16/RES_summary!F$19)</f>
        <v>5.4441522402866732E-2</v>
      </c>
      <c r="G16" s="72">
        <f>IF(RES_hh_tesh!G16=0,0,RES_hh_tesh!G16/RES_summary!G$19)</f>
        <v>6.214226260716154E-2</v>
      </c>
      <c r="H16" s="72">
        <f>IF(RES_hh_tesh!H16=0,0,RES_hh_tesh!H16/RES_summary!H$19)</f>
        <v>7.816251975670839E-2</v>
      </c>
      <c r="I16" s="72">
        <f>IF(RES_hh_tesh!I16=0,0,RES_hh_tesh!I16/RES_summary!I$19)</f>
        <v>8.1070104668831022E-2</v>
      </c>
      <c r="J16" s="72">
        <f>IF(RES_hh_tesh!J16=0,0,RES_hh_tesh!J16/RES_summary!J$19)</f>
        <v>8.3596386839751124E-2</v>
      </c>
      <c r="K16" s="72">
        <f>IF(RES_hh_tesh!K16=0,0,RES_hh_tesh!K16/RES_summary!K$19)</f>
        <v>9.5387915128652329E-2</v>
      </c>
      <c r="L16" s="72">
        <f>IF(RES_hh_tesh!L16=0,0,RES_hh_tesh!L16/RES_summary!L$19)</f>
        <v>0.12282238716576271</v>
      </c>
      <c r="M16" s="72">
        <f>IF(RES_hh_tesh!M16=0,0,RES_hh_tesh!M16/RES_summary!M$19)</f>
        <v>0.13569022017055074</v>
      </c>
      <c r="N16" s="72">
        <f>IF(RES_hh_tesh!N16=0,0,RES_hh_tesh!N16/RES_summary!N$19)</f>
        <v>0.16562202796813927</v>
      </c>
      <c r="O16" s="72">
        <f>IF(RES_hh_tesh!O16=0,0,RES_hh_tesh!O16/RES_summary!O$19)</f>
        <v>0.23626206690475085</v>
      </c>
      <c r="P16" s="72">
        <f>IF(RES_hh_tesh!P16=0,0,RES_hh_tesh!P16/RES_summary!P$19)</f>
        <v>0.22658191090260638</v>
      </c>
      <c r="Q16" s="72">
        <f>IF(RES_hh_tesh!Q16=0,0,RES_hh_tesh!Q16/RES_summary!Q$19)</f>
        <v>0.48478570375788638</v>
      </c>
      <c r="R16" s="72">
        <f>IF(RES_hh_tesh!R16=0,0,RES_hh_tesh!R16/RES_summary!R$19)</f>
        <v>0.49945912893178623</v>
      </c>
      <c r="S16" s="72">
        <f>IF(RES_hh_tesh!S16=0,0,RES_hh_tesh!S16/RES_summary!S$19)</f>
        <v>0.50164059796681337</v>
      </c>
      <c r="T16" s="72">
        <f>IF(RES_hh_tesh!T16=0,0,RES_hh_tesh!T16/RES_summary!T$19)</f>
        <v>0.64026190507637637</v>
      </c>
      <c r="U16" s="72">
        <f>IF(RES_hh_tesh!U16=0,0,RES_hh_tesh!U16/RES_summary!U$19)</f>
        <v>0.67862950529685573</v>
      </c>
      <c r="V16" s="72">
        <f>IF(RES_hh_tesh!V16=0,0,RES_hh_tesh!V16/RES_summary!V$19)</f>
        <v>0.63392441193030136</v>
      </c>
      <c r="W16" s="72">
        <f>IF(RES_hh_tesh!W16=0,0,RES_hh_tesh!W16/RES_summary!W$19)</f>
        <v>0.746158226867082</v>
      </c>
      <c r="X16" s="72">
        <f>IF(RES_hh_tesh!X16=0,0,RES_hh_tesh!X16/RES_summary!X$19)</f>
        <v>0.92963006846684715</v>
      </c>
      <c r="Y16" s="72">
        <f>IF(RES_hh_tesh!Y16=0,0,RES_hh_tesh!Y16/RES_summary!Y$19)</f>
        <v>0.92174480830092553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16.260893267680967</v>
      </c>
      <c r="C17" s="69">
        <f>IF(RES_hh_tesh!C17=0,0,RES_hh_tesh!C17/RES_summary!C$19)</f>
        <v>16.877054054524159</v>
      </c>
      <c r="D17" s="69">
        <f>IF(RES_hh_tesh!D17=0,0,RES_hh_tesh!D17/RES_summary!D$19)</f>
        <v>16.6573895608438</v>
      </c>
      <c r="E17" s="69">
        <f>IF(RES_hh_tesh!E17=0,0,RES_hh_tesh!E17/RES_summary!E$19)</f>
        <v>17.248209207787042</v>
      </c>
      <c r="F17" s="69">
        <f>IF(RES_hh_tesh!F17=0,0,RES_hh_tesh!F17/RES_summary!F$19)</f>
        <v>16.765918078016227</v>
      </c>
      <c r="G17" s="69">
        <f>IF(RES_hh_tesh!G17=0,0,RES_hh_tesh!G17/RES_summary!G$19)</f>
        <v>17.47501542119285</v>
      </c>
      <c r="H17" s="69">
        <f>IF(RES_hh_tesh!H17=0,0,RES_hh_tesh!H17/RES_summary!H$19)</f>
        <v>17.275382850313903</v>
      </c>
      <c r="I17" s="69">
        <f>IF(RES_hh_tesh!I17=0,0,RES_hh_tesh!I17/RES_summary!I$19)</f>
        <v>16.790489286724334</v>
      </c>
      <c r="J17" s="69">
        <f>IF(RES_hh_tesh!J17=0,0,RES_hh_tesh!J17/RES_summary!J$19)</f>
        <v>16.396779239870899</v>
      </c>
      <c r="K17" s="69">
        <f>IF(RES_hh_tesh!K17=0,0,RES_hh_tesh!K17/RES_summary!K$19)</f>
        <v>15.710820342507871</v>
      </c>
      <c r="L17" s="69">
        <f>IF(RES_hh_tesh!L17=0,0,RES_hh_tesh!L17/RES_summary!L$19)</f>
        <v>16.134927894811909</v>
      </c>
      <c r="M17" s="69">
        <f>IF(RES_hh_tesh!M17=0,0,RES_hh_tesh!M17/RES_summary!M$19)</f>
        <v>14.404321740940663</v>
      </c>
      <c r="N17" s="69">
        <f>IF(RES_hh_tesh!N17=0,0,RES_hh_tesh!N17/RES_summary!N$19)</f>
        <v>14.198430019022371</v>
      </c>
      <c r="O17" s="69">
        <f>IF(RES_hh_tesh!O17=0,0,RES_hh_tesh!O17/RES_summary!O$19)</f>
        <v>13.955893111381094</v>
      </c>
      <c r="P17" s="69">
        <f>IF(RES_hh_tesh!P17=0,0,RES_hh_tesh!P17/RES_summary!P$19)</f>
        <v>13.794117948954577</v>
      </c>
      <c r="Q17" s="69">
        <f>IF(RES_hh_tesh!Q17=0,0,RES_hh_tesh!Q17/RES_summary!Q$19)</f>
        <v>13.970276822241518</v>
      </c>
      <c r="R17" s="69">
        <f>IF(RES_hh_tesh!R17=0,0,RES_hh_tesh!R17/RES_summary!R$19)</f>
        <v>14.701750845332164</v>
      </c>
      <c r="S17" s="69">
        <f>IF(RES_hh_tesh!S17=0,0,RES_hh_tesh!S17/RES_summary!S$19)</f>
        <v>15.685789820579876</v>
      </c>
      <c r="T17" s="69">
        <f>IF(RES_hh_tesh!T17=0,0,RES_hh_tesh!T17/RES_summary!T$19)</f>
        <v>15.414712662934148</v>
      </c>
      <c r="U17" s="69">
        <f>IF(RES_hh_tesh!U17=0,0,RES_hh_tesh!U17/RES_summary!U$19)</f>
        <v>14.996138912245708</v>
      </c>
      <c r="V17" s="69">
        <f>IF(RES_hh_tesh!V17=0,0,RES_hh_tesh!V17/RES_summary!V$19)</f>
        <v>15.667274809638652</v>
      </c>
      <c r="W17" s="69">
        <f>IF(RES_hh_tesh!W17=0,0,RES_hh_tesh!W17/RES_summary!W$19)</f>
        <v>14.958258673631642</v>
      </c>
      <c r="X17" s="69">
        <f>IF(RES_hh_tesh!X17=0,0,RES_hh_tesh!X17/RES_summary!X$19)</f>
        <v>13.31291318633555</v>
      </c>
      <c r="Y17" s="69">
        <f>IF(RES_hh_tesh!Y17=0,0,RES_hh_tesh!Y17/RES_summary!Y$19)</f>
        <v>11.498742255566086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16.750378814658777</v>
      </c>
      <c r="C18" s="72">
        <f>IF(RES_hh_tesh!C18=0,0,RES_hh_tesh!C18/RES_summary!C$19)</f>
        <v>16.6448893902101</v>
      </c>
      <c r="D18" s="72">
        <f>IF(RES_hh_tesh!D18=0,0,RES_hh_tesh!D18/RES_summary!D$19)</f>
        <v>16.404076385145146</v>
      </c>
      <c r="E18" s="72">
        <f>IF(RES_hh_tesh!E18=0,0,RES_hh_tesh!E18/RES_summary!E$19)</f>
        <v>17.210282504068676</v>
      </c>
      <c r="F18" s="72">
        <f>IF(RES_hh_tesh!F18=0,0,RES_hh_tesh!F18/RES_summary!F$19)</f>
        <v>17.191722363169958</v>
      </c>
      <c r="G18" s="72">
        <f>IF(RES_hh_tesh!G18=0,0,RES_hh_tesh!G18/RES_summary!G$19)</f>
        <v>16.375363772320451</v>
      </c>
      <c r="H18" s="72">
        <f>IF(RES_hh_tesh!H18=0,0,RES_hh_tesh!H18/RES_summary!H$19)</f>
        <v>18.568017875482681</v>
      </c>
      <c r="I18" s="72">
        <f>IF(RES_hh_tesh!I18=0,0,RES_hh_tesh!I18/RES_summary!I$19)</f>
        <v>16.008677191458915</v>
      </c>
      <c r="J18" s="72">
        <f>IF(RES_hh_tesh!J18=0,0,RES_hh_tesh!J18/RES_summary!J$19)</f>
        <v>15.393601157731817</v>
      </c>
      <c r="K18" s="72">
        <f>IF(RES_hh_tesh!K18=0,0,RES_hh_tesh!K18/RES_summary!K$19)</f>
        <v>15.16623977348887</v>
      </c>
      <c r="L18" s="72">
        <f>IF(RES_hh_tesh!L18=0,0,RES_hh_tesh!L18/RES_summary!L$19)</f>
        <v>16.279388625039537</v>
      </c>
      <c r="M18" s="72">
        <f>IF(RES_hh_tesh!M18=0,0,RES_hh_tesh!M18/RES_summary!M$19)</f>
        <v>14.952651870357546</v>
      </c>
      <c r="N18" s="72">
        <f>IF(RES_hh_tesh!N18=0,0,RES_hh_tesh!N18/RES_summary!N$19)</f>
        <v>14.376836564868304</v>
      </c>
      <c r="O18" s="72">
        <f>IF(RES_hh_tesh!O18=0,0,RES_hh_tesh!O18/RES_summary!O$19)</f>
        <v>14.089442971174247</v>
      </c>
      <c r="P18" s="72">
        <f>IF(RES_hh_tesh!P18=0,0,RES_hh_tesh!P18/RES_summary!P$19)</f>
        <v>14.172182084779672</v>
      </c>
      <c r="Q18" s="72">
        <f>IF(RES_hh_tesh!Q18=0,0,RES_hh_tesh!Q18/RES_summary!Q$19)</f>
        <v>14.777842426468629</v>
      </c>
      <c r="R18" s="72">
        <f>IF(RES_hh_tesh!R18=0,0,RES_hh_tesh!R18/RES_summary!R$19)</f>
        <v>13.823212435267276</v>
      </c>
      <c r="S18" s="72">
        <f>IF(RES_hh_tesh!S18=0,0,RES_hh_tesh!S18/RES_summary!S$19)</f>
        <v>15.914903355162936</v>
      </c>
      <c r="T18" s="72">
        <f>IF(RES_hh_tesh!T18=0,0,RES_hh_tesh!T18/RES_summary!T$19)</f>
        <v>15.896919577568708</v>
      </c>
      <c r="U18" s="72">
        <f>IF(RES_hh_tesh!U18=0,0,RES_hh_tesh!U18/RES_summary!U$19)</f>
        <v>14.305679886599945</v>
      </c>
      <c r="V18" s="72">
        <f>IF(RES_hh_tesh!V18=0,0,RES_hh_tesh!V18/RES_summary!V$19)</f>
        <v>15.271002387683755</v>
      </c>
      <c r="W18" s="72">
        <f>IF(RES_hh_tesh!W18=0,0,RES_hh_tesh!W18/RES_summary!W$19)</f>
        <v>13.506064586431634</v>
      </c>
      <c r="X18" s="72">
        <f>IF(RES_hh_tesh!X18=0,0,RES_hh_tesh!X18/RES_summary!X$19)</f>
        <v>15.320405881498157</v>
      </c>
      <c r="Y18" s="72">
        <f>IF(RES_hh_tesh!Y18=0,0,RES_hh_tesh!Y18/RES_summary!Y$19)</f>
        <v>10.788149222802081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0</v>
      </c>
      <c r="C19" s="72">
        <f>IF(RES_hh_tesh!C19=0,0,RES_hh_tesh!C19/RES_summary!C$19)</f>
        <v>0</v>
      </c>
      <c r="D19" s="72">
        <f>IF(RES_hh_tesh!D19=0,0,RES_hh_tesh!D19/RES_summary!D$19)</f>
        <v>0</v>
      </c>
      <c r="E19" s="72">
        <f>IF(RES_hh_tesh!E19=0,0,RES_hh_tesh!E19/RES_summary!E$19)</f>
        <v>0</v>
      </c>
      <c r="F19" s="72">
        <f>IF(RES_hh_tesh!F19=0,0,RES_hh_tesh!F19/RES_summary!F$19)</f>
        <v>0</v>
      </c>
      <c r="G19" s="72">
        <f>IF(RES_hh_tesh!G19=0,0,RES_hh_tesh!G19/RES_summary!G$19)</f>
        <v>0</v>
      </c>
      <c r="H19" s="72">
        <f>IF(RES_hh_tesh!H19=0,0,RES_hh_tesh!H19/RES_summary!H$19)</f>
        <v>0</v>
      </c>
      <c r="I19" s="72">
        <f>IF(RES_hh_tesh!I19=0,0,RES_hh_tesh!I19/RES_summary!I$19)</f>
        <v>0</v>
      </c>
      <c r="J19" s="72">
        <f>IF(RES_hh_tesh!J19=0,0,RES_hh_tesh!J19/RES_summary!J$19)</f>
        <v>0</v>
      </c>
      <c r="K19" s="72">
        <f>IF(RES_hh_tesh!K19=0,0,RES_hh_tesh!K19/RES_summary!K$19)</f>
        <v>0</v>
      </c>
      <c r="L19" s="72">
        <f>IF(RES_hh_tesh!L19=0,0,RES_hh_tesh!L19/RES_summary!L$19)</f>
        <v>0</v>
      </c>
      <c r="M19" s="72">
        <f>IF(RES_hh_tesh!M19=0,0,RES_hh_tesh!M19/RES_summary!M$19)</f>
        <v>0</v>
      </c>
      <c r="N19" s="72">
        <f>IF(RES_hh_tesh!N19=0,0,RES_hh_tesh!N19/RES_summary!N$19)</f>
        <v>0</v>
      </c>
      <c r="O19" s="72">
        <f>IF(RES_hh_tesh!O19=0,0,RES_hh_tesh!O19/RES_summary!O$19)</f>
        <v>0</v>
      </c>
      <c r="P19" s="72">
        <f>IF(RES_hh_tesh!P19=0,0,RES_hh_tesh!P19/RES_summary!P$19)</f>
        <v>0</v>
      </c>
      <c r="Q19" s="72">
        <f>IF(RES_hh_tesh!Q19=0,0,RES_hh_tesh!Q19/RES_summary!Q$19)</f>
        <v>0</v>
      </c>
      <c r="R19" s="72">
        <f>IF(RES_hh_tesh!R19=0,0,RES_hh_tesh!R19/RES_summary!R$19)</f>
        <v>0</v>
      </c>
      <c r="S19" s="72">
        <f>IF(RES_hh_tesh!S19=0,0,RES_hh_tesh!S19/RES_summary!S$19)</f>
        <v>0</v>
      </c>
      <c r="T19" s="72">
        <f>IF(RES_hh_tesh!T19=0,0,RES_hh_tesh!T19/RES_summary!T$19)</f>
        <v>0</v>
      </c>
      <c r="U19" s="72">
        <f>IF(RES_hh_tesh!U19=0,0,RES_hh_tesh!U19/RES_summary!U$19)</f>
        <v>0</v>
      </c>
      <c r="V19" s="72">
        <f>IF(RES_hh_tesh!V19=0,0,RES_hh_tesh!V19/RES_summary!V$19)</f>
        <v>0</v>
      </c>
      <c r="W19" s="72">
        <f>IF(RES_hh_tesh!W19=0,0,RES_hh_tesh!W19/RES_summary!W$19)</f>
        <v>0</v>
      </c>
      <c r="X19" s="72">
        <f>IF(RES_hh_tesh!X19=0,0,RES_hh_tesh!X19/RES_summary!X$19)</f>
        <v>0</v>
      </c>
      <c r="Y19" s="72">
        <f>IF(RES_hh_tesh!Y19=0,0,RES_hh_tesh!Y19/RES_summary!Y$19)</f>
        <v>0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0</v>
      </c>
      <c r="C20" s="72">
        <f>IF(RES_hh_tesh!C20=0,0,RES_hh_tesh!C20/RES_summary!C$19)</f>
        <v>0</v>
      </c>
      <c r="D20" s="72">
        <f>IF(RES_hh_tesh!D20=0,0,RES_hh_tesh!D20/RES_summary!D$19)</f>
        <v>0</v>
      </c>
      <c r="E20" s="72">
        <f>IF(RES_hh_tesh!E20=0,0,RES_hh_tesh!E20/RES_summary!E$19)</f>
        <v>0</v>
      </c>
      <c r="F20" s="72">
        <f>IF(RES_hh_tesh!F20=0,0,RES_hh_tesh!F20/RES_summary!F$19)</f>
        <v>0</v>
      </c>
      <c r="G20" s="72">
        <f>IF(RES_hh_tesh!G20=0,0,RES_hh_tesh!G20/RES_summary!G$19)</f>
        <v>0</v>
      </c>
      <c r="H20" s="72">
        <f>IF(RES_hh_tesh!H20=0,0,RES_hh_tesh!H20/RES_summary!H$19)</f>
        <v>0</v>
      </c>
      <c r="I20" s="72">
        <f>IF(RES_hh_tesh!I20=0,0,RES_hh_tesh!I20/RES_summary!I$19)</f>
        <v>0</v>
      </c>
      <c r="J20" s="72">
        <f>IF(RES_hh_tesh!J20=0,0,RES_hh_tesh!J20/RES_summary!J$19)</f>
        <v>0</v>
      </c>
      <c r="K20" s="72">
        <f>IF(RES_hh_tesh!K20=0,0,RES_hh_tesh!K20/RES_summary!K$19)</f>
        <v>0</v>
      </c>
      <c r="L20" s="72">
        <f>IF(RES_hh_tesh!L20=0,0,RES_hh_tesh!L20/RES_summary!L$19)</f>
        <v>0</v>
      </c>
      <c r="M20" s="72">
        <f>IF(RES_hh_tesh!M20=0,0,RES_hh_tesh!M20/RES_summary!M$19)</f>
        <v>0</v>
      </c>
      <c r="N20" s="72">
        <f>IF(RES_hh_tesh!N20=0,0,RES_hh_tesh!N20/RES_summary!N$19)</f>
        <v>0</v>
      </c>
      <c r="O20" s="72">
        <f>IF(RES_hh_tesh!O20=0,0,RES_hh_tesh!O20/RES_summary!O$19)</f>
        <v>0</v>
      </c>
      <c r="P20" s="72">
        <f>IF(RES_hh_tesh!P20=0,0,RES_hh_tesh!P20/RES_summary!P$19)</f>
        <v>0</v>
      </c>
      <c r="Q20" s="72">
        <f>IF(RES_hh_tesh!Q20=0,0,RES_hh_tesh!Q20/RES_summary!Q$19)</f>
        <v>0</v>
      </c>
      <c r="R20" s="72">
        <f>IF(RES_hh_tesh!R20=0,0,RES_hh_tesh!R20/RES_summary!R$19)</f>
        <v>0</v>
      </c>
      <c r="S20" s="72">
        <f>IF(RES_hh_tesh!S20=0,0,RES_hh_tesh!S20/RES_summary!S$19)</f>
        <v>0</v>
      </c>
      <c r="T20" s="72">
        <f>IF(RES_hh_tesh!T20=0,0,RES_hh_tesh!T20/RES_summary!T$19)</f>
        <v>0</v>
      </c>
      <c r="U20" s="72">
        <f>IF(RES_hh_tesh!U20=0,0,RES_hh_tesh!U20/RES_summary!U$19)</f>
        <v>0</v>
      </c>
      <c r="V20" s="72">
        <f>IF(RES_hh_tesh!V20=0,0,RES_hh_tesh!V20/RES_summary!V$19)</f>
        <v>0</v>
      </c>
      <c r="W20" s="72">
        <f>IF(RES_hh_tesh!W20=0,0,RES_hh_tesh!W20/RES_summary!W$19)</f>
        <v>0</v>
      </c>
      <c r="X20" s="72">
        <f>IF(RES_hh_tesh!X20=0,0,RES_hh_tesh!X20/RES_summary!X$19)</f>
        <v>0</v>
      </c>
      <c r="Y20" s="72">
        <f>IF(RES_hh_tesh!Y20=0,0,RES_hh_tesh!Y20/RES_summary!Y$19)</f>
        <v>0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15.917717599963353</v>
      </c>
      <c r="C21" s="72">
        <f>IF(RES_hh_tesh!C21=0,0,RES_hh_tesh!C21/RES_summary!C$19)</f>
        <v>17.190066916588684</v>
      </c>
      <c r="D21" s="72">
        <f>IF(RES_hh_tesh!D21=0,0,RES_hh_tesh!D21/RES_summary!D$19)</f>
        <v>16.419839506672126</v>
      </c>
      <c r="E21" s="72">
        <f>IF(RES_hh_tesh!E21=0,0,RES_hh_tesh!E21/RES_summary!E$19)</f>
        <v>17.430486311536203</v>
      </c>
      <c r="F21" s="72">
        <f>IF(RES_hh_tesh!F21=0,0,RES_hh_tesh!F21/RES_summary!F$19)</f>
        <v>16.849513459977072</v>
      </c>
      <c r="G21" s="72">
        <f>IF(RES_hh_tesh!G21=0,0,RES_hh_tesh!G21/RES_summary!G$19)</f>
        <v>17.85077588886578</v>
      </c>
      <c r="H21" s="72">
        <f>IF(RES_hh_tesh!H21=0,0,RES_hh_tesh!H21/RES_summary!H$19)</f>
        <v>17.384095857597515</v>
      </c>
      <c r="I21" s="72">
        <f>IF(RES_hh_tesh!I21=0,0,RES_hh_tesh!I21/RES_summary!I$19)</f>
        <v>16.462282216221809</v>
      </c>
      <c r="J21" s="72">
        <f>IF(RES_hh_tesh!J21=0,0,RES_hh_tesh!J21/RES_summary!J$19)</f>
        <v>16.322884997460342</v>
      </c>
      <c r="K21" s="72">
        <f>IF(RES_hh_tesh!K21=0,0,RES_hh_tesh!K21/RES_summary!K$19)</f>
        <v>15.617862587465215</v>
      </c>
      <c r="L21" s="72">
        <f>IF(RES_hh_tesh!L21=0,0,RES_hh_tesh!L21/RES_summary!L$19)</f>
        <v>16.649621251689386</v>
      </c>
      <c r="M21" s="72">
        <f>IF(RES_hh_tesh!M21=0,0,RES_hh_tesh!M21/RES_summary!M$19)</f>
        <v>14.156512536869041</v>
      </c>
      <c r="N21" s="72">
        <f>IF(RES_hh_tesh!N21=0,0,RES_hh_tesh!N21/RES_summary!N$19)</f>
        <v>14.162243074781895</v>
      </c>
      <c r="O21" s="72">
        <f>IF(RES_hh_tesh!O21=0,0,RES_hh_tesh!O21/RES_summary!O$19)</f>
        <v>14.212209681766712</v>
      </c>
      <c r="P21" s="72">
        <f>IF(RES_hh_tesh!P21=0,0,RES_hh_tesh!P21/RES_summary!P$19)</f>
        <v>13.015851140765543</v>
      </c>
      <c r="Q21" s="72">
        <f>IF(RES_hh_tesh!Q21=0,0,RES_hh_tesh!Q21/RES_summary!Q$19)</f>
        <v>13.738542414951874</v>
      </c>
      <c r="R21" s="72">
        <f>IF(RES_hh_tesh!R21=0,0,RES_hh_tesh!R21/RES_summary!R$19)</f>
        <v>15.136039692170284</v>
      </c>
      <c r="S21" s="72">
        <f>IF(RES_hh_tesh!S21=0,0,RES_hh_tesh!S21/RES_summary!S$19)</f>
        <v>15.95656657459922</v>
      </c>
      <c r="T21" s="72">
        <f>IF(RES_hh_tesh!T21=0,0,RES_hh_tesh!T21/RES_summary!T$19)</f>
        <v>15.33718960466895</v>
      </c>
      <c r="U21" s="72">
        <f>IF(RES_hh_tesh!U21=0,0,RES_hh_tesh!U21/RES_summary!U$19)</f>
        <v>14.761426295265331</v>
      </c>
      <c r="V21" s="72">
        <f>IF(RES_hh_tesh!V21=0,0,RES_hh_tesh!V21/RES_summary!V$19)</f>
        <v>15.773520206642834</v>
      </c>
      <c r="W21" s="72">
        <f>IF(RES_hh_tesh!W21=0,0,RES_hh_tesh!W21/RES_summary!W$19)</f>
        <v>15.639579066785135</v>
      </c>
      <c r="X21" s="72">
        <f>IF(RES_hh_tesh!X21=0,0,RES_hh_tesh!X21/RES_summary!X$19)</f>
        <v>12.737452179534534</v>
      </c>
      <c r="Y21" s="72">
        <f>IF(RES_hh_tesh!Y21=0,0,RES_hh_tesh!Y21/RES_summary!Y$19)</f>
        <v>11.634732577904488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16.402606769416582</v>
      </c>
      <c r="C22" s="72">
        <f>IF(RES_hh_tesh!C22=0,0,RES_hh_tesh!C22/RES_summary!C$19)</f>
        <v>16.303979958754468</v>
      </c>
      <c r="D22" s="72">
        <f>IF(RES_hh_tesh!D22=0,0,RES_hh_tesh!D22/RES_summary!D$19)</f>
        <v>16.846251729604766</v>
      </c>
      <c r="E22" s="72">
        <f>IF(RES_hh_tesh!E22=0,0,RES_hh_tesh!E22/RES_summary!E$19)</f>
        <v>16.919508548747128</v>
      </c>
      <c r="F22" s="72">
        <f>IF(RES_hh_tesh!F22=0,0,RES_hh_tesh!F22/RES_summary!F$19)</f>
        <v>16.598845784512481</v>
      </c>
      <c r="G22" s="72">
        <f>IF(RES_hh_tesh!G22=0,0,RES_hh_tesh!G22/RES_summary!G$19)</f>
        <v>17.614769117745539</v>
      </c>
      <c r="H22" s="72">
        <f>IF(RES_hh_tesh!H22=0,0,RES_hh_tesh!H22/RES_summary!H$19)</f>
        <v>16.865590147618342</v>
      </c>
      <c r="I22" s="72">
        <f>IF(RES_hh_tesh!I22=0,0,RES_hh_tesh!I22/RES_summary!I$19)</f>
        <v>16.994626113263411</v>
      </c>
      <c r="J22" s="72">
        <f>IF(RES_hh_tesh!J22=0,0,RES_hh_tesh!J22/RES_summary!J$19)</f>
        <v>16.743286320943803</v>
      </c>
      <c r="K22" s="72">
        <f>IF(RES_hh_tesh!K22=0,0,RES_hh_tesh!K22/RES_summary!K$19)</f>
        <v>16.229145395977206</v>
      </c>
      <c r="L22" s="72">
        <f>IF(RES_hh_tesh!L22=0,0,RES_hh_tesh!L22/RES_summary!L$19)</f>
        <v>15.091438092803031</v>
      </c>
      <c r="M22" s="72">
        <f>IF(RES_hh_tesh!M22=0,0,RES_hh_tesh!M22/RES_summary!M$19)</f>
        <v>14.567575376247708</v>
      </c>
      <c r="N22" s="72">
        <f>IF(RES_hh_tesh!N22=0,0,RES_hh_tesh!N22/RES_summary!N$19)</f>
        <v>13.96329941494484</v>
      </c>
      <c r="O22" s="72">
        <f>IF(RES_hh_tesh!O22=0,0,RES_hh_tesh!O22/RES_summary!O$19)</f>
        <v>13.252360096467353</v>
      </c>
      <c r="P22" s="72">
        <f>IF(RES_hh_tesh!P22=0,0,RES_hh_tesh!P22/RES_summary!P$19)</f>
        <v>14.765775629657734</v>
      </c>
      <c r="Q22" s="72">
        <f>IF(RES_hh_tesh!Q22=0,0,RES_hh_tesh!Q22/RES_summary!Q$19)</f>
        <v>13.221132582468922</v>
      </c>
      <c r="R22" s="72">
        <f>IF(RES_hh_tesh!R22=0,0,RES_hh_tesh!R22/RES_summary!R$19)</f>
        <v>14.474620655662928</v>
      </c>
      <c r="S22" s="72">
        <f>IF(RES_hh_tesh!S22=0,0,RES_hh_tesh!S22/RES_summary!S$19)</f>
        <v>15.703358253533588</v>
      </c>
      <c r="T22" s="72">
        <f>IF(RES_hh_tesh!T22=0,0,RES_hh_tesh!T22/RES_summary!T$19)</f>
        <v>15.751521059929754</v>
      </c>
      <c r="U22" s="72">
        <f>IF(RES_hh_tesh!U22=0,0,RES_hh_tesh!U22/RES_summary!U$19)</f>
        <v>15.280203667876831</v>
      </c>
      <c r="V22" s="72">
        <f>IF(RES_hh_tesh!V22=0,0,RES_hh_tesh!V22/RES_summary!V$19)</f>
        <v>14.852125954299771</v>
      </c>
      <c r="W22" s="72">
        <f>IF(RES_hh_tesh!W22=0,0,RES_hh_tesh!W22/RES_summary!W$19)</f>
        <v>15.069536013312595</v>
      </c>
      <c r="X22" s="72">
        <f>IF(RES_hh_tesh!X22=0,0,RES_hh_tesh!X22/RES_summary!X$19)</f>
        <v>13.213478825571102</v>
      </c>
      <c r="Y22" s="72">
        <f>IF(RES_hh_tesh!Y22=0,0,RES_hh_tesh!Y22/RES_summary!Y$19)</f>
        <v>11.980846926848908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16.232477873004029</v>
      </c>
      <c r="C24" s="72">
        <f>IF(RES_hh_tesh!C24=0,0,RES_hh_tesh!C24/RES_summary!C$19)</f>
        <v>16.893120938451151</v>
      </c>
      <c r="D24" s="72">
        <f>IF(RES_hh_tesh!D24=0,0,RES_hh_tesh!D24/RES_summary!D$19)</f>
        <v>16.938737595790201</v>
      </c>
      <c r="E24" s="72">
        <f>IF(RES_hh_tesh!E24=0,0,RES_hh_tesh!E24/RES_summary!E$19)</f>
        <v>17.20777375106816</v>
      </c>
      <c r="F24" s="72">
        <f>IF(RES_hh_tesh!F24=0,0,RES_hh_tesh!F24/RES_summary!F$19)</f>
        <v>16.527895205389758</v>
      </c>
      <c r="G24" s="72">
        <f>IF(RES_hh_tesh!G24=0,0,RES_hh_tesh!G24/RES_summary!G$19)</f>
        <v>17.719492050557715</v>
      </c>
      <c r="H24" s="72">
        <f>IF(RES_hh_tesh!H24=0,0,RES_hh_tesh!H24/RES_summary!H$19)</f>
        <v>16.564533464162977</v>
      </c>
      <c r="I24" s="72">
        <f>IF(RES_hh_tesh!I24=0,0,RES_hh_tesh!I24/RES_summary!I$19)</f>
        <v>17.13468669544503</v>
      </c>
      <c r="J24" s="72">
        <f>IF(RES_hh_tesh!J24=0,0,RES_hh_tesh!J24/RES_summary!J$19)</f>
        <v>16.797542810316305</v>
      </c>
      <c r="K24" s="72">
        <f>IF(RES_hh_tesh!K24=0,0,RES_hh_tesh!K24/RES_summary!K$19)</f>
        <v>15.598060291261691</v>
      </c>
      <c r="L24" s="72">
        <f>IF(RES_hh_tesh!L24=0,0,RES_hh_tesh!L24/RES_summary!L$19)</f>
        <v>16.011635561916307</v>
      </c>
      <c r="M24" s="72">
        <f>IF(RES_hh_tesh!M24=0,0,RES_hh_tesh!M24/RES_summary!M$19)</f>
        <v>14.197879805292459</v>
      </c>
      <c r="N24" s="72">
        <f>IF(RES_hh_tesh!N24=0,0,RES_hh_tesh!N24/RES_summary!N$19)</f>
        <v>14.323725926716232</v>
      </c>
      <c r="O24" s="72">
        <f>IF(RES_hh_tesh!O24=0,0,RES_hh_tesh!O24/RES_summary!O$19)</f>
        <v>14.251612288529721</v>
      </c>
      <c r="P24" s="72">
        <f>IF(RES_hh_tesh!P24=0,0,RES_hh_tesh!P24/RES_summary!P$19)</f>
        <v>13.628650987239817</v>
      </c>
      <c r="Q24" s="72">
        <f>IF(RES_hh_tesh!Q24=0,0,RES_hh_tesh!Q24/RES_summary!Q$19)</f>
        <v>13.848773920983421</v>
      </c>
      <c r="R24" s="72">
        <f>IF(RES_hh_tesh!R24=0,0,RES_hh_tesh!R24/RES_summary!R$19)</f>
        <v>14.716228390346213</v>
      </c>
      <c r="S24" s="72">
        <f>IF(RES_hh_tesh!S24=0,0,RES_hh_tesh!S24/RES_summary!S$19)</f>
        <v>15.764662989246988</v>
      </c>
      <c r="T24" s="72">
        <f>IF(RES_hh_tesh!T24=0,0,RES_hh_tesh!T24/RES_summary!T$19)</f>
        <v>15.330909072162633</v>
      </c>
      <c r="U24" s="72">
        <f>IF(RES_hh_tesh!U24=0,0,RES_hh_tesh!U24/RES_summary!U$19)</f>
        <v>14.993190625551911</v>
      </c>
      <c r="V24" s="72">
        <f>IF(RES_hh_tesh!V24=0,0,RES_hh_tesh!V24/RES_summary!V$19)</f>
        <v>15.462580123632769</v>
      </c>
      <c r="W24" s="72">
        <f>IF(RES_hh_tesh!W24=0,0,RES_hh_tesh!W24/RES_summary!W$19)</f>
        <v>15.223977631102633</v>
      </c>
      <c r="X24" s="72">
        <f>IF(RES_hh_tesh!X24=0,0,RES_hh_tesh!X24/RES_summary!X$19)</f>
        <v>13.210952156550958</v>
      </c>
      <c r="Y24" s="72">
        <f>IF(RES_hh_tesh!Y24=0,0,RES_hh_tesh!Y24/RES_summary!Y$19)</f>
        <v>11.386365214612594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16.516052857350061</v>
      </c>
      <c r="C25" s="74">
        <f>IF(RES_hh_tesh!C25=0,0,RES_hh_tesh!C25/RES_summary!C$19)</f>
        <v>16.660754392424902</v>
      </c>
      <c r="D25" s="74">
        <f>IF(RES_hh_tesh!D25=0,0,RES_hh_tesh!D25/RES_summary!D$19)</f>
        <v>16.658708573521928</v>
      </c>
      <c r="E25" s="74">
        <f>IF(RES_hh_tesh!E25=0,0,RES_hh_tesh!E25/RES_summary!E$19)</f>
        <v>16.977473114978057</v>
      </c>
      <c r="F25" s="74">
        <f>IF(RES_hh_tesh!F25=0,0,RES_hh_tesh!F25/RES_summary!F$19)</f>
        <v>16.657606616829195</v>
      </c>
      <c r="G25" s="74">
        <f>IF(RES_hh_tesh!G25=0,0,RES_hh_tesh!G25/RES_summary!G$19)</f>
        <v>16.819094432443684</v>
      </c>
      <c r="H25" s="74">
        <f>IF(RES_hh_tesh!H25=0,0,RES_hh_tesh!H25/RES_summary!H$19)</f>
        <v>17.351947855831398</v>
      </c>
      <c r="I25" s="74">
        <f>IF(RES_hh_tesh!I25=0,0,RES_hh_tesh!I25/RES_summary!I$19)</f>
        <v>16.556065053670874</v>
      </c>
      <c r="J25" s="74">
        <f>IF(RES_hh_tesh!J25=0,0,RES_hh_tesh!J25/RES_summary!J$19)</f>
        <v>15.84355488237297</v>
      </c>
      <c r="K25" s="74">
        <f>IF(RES_hh_tesh!K25=0,0,RES_hh_tesh!K25/RES_summary!K$19)</f>
        <v>15.337739982047411</v>
      </c>
      <c r="L25" s="74">
        <f>IF(RES_hh_tesh!L25=0,0,RES_hh_tesh!L25/RES_summary!L$19)</f>
        <v>15.302902801929418</v>
      </c>
      <c r="M25" s="74">
        <f>IF(RES_hh_tesh!M25=0,0,RES_hh_tesh!M25/RES_summary!M$19)</f>
        <v>13.824495134867384</v>
      </c>
      <c r="N25" s="74">
        <f>IF(RES_hh_tesh!N25=0,0,RES_hh_tesh!N25/RES_summary!N$19)</f>
        <v>13.309316743605946</v>
      </c>
      <c r="O25" s="74">
        <f>IF(RES_hh_tesh!O25=0,0,RES_hh_tesh!O25/RES_summary!O$19)</f>
        <v>12.849308571049065</v>
      </c>
      <c r="P25" s="74">
        <f>IF(RES_hh_tesh!P25=0,0,RES_hh_tesh!P25/RES_summary!P$19)</f>
        <v>13.195634353385802</v>
      </c>
      <c r="Q25" s="74">
        <f>IF(RES_hh_tesh!Q25=0,0,RES_hh_tesh!Q25/RES_summary!Q$19)</f>
        <v>13.260019099771418</v>
      </c>
      <c r="R25" s="74">
        <f>IF(RES_hh_tesh!R25=0,0,RES_hh_tesh!R25/RES_summary!R$19)</f>
        <v>13.519896416001615</v>
      </c>
      <c r="S25" s="74">
        <f>IF(RES_hh_tesh!S25=0,0,RES_hh_tesh!S25/RES_summary!S$19)</f>
        <v>14.363500021279487</v>
      </c>
      <c r="T25" s="74">
        <f>IF(RES_hh_tesh!T25=0,0,RES_hh_tesh!T25/RES_summary!T$19)</f>
        <v>14.289765882262268</v>
      </c>
      <c r="U25" s="74">
        <f>IF(RES_hh_tesh!U25=0,0,RES_hh_tesh!U25/RES_summary!U$19)</f>
        <v>14.055954268242667</v>
      </c>
      <c r="V25" s="74">
        <f>IF(RES_hh_tesh!V25=0,0,RES_hh_tesh!V25/RES_summary!V$19)</f>
        <v>14.88818141213571</v>
      </c>
      <c r="W25" s="74">
        <f>IF(RES_hh_tesh!W25=0,0,RES_hh_tesh!W25/RES_summary!W$19)</f>
        <v>13.405887491137449</v>
      </c>
      <c r="X25" s="74">
        <f>IF(RES_hh_tesh!X25=0,0,RES_hh_tesh!X25/RES_summary!X$19)</f>
        <v>12.528310471070284</v>
      </c>
      <c r="Y25" s="74">
        <f>IF(RES_hh_tesh!Y25=0,0,RES_hh_tesh!Y25/RES_summary!Y$19)</f>
        <v>10.288324088349512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0</v>
      </c>
      <c r="C26" s="77">
        <f>IF(RES_hh_tesh!C26=0,0,RES_hh_tesh!C26/RES_summary!C$19)</f>
        <v>0</v>
      </c>
      <c r="D26" s="77">
        <f>IF(RES_hh_tesh!D26=0,0,RES_hh_tesh!D26/RES_summary!D$19)</f>
        <v>0</v>
      </c>
      <c r="E26" s="77">
        <f>IF(RES_hh_tesh!E26=0,0,RES_hh_tesh!E26/RES_summary!E$19)</f>
        <v>8.7693348461967044</v>
      </c>
      <c r="F26" s="77">
        <f>IF(RES_hh_tesh!F26=0,0,RES_hh_tesh!F26/RES_summary!F$19)</f>
        <v>8.5526292196333209</v>
      </c>
      <c r="G26" s="77">
        <f>IF(RES_hh_tesh!G26=0,0,RES_hh_tesh!G26/RES_summary!G$19)</f>
        <v>8.9434752820068617</v>
      </c>
      <c r="H26" s="77">
        <f>IF(RES_hh_tesh!H26=0,0,RES_hh_tesh!H26/RES_summary!H$19)</f>
        <v>8.8550332100803768</v>
      </c>
      <c r="I26" s="77">
        <f>IF(RES_hh_tesh!I26=0,0,RES_hh_tesh!I26/RES_summary!I$19)</f>
        <v>8.6164025534811088</v>
      </c>
      <c r="J26" s="77">
        <f>IF(RES_hh_tesh!J26=0,0,RES_hh_tesh!J26/RES_summary!J$19)</f>
        <v>8.4338011297458557</v>
      </c>
      <c r="K26" s="77">
        <f>IF(RES_hh_tesh!K26=0,0,RES_hh_tesh!K26/RES_summary!K$19)</f>
        <v>8.0995945368596196</v>
      </c>
      <c r="L26" s="77">
        <f>IF(RES_hh_tesh!L26=0,0,RES_hh_tesh!L26/RES_summary!L$19)</f>
        <v>8.3440329000486511</v>
      </c>
      <c r="M26" s="77">
        <f>IF(RES_hh_tesh!M26=0,0,RES_hh_tesh!M26/RES_summary!M$19)</f>
        <v>8.3603293832830605</v>
      </c>
      <c r="N26" s="77">
        <f>IF(RES_hh_tesh!N26=0,0,RES_hh_tesh!N26/RES_summary!N$19)</f>
        <v>8.2739522280142133</v>
      </c>
      <c r="O26" s="77">
        <f>IF(RES_hh_tesh!O26=0,0,RES_hh_tesh!O26/RES_summary!O$19)</f>
        <v>8.1733956887326737</v>
      </c>
      <c r="P26" s="77">
        <f>IF(RES_hh_tesh!P26=0,0,RES_hh_tesh!P26/RES_summary!P$19)</f>
        <v>8.0023197929934167</v>
      </c>
      <c r="Q26" s="77">
        <f>IF(RES_hh_tesh!Q26=0,0,RES_hh_tesh!Q26/RES_summary!Q$19)</f>
        <v>8.4540109101788694</v>
      </c>
      <c r="R26" s="77">
        <f>IF(RES_hh_tesh!R26=0,0,RES_hh_tesh!R26/RES_summary!R$19)</f>
        <v>8.8160558130418618</v>
      </c>
      <c r="S26" s="77">
        <f>IF(RES_hh_tesh!S26=0,0,RES_hh_tesh!S26/RES_summary!S$19)</f>
        <v>9.1540726447444065</v>
      </c>
      <c r="T26" s="77">
        <f>IF(RES_hh_tesh!T26=0,0,RES_hh_tesh!T26/RES_summary!T$19)</f>
        <v>8.9579054937166109</v>
      </c>
      <c r="U26" s="77">
        <f>IF(RES_hh_tesh!U26=0,0,RES_hh_tesh!U26/RES_summary!U$19)</f>
        <v>8.817195928096675</v>
      </c>
      <c r="V26" s="77">
        <f>IF(RES_hh_tesh!V26=0,0,RES_hh_tesh!V26/RES_summary!V$19)</f>
        <v>8.9052838605318669</v>
      </c>
      <c r="W26" s="77">
        <f>IF(RES_hh_tesh!W26=0,0,RES_hh_tesh!W26/RES_summary!W$19)</f>
        <v>8.7766457588045128</v>
      </c>
      <c r="X26" s="77">
        <f>IF(RES_hh_tesh!X26=0,0,RES_hh_tesh!X26/RES_summary!X$19)</f>
        <v>7.8495604793091518</v>
      </c>
      <c r="Y26" s="77">
        <f>IF(RES_hh_tesh!Y26=0,0,RES_hh_tesh!Y26/RES_summary!Y$19)</f>
        <v>7.114334515881894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7.9562487326629627</v>
      </c>
      <c r="C27" s="69">
        <f>IF(RES_hh_tesh!C27=0,0,RES_hh_tesh!C27/RES_summary!C$19)</f>
        <v>8.1038238091679045</v>
      </c>
      <c r="D27" s="69">
        <f>IF(RES_hh_tesh!D27=0,0,RES_hh_tesh!D27/RES_summary!D$19)</f>
        <v>7.9144403779485968</v>
      </c>
      <c r="E27" s="69">
        <f>IF(RES_hh_tesh!E27=0,0,RES_hh_tesh!E27/RES_summary!E$19)</f>
        <v>8.2334763173958709</v>
      </c>
      <c r="F27" s="69">
        <f>IF(RES_hh_tesh!F27=0,0,RES_hh_tesh!F27/RES_summary!F$19)</f>
        <v>8.1549608403753044</v>
      </c>
      <c r="G27" s="69">
        <f>IF(RES_hh_tesh!G27=0,0,RES_hh_tesh!G27/RES_summary!G$19)</f>
        <v>8.2966540460747051</v>
      </c>
      <c r="H27" s="69">
        <f>IF(RES_hh_tesh!H27=0,0,RES_hh_tesh!H27/RES_summary!H$19)</f>
        <v>8.8043221773712013</v>
      </c>
      <c r="I27" s="69">
        <f>IF(RES_hh_tesh!I27=0,0,RES_hh_tesh!I27/RES_summary!I$19)</f>
        <v>7.8723150515620226</v>
      </c>
      <c r="J27" s="69">
        <f>IF(RES_hh_tesh!J27=0,0,RES_hh_tesh!J27/RES_summary!J$19)</f>
        <v>8.204139020971974</v>
      </c>
      <c r="K27" s="69">
        <f>IF(RES_hh_tesh!K27=0,0,RES_hh_tesh!K27/RES_summary!K$19)</f>
        <v>8.5795456336592881</v>
      </c>
      <c r="L27" s="69">
        <f>IF(RES_hh_tesh!L27=0,0,RES_hh_tesh!L27/RES_summary!L$19)</f>
        <v>9.0762539580780981</v>
      </c>
      <c r="M27" s="69">
        <f>IF(RES_hh_tesh!M27=0,0,RES_hh_tesh!M27/RES_summary!M$19)</f>
        <v>7.9303264254182917</v>
      </c>
      <c r="N27" s="69">
        <f>IF(RES_hh_tesh!N27=0,0,RES_hh_tesh!N27/RES_summary!N$19)</f>
        <v>8.4129996057947007</v>
      </c>
      <c r="O27" s="69">
        <f>IF(RES_hh_tesh!O27=0,0,RES_hh_tesh!O27/RES_summary!O$19)</f>
        <v>8.379636881499648</v>
      </c>
      <c r="P27" s="69">
        <f>IF(RES_hh_tesh!P27=0,0,RES_hh_tesh!P27/RES_summary!P$19)</f>
        <v>7.154432898558782</v>
      </c>
      <c r="Q27" s="69">
        <f>IF(RES_hh_tesh!Q27=0,0,RES_hh_tesh!Q27/RES_summary!Q$19)</f>
        <v>7.6264355500388747</v>
      </c>
      <c r="R27" s="69">
        <f>IF(RES_hh_tesh!R27=0,0,RES_hh_tesh!R27/RES_summary!R$19)</f>
        <v>7.738501505049916</v>
      </c>
      <c r="S27" s="69">
        <f>IF(RES_hh_tesh!S27=0,0,RES_hh_tesh!S27/RES_summary!S$19)</f>
        <v>7.6795448551150534</v>
      </c>
      <c r="T27" s="69">
        <f>IF(RES_hh_tesh!T27=0,0,RES_hh_tesh!T27/RES_summary!T$19)</f>
        <v>7.2723564881460359</v>
      </c>
      <c r="U27" s="69">
        <f>IF(RES_hh_tesh!U27=0,0,RES_hh_tesh!U27/RES_summary!U$19)</f>
        <v>6.9667581215030276</v>
      </c>
      <c r="V27" s="69">
        <f>IF(RES_hh_tesh!V27=0,0,RES_hh_tesh!V27/RES_summary!V$19)</f>
        <v>7.4304171809418165</v>
      </c>
      <c r="W27" s="69">
        <f>IF(RES_hh_tesh!W27=0,0,RES_hh_tesh!W27/RES_summary!W$19)</f>
        <v>8.6634623124844303</v>
      </c>
      <c r="X27" s="69">
        <f>IF(RES_hh_tesh!X27=0,0,RES_hh_tesh!X27/RES_summary!X$19)</f>
        <v>6.9008653145454524</v>
      </c>
      <c r="Y27" s="69">
        <f>IF(RES_hh_tesh!Y27=0,0,RES_hh_tesh!Y27/RES_summary!Y$19)</f>
        <v>6.8219214259369387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8.2134819736288982</v>
      </c>
      <c r="C28" s="72">
        <f>IF(RES_hh_tesh!C28=0,0,RES_hh_tesh!C28/RES_summary!C$19)</f>
        <v>7.970633009031741</v>
      </c>
      <c r="D28" s="72">
        <f>IF(RES_hh_tesh!D28=0,0,RES_hh_tesh!D28/RES_summary!D$19)</f>
        <v>7.7898530358409293</v>
      </c>
      <c r="E28" s="72">
        <f>IF(RES_hh_tesh!E28=0,0,RES_hh_tesh!E28/RES_summary!E$19)</f>
        <v>8.208767390825372</v>
      </c>
      <c r="F28" s="72">
        <f>IF(RES_hh_tesh!F28=0,0,RES_hh_tesh!F28/RES_summary!F$19)</f>
        <v>8.3673965473301113</v>
      </c>
      <c r="G28" s="72">
        <f>IF(RES_hh_tesh!G28=0,0,RES_hh_tesh!G28/RES_summary!G$19)</f>
        <v>7.7819913180733051</v>
      </c>
      <c r="H28" s="72">
        <f>IF(RES_hh_tesh!H28=0,0,RES_hh_tesh!H28/RES_summary!H$19)</f>
        <v>9.4533868132911199</v>
      </c>
      <c r="I28" s="72">
        <f>IF(RES_hh_tesh!I28=0,0,RES_hh_tesh!I28/RES_summary!I$19)</f>
        <v>7.4929067078166574</v>
      </c>
      <c r="J28" s="72">
        <f>IF(RES_hh_tesh!J28=0,0,RES_hh_tesh!J28/RES_summary!J$19)</f>
        <v>7.7041361383401945</v>
      </c>
      <c r="K28" s="72">
        <f>IF(RES_hh_tesh!K28=0,0,RES_hh_tesh!K28/RES_summary!K$19)</f>
        <v>8.2989258315271819</v>
      </c>
      <c r="L28" s="72">
        <f>IF(RES_hh_tesh!L28=0,0,RES_hh_tesh!L28/RES_summary!L$19)</f>
        <v>9.245736207615554</v>
      </c>
      <c r="M28" s="72">
        <f>IF(RES_hh_tesh!M28=0,0,RES_hh_tesh!M28/RES_summary!M$19)</f>
        <v>8.4897691068876622</v>
      </c>
      <c r="N28" s="72">
        <f>IF(RES_hh_tesh!N28=0,0,RES_hh_tesh!N28/RES_summary!N$19)</f>
        <v>8.2389319880612302</v>
      </c>
      <c r="O28" s="72">
        <f>IF(RES_hh_tesh!O28=0,0,RES_hh_tesh!O28/RES_summary!O$19)</f>
        <v>8.0045283208496976</v>
      </c>
      <c r="P28" s="72">
        <f>IF(RES_hh_tesh!P28=0,0,RES_hh_tesh!P28/RES_summary!P$19)</f>
        <v>7.8199998467240412</v>
      </c>
      <c r="Q28" s="72">
        <f>IF(RES_hh_tesh!Q28=0,0,RES_hh_tesh!Q28/RES_summary!Q$19)</f>
        <v>8.1497479604716485</v>
      </c>
      <c r="R28" s="72">
        <f>IF(RES_hh_tesh!R28=0,0,RES_hh_tesh!R28/RES_summary!R$19)</f>
        <v>6.7022216317529333</v>
      </c>
      <c r="S28" s="72">
        <f>IF(RES_hh_tesh!S28=0,0,RES_hh_tesh!S28/RES_summary!S$19)</f>
        <v>7.642163045386754</v>
      </c>
      <c r="T28" s="72">
        <f>IF(RES_hh_tesh!T28=0,0,RES_hh_tesh!T28/RES_summary!T$19)</f>
        <v>8.0540486099239015</v>
      </c>
      <c r="U28" s="72">
        <f>IF(RES_hh_tesh!U28=0,0,RES_hh_tesh!U28/RES_summary!U$19)</f>
        <v>8.3094887841936327</v>
      </c>
      <c r="V28" s="72">
        <f>IF(RES_hh_tesh!V28=0,0,RES_hh_tesh!V28/RES_summary!V$19)</f>
        <v>7.5850744303342568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7.8320054977476161</v>
      </c>
      <c r="C29" s="72">
        <f>IF(RES_hh_tesh!C29=0,0,RES_hh_tesh!C29/RES_summary!C$19)</f>
        <v>8.4933404529119123</v>
      </c>
      <c r="D29" s="72">
        <f>IF(RES_hh_tesh!D29=0,0,RES_hh_tesh!D29/RES_summary!D$19)</f>
        <v>7.9384550760428549</v>
      </c>
      <c r="E29" s="72">
        <f>IF(RES_hh_tesh!E29=0,0,RES_hh_tesh!E29/RES_summary!E$19)</f>
        <v>7.8257750902305654</v>
      </c>
      <c r="F29" s="72">
        <f>IF(RES_hh_tesh!F29=0,0,RES_hh_tesh!F29/RES_summary!F$19)</f>
        <v>9.1813231221899283</v>
      </c>
      <c r="G29" s="72">
        <f>IF(RES_hh_tesh!G29=0,0,RES_hh_tesh!G29/RES_summary!G$19)</f>
        <v>7.1780467287334613</v>
      </c>
      <c r="H29" s="72">
        <f>IF(RES_hh_tesh!H29=0,0,RES_hh_tesh!H29/RES_summary!H$19)</f>
        <v>8.654515514645805</v>
      </c>
      <c r="I29" s="72">
        <f>IF(RES_hh_tesh!I29=0,0,RES_hh_tesh!I29/RES_summary!I$19)</f>
        <v>8.7906835668249297</v>
      </c>
      <c r="J29" s="72">
        <f>IF(RES_hh_tesh!J29=0,0,RES_hh_tesh!J29/RES_summary!J$19)</f>
        <v>6.890671712039194</v>
      </c>
      <c r="K29" s="72">
        <f>IF(RES_hh_tesh!K29=0,0,RES_hh_tesh!K29/RES_summary!K$19)</f>
        <v>2.0636421999288199</v>
      </c>
      <c r="L29" s="72">
        <f>IF(RES_hh_tesh!L29=0,0,RES_hh_tesh!L29/RES_summary!L$19)</f>
        <v>6.973241583416061</v>
      </c>
      <c r="M29" s="72">
        <f>IF(RES_hh_tesh!M29=0,0,RES_hh_tesh!M29/RES_summary!M$19)</f>
        <v>9.032478964253194</v>
      </c>
      <c r="N29" s="72">
        <f>IF(RES_hh_tesh!N29=0,0,RES_hh_tesh!N29/RES_summary!N$19)</f>
        <v>9.2625694635217464</v>
      </c>
      <c r="O29" s="72">
        <f>IF(RES_hh_tesh!O29=0,0,RES_hh_tesh!O29/RES_summary!O$19)</f>
        <v>6.7419342079325579</v>
      </c>
      <c r="P29" s="72">
        <f>IF(RES_hh_tesh!P29=0,0,RES_hh_tesh!P29/RES_summary!P$19)</f>
        <v>9.8955920148923884</v>
      </c>
      <c r="Q29" s="72">
        <f>IF(RES_hh_tesh!Q29=0,0,RES_hh_tesh!Q29/RES_summary!Q$19)</f>
        <v>8.1281577046537574</v>
      </c>
      <c r="R29" s="72">
        <f>IF(RES_hh_tesh!R29=0,0,RES_hh_tesh!R29/RES_summary!R$19)</f>
        <v>6.2699333412854914</v>
      </c>
      <c r="S29" s="72">
        <f>IF(RES_hh_tesh!S29=0,0,RES_hh_tesh!S29/RES_summary!S$19)</f>
        <v>6.5252938420678772</v>
      </c>
      <c r="T29" s="72">
        <f>IF(RES_hh_tesh!T29=0,0,RES_hh_tesh!T29/RES_summary!T$19)</f>
        <v>7.9973932223226196</v>
      </c>
      <c r="U29" s="72">
        <f>IF(RES_hh_tesh!U29=0,0,RES_hh_tesh!U29/RES_summary!U$19)</f>
        <v>7.0655971567321449</v>
      </c>
      <c r="V29" s="72">
        <f>IF(RES_hh_tesh!V29=0,0,RES_hh_tesh!V29/RES_summary!V$19)</f>
        <v>8.572081252119343</v>
      </c>
      <c r="W29" s="72">
        <f>IF(RES_hh_tesh!W29=0,0,RES_hh_tesh!W29/RES_summary!W$19)</f>
        <v>7.3451311489950486</v>
      </c>
      <c r="X29" s="72">
        <f>IF(RES_hh_tesh!X29=0,0,RES_hh_tesh!X29/RES_summary!X$19)</f>
        <v>6.2170115420999092</v>
      </c>
      <c r="Y29" s="72">
        <f>IF(RES_hh_tesh!Y29=0,0,RES_hh_tesh!Y29/RES_summary!Y$19)</f>
        <v>6.8780002370309576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7.7908854405895118</v>
      </c>
      <c r="C30" s="72">
        <f>IF(RES_hh_tesh!C30=0,0,RES_hh_tesh!C30/RES_summary!C$19)</f>
        <v>8.2293470810676972</v>
      </c>
      <c r="D30" s="72">
        <f>IF(RES_hh_tesh!D30=0,0,RES_hh_tesh!D30/RES_summary!D$19)</f>
        <v>7.7920532160753604</v>
      </c>
      <c r="E30" s="72">
        <f>IF(RES_hh_tesh!E30=0,0,RES_hh_tesh!E30/RES_summary!E$19)</f>
        <v>8.3119688955728179</v>
      </c>
      <c r="F30" s="72">
        <f>IF(RES_hh_tesh!F30=0,0,RES_hh_tesh!F30/RES_summary!F$19)</f>
        <v>8.2066250204828926</v>
      </c>
      <c r="G30" s="72">
        <f>IF(RES_hh_tesh!G30=0,0,RES_hh_tesh!G30/RES_summary!G$19)</f>
        <v>8.4955046920508384</v>
      </c>
      <c r="H30" s="72">
        <f>IF(RES_hh_tesh!H30=0,0,RES_hh_tesh!H30/RES_summary!H$19)</f>
        <v>8.8712054974910135</v>
      </c>
      <c r="I30" s="72">
        <f>IF(RES_hh_tesh!I30=0,0,RES_hh_tesh!I30/RES_summary!I$19)</f>
        <v>7.7346252880321558</v>
      </c>
      <c r="J30" s="72">
        <f>IF(RES_hh_tesh!J30=0,0,RES_hh_tesh!J30/RES_summary!J$19)</f>
        <v>8.1729432476666961</v>
      </c>
      <c r="K30" s="72">
        <f>IF(RES_hh_tesh!K30=0,0,RES_hh_tesh!K30/RES_summary!K$19)</f>
        <v>8.5314202516773321</v>
      </c>
      <c r="L30" s="72">
        <f>IF(RES_hh_tesh!L30=0,0,RES_hh_tesh!L30/RES_summary!L$19)</f>
        <v>9.369692465078062</v>
      </c>
      <c r="M30" s="72">
        <f>IF(RES_hh_tesh!M30=0,0,RES_hh_tesh!M30/RES_summary!M$19)</f>
        <v>7.798201732359705</v>
      </c>
      <c r="N30" s="72">
        <f>IF(RES_hh_tesh!N30=0,0,RES_hh_tesh!N30/RES_summary!N$19)</f>
        <v>8.3968418962267357</v>
      </c>
      <c r="O30" s="72">
        <f>IF(RES_hh_tesh!O30=0,0,RES_hh_tesh!O30/RES_summary!O$19)</f>
        <v>8.5391177468315629</v>
      </c>
      <c r="P30" s="72">
        <f>IF(RES_hh_tesh!P30=0,0,RES_hh_tesh!P30/RES_summary!P$19)</f>
        <v>6.7550631584189311</v>
      </c>
      <c r="Q30" s="72">
        <f>IF(RES_hh_tesh!Q30=0,0,RES_hh_tesh!Q30/RES_summary!Q$19)</f>
        <v>7.504494974595036</v>
      </c>
      <c r="R30" s="72">
        <f>IF(RES_hh_tesh!R30=0,0,RES_hh_tesh!R30/RES_summary!R$19)</f>
        <v>7.9713707290577691</v>
      </c>
      <c r="S30" s="72">
        <f>IF(RES_hh_tesh!S30=0,0,RES_hh_tesh!S30/RES_summary!S$19)</f>
        <v>7.8205920454620648</v>
      </c>
      <c r="T30" s="72">
        <f>IF(RES_hh_tesh!T30=0,0,RES_hh_tesh!T30/RES_summary!T$19)</f>
        <v>7.2419977757718526</v>
      </c>
      <c r="U30" s="72">
        <f>IF(RES_hh_tesh!U30=0,0,RES_hh_tesh!U30/RES_summary!U$19)</f>
        <v>6.8633145636451616</v>
      </c>
      <c r="V30" s="72">
        <f>IF(RES_hh_tesh!V30=0,0,RES_hh_tesh!V30/RES_summary!V$19)</f>
        <v>7.4942640805853156</v>
      </c>
      <c r="W30" s="72">
        <f>IF(RES_hh_tesh!W30=0,0,RES_hh_tesh!W30/RES_summary!W$19)</f>
        <v>9.0901332092382923</v>
      </c>
      <c r="X30" s="72">
        <f>IF(RES_hh_tesh!X30=0,0,RES_hh_tesh!X30/RES_summary!X$19)</f>
        <v>6.5745594004739472</v>
      </c>
      <c r="Y30" s="72">
        <f>IF(RES_hh_tesh!Y30=0,0,RES_hh_tesh!Y30/RES_summary!Y$19)</f>
        <v>6.9245592149951722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8.0458091051556817</v>
      </c>
      <c r="C31" s="72">
        <f>IF(RES_hh_tesh!C31=0,0,RES_hh_tesh!C31/RES_summary!C$19)</f>
        <v>7.8096336445785424</v>
      </c>
      <c r="D31" s="72">
        <f>IF(RES_hh_tesh!D31=0,0,RES_hh_tesh!D31/RES_summary!D$19)</f>
        <v>8.0002668559511605</v>
      </c>
      <c r="E31" s="72">
        <f>IF(RES_hh_tesh!E31=0,0,RES_hh_tesh!E31/RES_summary!E$19)</f>
        <v>8.068951387408978</v>
      </c>
      <c r="F31" s="72">
        <f>IF(RES_hh_tesh!F31=0,0,RES_hh_tesh!F31/RES_summary!F$19)</f>
        <v>8.0765703308388996</v>
      </c>
      <c r="G31" s="72">
        <f>IF(RES_hh_tesh!G31=0,0,RES_hh_tesh!G31/RES_summary!G$19)</f>
        <v>8.3683271639862955</v>
      </c>
      <c r="H31" s="72">
        <f>IF(RES_hh_tesh!H31=0,0,RES_hh_tesh!H31/RES_summary!H$19)</f>
        <v>8.582210932851293</v>
      </c>
      <c r="I31" s="72">
        <f>IF(RES_hh_tesh!I31=0,0,RES_hh_tesh!I31/RES_summary!I$19)</f>
        <v>7.9516943374012143</v>
      </c>
      <c r="J31" s="72">
        <f>IF(RES_hh_tesh!J31=0,0,RES_hh_tesh!J31/RES_summary!J$19)</f>
        <v>8.3771824866596774</v>
      </c>
      <c r="K31" s="72">
        <f>IF(RES_hh_tesh!K31=0,0,RES_hh_tesh!K31/RES_summary!K$19)</f>
        <v>8.8810248409613894</v>
      </c>
      <c r="L31" s="72">
        <f>IF(RES_hh_tesh!L31=0,0,RES_hh_tesh!L31/RES_summary!L$19)</f>
        <v>8.6315663794006614</v>
      </c>
      <c r="M31" s="72">
        <f>IF(RES_hh_tesh!M31=0,0,RES_hh_tesh!M31/RES_summary!M$19)</f>
        <v>8.5307392330800305</v>
      </c>
      <c r="N31" s="72">
        <f>IF(RES_hh_tesh!N31=0,0,RES_hh_tesh!N31/RES_summary!N$19)</f>
        <v>7.803845852988645</v>
      </c>
      <c r="O31" s="72">
        <f>IF(RES_hh_tesh!O31=0,0,RES_hh_tesh!O31/RES_summary!O$19)</f>
        <v>7.1989018038344668</v>
      </c>
      <c r="P31" s="72">
        <f>IF(RES_hh_tesh!P31=0,0,RES_hh_tesh!P31/RES_summary!P$19)</f>
        <v>8.4901996044066941</v>
      </c>
      <c r="Q31" s="72">
        <f>IF(RES_hh_tesh!Q31=0,0,RES_hh_tesh!Q31/RES_summary!Q$19)</f>
        <v>7.0500996635117179</v>
      </c>
      <c r="R31" s="72">
        <f>IF(RES_hh_tesh!R31=0,0,RES_hh_tesh!R31/RES_summary!R$19)</f>
        <v>7.9057962226504284</v>
      </c>
      <c r="S31" s="72">
        <f>IF(RES_hh_tesh!S31=0,0,RES_hh_tesh!S31/RES_summary!S$19)</f>
        <v>7.4005850337974355</v>
      </c>
      <c r="T31" s="72">
        <f>IF(RES_hh_tesh!T31=0,0,RES_hh_tesh!T31/RES_summary!T$19)</f>
        <v>8.0037370576445248</v>
      </c>
      <c r="U31" s="72">
        <f>IF(RES_hh_tesh!U31=0,0,RES_hh_tesh!U31/RES_summary!U$19)</f>
        <v>8.0068741812597501</v>
      </c>
      <c r="V31" s="72">
        <f>IF(RES_hh_tesh!V31=0,0,RES_hh_tesh!V31/RES_summary!V$19)</f>
        <v>9.4888192545408891</v>
      </c>
      <c r="W31" s="72">
        <f>IF(RES_hh_tesh!W31=0,0,RES_hh_tesh!W31/RES_summary!W$19)</f>
        <v>8.1412925272340573</v>
      </c>
      <c r="X31" s="72">
        <f>IF(RES_hh_tesh!X31=0,0,RES_hh_tesh!X31/RES_summary!X$19)</f>
        <v>5.8871748714204086</v>
      </c>
      <c r="Y31" s="72">
        <f>IF(RES_hh_tesh!Y31=0,0,RES_hh_tesh!Y31/RES_summary!Y$19)</f>
        <v>7.0337243799236404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8.0378856740564082</v>
      </c>
      <c r="C32" s="77">
        <f>IF(RES_hh_tesh!C32=0,0,RES_hh_tesh!C32/RES_summary!C$19)</f>
        <v>8.0201992871522148</v>
      </c>
      <c r="D32" s="77">
        <f>IF(RES_hh_tesh!D32=0,0,RES_hh_tesh!D32/RES_summary!D$19)</f>
        <v>7.9698990836752941</v>
      </c>
      <c r="E32" s="77">
        <f>IF(RES_hh_tesh!E32=0,0,RES_hh_tesh!E32/RES_summary!E$19)</f>
        <v>8.2240117851106387</v>
      </c>
      <c r="F32" s="77">
        <f>IF(RES_hh_tesh!F32=0,0,RES_hh_tesh!F32/RES_summary!F$19)</f>
        <v>8.0724478003308757</v>
      </c>
      <c r="G32" s="77">
        <f>IF(RES_hh_tesh!G32=0,0,RES_hh_tesh!G32/RES_summary!G$19)</f>
        <v>8.2464962271931199</v>
      </c>
      <c r="H32" s="77">
        <f>IF(RES_hh_tesh!H32=0,0,RES_hh_tesh!H32/RES_summary!H$19)</f>
        <v>8.7807952040481076</v>
      </c>
      <c r="I32" s="77">
        <f>IF(RES_hh_tesh!I32=0,0,RES_hh_tesh!I32/RES_summary!I$19)</f>
        <v>7.909431449118637</v>
      </c>
      <c r="J32" s="77">
        <f>IF(RES_hh_tesh!J32=0,0,RES_hh_tesh!J32/RES_summary!J$19)</f>
        <v>8.2470557519107039</v>
      </c>
      <c r="K32" s="77">
        <f>IF(RES_hh_tesh!K32=0,0,RES_hh_tesh!K32/RES_summary!K$19)</f>
        <v>8.7506855042319387</v>
      </c>
      <c r="L32" s="77">
        <f>IF(RES_hh_tesh!L32=0,0,RES_hh_tesh!L32/RES_summary!L$19)</f>
        <v>9.0139789638238916</v>
      </c>
      <c r="M32" s="77">
        <f>IF(RES_hh_tesh!M32=0,0,RES_hh_tesh!M32/RES_summary!M$19)</f>
        <v>7.9304867220032778</v>
      </c>
      <c r="N32" s="77">
        <f>IF(RES_hh_tesh!N32=0,0,RES_hh_tesh!N32/RES_summary!N$19)</f>
        <v>8.4017924103391781</v>
      </c>
      <c r="O32" s="77">
        <f>IF(RES_hh_tesh!O32=0,0,RES_hh_tesh!O32/RES_summary!O$19)</f>
        <v>8.4294626440363434</v>
      </c>
      <c r="P32" s="77">
        <f>IF(RES_hh_tesh!P32=0,0,RES_hh_tesh!P32/RES_summary!P$19)</f>
        <v>7.1228517191123721</v>
      </c>
      <c r="Q32" s="77">
        <f>IF(RES_hh_tesh!Q32=0,0,RES_hh_tesh!Q32/RES_summary!Q$19)</f>
        <v>7.6669057956208562</v>
      </c>
      <c r="R32" s="77">
        <f>IF(RES_hh_tesh!R32=0,0,RES_hh_tesh!R32/RES_summary!R$19)</f>
        <v>7.7029461478233854</v>
      </c>
      <c r="S32" s="77">
        <f>IF(RES_hh_tesh!S32=0,0,RES_hh_tesh!S32/RES_summary!S$19)</f>
        <v>7.67679842104722</v>
      </c>
      <c r="T32" s="77">
        <f>IF(RES_hh_tesh!T32=0,0,RES_hh_tesh!T32/RES_summary!T$19)</f>
        <v>7.229392634782446</v>
      </c>
      <c r="U32" s="77">
        <f>IF(RES_hh_tesh!U32=0,0,RES_hh_tesh!U32/RES_summary!U$19)</f>
        <v>6.9639287620439179</v>
      </c>
      <c r="V32" s="77">
        <f>IF(RES_hh_tesh!V32=0,0,RES_hh_tesh!V32/RES_summary!V$19)</f>
        <v>7.305837919485942</v>
      </c>
      <c r="W32" s="77">
        <f>IF(RES_hh_tesh!W32=0,0,RES_hh_tesh!W32/RES_summary!W$19)</f>
        <v>8.5533446134576891</v>
      </c>
      <c r="X32" s="77">
        <f>IF(RES_hh_tesh!X32=0,0,RES_hh_tesh!X32/RES_summary!X$19)</f>
        <v>7.0436406886788392</v>
      </c>
      <c r="Y32" s="77">
        <f>IF(RES_hh_tesh!Y32=0,0,RES_hh_tesh!Y32/RES_summary!Y$19)</f>
        <v>6.785038134023015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30.319398626946747</v>
      </c>
      <c r="C3" s="65">
        <f>IF(RES_hh_emih!C3=0,0,RES_hh_emih!C3/RES_summary!C$19)</f>
        <v>33.10102994602876</v>
      </c>
      <c r="D3" s="65">
        <f>IF(RES_hh_emih!D3=0,0,RES_hh_emih!D3/RES_summary!D$19)</f>
        <v>30.398478464889966</v>
      </c>
      <c r="E3" s="65">
        <f>IF(RES_hh_emih!E3=0,0,RES_hh_emih!E3/RES_summary!E$19)</f>
        <v>31.452009154755483</v>
      </c>
      <c r="F3" s="65">
        <f>IF(RES_hh_emih!F3=0,0,RES_hh_emih!F3/RES_summary!F$19)</f>
        <v>30.473877161081166</v>
      </c>
      <c r="G3" s="65">
        <f>IF(RES_hh_emih!G3=0,0,RES_hh_emih!G3/RES_summary!G$19)</f>
        <v>27.772119367506352</v>
      </c>
      <c r="H3" s="65">
        <f>IF(RES_hh_emih!H3=0,0,RES_hh_emih!H3/RES_summary!H$19)</f>
        <v>28.801857213879181</v>
      </c>
      <c r="I3" s="65">
        <f>IF(RES_hh_emih!I3=0,0,RES_hh_emih!I3/RES_summary!I$19)</f>
        <v>24.525028611629054</v>
      </c>
      <c r="J3" s="65">
        <f>IF(RES_hh_emih!J3=0,0,RES_hh_emih!J3/RES_summary!J$19)</f>
        <v>24.065568951207297</v>
      </c>
      <c r="K3" s="65">
        <f>IF(RES_hh_emih!K3=0,0,RES_hh_emih!K3/RES_summary!K$19)</f>
        <v>24.721574918277753</v>
      </c>
      <c r="L3" s="65">
        <f>IF(RES_hh_emih!L3=0,0,RES_hh_emih!L3/RES_summary!L$19)</f>
        <v>29.640113733691106</v>
      </c>
      <c r="M3" s="65">
        <f>IF(RES_hh_emih!M3=0,0,RES_hh_emih!M3/RES_summary!M$19)</f>
        <v>25.623242960586111</v>
      </c>
      <c r="N3" s="65">
        <f>IF(RES_hh_emih!N3=0,0,RES_hh_emih!N3/RES_summary!N$19)</f>
        <v>25.726704814466348</v>
      </c>
      <c r="O3" s="65">
        <f>IF(RES_hh_emih!O3=0,0,RES_hh_emih!O3/RES_summary!O$19)</f>
        <v>25.555883068478835</v>
      </c>
      <c r="P3" s="65">
        <f>IF(RES_hh_emih!P3=0,0,RES_hh_emih!P3/RES_summary!P$19)</f>
        <v>20.971876562137929</v>
      </c>
      <c r="Q3" s="65">
        <f>IF(RES_hh_emih!Q3=0,0,RES_hh_emih!Q3/RES_summary!Q$19)</f>
        <v>21.595912843658162</v>
      </c>
      <c r="R3" s="65">
        <f>IF(RES_hh_emih!R3=0,0,RES_hh_emih!R3/RES_summary!R$19)</f>
        <v>22.435267665412688</v>
      </c>
      <c r="S3" s="65">
        <f>IF(RES_hh_emih!S3=0,0,RES_hh_emih!S3/RES_summary!S$19)</f>
        <v>22.395183665917379</v>
      </c>
      <c r="T3" s="65">
        <f>IF(RES_hh_emih!T3=0,0,RES_hh_emih!T3/RES_summary!T$19)</f>
        <v>20.69177091357108</v>
      </c>
      <c r="U3" s="65">
        <f>IF(RES_hh_emih!U3=0,0,RES_hh_emih!U3/RES_summary!U$19)</f>
        <v>18.201782863927555</v>
      </c>
      <c r="V3" s="65">
        <f>IF(RES_hh_emih!V3=0,0,RES_hh_emih!V3/RES_summary!V$19)</f>
        <v>18.220669527215776</v>
      </c>
      <c r="W3" s="65">
        <f>IF(RES_hh_emih!W3=0,0,RES_hh_emih!W3/RES_summary!W$19)</f>
        <v>19.164277813143997</v>
      </c>
      <c r="X3" s="65">
        <f>IF(RES_hh_emih!X3=0,0,RES_hh_emih!X3/RES_summary!X$19)</f>
        <v>16.827707049364758</v>
      </c>
      <c r="Y3" s="65">
        <f>IF(RES_hh_emih!Y3=0,0,RES_hh_emih!Y3/RES_summary!Y$19)</f>
        <v>12.86129710258642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26.836008899286238</v>
      </c>
      <c r="C4" s="69">
        <f>IF(RES_hh_emih!C4=0,0,RES_hh_emih!C4/RES_summary!C$19)</f>
        <v>29.386879175025541</v>
      </c>
      <c r="D4" s="69">
        <f>IF(RES_hh_emih!D4=0,0,RES_hh_emih!D4/RES_summary!D$19)</f>
        <v>26.850761822231735</v>
      </c>
      <c r="E4" s="69">
        <f>IF(RES_hh_emih!E4=0,0,RES_hh_emih!E4/RES_summary!E$19)</f>
        <v>27.688026028592809</v>
      </c>
      <c r="F4" s="69">
        <f>IF(RES_hh_emih!F4=0,0,RES_hh_emih!F4/RES_summary!F$19)</f>
        <v>26.810758825068667</v>
      </c>
      <c r="G4" s="69">
        <f>IF(RES_hh_emih!G4=0,0,RES_hh_emih!G4/RES_summary!G$19)</f>
        <v>24.077200465584188</v>
      </c>
      <c r="H4" s="69">
        <f>IF(RES_hh_emih!H4=0,0,RES_hh_emih!H4/RES_summary!H$19)</f>
        <v>25.165940624961578</v>
      </c>
      <c r="I4" s="69">
        <f>IF(RES_hh_emih!I4=0,0,RES_hh_emih!I4/RES_summary!I$19)</f>
        <v>21.329727706185885</v>
      </c>
      <c r="J4" s="69">
        <f>IF(RES_hh_emih!J4=0,0,RES_hh_emih!J4/RES_summary!J$19)</f>
        <v>20.974635760259179</v>
      </c>
      <c r="K4" s="69">
        <f>IF(RES_hh_emih!K4=0,0,RES_hh_emih!K4/RES_summary!K$19)</f>
        <v>21.765860425427118</v>
      </c>
      <c r="L4" s="69">
        <f>IF(RES_hh_emih!L4=0,0,RES_hh_emih!L4/RES_summary!L$19)</f>
        <v>26.468748261602613</v>
      </c>
      <c r="M4" s="69">
        <f>IF(RES_hh_emih!M4=0,0,RES_hh_emih!M4/RES_summary!M$19)</f>
        <v>22.971391179424572</v>
      </c>
      <c r="N4" s="69">
        <f>IF(RES_hh_emih!N4=0,0,RES_hh_emih!N4/RES_summary!N$19)</f>
        <v>23.126130010877507</v>
      </c>
      <c r="O4" s="69">
        <f>IF(RES_hh_emih!O4=0,0,RES_hh_emih!O4/RES_summary!O$19)</f>
        <v>23.074272065284898</v>
      </c>
      <c r="P4" s="69">
        <f>IF(RES_hh_emih!P4=0,0,RES_hh_emih!P4/RES_summary!P$19)</f>
        <v>18.765367688235926</v>
      </c>
      <c r="Q4" s="69">
        <f>IF(RES_hh_emih!Q4=0,0,RES_hh_emih!Q4/RES_summary!Q$19)</f>
        <v>19.281671282948231</v>
      </c>
      <c r="R4" s="69">
        <f>IF(RES_hh_emih!R4=0,0,RES_hh_emih!R4/RES_summary!R$19)</f>
        <v>20.034551018370831</v>
      </c>
      <c r="S4" s="69">
        <f>IF(RES_hh_emih!S4=0,0,RES_hh_emih!S4/RES_summary!S$19)</f>
        <v>19.939886297503236</v>
      </c>
      <c r="T4" s="69">
        <f>IF(RES_hh_emih!T4=0,0,RES_hh_emih!T4/RES_summary!T$19)</f>
        <v>18.419634124813342</v>
      </c>
      <c r="U4" s="69">
        <f>IF(RES_hh_emih!U4=0,0,RES_hh_emih!U4/RES_summary!U$19)</f>
        <v>16.145031053112184</v>
      </c>
      <c r="V4" s="69">
        <f>IF(RES_hh_emih!V4=0,0,RES_hh_emih!V4/RES_summary!V$19)</f>
        <v>16.076114450940935</v>
      </c>
      <c r="W4" s="69">
        <f>IF(RES_hh_emih!W4=0,0,RES_hh_emih!W4/RES_summary!W$19)</f>
        <v>17.01672796248215</v>
      </c>
      <c r="X4" s="69">
        <f>IF(RES_hh_emih!X4=0,0,RES_hh_emih!X4/RES_summary!X$19)</f>
        <v>15.18436989228737</v>
      </c>
      <c r="Y4" s="69">
        <f>IF(RES_hh_emih!Y4=0,0,RES_hh_emih!Y4/RES_summary!Y$19)</f>
        <v>11.403022112355375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66.733139919984339</v>
      </c>
      <c r="C5" s="72">
        <f>IF(RES_hh_emih!C5=0,0,RES_hh_emih!C5/RES_summary!C$19)</f>
        <v>70.923463356286888</v>
      </c>
      <c r="D5" s="72">
        <f>IF(RES_hh_emih!D5=0,0,RES_hh_emih!D5/RES_summary!D$19)</f>
        <v>67.147011209848586</v>
      </c>
      <c r="E5" s="72">
        <f>IF(RES_hh_emih!E5=0,0,RES_hh_emih!E5/RES_summary!E$19)</f>
        <v>69.865952345297586</v>
      </c>
      <c r="F5" s="72">
        <f>IF(RES_hh_emih!F5=0,0,RES_hh_emih!F5/RES_summary!F$19)</f>
        <v>69.636368503935685</v>
      </c>
      <c r="G5" s="72">
        <f>IF(RES_hh_emih!G5=0,0,RES_hh_emih!G5/RES_summary!G$19)</f>
        <v>60.496612240727352</v>
      </c>
      <c r="H5" s="72">
        <f>IF(RES_hh_emih!H5=0,0,RES_hh_emih!H5/RES_summary!H$19)</f>
        <v>70.281429762952257</v>
      </c>
      <c r="I5" s="72">
        <f>IF(RES_hh_emih!I5=0,0,RES_hh_emih!I5/RES_summary!I$19)</f>
        <v>58.792824853075146</v>
      </c>
      <c r="J5" s="72">
        <f>IF(RES_hh_emih!J5=0,0,RES_hh_emih!J5/RES_summary!J$19)</f>
        <v>57.728588249205728</v>
      </c>
      <c r="K5" s="72">
        <f>IF(RES_hh_emih!K5=0,0,RES_hh_emih!K5/RES_summary!K$19)</f>
        <v>60.943531830029805</v>
      </c>
      <c r="L5" s="72">
        <f>IF(RES_hh_emih!L5=0,0,RES_hh_emih!L5/RES_summary!L$19)</f>
        <v>72.600879844301886</v>
      </c>
      <c r="M5" s="72">
        <f>IF(RES_hh_emih!M5=0,0,RES_hh_emih!M5/RES_summary!M$19)</f>
        <v>64.013003066009901</v>
      </c>
      <c r="N5" s="72">
        <f>IF(RES_hh_emih!N5=0,0,RES_hh_emih!N5/RES_summary!N$19)</f>
        <v>64.797008548564179</v>
      </c>
      <c r="O5" s="72">
        <f>IF(RES_hh_emih!O5=0,0,RES_hh_emih!O5/RES_summary!O$19)</f>
        <v>66.847523443322814</v>
      </c>
      <c r="P5" s="72">
        <f>IF(RES_hh_emih!P5=0,0,RES_hh_emih!P5/RES_summary!P$19)</f>
        <v>57.325990246954738</v>
      </c>
      <c r="Q5" s="72">
        <f>IF(RES_hh_emih!Q5=0,0,RES_hh_emih!Q5/RES_summary!Q$19)</f>
        <v>58.739073810292609</v>
      </c>
      <c r="R5" s="72">
        <f>IF(RES_hh_emih!R5=0,0,RES_hh_emih!R5/RES_summary!R$19)</f>
        <v>60.133631405894981</v>
      </c>
      <c r="S5" s="72">
        <f>IF(RES_hh_emih!S5=0,0,RES_hh_emih!S5/RES_summary!S$19)</f>
        <v>63.34895428284598</v>
      </c>
      <c r="T5" s="72">
        <f>IF(RES_hh_emih!T5=0,0,RES_hh_emih!T5/RES_summary!T$19)</f>
        <v>62.591559316982277</v>
      </c>
      <c r="U5" s="72">
        <f>IF(RES_hh_emih!U5=0,0,RES_hh_emih!U5/RES_summary!U$19)</f>
        <v>56.446759145083952</v>
      </c>
      <c r="V5" s="72">
        <f>IF(RES_hh_emih!V5=0,0,RES_hh_emih!V5/RES_summary!V$19)</f>
        <v>58.653060366357394</v>
      </c>
      <c r="W5" s="72">
        <f>IF(RES_hh_emih!W5=0,0,RES_hh_emih!W5/RES_summary!W$19)</f>
        <v>62.631367503695479</v>
      </c>
      <c r="X5" s="72">
        <f>IF(RES_hh_emih!X5=0,0,RES_hh_emih!X5/RES_summary!X$19)</f>
        <v>69.268844748514368</v>
      </c>
      <c r="Y5" s="72">
        <f>IF(RES_hh_emih!Y5=0,0,RES_hh_emih!Y5/RES_summary!Y$19)</f>
        <v>45.460364308773833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47.239399267155335</v>
      </c>
      <c r="C6" s="72">
        <f>IF(RES_hh_emih!C6=0,0,RES_hh_emih!C6/RES_summary!C$19)</f>
        <v>56.452645085579661</v>
      </c>
      <c r="D6" s="72">
        <f>IF(RES_hh_emih!D6=0,0,RES_hh_emih!D6/RES_summary!D$19)</f>
        <v>49.230236454591484</v>
      </c>
      <c r="E6" s="72">
        <f>IF(RES_hh_emih!E6=0,0,RES_hh_emih!E6/RES_summary!E$19)</f>
        <v>49.863164492096409</v>
      </c>
      <c r="F6" s="72">
        <f>IF(RES_hh_emih!F6=0,0,RES_hh_emih!F6/RES_summary!F$19)</f>
        <v>56.676654156081852</v>
      </c>
      <c r="G6" s="72">
        <f>IF(RES_hh_emih!G6=0,0,RES_hh_emih!G6/RES_summary!G$19)</f>
        <v>42.422081653970551</v>
      </c>
      <c r="H6" s="72">
        <f>IF(RES_hh_emih!H6=0,0,RES_hh_emih!H6/RES_summary!H$19)</f>
        <v>52.681855121819211</v>
      </c>
      <c r="I6" s="72">
        <f>IF(RES_hh_emih!I6=0,0,RES_hh_emih!I6/RES_summary!I$19)</f>
        <v>41.687080933411465</v>
      </c>
      <c r="J6" s="72">
        <f>IF(RES_hh_emih!J6=0,0,RES_hh_emih!J6/RES_summary!J$19)</f>
        <v>33.253148738301412</v>
      </c>
      <c r="K6" s="72">
        <f>IF(RES_hh_emih!K6=0,0,RES_hh_emih!K6/RES_summary!K$19)</f>
        <v>11.283889799940312</v>
      </c>
      <c r="L6" s="72">
        <f>IF(RES_hh_emih!L6=0,0,RES_hh_emih!L6/RES_summary!L$19)</f>
        <v>48.133804256985343</v>
      </c>
      <c r="M6" s="72">
        <f>IF(RES_hh_emih!M6=0,0,RES_hh_emih!M6/RES_summary!M$19)</f>
        <v>44.673697480489054</v>
      </c>
      <c r="N6" s="72">
        <f>IF(RES_hh_emih!N6=0,0,RES_hh_emih!N6/RES_summary!N$19)</f>
        <v>51.696780581887559</v>
      </c>
      <c r="O6" s="72">
        <f>IF(RES_hh_emih!O6=0,0,RES_hh_emih!O6/RES_summary!O$19)</f>
        <v>40.559472953002313</v>
      </c>
      <c r="P6" s="72">
        <f>IF(RES_hh_emih!P6=0,0,RES_hh_emih!P6/RES_summary!P$19)</f>
        <v>39.612355085731892</v>
      </c>
      <c r="Q6" s="72">
        <f>IF(RES_hh_emih!Q6=0,0,RES_hh_emih!Q6/RES_summary!Q$19)</f>
        <v>38.27201017205995</v>
      </c>
      <c r="R6" s="72">
        <f>IF(RES_hh_emih!R6=0,0,RES_hh_emih!R6/RES_summary!R$19)</f>
        <v>40.07485608830406</v>
      </c>
      <c r="S6" s="72">
        <f>IF(RES_hh_emih!S6=0,0,RES_hh_emih!S6/RES_summary!S$19)</f>
        <v>38.635726629728708</v>
      </c>
      <c r="T6" s="72">
        <f>IF(RES_hh_emih!T6=0,0,RES_hh_emih!T6/RES_summary!T$19)</f>
        <v>41.038011924395185</v>
      </c>
      <c r="U6" s="72">
        <f>IF(RES_hh_emih!U6=0,0,RES_hh_emih!U6/RES_summary!U$19)</f>
        <v>37.406307453952095</v>
      </c>
      <c r="V6" s="72">
        <f>IF(RES_hh_emih!V6=0,0,RES_hh_emih!V6/RES_summary!V$19)</f>
        <v>38.601295812911246</v>
      </c>
      <c r="W6" s="72">
        <f>IF(RES_hh_emih!W6=0,0,RES_hh_emih!W6/RES_summary!W$19)</f>
        <v>40.422330711975619</v>
      </c>
      <c r="X6" s="72">
        <f>IF(RES_hh_emih!X6=0,0,RES_hh_emih!X6/RES_summary!X$19)</f>
        <v>34.615664038940906</v>
      </c>
      <c r="Y6" s="72">
        <f>IF(RES_hh_emih!Y6=0,0,RES_hh_emih!Y6/RES_summary!Y$19)</f>
        <v>40.792668342495858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0</v>
      </c>
      <c r="C7" s="72">
        <f>IF(RES_hh_emih!C7=0,0,RES_hh_emih!C7/RES_summary!C$19)</f>
        <v>0</v>
      </c>
      <c r="D7" s="72">
        <f>IF(RES_hh_emih!D7=0,0,RES_hh_emih!D7/RES_summary!D$19)</f>
        <v>0</v>
      </c>
      <c r="E7" s="72">
        <f>IF(RES_hh_emih!E7=0,0,RES_hh_emih!E7/RES_summary!E$19)</f>
        <v>0</v>
      </c>
      <c r="F7" s="72">
        <f>IF(RES_hh_emih!F7=0,0,RES_hh_emih!F7/RES_summary!F$19)</f>
        <v>0</v>
      </c>
      <c r="G7" s="72">
        <f>IF(RES_hh_emih!G7=0,0,RES_hh_emih!G7/RES_summary!G$19)</f>
        <v>0</v>
      </c>
      <c r="H7" s="72">
        <f>IF(RES_hh_emih!H7=0,0,RES_hh_emih!H7/RES_summary!H$19)</f>
        <v>0</v>
      </c>
      <c r="I7" s="72">
        <f>IF(RES_hh_emih!I7=0,0,RES_hh_emih!I7/RES_summary!I$19)</f>
        <v>0</v>
      </c>
      <c r="J7" s="72">
        <f>IF(RES_hh_emih!J7=0,0,RES_hh_emih!J7/RES_summary!J$19)</f>
        <v>0</v>
      </c>
      <c r="K7" s="72">
        <f>IF(RES_hh_emih!K7=0,0,RES_hh_emih!K7/RES_summary!K$19)</f>
        <v>0</v>
      </c>
      <c r="L7" s="72">
        <f>IF(RES_hh_emih!L7=0,0,RES_hh_emih!L7/RES_summary!L$19)</f>
        <v>0</v>
      </c>
      <c r="M7" s="72">
        <f>IF(RES_hh_emih!M7=0,0,RES_hh_emih!M7/RES_summary!M$19)</f>
        <v>0</v>
      </c>
      <c r="N7" s="72">
        <f>IF(RES_hh_emih!N7=0,0,RES_hh_emih!N7/RES_summary!N$19)</f>
        <v>0</v>
      </c>
      <c r="O7" s="72">
        <f>IF(RES_hh_emih!O7=0,0,RES_hh_emih!O7/RES_summary!O$19)</f>
        <v>0</v>
      </c>
      <c r="P7" s="72">
        <f>IF(RES_hh_emih!P7=0,0,RES_hh_emih!P7/RES_summary!P$19)</f>
        <v>0</v>
      </c>
      <c r="Q7" s="72">
        <f>IF(RES_hh_emih!Q7=0,0,RES_hh_emih!Q7/RES_summary!Q$19)</f>
        <v>0</v>
      </c>
      <c r="R7" s="72">
        <f>IF(RES_hh_emih!R7=0,0,RES_hh_emih!R7/RES_summary!R$19)</f>
        <v>0</v>
      </c>
      <c r="S7" s="72">
        <f>IF(RES_hh_emih!S7=0,0,RES_hh_emih!S7/RES_summary!S$19)</f>
        <v>0</v>
      </c>
      <c r="T7" s="72">
        <f>IF(RES_hh_emih!T7=0,0,RES_hh_emih!T7/RES_summary!T$19)</f>
        <v>0</v>
      </c>
      <c r="U7" s="72">
        <f>IF(RES_hh_emih!U7=0,0,RES_hh_emih!U7/RES_summary!U$19)</f>
        <v>0</v>
      </c>
      <c r="V7" s="72">
        <f>IF(RES_hh_emih!V7=0,0,RES_hh_emih!V7/RES_summary!V$19)</f>
        <v>0</v>
      </c>
      <c r="W7" s="72">
        <f>IF(RES_hh_emih!W7=0,0,RES_hh_emih!W7/RES_summary!W$19)</f>
        <v>0</v>
      </c>
      <c r="X7" s="72">
        <f>IF(RES_hh_emih!X7=0,0,RES_hh_emih!X7/RES_summary!X$19)</f>
        <v>0</v>
      </c>
      <c r="Y7" s="72">
        <f>IF(RES_hh_emih!Y7=0,0,RES_hh_emih!Y7/RES_summary!Y$19)</f>
        <v>0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44.619284354015697</v>
      </c>
      <c r="C8" s="72">
        <f>IF(RES_hh_emih!C8=0,0,RES_hh_emih!C8/RES_summary!C$19)</f>
        <v>50.987626482954553</v>
      </c>
      <c r="D8" s="72">
        <f>IF(RES_hh_emih!D8=0,0,RES_hh_emih!D8/RES_summary!D$19)</f>
        <v>46.542000455189992</v>
      </c>
      <c r="E8" s="72">
        <f>IF(RES_hh_emih!E8=0,0,RES_hh_emih!E8/RES_summary!E$19)</f>
        <v>48.444387547615278</v>
      </c>
      <c r="F8" s="72">
        <f>IF(RES_hh_emih!F8=0,0,RES_hh_emih!F8/RES_summary!F$19)</f>
        <v>46.509360968420445</v>
      </c>
      <c r="G8" s="72">
        <f>IF(RES_hh_emih!G8=0,0,RES_hh_emih!G8/RES_summary!G$19)</f>
        <v>44.591554953791956</v>
      </c>
      <c r="H8" s="72">
        <f>IF(RES_hh_emih!H8=0,0,RES_hh_emih!H8/RES_summary!H$19)</f>
        <v>45.134824688452234</v>
      </c>
      <c r="I8" s="72">
        <f>IF(RES_hh_emih!I8=0,0,RES_hh_emih!I8/RES_summary!I$19)</f>
        <v>41.62311737897658</v>
      </c>
      <c r="J8" s="72">
        <f>IF(RES_hh_emih!J8=0,0,RES_hh_emih!J8/RES_summary!J$19)</f>
        <v>41.503879790435079</v>
      </c>
      <c r="K8" s="72">
        <f>IF(RES_hh_emih!K8=0,0,RES_hh_emih!K8/RES_summary!K$19)</f>
        <v>42.536835009640306</v>
      </c>
      <c r="L8" s="72">
        <f>IF(RES_hh_emih!L8=0,0,RES_hh_emih!L8/RES_summary!L$19)</f>
        <v>50.04492471153722</v>
      </c>
      <c r="M8" s="72">
        <f>IF(RES_hh_emih!M8=0,0,RES_hh_emih!M8/RES_summary!M$19)</f>
        <v>42.882146557412462</v>
      </c>
      <c r="N8" s="72">
        <f>IF(RES_hh_emih!N8=0,0,RES_hh_emih!N8/RES_summary!N$19)</f>
        <v>43.507864157985502</v>
      </c>
      <c r="O8" s="72">
        <f>IF(RES_hh_emih!O8=0,0,RES_hh_emih!O8/RES_summary!O$19)</f>
        <v>44.511880879013582</v>
      </c>
      <c r="P8" s="72">
        <f>IF(RES_hh_emih!P8=0,0,RES_hh_emih!P8/RES_summary!P$19)</f>
        <v>35.951037347057721</v>
      </c>
      <c r="Q8" s="72">
        <f>IF(RES_hh_emih!Q8=0,0,RES_hh_emih!Q8/RES_summary!Q$19)</f>
        <v>37.692616942229968</v>
      </c>
      <c r="R8" s="72">
        <f>IF(RES_hh_emih!R8=0,0,RES_hh_emih!R8/RES_summary!R$19)</f>
        <v>40.063528994591074</v>
      </c>
      <c r="S8" s="72">
        <f>IF(RES_hh_emih!S8=0,0,RES_hh_emih!S8/RES_summary!S$19)</f>
        <v>38.877409189914189</v>
      </c>
      <c r="T8" s="72">
        <f>IF(RES_hh_emih!T8=0,0,RES_hh_emih!T8/RES_summary!T$19)</f>
        <v>36.006474918981617</v>
      </c>
      <c r="U8" s="72">
        <f>IF(RES_hh_emih!U8=0,0,RES_hh_emih!U8/RES_summary!U$19)</f>
        <v>34.066822498671293</v>
      </c>
      <c r="V8" s="72">
        <f>IF(RES_hh_emih!V8=0,0,RES_hh_emih!V8/RES_summary!V$19)</f>
        <v>34.690437963139615</v>
      </c>
      <c r="W8" s="72">
        <f>IF(RES_hh_emih!W8=0,0,RES_hh_emih!W8/RES_summary!W$19)</f>
        <v>38.825674112788739</v>
      </c>
      <c r="X8" s="72">
        <f>IF(RES_hh_emih!X8=0,0,RES_hh_emih!X8/RES_summary!X$19)</f>
        <v>32.142716685462474</v>
      </c>
      <c r="Y8" s="72">
        <f>IF(RES_hh_emih!Y8=0,0,RES_hh_emih!Y8/RES_summary!Y$19)</f>
        <v>27.611275483058101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2.49819035438574</v>
      </c>
      <c r="C17" s="69">
        <f>IF(RES_hh_emih!C17=0,0,RES_hh_emih!C17/RES_summary!C$19)</f>
        <v>2.6559200707539024</v>
      </c>
      <c r="D17" s="69">
        <f>IF(RES_hh_emih!D17=0,0,RES_hh_emih!D17/RES_summary!D$19)</f>
        <v>2.5450816545835737</v>
      </c>
      <c r="E17" s="69">
        <f>IF(RES_hh_emih!E17=0,0,RES_hh_emih!E17/RES_summary!E$19)</f>
        <v>2.6986651274299693</v>
      </c>
      <c r="F17" s="69">
        <f>IF(RES_hh_emih!F17=0,0,RES_hh_emih!F17/RES_summary!F$19)</f>
        <v>2.5946581373090805</v>
      </c>
      <c r="G17" s="69">
        <f>IF(RES_hh_emih!G17=0,0,RES_hh_emih!G17/RES_summary!G$19)</f>
        <v>2.643952772594985</v>
      </c>
      <c r="H17" s="69">
        <f>IF(RES_hh_emih!H17=0,0,RES_hh_emih!H17/RES_summary!H$19)</f>
        <v>2.558306443036388</v>
      </c>
      <c r="I17" s="69">
        <f>IF(RES_hh_emih!I17=0,0,RES_hh_emih!I17/RES_summary!I$19)</f>
        <v>2.2874595873303516</v>
      </c>
      <c r="J17" s="69">
        <f>IF(RES_hh_emih!J17=0,0,RES_hh_emih!J17/RES_summary!J$19)</f>
        <v>2.177665187883544</v>
      </c>
      <c r="K17" s="69">
        <f>IF(RES_hh_emih!K17=0,0,RES_hh_emih!K17/RES_summary!K$19)</f>
        <v>2.0505677379006704</v>
      </c>
      <c r="L17" s="69">
        <f>IF(RES_hh_emih!L17=0,0,RES_hh_emih!L17/RES_summary!L$19)</f>
        <v>2.1582984248388568</v>
      </c>
      <c r="M17" s="69">
        <f>IF(RES_hh_emih!M17=0,0,RES_hh_emih!M17/RES_summary!M$19)</f>
        <v>1.7995047577522711</v>
      </c>
      <c r="N17" s="69">
        <f>IF(RES_hh_emih!N17=0,0,RES_hh_emih!N17/RES_summary!N$19)</f>
        <v>1.6984505872731837</v>
      </c>
      <c r="O17" s="69">
        <f>IF(RES_hh_emih!O17=0,0,RES_hh_emih!O17/RES_summary!O$19)</f>
        <v>1.6158686926711092</v>
      </c>
      <c r="P17" s="69">
        <f>IF(RES_hh_emih!P17=0,0,RES_hh_emih!P17/RES_summary!P$19)</f>
        <v>1.4693364083245746</v>
      </c>
      <c r="Q17" s="69">
        <f>IF(RES_hh_emih!Q17=0,0,RES_hh_emih!Q17/RES_summary!Q$19)</f>
        <v>1.5252917036968543</v>
      </c>
      <c r="R17" s="69">
        <f>IF(RES_hh_emih!R17=0,0,RES_hh_emih!R17/RES_summary!R$19)</f>
        <v>1.5876684404719461</v>
      </c>
      <c r="S17" s="69">
        <f>IF(RES_hh_emih!S17=0,0,RES_hh_emih!S17/RES_summary!S$19)</f>
        <v>1.6492658282569868</v>
      </c>
      <c r="T17" s="69">
        <f>IF(RES_hh_emih!T17=0,0,RES_hh_emih!T17/RES_summary!T$19)</f>
        <v>1.5173236238632402</v>
      </c>
      <c r="U17" s="69">
        <f>IF(RES_hh_emih!U17=0,0,RES_hh_emih!U17/RES_summary!U$19)</f>
        <v>1.3640987243832186</v>
      </c>
      <c r="V17" s="69">
        <f>IF(RES_hh_emih!V17=0,0,RES_hh_emih!V17/RES_summary!V$19)</f>
        <v>1.4008648485070665</v>
      </c>
      <c r="W17" s="69">
        <f>IF(RES_hh_emih!W17=0,0,RES_hh_emih!W17/RES_summary!W$19)</f>
        <v>1.309613386001893</v>
      </c>
      <c r="X17" s="69">
        <f>IF(RES_hh_emih!X17=0,0,RES_hh_emih!X17/RES_summary!X$19)</f>
        <v>1.0649473012607169</v>
      </c>
      <c r="Y17" s="69">
        <f>IF(RES_hh_emih!Y17=0,0,RES_hh_emih!Y17/RES_summary!Y$19)</f>
        <v>0.88207044239655419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10.223088154084413</v>
      </c>
      <c r="C18" s="72">
        <f>IF(RES_hh_emih!C18=0,0,RES_hh_emih!C18/RES_summary!C$19)</f>
        <v>10.153300074784942</v>
      </c>
      <c r="D18" s="72">
        <f>IF(RES_hh_emih!D18=0,0,RES_hh_emih!D18/RES_summary!D$19)</f>
        <v>9.993240354721415</v>
      </c>
      <c r="E18" s="72">
        <f>IF(RES_hh_emih!E18=0,0,RES_hh_emih!E18/RES_summary!E$19)</f>
        <v>10.476145412497139</v>
      </c>
      <c r="F18" s="72">
        <f>IF(RES_hh_emih!F18=0,0,RES_hh_emih!F18/RES_summary!F$19)</f>
        <v>10.383339909013946</v>
      </c>
      <c r="G18" s="72">
        <f>IF(RES_hh_emih!G18=0,0,RES_hh_emih!G18/RES_summary!G$19)</f>
        <v>9.8246524324973308</v>
      </c>
      <c r="H18" s="72">
        <f>IF(RES_hh_emih!H18=0,0,RES_hh_emih!H18/RES_summary!H$19)</f>
        <v>10.995631964921158</v>
      </c>
      <c r="I18" s="72">
        <f>IF(RES_hh_emih!I18=0,0,RES_hh_emih!I18/RES_summary!I$19)</f>
        <v>9.4571825809757399</v>
      </c>
      <c r="J18" s="72">
        <f>IF(RES_hh_emih!J18=0,0,RES_hh_emih!J18/RES_summary!J$19)</f>
        <v>8.9447252645424964</v>
      </c>
      <c r="K18" s="72">
        <f>IF(RES_hh_emih!K18=0,0,RES_hh_emih!K18/RES_summary!K$19)</f>
        <v>8.665283522860177</v>
      </c>
      <c r="L18" s="72">
        <f>IF(RES_hh_emih!L18=0,0,RES_hh_emih!L18/RES_summary!L$19)</f>
        <v>9.0424243287799673</v>
      </c>
      <c r="M18" s="72">
        <f>IF(RES_hh_emih!M18=0,0,RES_hh_emih!M18/RES_summary!M$19)</f>
        <v>8.2118596753264548</v>
      </c>
      <c r="N18" s="72">
        <f>IF(RES_hh_emih!N18=0,0,RES_hh_emih!N18/RES_summary!N$19)</f>
        <v>7.7315910405997199</v>
      </c>
      <c r="O18" s="72">
        <f>IF(RES_hh_emih!O18=0,0,RES_hh_emih!O18/RES_summary!O$19)</f>
        <v>7.4998051363974412</v>
      </c>
      <c r="P18" s="72">
        <f>IF(RES_hh_emih!P18=0,0,RES_hh_emih!P18/RES_summary!P$19)</f>
        <v>7.5283851760586131</v>
      </c>
      <c r="Q18" s="72">
        <f>IF(RES_hh_emih!Q18=0,0,RES_hh_emih!Q18/RES_summary!Q$19)</f>
        <v>7.8259723617530454</v>
      </c>
      <c r="R18" s="72">
        <f>IF(RES_hh_emih!R18=0,0,RES_hh_emih!R18/RES_summary!R$19)</f>
        <v>7.2784999030690924</v>
      </c>
      <c r="S18" s="72">
        <f>IF(RES_hh_emih!S18=0,0,RES_hh_emih!S18/RES_summary!S$19)</f>
        <v>8.3198433832321044</v>
      </c>
      <c r="T18" s="72">
        <f>IF(RES_hh_emih!T18=0,0,RES_hh_emih!T18/RES_summary!T$19)</f>
        <v>8.1990412080969897</v>
      </c>
      <c r="U18" s="72">
        <f>IF(RES_hh_emih!U18=0,0,RES_hh_emih!U18/RES_summary!U$19)</f>
        <v>7.2888854868750768</v>
      </c>
      <c r="V18" s="72">
        <f>IF(RES_hh_emih!V18=0,0,RES_hh_emih!V18/RES_summary!V$19)</f>
        <v>7.6589303489649811</v>
      </c>
      <c r="W18" s="72">
        <f>IF(RES_hh_emih!W18=0,0,RES_hh_emih!W18/RES_summary!W$19)</f>
        <v>6.6939660997472634</v>
      </c>
      <c r="X18" s="72">
        <f>IF(RES_hh_emih!X18=0,0,RES_hh_emih!X18/RES_summary!X$19)</f>
        <v>7.5457190745665086</v>
      </c>
      <c r="Y18" s="72">
        <f>IF(RES_hh_emih!Y18=0,0,RES_hh_emih!Y18/RES_summary!Y$19)</f>
        <v>5.2639618786128546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0</v>
      </c>
      <c r="C19" s="72">
        <f>IF(RES_hh_emih!C19=0,0,RES_hh_emih!C19/RES_summary!C$19)</f>
        <v>0</v>
      </c>
      <c r="D19" s="72">
        <f>IF(RES_hh_emih!D19=0,0,RES_hh_emih!D19/RES_summary!D$19)</f>
        <v>0</v>
      </c>
      <c r="E19" s="72">
        <f>IF(RES_hh_emih!E19=0,0,RES_hh_emih!E19/RES_summary!E$19)</f>
        <v>0</v>
      </c>
      <c r="F19" s="72">
        <f>IF(RES_hh_emih!F19=0,0,RES_hh_emih!F19/RES_summary!F$19)</f>
        <v>0</v>
      </c>
      <c r="G19" s="72">
        <f>IF(RES_hh_emih!G19=0,0,RES_hh_emih!G19/RES_summary!G$19)</f>
        <v>0</v>
      </c>
      <c r="H19" s="72">
        <f>IF(RES_hh_emih!H19=0,0,RES_hh_emih!H19/RES_summary!H$19)</f>
        <v>0</v>
      </c>
      <c r="I19" s="72">
        <f>IF(RES_hh_emih!I19=0,0,RES_hh_emih!I19/RES_summary!I$19)</f>
        <v>0</v>
      </c>
      <c r="J19" s="72">
        <f>IF(RES_hh_emih!J19=0,0,RES_hh_emih!J19/RES_summary!J$19)</f>
        <v>0</v>
      </c>
      <c r="K19" s="72">
        <f>IF(RES_hh_emih!K19=0,0,RES_hh_emih!K19/RES_summary!K$19)</f>
        <v>0</v>
      </c>
      <c r="L19" s="72">
        <f>IF(RES_hh_emih!L19=0,0,RES_hh_emih!L19/RES_summary!L$19)</f>
        <v>0</v>
      </c>
      <c r="M19" s="72">
        <f>IF(RES_hh_emih!M19=0,0,RES_hh_emih!M19/RES_summary!M$19)</f>
        <v>0</v>
      </c>
      <c r="N19" s="72">
        <f>IF(RES_hh_emih!N19=0,0,RES_hh_emih!N19/RES_summary!N$19)</f>
        <v>0</v>
      </c>
      <c r="O19" s="72">
        <f>IF(RES_hh_emih!O19=0,0,RES_hh_emih!O19/RES_summary!O$19)</f>
        <v>0</v>
      </c>
      <c r="P19" s="72">
        <f>IF(RES_hh_emih!P19=0,0,RES_hh_emih!P19/RES_summary!P$19)</f>
        <v>0</v>
      </c>
      <c r="Q19" s="72">
        <f>IF(RES_hh_emih!Q19=0,0,RES_hh_emih!Q19/RES_summary!Q$19)</f>
        <v>0</v>
      </c>
      <c r="R19" s="72">
        <f>IF(RES_hh_emih!R19=0,0,RES_hh_emih!R19/RES_summary!R$19)</f>
        <v>0</v>
      </c>
      <c r="S19" s="72">
        <f>IF(RES_hh_emih!S19=0,0,RES_hh_emih!S19/RES_summary!S$19)</f>
        <v>0</v>
      </c>
      <c r="T19" s="72">
        <f>IF(RES_hh_emih!T19=0,0,RES_hh_emih!T19/RES_summary!T$19)</f>
        <v>0</v>
      </c>
      <c r="U19" s="72">
        <f>IF(RES_hh_emih!U19=0,0,RES_hh_emih!U19/RES_summary!U$19)</f>
        <v>0</v>
      </c>
      <c r="V19" s="72">
        <f>IF(RES_hh_emih!V19=0,0,RES_hh_emih!V19/RES_summary!V$19)</f>
        <v>0</v>
      </c>
      <c r="W19" s="72">
        <f>IF(RES_hh_emih!W19=0,0,RES_hh_emih!W19/RES_summary!W$19)</f>
        <v>0</v>
      </c>
      <c r="X19" s="72">
        <f>IF(RES_hh_emih!X19=0,0,RES_hh_emih!X19/RES_summary!X$19)</f>
        <v>0</v>
      </c>
      <c r="Y19" s="72">
        <f>IF(RES_hh_emih!Y19=0,0,RES_hh_emih!Y19/RES_summary!Y$19)</f>
        <v>0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0</v>
      </c>
      <c r="C20" s="72">
        <f>IF(RES_hh_emih!C20=0,0,RES_hh_emih!C20/RES_summary!C$19)</f>
        <v>0</v>
      </c>
      <c r="D20" s="72">
        <f>IF(RES_hh_emih!D20=0,0,RES_hh_emih!D20/RES_summary!D$19)</f>
        <v>0</v>
      </c>
      <c r="E20" s="72">
        <f>IF(RES_hh_emih!E20=0,0,RES_hh_emih!E20/RES_summary!E$19)</f>
        <v>0</v>
      </c>
      <c r="F20" s="72">
        <f>IF(RES_hh_emih!F20=0,0,RES_hh_emih!F20/RES_summary!F$19)</f>
        <v>0</v>
      </c>
      <c r="G20" s="72">
        <f>IF(RES_hh_emih!G20=0,0,RES_hh_emih!G20/RES_summary!G$19)</f>
        <v>0</v>
      </c>
      <c r="H20" s="72">
        <f>IF(RES_hh_emih!H20=0,0,RES_hh_emih!H20/RES_summary!H$19)</f>
        <v>0</v>
      </c>
      <c r="I20" s="72">
        <f>IF(RES_hh_emih!I20=0,0,RES_hh_emih!I20/RES_summary!I$19)</f>
        <v>0</v>
      </c>
      <c r="J20" s="72">
        <f>IF(RES_hh_emih!J20=0,0,RES_hh_emih!J20/RES_summary!J$19)</f>
        <v>0</v>
      </c>
      <c r="K20" s="72">
        <f>IF(RES_hh_emih!K20=0,0,RES_hh_emih!K20/RES_summary!K$19)</f>
        <v>0</v>
      </c>
      <c r="L20" s="72">
        <f>IF(RES_hh_emih!L20=0,0,RES_hh_emih!L20/RES_summary!L$19)</f>
        <v>0</v>
      </c>
      <c r="M20" s="72">
        <f>IF(RES_hh_emih!M20=0,0,RES_hh_emih!M20/RES_summary!M$19)</f>
        <v>0</v>
      </c>
      <c r="N20" s="72">
        <f>IF(RES_hh_emih!N20=0,0,RES_hh_emih!N20/RES_summary!N$19)</f>
        <v>0</v>
      </c>
      <c r="O20" s="72">
        <f>IF(RES_hh_emih!O20=0,0,RES_hh_emih!O20/RES_summary!O$19)</f>
        <v>0</v>
      </c>
      <c r="P20" s="72">
        <f>IF(RES_hh_emih!P20=0,0,RES_hh_emih!P20/RES_summary!P$19)</f>
        <v>0</v>
      </c>
      <c r="Q20" s="72">
        <f>IF(RES_hh_emih!Q20=0,0,RES_hh_emih!Q20/RES_summary!Q$19)</f>
        <v>0</v>
      </c>
      <c r="R20" s="72">
        <f>IF(RES_hh_emih!R20=0,0,RES_hh_emih!R20/RES_summary!R$19)</f>
        <v>0</v>
      </c>
      <c r="S20" s="72">
        <f>IF(RES_hh_emih!S20=0,0,RES_hh_emih!S20/RES_summary!S$19)</f>
        <v>0</v>
      </c>
      <c r="T20" s="72">
        <f>IF(RES_hh_emih!T20=0,0,RES_hh_emih!T20/RES_summary!T$19)</f>
        <v>0</v>
      </c>
      <c r="U20" s="72">
        <f>IF(RES_hh_emih!U20=0,0,RES_hh_emih!U20/RES_summary!U$19)</f>
        <v>0</v>
      </c>
      <c r="V20" s="72">
        <f>IF(RES_hh_emih!V20=0,0,RES_hh_emih!V20/RES_summary!V$19)</f>
        <v>0</v>
      </c>
      <c r="W20" s="72">
        <f>IF(RES_hh_emih!W20=0,0,RES_hh_emih!W20/RES_summary!W$19)</f>
        <v>0</v>
      </c>
      <c r="X20" s="72">
        <f>IF(RES_hh_emih!X20=0,0,RES_hh_emih!X20/RES_summary!X$19)</f>
        <v>0</v>
      </c>
      <c r="Y20" s="72">
        <f>IF(RES_hh_emih!Y20=0,0,RES_hh_emih!Y20/RES_summary!Y$19)</f>
        <v>0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6.6062689452880896</v>
      </c>
      <c r="C21" s="72">
        <f>IF(RES_hh_emih!C21=0,0,RES_hh_emih!C21/RES_summary!C$19)</f>
        <v>7.067224067878918</v>
      </c>
      <c r="D21" s="72">
        <f>IF(RES_hh_emih!D21=0,0,RES_hh_emih!D21/RES_summary!D$19)</f>
        <v>6.6831837648807442</v>
      </c>
      <c r="E21" s="72">
        <f>IF(RES_hh_emih!E21=0,0,RES_hh_emih!E21/RES_summary!E$19)</f>
        <v>7.0135283609445613</v>
      </c>
      <c r="F21" s="72">
        <f>IF(RES_hh_emih!F21=0,0,RES_hh_emih!F21/RES_summary!F$19)</f>
        <v>6.707217606152172</v>
      </c>
      <c r="G21" s="72">
        <f>IF(RES_hh_emih!G21=0,0,RES_hh_emih!G21/RES_summary!G$19)</f>
        <v>7.0302201575157826</v>
      </c>
      <c r="H21" s="72">
        <f>IF(RES_hh_emih!H21=0,0,RES_hh_emih!H21/RES_summary!H$19)</f>
        <v>6.7802898697580494</v>
      </c>
      <c r="I21" s="72">
        <f>IF(RES_hh_emih!I21=0,0,RES_hh_emih!I21/RES_summary!I$19)</f>
        <v>6.3524164968988357</v>
      </c>
      <c r="J21" s="72">
        <f>IF(RES_hh_emih!J21=0,0,RES_hh_emih!J21/RES_summary!J$19)</f>
        <v>6.2119420130171887</v>
      </c>
      <c r="K21" s="72">
        <f>IF(RES_hh_emih!K21=0,0,RES_hh_emih!K21/RES_summary!K$19)</f>
        <v>5.8496879883904871</v>
      </c>
      <c r="L21" s="72">
        <f>IF(RES_hh_emih!L21=0,0,RES_hh_emih!L21/RES_summary!L$19)</f>
        <v>6.1205282919055746</v>
      </c>
      <c r="M21" s="72">
        <f>IF(RES_hh_emih!M21=0,0,RES_hh_emih!M21/RES_summary!M$19)</f>
        <v>5.1022233753746882</v>
      </c>
      <c r="N21" s="72">
        <f>IF(RES_hh_emih!N21=0,0,RES_hh_emih!N21/RES_summary!N$19)</f>
        <v>4.9782964912670504</v>
      </c>
      <c r="O21" s="72">
        <f>IF(RES_hh_emih!O21=0,0,RES_hh_emih!O21/RES_summary!O$19)</f>
        <v>4.8697854602612649</v>
      </c>
      <c r="P21" s="72">
        <f>IF(RES_hh_emih!P21=0,0,RES_hh_emih!P21/RES_summary!P$19)</f>
        <v>4.4173677419721136</v>
      </c>
      <c r="Q21" s="72">
        <f>IF(RES_hh_emih!Q21=0,0,RES_hh_emih!Q21/RES_summary!Q$19)</f>
        <v>4.5620569624845482</v>
      </c>
      <c r="R21" s="72">
        <f>IF(RES_hh_emih!R21=0,0,RES_hh_emih!R21/RES_summary!R$19)</f>
        <v>4.8838775406729216</v>
      </c>
      <c r="S21" s="72">
        <f>IF(RES_hh_emih!S21=0,0,RES_hh_emih!S21/RES_summary!S$19)</f>
        <v>4.9893016387329281</v>
      </c>
      <c r="T21" s="72">
        <f>IF(RES_hh_emih!T21=0,0,RES_hh_emih!T21/RES_summary!T$19)</f>
        <v>4.6666602021465158</v>
      </c>
      <c r="U21" s="72">
        <f>IF(RES_hh_emih!U21=0,0,RES_hh_emih!U21/RES_summary!U$19)</f>
        <v>4.3763062578758687</v>
      </c>
      <c r="V21" s="72">
        <f>IF(RES_hh_emih!V21=0,0,RES_hh_emih!V21/RES_summary!V$19)</f>
        <v>4.5685568035179474</v>
      </c>
      <c r="W21" s="72">
        <f>IF(RES_hh_emih!W21=0,0,RES_hh_emih!W21/RES_summary!W$19)</f>
        <v>4.4371614852942978</v>
      </c>
      <c r="X21" s="72">
        <f>IF(RES_hh_emih!X21=0,0,RES_hh_emih!X21/RES_summary!X$19)</f>
        <v>3.5585855814315925</v>
      </c>
      <c r="Y21" s="72">
        <f>IF(RES_hh_emih!Y21=0,0,RES_hh_emih!Y21/RES_summary!Y$19)</f>
        <v>3.1898266957418517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0.98519937327478158</v>
      </c>
      <c r="C27" s="69">
        <f>IF(RES_hh_emih!C27=0,0,RES_hh_emih!C27/RES_summary!C$19)</f>
        <v>1.058230700249319</v>
      </c>
      <c r="D27" s="69">
        <f>IF(RES_hh_emih!D27=0,0,RES_hh_emih!D27/RES_summary!D$19)</f>
        <v>1.0026349880746612</v>
      </c>
      <c r="E27" s="69">
        <f>IF(RES_hh_emih!E27=0,0,RES_hh_emih!E27/RES_summary!E$19)</f>
        <v>1.0653179987327024</v>
      </c>
      <c r="F27" s="69">
        <f>IF(RES_hh_emih!F27=0,0,RES_hh_emih!F27/RES_summary!F$19)</f>
        <v>1.0684601987034148</v>
      </c>
      <c r="G27" s="69">
        <f>IF(RES_hh_emih!G27=0,0,RES_hh_emih!G27/RES_summary!G$19)</f>
        <v>1.0509661293271784</v>
      </c>
      <c r="H27" s="69">
        <f>IF(RES_hh_emih!H27=0,0,RES_hh_emih!H27/RES_summary!H$19)</f>
        <v>1.0776101458812148</v>
      </c>
      <c r="I27" s="69">
        <f>IF(RES_hh_emih!I27=0,0,RES_hh_emih!I27/RES_summary!I$19)</f>
        <v>0.90784131811281643</v>
      </c>
      <c r="J27" s="69">
        <f>IF(RES_hh_emih!J27=0,0,RES_hh_emih!J27/RES_summary!J$19)</f>
        <v>0.91326800306457412</v>
      </c>
      <c r="K27" s="69">
        <f>IF(RES_hh_emih!K27=0,0,RES_hh_emih!K27/RES_summary!K$19)</f>
        <v>0.90514675494996366</v>
      </c>
      <c r="L27" s="69">
        <f>IF(RES_hh_emih!L27=0,0,RES_hh_emih!L27/RES_summary!L$19)</f>
        <v>1.0130670472496361</v>
      </c>
      <c r="M27" s="69">
        <f>IF(RES_hh_emih!M27=0,0,RES_hh_emih!M27/RES_summary!M$19)</f>
        <v>0.85234702340926971</v>
      </c>
      <c r="N27" s="69">
        <f>IF(RES_hh_emih!N27=0,0,RES_hh_emih!N27/RES_summary!N$19)</f>
        <v>0.90212421631565665</v>
      </c>
      <c r="O27" s="69">
        <f>IF(RES_hh_emih!O27=0,0,RES_hh_emih!O27/RES_summary!O$19)</f>
        <v>0.86574231052282646</v>
      </c>
      <c r="P27" s="69">
        <f>IF(RES_hh_emih!P27=0,0,RES_hh_emih!P27/RES_summary!P$19)</f>
        <v>0.73717246557742877</v>
      </c>
      <c r="Q27" s="69">
        <f>IF(RES_hh_emih!Q27=0,0,RES_hh_emih!Q27/RES_summary!Q$19)</f>
        <v>0.78894985701307452</v>
      </c>
      <c r="R27" s="69">
        <f>IF(RES_hh_emih!R27=0,0,RES_hh_emih!R27/RES_summary!R$19)</f>
        <v>0.81304820656990628</v>
      </c>
      <c r="S27" s="69">
        <f>IF(RES_hh_emih!S27=0,0,RES_hh_emih!S27/RES_summary!S$19)</f>
        <v>0.80603154015716028</v>
      </c>
      <c r="T27" s="69">
        <f>IF(RES_hh_emih!T27=0,0,RES_hh_emih!T27/RES_summary!T$19)</f>
        <v>0.75481316489449668</v>
      </c>
      <c r="U27" s="69">
        <f>IF(RES_hh_emih!U27=0,0,RES_hh_emih!U27/RES_summary!U$19)</f>
        <v>0.69265308643215129</v>
      </c>
      <c r="V27" s="69">
        <f>IF(RES_hh_emih!V27=0,0,RES_hh_emih!V27/RES_summary!V$19)</f>
        <v>0.74369022776777438</v>
      </c>
      <c r="W27" s="69">
        <f>IF(RES_hh_emih!W27=0,0,RES_hh_emih!W27/RES_summary!W$19)</f>
        <v>0.83793646465995397</v>
      </c>
      <c r="X27" s="69">
        <f>IF(RES_hh_emih!X27=0,0,RES_hh_emih!X27/RES_summary!X$19)</f>
        <v>0.57838985581667079</v>
      </c>
      <c r="Y27" s="69">
        <f>IF(RES_hh_emih!Y27=0,0,RES_hh_emih!Y27/RES_summary!Y$19)</f>
        <v>0.57620454783449115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5.0056681417817321</v>
      </c>
      <c r="C28" s="72">
        <f>IF(RES_hh_emih!C28=0,0,RES_hh_emih!C28/RES_summary!C$19)</f>
        <v>4.857998122149465</v>
      </c>
      <c r="D28" s="72">
        <f>IF(RES_hh_emih!D28=0,0,RES_hh_emih!D28/RES_summary!D$19)</f>
        <v>4.7478644266879675</v>
      </c>
      <c r="E28" s="72">
        <f>IF(RES_hh_emih!E28=0,0,RES_hh_emih!E28/RES_summary!E$19)</f>
        <v>5.0080776333861037</v>
      </c>
      <c r="F28" s="72">
        <f>IF(RES_hh_emih!F28=0,0,RES_hh_emih!F28/RES_summary!F$19)</f>
        <v>5.0825218741870462</v>
      </c>
      <c r="G28" s="72">
        <f>IF(RES_hh_emih!G28=0,0,RES_hh_emih!G28/RES_summary!G$19)</f>
        <v>4.7078956492624151</v>
      </c>
      <c r="H28" s="72">
        <f>IF(RES_hh_emih!H28=0,0,RES_hh_emih!H28/RES_summary!H$19)</f>
        <v>5.6771323307702692</v>
      </c>
      <c r="I28" s="72">
        <f>IF(RES_hh_emih!I28=0,0,RES_hh_emih!I28/RES_summary!I$19)</f>
        <v>4.5139704780436967</v>
      </c>
      <c r="J28" s="72">
        <f>IF(RES_hh_emih!J28=0,0,RES_hh_emih!J28/RES_summary!J$19)</f>
        <v>4.6335584481160641</v>
      </c>
      <c r="K28" s="72">
        <f>IF(RES_hh_emih!K28=0,0,RES_hh_emih!K28/RES_summary!K$19)</f>
        <v>4.984756765121241</v>
      </c>
      <c r="L28" s="72">
        <f>IF(RES_hh_emih!L28=0,0,RES_hh_emih!L28/RES_summary!L$19)</f>
        <v>5.4937526114648882</v>
      </c>
      <c r="M28" s="72">
        <f>IF(RES_hh_emih!M28=0,0,RES_hh_emih!M28/RES_summary!M$19)</f>
        <v>5.0707324046029258</v>
      </c>
      <c r="N28" s="72">
        <f>IF(RES_hh_emih!N28=0,0,RES_hh_emih!N28/RES_summary!N$19)</f>
        <v>4.893665102792383</v>
      </c>
      <c r="O28" s="72">
        <f>IF(RES_hh_emih!O28=0,0,RES_hh_emih!O28/RES_summary!O$19)</f>
        <v>4.7593330279231871</v>
      </c>
      <c r="P28" s="72">
        <f>IF(RES_hh_emih!P28=0,0,RES_hh_emih!P28/RES_summary!P$19)</f>
        <v>4.642946204595078</v>
      </c>
      <c r="Q28" s="72">
        <f>IF(RES_hh_emih!Q28=0,0,RES_hh_emih!Q28/RES_summary!Q$19)</f>
        <v>4.8324023773364599</v>
      </c>
      <c r="R28" s="72">
        <f>IF(RES_hh_emih!R28=0,0,RES_hh_emih!R28/RES_summary!R$19)</f>
        <v>3.9699722510431683</v>
      </c>
      <c r="S28" s="72">
        <f>IF(RES_hh_emih!S28=0,0,RES_hh_emih!S28/RES_summary!S$19)</f>
        <v>4.5201909413820101</v>
      </c>
      <c r="T28" s="72">
        <f>IF(RES_hh_emih!T28=0,0,RES_hh_emih!T28/RES_summary!T$19)</f>
        <v>4.7417910103033316</v>
      </c>
      <c r="U28" s="72">
        <f>IF(RES_hh_emih!U28=0,0,RES_hh_emih!U28/RES_summary!U$19)</f>
        <v>4.8981274258788599</v>
      </c>
      <c r="V28" s="72">
        <f>IF(RES_hh_emih!V28=0,0,RES_hh_emih!V28/RES_summary!V$19)</f>
        <v>4.4554027320615344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3.1559743700197118</v>
      </c>
      <c r="C29" s="72">
        <f>IF(RES_hh_emih!C29=0,0,RES_hh_emih!C29/RES_summary!C$19)</f>
        <v>3.4170984188672135</v>
      </c>
      <c r="D29" s="72">
        <f>IF(RES_hh_emih!D29=0,0,RES_hh_emih!D29/RES_summary!D$19)</f>
        <v>3.1907620088472046</v>
      </c>
      <c r="E29" s="72">
        <f>IF(RES_hh_emih!E29=0,0,RES_hh_emih!E29/RES_summary!E$19)</f>
        <v>3.1417088617494358</v>
      </c>
      <c r="F29" s="72">
        <f>IF(RES_hh_emih!F29=0,0,RES_hh_emih!F29/RES_summary!F$19)</f>
        <v>3.6791181630492478</v>
      </c>
      <c r="G29" s="72">
        <f>IF(RES_hh_emih!G29=0,0,RES_hh_emih!G29/RES_summary!G$19)</f>
        <v>2.8705681466934587</v>
      </c>
      <c r="H29" s="72">
        <f>IF(RES_hh_emih!H29=0,0,RES_hh_emih!H29/RES_summary!H$19)</f>
        <v>3.4470142019528032</v>
      </c>
      <c r="I29" s="72">
        <f>IF(RES_hh_emih!I29=0,0,RES_hh_emih!I29/RES_summary!I$19)</f>
        <v>3.4941804056368304</v>
      </c>
      <c r="J29" s="72">
        <f>IF(RES_hh_emih!J29=0,0,RES_hh_emih!J29/RES_summary!J$19)</f>
        <v>2.7369730061126227</v>
      </c>
      <c r="K29" s="72">
        <f>IF(RES_hh_emih!K29=0,0,RES_hh_emih!K29/RES_summary!K$19)</f>
        <v>0.81822457568699347</v>
      </c>
      <c r="L29" s="72">
        <f>IF(RES_hh_emih!L29=0,0,RES_hh_emih!L29/RES_summary!L$19)</f>
        <v>2.7614697789030829</v>
      </c>
      <c r="M29" s="72">
        <f>IF(RES_hh_emih!M29=0,0,RES_hh_emih!M29/RES_summary!M$19)</f>
        <v>3.5710612029471558</v>
      </c>
      <c r="N29" s="72">
        <f>IF(RES_hh_emih!N29=0,0,RES_hh_emih!N29/RES_summary!N$19)</f>
        <v>3.6578755361199806</v>
      </c>
      <c r="O29" s="72">
        <f>IF(RES_hh_emih!O29=0,0,RES_hh_emih!O29/RES_summary!O$19)</f>
        <v>2.6610571486772683</v>
      </c>
      <c r="P29" s="72">
        <f>IF(RES_hh_emih!P29=0,0,RES_hh_emih!P29/RES_summary!P$19)</f>
        <v>3.9044291637129898</v>
      </c>
      <c r="Q29" s="72">
        <f>IF(RES_hh_emih!Q29=0,0,RES_hh_emih!Q29/RES_summary!Q$19)</f>
        <v>3.2063042370988852</v>
      </c>
      <c r="R29" s="72">
        <f>IF(RES_hh_emih!R29=0,0,RES_hh_emih!R29/RES_summary!R$19)</f>
        <v>2.4727953933210238</v>
      </c>
      <c r="S29" s="72">
        <f>IF(RES_hh_emih!S29=0,0,RES_hh_emih!S29/RES_summary!S$19)</f>
        <v>2.566865529148719</v>
      </c>
      <c r="T29" s="72">
        <f>IF(RES_hh_emih!T29=0,0,RES_hh_emih!T29/RES_summary!T$19)</f>
        <v>3.1244235396221773</v>
      </c>
      <c r="U29" s="72">
        <f>IF(RES_hh_emih!U29=0,0,RES_hh_emih!U29/RES_summary!U$19)</f>
        <v>2.7316100613837575</v>
      </c>
      <c r="V29" s="72">
        <f>IF(RES_hh_emih!V29=0,0,RES_hh_emih!V29/RES_summary!V$19)</f>
        <v>3.2806197603481952</v>
      </c>
      <c r="W29" s="72">
        <f>IF(RES_hh_emih!W29=0,0,RES_hh_emih!W29/RES_summary!W$19)</f>
        <v>2.7967653962986354</v>
      </c>
      <c r="X29" s="72">
        <f>IF(RES_hh_emih!X29=0,0,RES_hh_emih!X29/RES_summary!X$19)</f>
        <v>2.3585750915063945</v>
      </c>
      <c r="Y29" s="72">
        <f>IF(RES_hh_emih!Y29=0,0,RES_hh_emih!Y29/RES_summary!Y$19)</f>
        <v>2.604771314916444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2.7954857829392941</v>
      </c>
      <c r="C30" s="72">
        <f>IF(RES_hh_emih!C30=0,0,RES_hh_emih!C30/RES_summary!C$19)</f>
        <v>2.9469492068843866</v>
      </c>
      <c r="D30" s="72">
        <f>IF(RES_hh_emih!D30=0,0,RES_hh_emih!D30/RES_summary!D$19)</f>
        <v>2.7843776309646997</v>
      </c>
      <c r="E30" s="72">
        <f>IF(RES_hh_emih!E30=0,0,RES_hh_emih!E30/RES_summary!E$19)</f>
        <v>2.9633450943657937</v>
      </c>
      <c r="F30" s="72">
        <f>IF(RES_hh_emih!F30=0,0,RES_hh_emih!F30/RES_summary!F$19)</f>
        <v>2.9191123662835334</v>
      </c>
      <c r="G30" s="72">
        <f>IF(RES_hh_emih!G30=0,0,RES_hh_emih!G30/RES_summary!G$19)</f>
        <v>3.0146892517827828</v>
      </c>
      <c r="H30" s="72">
        <f>IF(RES_hh_emih!H30=0,0,RES_hh_emih!H30/RES_summary!H$19)</f>
        <v>3.1400143268278047</v>
      </c>
      <c r="I30" s="72">
        <f>IF(RES_hh_emih!I30=0,0,RES_hh_emih!I30/RES_summary!I$19)</f>
        <v>2.7339429377664817</v>
      </c>
      <c r="J30" s="72">
        <f>IF(RES_hh_emih!J30=0,0,RES_hh_emih!J30/RES_summary!J$19)</f>
        <v>2.8863989624702509</v>
      </c>
      <c r="K30" s="72">
        <f>IF(RES_hh_emih!K30=0,0,RES_hh_emih!K30/RES_summary!K$19)</f>
        <v>3.0091311787914119</v>
      </c>
      <c r="L30" s="72">
        <f>IF(RES_hh_emih!L30=0,0,RES_hh_emih!L30/RES_summary!L$19)</f>
        <v>3.3003243264166606</v>
      </c>
      <c r="M30" s="72">
        <f>IF(RES_hh_emih!M30=0,0,RES_hh_emih!M30/RES_summary!M$19)</f>
        <v>2.7433355396998049</v>
      </c>
      <c r="N30" s="72">
        <f>IF(RES_hh_emih!N30=0,0,RES_hh_emih!N30/RES_summary!N$19)</f>
        <v>2.9504725966820229</v>
      </c>
      <c r="O30" s="72">
        <f>IF(RES_hh_emih!O30=0,0,RES_hh_emih!O30/RES_summary!O$19)</f>
        <v>2.9975136336140338</v>
      </c>
      <c r="P30" s="72">
        <f>IF(RES_hh_emih!P30=0,0,RES_hh_emih!P30/RES_summary!P$19)</f>
        <v>2.3699355721955615</v>
      </c>
      <c r="Q30" s="72">
        <f>IF(RES_hh_emih!Q30=0,0,RES_hh_emih!Q30/RES_summary!Q$19)</f>
        <v>2.6297029292300098</v>
      </c>
      <c r="R30" s="72">
        <f>IF(RES_hh_emih!R30=0,0,RES_hh_emih!R30/RES_summary!R$19)</f>
        <v>2.7851097322082348</v>
      </c>
      <c r="S30" s="72">
        <f>IF(RES_hh_emih!S30=0,0,RES_hh_emih!S30/RES_summary!S$19)</f>
        <v>2.7188325249469925</v>
      </c>
      <c r="T30" s="72">
        <f>IF(RES_hh_emih!T30=0,0,RES_hh_emih!T30/RES_summary!T$19)</f>
        <v>2.5016874599027963</v>
      </c>
      <c r="U30" s="72">
        <f>IF(RES_hh_emih!U30=0,0,RES_hh_emih!U30/RES_summary!U$19)</f>
        <v>2.3530427036171484</v>
      </c>
      <c r="V30" s="72">
        <f>IF(RES_hh_emih!V30=0,0,RES_hh_emih!V30/RES_summary!V$19)</f>
        <v>2.5485559787828969</v>
      </c>
      <c r="W30" s="72">
        <f>IF(RES_hh_emih!W30=0,0,RES_hh_emih!W30/RES_summary!W$19)</f>
        <v>3.0673165364686703</v>
      </c>
      <c r="X30" s="72">
        <f>IF(RES_hh_emih!X30=0,0,RES_hh_emih!X30/RES_summary!X$19)</f>
        <v>2.2047743859986286</v>
      </c>
      <c r="Y30" s="72">
        <f>IF(RES_hh_emih!Y30=0,0,RES_hh_emih!Y30/RES_summary!Y$19)</f>
        <v>2.3045396222128312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107837</v>
      </c>
      <c r="D3" s="67">
        <f t="shared" si="0"/>
        <v>114120</v>
      </c>
      <c r="E3" s="67">
        <f t="shared" si="0"/>
        <v>123457</v>
      </c>
      <c r="F3" s="67">
        <f t="shared" si="0"/>
        <v>128832</v>
      </c>
      <c r="G3" s="67">
        <f t="shared" si="0"/>
        <v>130285</v>
      </c>
      <c r="H3" s="67">
        <f t="shared" si="0"/>
        <v>109551</v>
      </c>
      <c r="I3" s="67">
        <f t="shared" si="0"/>
        <v>116965</v>
      </c>
      <c r="J3" s="67">
        <f t="shared" si="0"/>
        <v>158763</v>
      </c>
      <c r="K3" s="67">
        <f t="shared" si="0"/>
        <v>129618</v>
      </c>
      <c r="L3" s="67">
        <f t="shared" si="0"/>
        <v>136414</v>
      </c>
      <c r="M3" s="67">
        <f t="shared" si="0"/>
        <v>157208</v>
      </c>
      <c r="N3" s="67">
        <f t="shared" si="0"/>
        <v>176064</v>
      </c>
      <c r="O3" s="67">
        <f t="shared" si="0"/>
        <v>167245</v>
      </c>
      <c r="P3" s="67">
        <f t="shared" si="0"/>
        <v>131595</v>
      </c>
      <c r="Q3" s="67">
        <f t="shared" si="0"/>
        <v>131819</v>
      </c>
      <c r="R3" s="67">
        <f t="shared" si="0"/>
        <v>141244</v>
      </c>
      <c r="S3" s="67">
        <f t="shared" si="0"/>
        <v>129297</v>
      </c>
      <c r="T3" s="67">
        <f t="shared" si="0"/>
        <v>143877</v>
      </c>
      <c r="U3" s="67">
        <f t="shared" si="0"/>
        <v>167981</v>
      </c>
      <c r="V3" s="67">
        <f t="shared" si="0"/>
        <v>126894</v>
      </c>
      <c r="W3" s="67">
        <f t="shared" si="0"/>
        <v>164176</v>
      </c>
      <c r="X3" s="67">
        <f t="shared" si="0"/>
        <v>115452</v>
      </c>
      <c r="Y3" s="67">
        <f t="shared" si="0"/>
        <v>251640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107837</v>
      </c>
      <c r="D4" s="71">
        <f t="shared" si="1"/>
        <v>114120</v>
      </c>
      <c r="E4" s="71">
        <f t="shared" si="1"/>
        <v>123457</v>
      </c>
      <c r="F4" s="71">
        <f t="shared" si="1"/>
        <v>128832</v>
      </c>
      <c r="G4" s="71">
        <f t="shared" si="1"/>
        <v>130285</v>
      </c>
      <c r="H4" s="71">
        <f t="shared" si="1"/>
        <v>109551</v>
      </c>
      <c r="I4" s="71">
        <f t="shared" si="1"/>
        <v>116965</v>
      </c>
      <c r="J4" s="71">
        <f t="shared" si="1"/>
        <v>158763</v>
      </c>
      <c r="K4" s="71">
        <f t="shared" si="1"/>
        <v>129618</v>
      </c>
      <c r="L4" s="71">
        <f t="shared" si="1"/>
        <v>136414</v>
      </c>
      <c r="M4" s="71">
        <f t="shared" si="1"/>
        <v>157208</v>
      </c>
      <c r="N4" s="71">
        <f t="shared" si="1"/>
        <v>176064</v>
      </c>
      <c r="O4" s="71">
        <f t="shared" si="1"/>
        <v>167245</v>
      </c>
      <c r="P4" s="71">
        <f t="shared" si="1"/>
        <v>131595</v>
      </c>
      <c r="Q4" s="71">
        <f t="shared" si="1"/>
        <v>131819</v>
      </c>
      <c r="R4" s="71">
        <f t="shared" ref="R4:V4" si="2">SUM(R5:R13)</f>
        <v>141244</v>
      </c>
      <c r="S4" s="71">
        <f t="shared" si="2"/>
        <v>129297</v>
      </c>
      <c r="T4" s="71">
        <f t="shared" si="2"/>
        <v>143877</v>
      </c>
      <c r="U4" s="71">
        <f t="shared" si="2"/>
        <v>167981</v>
      </c>
      <c r="V4" s="71">
        <f t="shared" si="2"/>
        <v>126894</v>
      </c>
      <c r="W4" s="71">
        <f t="shared" ref="W4:Y4" si="3">SUM(W5:W13)</f>
        <v>164176</v>
      </c>
      <c r="X4" s="71">
        <f t="shared" si="3"/>
        <v>115452</v>
      </c>
      <c r="Y4" s="71">
        <f t="shared" si="3"/>
        <v>251640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7603</v>
      </c>
      <c r="D5" s="82">
        <v>10165</v>
      </c>
      <c r="E5" s="82">
        <v>11014</v>
      </c>
      <c r="F5" s="82">
        <v>16520</v>
      </c>
      <c r="G5" s="82">
        <v>11285</v>
      </c>
      <c r="H5" s="82">
        <v>18208</v>
      </c>
      <c r="I5" s="82">
        <v>11343</v>
      </c>
      <c r="J5" s="82">
        <v>27913</v>
      </c>
      <c r="K5" s="82">
        <v>32396</v>
      </c>
      <c r="L5" s="82">
        <v>39986</v>
      </c>
      <c r="M5" s="82">
        <v>35777</v>
      </c>
      <c r="N5" s="82">
        <v>31378</v>
      </c>
      <c r="O5" s="82">
        <v>23168</v>
      </c>
      <c r="P5" s="82">
        <v>859</v>
      </c>
      <c r="Q5" s="82">
        <v>1295</v>
      </c>
      <c r="R5" s="82">
        <v>2831</v>
      </c>
      <c r="S5" s="82">
        <v>5652</v>
      </c>
      <c r="T5" s="82">
        <v>3586</v>
      </c>
      <c r="U5" s="82">
        <v>0</v>
      </c>
      <c r="V5" s="82">
        <v>5821</v>
      </c>
      <c r="W5" s="82">
        <v>9779</v>
      </c>
      <c r="X5" s="82">
        <v>11158</v>
      </c>
      <c r="Y5" s="82">
        <v>21750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814</v>
      </c>
      <c r="D6" s="82">
        <v>0</v>
      </c>
      <c r="E6" s="82">
        <v>0</v>
      </c>
      <c r="F6" s="82">
        <v>0</v>
      </c>
      <c r="G6" s="82">
        <v>0</v>
      </c>
      <c r="H6" s="82">
        <v>0</v>
      </c>
      <c r="I6" s="82">
        <v>0</v>
      </c>
      <c r="J6" s="82">
        <v>0</v>
      </c>
      <c r="K6" s="82">
        <v>85</v>
      </c>
      <c r="L6" s="82">
        <v>1292</v>
      </c>
      <c r="M6" s="82">
        <v>2775</v>
      </c>
      <c r="N6" s="82">
        <v>3620</v>
      </c>
      <c r="O6" s="82">
        <v>2015</v>
      </c>
      <c r="P6" s="82">
        <v>2051</v>
      </c>
      <c r="Q6" s="82">
        <v>806</v>
      </c>
      <c r="R6" s="82">
        <v>1167</v>
      </c>
      <c r="S6" s="82">
        <v>711</v>
      </c>
      <c r="T6" s="82">
        <v>975</v>
      </c>
      <c r="U6" s="82">
        <v>438</v>
      </c>
      <c r="V6" s="82">
        <v>513</v>
      </c>
      <c r="W6" s="82">
        <v>1150</v>
      </c>
      <c r="X6" s="82">
        <v>1358</v>
      </c>
      <c r="Y6" s="82">
        <v>2117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0</v>
      </c>
      <c r="D7" s="82">
        <v>0</v>
      </c>
      <c r="E7" s="82">
        <v>0</v>
      </c>
      <c r="F7" s="82">
        <v>0</v>
      </c>
      <c r="G7" s="82">
        <v>0</v>
      </c>
      <c r="H7" s="82">
        <v>0</v>
      </c>
      <c r="I7" s="82">
        <v>0</v>
      </c>
      <c r="J7" s="82">
        <v>0</v>
      </c>
      <c r="K7" s="82">
        <v>0</v>
      </c>
      <c r="L7" s="82">
        <v>0</v>
      </c>
      <c r="M7" s="82">
        <v>0</v>
      </c>
      <c r="N7" s="82">
        <v>0</v>
      </c>
      <c r="O7" s="82">
        <v>0</v>
      </c>
      <c r="P7" s="82">
        <v>0</v>
      </c>
      <c r="Q7" s="82">
        <v>0</v>
      </c>
      <c r="R7" s="82">
        <v>0</v>
      </c>
      <c r="S7" s="82">
        <v>0</v>
      </c>
      <c r="T7" s="82">
        <v>0</v>
      </c>
      <c r="U7" s="82">
        <v>0</v>
      </c>
      <c r="V7" s="82">
        <v>0</v>
      </c>
      <c r="W7" s="82">
        <v>0</v>
      </c>
      <c r="X7" s="82">
        <v>0</v>
      </c>
      <c r="Y7" s="82">
        <v>0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42934</v>
      </c>
      <c r="D8" s="82">
        <v>41871</v>
      </c>
      <c r="E8" s="82">
        <v>49718</v>
      </c>
      <c r="F8" s="82">
        <v>44369</v>
      </c>
      <c r="G8" s="82">
        <v>40240</v>
      </c>
      <c r="H8" s="82">
        <v>20469</v>
      </c>
      <c r="I8" s="82">
        <v>19392</v>
      </c>
      <c r="J8" s="82">
        <v>44980</v>
      </c>
      <c r="K8" s="82">
        <v>30584</v>
      </c>
      <c r="L8" s="82">
        <v>36435</v>
      </c>
      <c r="M8" s="82">
        <v>33711</v>
      </c>
      <c r="N8" s="82">
        <v>42530</v>
      </c>
      <c r="O8" s="82">
        <v>34731</v>
      </c>
      <c r="P8" s="82">
        <v>26998</v>
      </c>
      <c r="Q8" s="82">
        <v>54971</v>
      </c>
      <c r="R8" s="82">
        <v>60581</v>
      </c>
      <c r="S8" s="82">
        <v>47817</v>
      </c>
      <c r="T8" s="82">
        <v>39624</v>
      </c>
      <c r="U8" s="82">
        <v>40326</v>
      </c>
      <c r="V8" s="82">
        <v>31820</v>
      </c>
      <c r="W8" s="82">
        <v>35141</v>
      </c>
      <c r="X8" s="82">
        <v>14097</v>
      </c>
      <c r="Y8" s="82">
        <v>50995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19520</v>
      </c>
      <c r="D9" s="82">
        <v>30101</v>
      </c>
      <c r="E9" s="82">
        <v>31316</v>
      </c>
      <c r="F9" s="82">
        <v>37609</v>
      </c>
      <c r="G9" s="82">
        <v>41431</v>
      </c>
      <c r="H9" s="82">
        <v>38006</v>
      </c>
      <c r="I9" s="82">
        <v>44097</v>
      </c>
      <c r="J9" s="82">
        <v>43899</v>
      </c>
      <c r="K9" s="82">
        <v>35122</v>
      </c>
      <c r="L9" s="82">
        <v>26619</v>
      </c>
      <c r="M9" s="82">
        <v>44198</v>
      </c>
      <c r="N9" s="82">
        <v>48523</v>
      </c>
      <c r="O9" s="82">
        <v>61059</v>
      </c>
      <c r="P9" s="82">
        <v>73001</v>
      </c>
      <c r="Q9" s="82">
        <v>42533</v>
      </c>
      <c r="R9" s="82">
        <v>38731</v>
      </c>
      <c r="S9" s="82">
        <v>38071</v>
      </c>
      <c r="T9" s="82">
        <v>61906</v>
      </c>
      <c r="U9" s="82">
        <v>81365</v>
      </c>
      <c r="V9" s="82">
        <v>47765</v>
      </c>
      <c r="W9" s="82">
        <v>59663</v>
      </c>
      <c r="X9" s="82">
        <v>31020</v>
      </c>
      <c r="Y9" s="82">
        <v>81721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31272</v>
      </c>
      <c r="D11" s="82">
        <v>25112</v>
      </c>
      <c r="E11" s="82">
        <v>23484</v>
      </c>
      <c r="F11" s="82">
        <v>22041</v>
      </c>
      <c r="G11" s="82">
        <v>28708</v>
      </c>
      <c r="H11" s="82">
        <v>25595</v>
      </c>
      <c r="I11" s="82">
        <v>36016</v>
      </c>
      <c r="J11" s="82">
        <v>36302</v>
      </c>
      <c r="K11" s="82">
        <v>26540</v>
      </c>
      <c r="L11" s="82">
        <v>26996</v>
      </c>
      <c r="M11" s="82">
        <v>32365</v>
      </c>
      <c r="N11" s="82">
        <v>38585</v>
      </c>
      <c r="O11" s="82">
        <v>33219</v>
      </c>
      <c r="P11" s="82">
        <v>7702</v>
      </c>
      <c r="Q11" s="82">
        <v>13616</v>
      </c>
      <c r="R11" s="82">
        <v>18345</v>
      </c>
      <c r="S11" s="82">
        <v>20252</v>
      </c>
      <c r="T11" s="82">
        <v>18336</v>
      </c>
      <c r="U11" s="82">
        <v>23010</v>
      </c>
      <c r="V11" s="82">
        <v>20842</v>
      </c>
      <c r="W11" s="82">
        <v>27128</v>
      </c>
      <c r="X11" s="82">
        <v>18543</v>
      </c>
      <c r="Y11" s="82">
        <v>28916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1405</v>
      </c>
      <c r="D12" s="82">
        <v>2735</v>
      </c>
      <c r="E12" s="82">
        <v>2799</v>
      </c>
      <c r="F12" s="82">
        <v>3214</v>
      </c>
      <c r="G12" s="82">
        <v>3635</v>
      </c>
      <c r="H12" s="82">
        <v>3929</v>
      </c>
      <c r="I12" s="82">
        <v>4857</v>
      </c>
      <c r="J12" s="82">
        <v>5409</v>
      </c>
      <c r="K12" s="82">
        <v>4891</v>
      </c>
      <c r="L12" s="82">
        <v>4615</v>
      </c>
      <c r="M12" s="82">
        <v>6553</v>
      </c>
      <c r="N12" s="82">
        <v>7126</v>
      </c>
      <c r="O12" s="82">
        <v>8351</v>
      </c>
      <c r="P12" s="82">
        <v>17109</v>
      </c>
      <c r="Q12" s="82">
        <v>12700</v>
      </c>
      <c r="R12" s="82">
        <v>12271</v>
      </c>
      <c r="S12" s="82">
        <v>12243</v>
      </c>
      <c r="T12" s="82">
        <v>16352</v>
      </c>
      <c r="U12" s="82">
        <v>18252</v>
      </c>
      <c r="V12" s="82">
        <v>19227</v>
      </c>
      <c r="W12" s="82">
        <v>31315</v>
      </c>
      <c r="X12" s="82">
        <v>39276</v>
      </c>
      <c r="Y12" s="82">
        <v>66141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4289</v>
      </c>
      <c r="D13" s="83">
        <v>4136</v>
      </c>
      <c r="E13" s="83">
        <v>5126</v>
      </c>
      <c r="F13" s="83">
        <v>5079</v>
      </c>
      <c r="G13" s="83">
        <v>4986</v>
      </c>
      <c r="H13" s="83">
        <v>3344</v>
      </c>
      <c r="I13" s="83">
        <v>1260</v>
      </c>
      <c r="J13" s="83">
        <v>260</v>
      </c>
      <c r="K13" s="83">
        <v>0</v>
      </c>
      <c r="L13" s="83">
        <v>471</v>
      </c>
      <c r="M13" s="83">
        <v>1829</v>
      </c>
      <c r="N13" s="83">
        <v>4302</v>
      </c>
      <c r="O13" s="83">
        <v>4702</v>
      </c>
      <c r="P13" s="83">
        <v>3875</v>
      </c>
      <c r="Q13" s="83">
        <v>5898</v>
      </c>
      <c r="R13" s="83">
        <v>7318</v>
      </c>
      <c r="S13" s="83">
        <v>4551</v>
      </c>
      <c r="T13" s="83">
        <v>3098</v>
      </c>
      <c r="U13" s="83">
        <v>4590</v>
      </c>
      <c r="V13" s="83">
        <v>906</v>
      </c>
      <c r="W13" s="83">
        <v>0</v>
      </c>
      <c r="X13" s="83">
        <v>0</v>
      </c>
      <c r="Y13" s="83">
        <v>0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102143</v>
      </c>
      <c r="D14" s="85">
        <f t="shared" si="4"/>
        <v>107249</v>
      </c>
      <c r="E14" s="85">
        <f t="shared" si="4"/>
        <v>115532</v>
      </c>
      <c r="F14" s="85">
        <f t="shared" si="4"/>
        <v>120539</v>
      </c>
      <c r="G14" s="85">
        <f t="shared" si="4"/>
        <v>121664</v>
      </c>
      <c r="H14" s="85">
        <f t="shared" si="4"/>
        <v>102278</v>
      </c>
      <c r="I14" s="85">
        <f t="shared" si="4"/>
        <v>110848</v>
      </c>
      <c r="J14" s="85">
        <f t="shared" si="4"/>
        <v>153094</v>
      </c>
      <c r="K14" s="85">
        <f t="shared" si="4"/>
        <v>124727</v>
      </c>
      <c r="L14" s="85">
        <f t="shared" si="4"/>
        <v>131328</v>
      </c>
      <c r="M14" s="85">
        <f t="shared" si="4"/>
        <v>148826</v>
      </c>
      <c r="N14" s="85">
        <f t="shared" si="4"/>
        <v>164636</v>
      </c>
      <c r="O14" s="85">
        <f t="shared" si="4"/>
        <v>154192</v>
      </c>
      <c r="P14" s="85">
        <f t="shared" si="4"/>
        <v>110611</v>
      </c>
      <c r="Q14" s="85">
        <f t="shared" si="4"/>
        <v>113221</v>
      </c>
      <c r="R14" s="85">
        <f t="shared" ref="R14:V14" si="5">SUM(R5:R11)</f>
        <v>121655</v>
      </c>
      <c r="S14" s="85">
        <f t="shared" si="5"/>
        <v>112503</v>
      </c>
      <c r="T14" s="85">
        <f t="shared" si="5"/>
        <v>124427</v>
      </c>
      <c r="U14" s="85">
        <f t="shared" si="5"/>
        <v>145139</v>
      </c>
      <c r="V14" s="85">
        <f t="shared" si="5"/>
        <v>106761</v>
      </c>
      <c r="W14" s="85">
        <f t="shared" ref="W14:Y14" si="6">SUM(W5:W11)</f>
        <v>132861</v>
      </c>
      <c r="X14" s="85">
        <f t="shared" si="6"/>
        <v>76176</v>
      </c>
      <c r="Y14" s="85">
        <f t="shared" si="6"/>
        <v>185499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0</v>
      </c>
      <c r="D15" s="71">
        <f t="shared" si="7"/>
        <v>0</v>
      </c>
      <c r="E15" s="71">
        <f t="shared" si="7"/>
        <v>294</v>
      </c>
      <c r="F15" s="71">
        <f t="shared" si="7"/>
        <v>742</v>
      </c>
      <c r="G15" s="71">
        <f t="shared" si="7"/>
        <v>950</v>
      </c>
      <c r="H15" s="71">
        <f t="shared" si="7"/>
        <v>857</v>
      </c>
      <c r="I15" s="71">
        <f t="shared" si="7"/>
        <v>923</v>
      </c>
      <c r="J15" s="71">
        <f t="shared" si="7"/>
        <v>1215</v>
      </c>
      <c r="K15" s="71">
        <f t="shared" si="7"/>
        <v>1272</v>
      </c>
      <c r="L15" s="71">
        <f t="shared" si="7"/>
        <v>1535</v>
      </c>
      <c r="M15" s="71">
        <f t="shared" si="7"/>
        <v>1848</v>
      </c>
      <c r="N15" s="71">
        <f t="shared" si="7"/>
        <v>2326</v>
      </c>
      <c r="O15" s="71">
        <f t="shared" si="7"/>
        <v>2736</v>
      </c>
      <c r="P15" s="71">
        <f t="shared" si="7"/>
        <v>2705</v>
      </c>
      <c r="Q15" s="71">
        <f t="shared" si="7"/>
        <v>3618</v>
      </c>
      <c r="R15" s="71">
        <f t="shared" si="7"/>
        <v>5431</v>
      </c>
      <c r="S15" s="71">
        <f t="shared" si="7"/>
        <v>6940</v>
      </c>
      <c r="T15" s="71">
        <f t="shared" si="7"/>
        <v>8647</v>
      </c>
      <c r="U15" s="71">
        <f t="shared" si="7"/>
        <v>11274</v>
      </c>
      <c r="V15" s="71">
        <f t="shared" si="7"/>
        <v>10702</v>
      </c>
      <c r="W15" s="71">
        <f t="shared" si="7"/>
        <v>12653</v>
      </c>
      <c r="X15" s="71">
        <f t="shared" si="7"/>
        <v>11460</v>
      </c>
      <c r="Y15" s="71">
        <f t="shared" si="7"/>
        <v>20553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0</v>
      </c>
      <c r="E16" s="82">
        <v>294</v>
      </c>
      <c r="F16" s="82">
        <v>742</v>
      </c>
      <c r="G16" s="82">
        <v>950</v>
      </c>
      <c r="H16" s="82">
        <v>857</v>
      </c>
      <c r="I16" s="82">
        <v>923</v>
      </c>
      <c r="J16" s="82">
        <v>1215</v>
      </c>
      <c r="K16" s="82">
        <v>1272</v>
      </c>
      <c r="L16" s="82">
        <v>1535</v>
      </c>
      <c r="M16" s="82">
        <v>1848</v>
      </c>
      <c r="N16" s="82">
        <v>2326</v>
      </c>
      <c r="O16" s="82">
        <v>2736</v>
      </c>
      <c r="P16" s="82">
        <v>2705</v>
      </c>
      <c r="Q16" s="82">
        <v>3618</v>
      </c>
      <c r="R16" s="82">
        <v>5431</v>
      </c>
      <c r="S16" s="82">
        <v>6940</v>
      </c>
      <c r="T16" s="82">
        <v>8647</v>
      </c>
      <c r="U16" s="82">
        <v>11274</v>
      </c>
      <c r="V16" s="82">
        <v>10702</v>
      </c>
      <c r="W16" s="82">
        <v>12653</v>
      </c>
      <c r="X16" s="82">
        <v>11460</v>
      </c>
      <c r="Y16" s="82">
        <v>20553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107837</v>
      </c>
      <c r="D17" s="71">
        <f t="shared" si="8"/>
        <v>114120</v>
      </c>
      <c r="E17" s="71">
        <f t="shared" si="8"/>
        <v>123457</v>
      </c>
      <c r="F17" s="71">
        <f t="shared" si="8"/>
        <v>128832</v>
      </c>
      <c r="G17" s="71">
        <f t="shared" si="8"/>
        <v>130285</v>
      </c>
      <c r="H17" s="71">
        <f t="shared" si="8"/>
        <v>109551</v>
      </c>
      <c r="I17" s="71">
        <f t="shared" si="8"/>
        <v>116965</v>
      </c>
      <c r="J17" s="71">
        <f t="shared" si="8"/>
        <v>158763</v>
      </c>
      <c r="K17" s="71">
        <f t="shared" si="8"/>
        <v>129618</v>
      </c>
      <c r="L17" s="71">
        <f t="shared" si="8"/>
        <v>136414</v>
      </c>
      <c r="M17" s="71">
        <f t="shared" si="8"/>
        <v>157208</v>
      </c>
      <c r="N17" s="71">
        <f t="shared" si="8"/>
        <v>176064</v>
      </c>
      <c r="O17" s="71">
        <f t="shared" si="8"/>
        <v>167245</v>
      </c>
      <c r="P17" s="71">
        <f t="shared" si="8"/>
        <v>131595</v>
      </c>
      <c r="Q17" s="71">
        <f t="shared" si="8"/>
        <v>131819</v>
      </c>
      <c r="R17" s="71">
        <f t="shared" ref="R17:V17" si="9">SUM(R18:R25)</f>
        <v>141244</v>
      </c>
      <c r="S17" s="71">
        <f t="shared" si="9"/>
        <v>129297</v>
      </c>
      <c r="T17" s="71">
        <f t="shared" si="9"/>
        <v>143877</v>
      </c>
      <c r="U17" s="71">
        <f t="shared" si="9"/>
        <v>167981</v>
      </c>
      <c r="V17" s="71">
        <f t="shared" si="9"/>
        <v>126894</v>
      </c>
      <c r="W17" s="71">
        <f t="shared" ref="W17:Y17" si="10">SUM(W18:W25)</f>
        <v>164176</v>
      </c>
      <c r="X17" s="71">
        <f t="shared" si="10"/>
        <v>115452</v>
      </c>
      <c r="Y17" s="71">
        <f t="shared" si="10"/>
        <v>251640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64</v>
      </c>
      <c r="D18" s="82">
        <v>153</v>
      </c>
      <c r="E18" s="82">
        <v>192</v>
      </c>
      <c r="F18" s="82">
        <v>450</v>
      </c>
      <c r="G18" s="82">
        <v>234</v>
      </c>
      <c r="H18" s="82">
        <v>648</v>
      </c>
      <c r="I18" s="82">
        <v>388</v>
      </c>
      <c r="J18" s="82">
        <v>6613</v>
      </c>
      <c r="K18" s="82">
        <v>6232</v>
      </c>
      <c r="L18" s="82">
        <v>8315</v>
      </c>
      <c r="M18" s="82">
        <v>8568</v>
      </c>
      <c r="N18" s="82">
        <v>6984</v>
      </c>
      <c r="O18" s="82">
        <v>4454</v>
      </c>
      <c r="P18" s="82">
        <v>20</v>
      </c>
      <c r="Q18" s="82">
        <v>68</v>
      </c>
      <c r="R18" s="82">
        <v>212</v>
      </c>
      <c r="S18" s="82">
        <v>406</v>
      </c>
      <c r="T18" s="82">
        <v>359</v>
      </c>
      <c r="U18" s="82">
        <v>0</v>
      </c>
      <c r="V18" s="82">
        <v>798</v>
      </c>
      <c r="W18" s="82">
        <v>1608</v>
      </c>
      <c r="X18" s="82">
        <v>1487</v>
      </c>
      <c r="Y18" s="82">
        <v>3327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0</v>
      </c>
      <c r="D19" s="82">
        <v>0</v>
      </c>
      <c r="E19" s="82">
        <v>0</v>
      </c>
      <c r="F19" s="82">
        <v>0</v>
      </c>
      <c r="G19" s="82">
        <v>0</v>
      </c>
      <c r="H19" s="82">
        <v>0</v>
      </c>
      <c r="I19" s="82">
        <v>0</v>
      </c>
      <c r="J19" s="82">
        <v>0</v>
      </c>
      <c r="K19" s="82">
        <v>0</v>
      </c>
      <c r="L19" s="82">
        <v>0</v>
      </c>
      <c r="M19" s="82">
        <v>0</v>
      </c>
      <c r="N19" s="82">
        <v>0</v>
      </c>
      <c r="O19" s="82">
        <v>0</v>
      </c>
      <c r="P19" s="82">
        <v>0</v>
      </c>
      <c r="Q19" s="82">
        <v>0</v>
      </c>
      <c r="R19" s="82">
        <v>0</v>
      </c>
      <c r="S19" s="82">
        <v>0</v>
      </c>
      <c r="T19" s="82">
        <v>0</v>
      </c>
      <c r="U19" s="82">
        <v>0</v>
      </c>
      <c r="V19" s="82">
        <v>0</v>
      </c>
      <c r="W19" s="82">
        <v>0</v>
      </c>
      <c r="X19" s="82">
        <v>0</v>
      </c>
      <c r="Y19" s="82">
        <v>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0</v>
      </c>
      <c r="D20" s="82">
        <v>0</v>
      </c>
      <c r="E20" s="82">
        <v>0</v>
      </c>
      <c r="F20" s="82">
        <v>0</v>
      </c>
      <c r="G20" s="82">
        <v>0</v>
      </c>
      <c r="H20" s="82">
        <v>0</v>
      </c>
      <c r="I20" s="82">
        <v>0</v>
      </c>
      <c r="J20" s="82">
        <v>0</v>
      </c>
      <c r="K20" s="82">
        <v>0</v>
      </c>
      <c r="L20" s="82">
        <v>0</v>
      </c>
      <c r="M20" s="82">
        <v>0</v>
      </c>
      <c r="N20" s="82">
        <v>0</v>
      </c>
      <c r="O20" s="82">
        <v>0</v>
      </c>
      <c r="P20" s="82">
        <v>0</v>
      </c>
      <c r="Q20" s="82">
        <v>0</v>
      </c>
      <c r="R20" s="82">
        <v>0</v>
      </c>
      <c r="S20" s="82">
        <v>0</v>
      </c>
      <c r="T20" s="82">
        <v>0</v>
      </c>
      <c r="U20" s="82">
        <v>0</v>
      </c>
      <c r="V20" s="82">
        <v>0</v>
      </c>
      <c r="W20" s="82">
        <v>0</v>
      </c>
      <c r="X20" s="82">
        <v>0</v>
      </c>
      <c r="Y20" s="82">
        <v>0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40435</v>
      </c>
      <c r="D21" s="82">
        <v>40995</v>
      </c>
      <c r="E21" s="82">
        <v>46829</v>
      </c>
      <c r="F21" s="82">
        <v>40585</v>
      </c>
      <c r="G21" s="82">
        <v>35614</v>
      </c>
      <c r="H21" s="82">
        <v>20469</v>
      </c>
      <c r="I21" s="82">
        <v>19392</v>
      </c>
      <c r="J21" s="82">
        <v>36983</v>
      </c>
      <c r="K21" s="82">
        <v>30584</v>
      </c>
      <c r="L21" s="82">
        <v>36435</v>
      </c>
      <c r="M21" s="82">
        <v>32609</v>
      </c>
      <c r="N21" s="82">
        <v>37073</v>
      </c>
      <c r="O21" s="82">
        <v>34731</v>
      </c>
      <c r="P21" s="82">
        <v>25297</v>
      </c>
      <c r="Q21" s="82">
        <v>51566</v>
      </c>
      <c r="R21" s="82">
        <v>56414</v>
      </c>
      <c r="S21" s="82">
        <v>46585</v>
      </c>
      <c r="T21" s="82">
        <v>38133</v>
      </c>
      <c r="U21" s="82">
        <v>38008</v>
      </c>
      <c r="V21" s="82">
        <v>28787</v>
      </c>
      <c r="W21" s="82">
        <v>30951</v>
      </c>
      <c r="X21" s="82">
        <v>10537</v>
      </c>
      <c r="Y21" s="82">
        <v>31465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432</v>
      </c>
      <c r="D22" s="82">
        <v>1425</v>
      </c>
      <c r="E22" s="82">
        <v>1902</v>
      </c>
      <c r="F22" s="82">
        <v>2526</v>
      </c>
      <c r="G22" s="82">
        <v>2848</v>
      </c>
      <c r="H22" s="82">
        <v>2490</v>
      </c>
      <c r="I22" s="82">
        <v>5071</v>
      </c>
      <c r="J22" s="82">
        <v>6863</v>
      </c>
      <c r="K22" s="82">
        <v>3774</v>
      </c>
      <c r="L22" s="82">
        <v>2595</v>
      </c>
      <c r="M22" s="82">
        <v>5329</v>
      </c>
      <c r="N22" s="82">
        <v>7130</v>
      </c>
      <c r="O22" s="82">
        <v>8888</v>
      </c>
      <c r="P22" s="82">
        <v>10793</v>
      </c>
      <c r="Q22" s="82">
        <v>5965</v>
      </c>
      <c r="R22" s="82">
        <v>9454</v>
      </c>
      <c r="S22" s="82">
        <v>9957</v>
      </c>
      <c r="T22" s="82">
        <v>13225</v>
      </c>
      <c r="U22" s="82">
        <v>14274</v>
      </c>
      <c r="V22" s="82">
        <v>10810</v>
      </c>
      <c r="W22" s="82">
        <v>19077</v>
      </c>
      <c r="X22" s="82">
        <v>13543</v>
      </c>
      <c r="Y22" s="82">
        <v>28583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29836</v>
      </c>
      <c r="D24" s="82">
        <v>24247</v>
      </c>
      <c r="E24" s="82">
        <v>22709</v>
      </c>
      <c r="F24" s="82">
        <v>21276</v>
      </c>
      <c r="G24" s="82">
        <v>27505</v>
      </c>
      <c r="H24" s="82">
        <v>24150</v>
      </c>
      <c r="I24" s="82">
        <v>35046</v>
      </c>
      <c r="J24" s="82">
        <v>35688</v>
      </c>
      <c r="K24" s="82">
        <v>25777</v>
      </c>
      <c r="L24" s="82">
        <v>26360</v>
      </c>
      <c r="M24" s="82">
        <v>31639</v>
      </c>
      <c r="N24" s="82">
        <v>37592</v>
      </c>
      <c r="O24" s="82">
        <v>32175</v>
      </c>
      <c r="P24" s="82">
        <v>6141</v>
      </c>
      <c r="Q24" s="82">
        <v>12782</v>
      </c>
      <c r="R24" s="82">
        <v>18076</v>
      </c>
      <c r="S24" s="82">
        <v>20252</v>
      </c>
      <c r="T24" s="82">
        <v>18336</v>
      </c>
      <c r="U24" s="82">
        <v>22702</v>
      </c>
      <c r="V24" s="82">
        <v>19138</v>
      </c>
      <c r="W24" s="82">
        <v>25822</v>
      </c>
      <c r="X24" s="82">
        <v>18183</v>
      </c>
      <c r="Y24" s="82">
        <v>28916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37070</v>
      </c>
      <c r="D25" s="83">
        <v>47300</v>
      </c>
      <c r="E25" s="83">
        <v>51825</v>
      </c>
      <c r="F25" s="83">
        <v>63995</v>
      </c>
      <c r="G25" s="83">
        <v>64084</v>
      </c>
      <c r="H25" s="83">
        <v>61794</v>
      </c>
      <c r="I25" s="83">
        <v>57068</v>
      </c>
      <c r="J25" s="83">
        <v>72616</v>
      </c>
      <c r="K25" s="83">
        <v>63251</v>
      </c>
      <c r="L25" s="83">
        <v>62709</v>
      </c>
      <c r="M25" s="83">
        <v>79063</v>
      </c>
      <c r="N25" s="83">
        <v>87285</v>
      </c>
      <c r="O25" s="83">
        <v>86997</v>
      </c>
      <c r="P25" s="83">
        <v>89344</v>
      </c>
      <c r="Q25" s="83">
        <v>61438</v>
      </c>
      <c r="R25" s="83">
        <v>57088</v>
      </c>
      <c r="S25" s="83">
        <v>52097</v>
      </c>
      <c r="T25" s="83">
        <v>73824</v>
      </c>
      <c r="U25" s="83">
        <v>92997</v>
      </c>
      <c r="V25" s="83">
        <v>67361</v>
      </c>
      <c r="W25" s="83">
        <v>86718</v>
      </c>
      <c r="X25" s="83">
        <v>71702</v>
      </c>
      <c r="Y25" s="83">
        <v>159349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0</v>
      </c>
      <c r="D26" s="85">
        <v>0</v>
      </c>
      <c r="E26" s="85">
        <v>6064</v>
      </c>
      <c r="F26" s="85">
        <v>959</v>
      </c>
      <c r="G26" s="85">
        <v>1100</v>
      </c>
      <c r="H26" s="85">
        <v>2019</v>
      </c>
      <c r="I26" s="85">
        <v>4097</v>
      </c>
      <c r="J26" s="85">
        <v>6076</v>
      </c>
      <c r="K26" s="85">
        <v>7639</v>
      </c>
      <c r="L26" s="85">
        <v>9200</v>
      </c>
      <c r="M26" s="85">
        <v>10960</v>
      </c>
      <c r="N26" s="85">
        <v>8881</v>
      </c>
      <c r="O26" s="85">
        <v>8238</v>
      </c>
      <c r="P26" s="85">
        <v>11391</v>
      </c>
      <c r="Q26" s="85">
        <v>6348</v>
      </c>
      <c r="R26" s="85">
        <v>6925</v>
      </c>
      <c r="S26" s="85">
        <v>6801</v>
      </c>
      <c r="T26" s="85">
        <v>10456</v>
      </c>
      <c r="U26" s="85">
        <v>10503</v>
      </c>
      <c r="V26" s="85">
        <v>7170</v>
      </c>
      <c r="W26" s="85">
        <v>10840</v>
      </c>
      <c r="X26" s="85">
        <v>16465</v>
      </c>
      <c r="Y26" s="85">
        <v>26951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107837</v>
      </c>
      <c r="D27" s="71">
        <f t="shared" si="11"/>
        <v>114120</v>
      </c>
      <c r="E27" s="71">
        <f t="shared" si="11"/>
        <v>123457</v>
      </c>
      <c r="F27" s="71">
        <f t="shared" si="11"/>
        <v>128832</v>
      </c>
      <c r="G27" s="71">
        <f t="shared" si="11"/>
        <v>130285</v>
      </c>
      <c r="H27" s="71">
        <f t="shared" si="11"/>
        <v>109551</v>
      </c>
      <c r="I27" s="71">
        <f t="shared" si="11"/>
        <v>116965</v>
      </c>
      <c r="J27" s="71">
        <f t="shared" si="11"/>
        <v>158763</v>
      </c>
      <c r="K27" s="71">
        <f t="shared" si="11"/>
        <v>129618</v>
      </c>
      <c r="L27" s="71">
        <f t="shared" si="11"/>
        <v>136414</v>
      </c>
      <c r="M27" s="71">
        <f t="shared" si="11"/>
        <v>157208</v>
      </c>
      <c r="N27" s="71">
        <f t="shared" si="11"/>
        <v>176064</v>
      </c>
      <c r="O27" s="71">
        <f t="shared" si="11"/>
        <v>167245</v>
      </c>
      <c r="P27" s="71">
        <f t="shared" si="11"/>
        <v>131595</v>
      </c>
      <c r="Q27" s="71">
        <f t="shared" si="11"/>
        <v>131819</v>
      </c>
      <c r="R27" s="71">
        <f t="shared" ref="R27:V27" si="12">SUM(R28:R32)</f>
        <v>141244</v>
      </c>
      <c r="S27" s="71">
        <f t="shared" si="12"/>
        <v>129297</v>
      </c>
      <c r="T27" s="71">
        <f t="shared" si="12"/>
        <v>143877</v>
      </c>
      <c r="U27" s="71">
        <f t="shared" si="12"/>
        <v>167981</v>
      </c>
      <c r="V27" s="71">
        <f t="shared" si="12"/>
        <v>126894</v>
      </c>
      <c r="W27" s="71">
        <f t="shared" ref="W27:Y27" si="13">SUM(W28:W32)</f>
        <v>164176</v>
      </c>
      <c r="X27" s="71">
        <f t="shared" si="13"/>
        <v>115452</v>
      </c>
      <c r="Y27" s="71">
        <f t="shared" si="13"/>
        <v>251640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11</v>
      </c>
      <c r="D28" s="82">
        <v>18</v>
      </c>
      <c r="E28" s="82">
        <v>21</v>
      </c>
      <c r="F28" s="82">
        <v>40</v>
      </c>
      <c r="G28" s="82">
        <v>26</v>
      </c>
      <c r="H28" s="82">
        <v>59</v>
      </c>
      <c r="I28" s="82">
        <v>15</v>
      </c>
      <c r="J28" s="82">
        <v>264</v>
      </c>
      <c r="K28" s="82">
        <v>284</v>
      </c>
      <c r="L28" s="82">
        <v>323</v>
      </c>
      <c r="M28" s="82">
        <v>256</v>
      </c>
      <c r="N28" s="82">
        <v>164</v>
      </c>
      <c r="O28" s="82">
        <v>110</v>
      </c>
      <c r="P28" s="82">
        <v>3</v>
      </c>
      <c r="Q28" s="82">
        <v>3</v>
      </c>
      <c r="R28" s="82">
        <v>7</v>
      </c>
      <c r="S28" s="82">
        <v>33</v>
      </c>
      <c r="T28" s="82">
        <v>24</v>
      </c>
      <c r="U28" s="82">
        <v>0</v>
      </c>
      <c r="V28" s="82">
        <v>5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4745</v>
      </c>
      <c r="D29" s="82">
        <v>2141</v>
      </c>
      <c r="E29" s="82">
        <v>1963</v>
      </c>
      <c r="F29" s="82">
        <v>2757</v>
      </c>
      <c r="G29" s="82">
        <v>1274</v>
      </c>
      <c r="H29" s="82">
        <v>3021</v>
      </c>
      <c r="I29" s="82">
        <v>74</v>
      </c>
      <c r="J29" s="82">
        <v>1793</v>
      </c>
      <c r="K29" s="82">
        <v>3620</v>
      </c>
      <c r="L29" s="82">
        <v>2885</v>
      </c>
      <c r="M29" s="82">
        <v>7664</v>
      </c>
      <c r="N29" s="82">
        <v>9576</v>
      </c>
      <c r="O29" s="82">
        <v>5669</v>
      </c>
      <c r="P29" s="82">
        <v>4638</v>
      </c>
      <c r="Q29" s="82">
        <v>964</v>
      </c>
      <c r="R29" s="82">
        <v>94</v>
      </c>
      <c r="S29" s="82">
        <v>2012</v>
      </c>
      <c r="T29" s="82">
        <v>4136</v>
      </c>
      <c r="U29" s="82">
        <v>5260</v>
      </c>
      <c r="V29" s="82">
        <v>3000</v>
      </c>
      <c r="W29" s="82">
        <v>204</v>
      </c>
      <c r="X29" s="82">
        <v>201</v>
      </c>
      <c r="Y29" s="82">
        <v>325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37747</v>
      </c>
      <c r="D30" s="82">
        <v>41177</v>
      </c>
      <c r="E30" s="82">
        <v>47188</v>
      </c>
      <c r="F30" s="82">
        <v>41754</v>
      </c>
      <c r="G30" s="82">
        <v>35974</v>
      </c>
      <c r="H30" s="82">
        <v>20116</v>
      </c>
      <c r="I30" s="82">
        <v>18642</v>
      </c>
      <c r="J30" s="82">
        <v>38459</v>
      </c>
      <c r="K30" s="82">
        <v>29011</v>
      </c>
      <c r="L30" s="82">
        <v>31811</v>
      </c>
      <c r="M30" s="82">
        <v>33023</v>
      </c>
      <c r="N30" s="82">
        <v>38518</v>
      </c>
      <c r="O30" s="82">
        <v>29992</v>
      </c>
      <c r="P30" s="82">
        <v>26132</v>
      </c>
      <c r="Q30" s="82">
        <v>54361</v>
      </c>
      <c r="R30" s="82">
        <v>59556</v>
      </c>
      <c r="S30" s="82">
        <v>46740</v>
      </c>
      <c r="T30" s="82">
        <v>38258</v>
      </c>
      <c r="U30" s="82">
        <v>38251</v>
      </c>
      <c r="V30" s="82">
        <v>28608</v>
      </c>
      <c r="W30" s="82">
        <v>30233</v>
      </c>
      <c r="X30" s="82">
        <v>11605</v>
      </c>
      <c r="Y30" s="82">
        <v>37441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241</v>
      </c>
      <c r="D31" s="82">
        <v>639</v>
      </c>
      <c r="E31" s="82">
        <v>754</v>
      </c>
      <c r="F31" s="82">
        <v>955</v>
      </c>
      <c r="G31" s="82">
        <v>1101</v>
      </c>
      <c r="H31" s="82">
        <v>1041</v>
      </c>
      <c r="I31" s="82">
        <v>1006</v>
      </c>
      <c r="J31" s="82">
        <v>1880</v>
      </c>
      <c r="K31" s="82">
        <v>1213</v>
      </c>
      <c r="L31" s="82">
        <v>768</v>
      </c>
      <c r="M31" s="82">
        <v>1252</v>
      </c>
      <c r="N31" s="82">
        <v>1538</v>
      </c>
      <c r="O31" s="82">
        <v>2171</v>
      </c>
      <c r="P31" s="82">
        <v>3927</v>
      </c>
      <c r="Q31" s="82">
        <v>1254</v>
      </c>
      <c r="R31" s="82">
        <v>1790</v>
      </c>
      <c r="S31" s="82">
        <v>1399</v>
      </c>
      <c r="T31" s="82">
        <v>1605</v>
      </c>
      <c r="U31" s="82">
        <v>1705</v>
      </c>
      <c r="V31" s="82">
        <v>736</v>
      </c>
      <c r="W31" s="82">
        <v>492</v>
      </c>
      <c r="X31" s="82">
        <v>76</v>
      </c>
      <c r="Y31" s="82">
        <v>450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65093</v>
      </c>
      <c r="D32" s="86">
        <v>70145</v>
      </c>
      <c r="E32" s="86">
        <v>73531</v>
      </c>
      <c r="F32" s="86">
        <v>83326</v>
      </c>
      <c r="G32" s="86">
        <v>91910</v>
      </c>
      <c r="H32" s="86">
        <v>85314</v>
      </c>
      <c r="I32" s="86">
        <v>97228</v>
      </c>
      <c r="J32" s="86">
        <v>116367</v>
      </c>
      <c r="K32" s="86">
        <v>95490</v>
      </c>
      <c r="L32" s="86">
        <v>100627</v>
      </c>
      <c r="M32" s="86">
        <v>115013</v>
      </c>
      <c r="N32" s="86">
        <v>126268</v>
      </c>
      <c r="O32" s="86">
        <v>129303</v>
      </c>
      <c r="P32" s="86">
        <v>96895</v>
      </c>
      <c r="Q32" s="86">
        <v>75237</v>
      </c>
      <c r="R32" s="86">
        <v>79797</v>
      </c>
      <c r="S32" s="86">
        <v>79113</v>
      </c>
      <c r="T32" s="86">
        <v>99854</v>
      </c>
      <c r="U32" s="86">
        <v>122765</v>
      </c>
      <c r="V32" s="86">
        <v>94545</v>
      </c>
      <c r="W32" s="86">
        <v>133247</v>
      </c>
      <c r="X32" s="86">
        <v>103570</v>
      </c>
      <c r="Y32" s="86">
        <v>213424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171.046473352568</v>
      </c>
      <c r="D3" s="65">
        <f t="shared" si="0"/>
        <v>172.01745948949494</v>
      </c>
      <c r="E3" s="65">
        <f t="shared" si="0"/>
        <v>190.10739640111794</v>
      </c>
      <c r="F3" s="65">
        <f t="shared" si="0"/>
        <v>191.1586581348468</v>
      </c>
      <c r="G3" s="65">
        <f t="shared" si="0"/>
        <v>184.11414899204237</v>
      </c>
      <c r="H3" s="65">
        <f t="shared" si="0"/>
        <v>153.04264690962745</v>
      </c>
      <c r="I3" s="65">
        <f t="shared" si="0"/>
        <v>151.53723692437197</v>
      </c>
      <c r="J3" s="65">
        <f t="shared" si="0"/>
        <v>209.01193572343405</v>
      </c>
      <c r="K3" s="65">
        <f t="shared" si="0"/>
        <v>173.15522870676372</v>
      </c>
      <c r="L3" s="65">
        <f t="shared" si="0"/>
        <v>205.51436656823978</v>
      </c>
      <c r="M3" s="65">
        <f t="shared" si="0"/>
        <v>210.92954550936011</v>
      </c>
      <c r="N3" s="65">
        <f t="shared" si="0"/>
        <v>239.01298650786111</v>
      </c>
      <c r="O3" s="65">
        <f t="shared" si="0"/>
        <v>220.63589629259263</v>
      </c>
      <c r="P3" s="65">
        <f t="shared" si="0"/>
        <v>146.1696556540218</v>
      </c>
      <c r="Q3" s="65">
        <f t="shared" si="0"/>
        <v>142.5671604794004</v>
      </c>
      <c r="R3" s="65">
        <f t="shared" ref="R3:V3" si="1">SUM(R4,R15,R17,R27)</f>
        <v>155.27680679593689</v>
      </c>
      <c r="S3" s="65">
        <f t="shared" si="1"/>
        <v>136.47432064174629</v>
      </c>
      <c r="T3" s="65">
        <f t="shared" si="1"/>
        <v>139.82662164718695</v>
      </c>
      <c r="U3" s="65">
        <f t="shared" si="1"/>
        <v>154.46770060305599</v>
      </c>
      <c r="V3" s="65">
        <f t="shared" si="1"/>
        <v>108.09420221727798</v>
      </c>
      <c r="W3" s="65">
        <f t="shared" ref="W3:Y3" si="2">SUM(W4,W15,W17,W27)</f>
        <v>129.06864474356337</v>
      </c>
      <c r="X3" s="65">
        <f t="shared" si="2"/>
        <v>62.516544239482045</v>
      </c>
      <c r="Y3" s="65">
        <f t="shared" si="2"/>
        <v>99.442732788586667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144.11451443184006</v>
      </c>
      <c r="D4" s="69">
        <f t="shared" si="3"/>
        <v>144.02648613948773</v>
      </c>
      <c r="E4" s="69">
        <f t="shared" si="3"/>
        <v>158.64504645503854</v>
      </c>
      <c r="F4" s="69">
        <f t="shared" si="3"/>
        <v>159.16270108616797</v>
      </c>
      <c r="G4" s="69">
        <f t="shared" si="3"/>
        <v>151.3064065833392</v>
      </c>
      <c r="H4" s="69">
        <f t="shared" si="3"/>
        <v>125.47057944313183</v>
      </c>
      <c r="I4" s="69">
        <f t="shared" si="3"/>
        <v>124.26701633565844</v>
      </c>
      <c r="J4" s="69">
        <f t="shared" si="3"/>
        <v>171.51298977548234</v>
      </c>
      <c r="K4" s="69">
        <f t="shared" si="3"/>
        <v>143.00970000134976</v>
      </c>
      <c r="L4" s="69">
        <f t="shared" si="3"/>
        <v>172.42461225400473</v>
      </c>
      <c r="M4" s="69">
        <f t="shared" si="3"/>
        <v>177.16786392139849</v>
      </c>
      <c r="N4" s="69">
        <f t="shared" si="3"/>
        <v>200.83050326718592</v>
      </c>
      <c r="O4" s="69">
        <f t="shared" si="3"/>
        <v>185.31437768548528</v>
      </c>
      <c r="P4" s="69">
        <f t="shared" si="3"/>
        <v>119.71589622246103</v>
      </c>
      <c r="Q4" s="69">
        <f t="shared" si="3"/>
        <v>115.49962494598718</v>
      </c>
      <c r="R4" s="69">
        <f t="shared" ref="R4:V4" si="4">SUM(R5:R14)</f>
        <v>125.19900111053333</v>
      </c>
      <c r="S4" s="69">
        <f t="shared" si="4"/>
        <v>108.52432082071029</v>
      </c>
      <c r="T4" s="69">
        <f t="shared" si="4"/>
        <v>110.08229194581556</v>
      </c>
      <c r="U4" s="69">
        <f t="shared" si="4"/>
        <v>121.09612787053766</v>
      </c>
      <c r="V4" s="69">
        <f t="shared" si="4"/>
        <v>81.840419815285784</v>
      </c>
      <c r="W4" s="69">
        <f t="shared" ref="W4:Y4" si="5">SUM(W5:W14)</f>
        <v>95.088042395608639</v>
      </c>
      <c r="X4" s="69">
        <f t="shared" si="5"/>
        <v>42.230276744481529</v>
      </c>
      <c r="Y4" s="69">
        <f t="shared" si="5"/>
        <v>59.588523555857712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9.6914939061027869</v>
      </c>
      <c r="D5" s="72">
        <v>12.159979624790379</v>
      </c>
      <c r="E5" s="72">
        <v>13.512294529248425</v>
      </c>
      <c r="F5" s="72">
        <v>20.182888551133413</v>
      </c>
      <c r="G5" s="72">
        <v>11.977104757503341</v>
      </c>
      <c r="H5" s="72">
        <v>22.625969119100542</v>
      </c>
      <c r="I5" s="72">
        <v>11.736206029185194</v>
      </c>
      <c r="J5" s="72">
        <v>28.298137798684827</v>
      </c>
      <c r="K5" s="72">
        <v>35.075792242271959</v>
      </c>
      <c r="L5" s="72">
        <v>52.341795175210805</v>
      </c>
      <c r="M5" s="72">
        <v>41.55678773027924</v>
      </c>
      <c r="N5" s="72">
        <v>37.085894012239059</v>
      </c>
      <c r="O5" s="72">
        <v>27.898219762080675</v>
      </c>
      <c r="P5" s="72">
        <v>0.85788719085431953</v>
      </c>
      <c r="Q5" s="72">
        <v>1.2709542282760793</v>
      </c>
      <c r="R5" s="72">
        <v>2.6911296819038277</v>
      </c>
      <c r="S5" s="72">
        <v>5.2933417612413765</v>
      </c>
      <c r="T5" s="72">
        <v>3.079809905308359</v>
      </c>
      <c r="U5" s="72">
        <v>0</v>
      </c>
      <c r="V5" s="72">
        <v>3.9208565518341487</v>
      </c>
      <c r="W5" s="72">
        <v>5.9209959738935716</v>
      </c>
      <c r="X5" s="72">
        <v>5.9177677006986054</v>
      </c>
      <c r="Y5" s="72">
        <v>5.4772081118748313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1.2130937782858049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2.3461654289992563E-2</v>
      </c>
      <c r="L6" s="72">
        <v>1.5670403873470875</v>
      </c>
      <c r="M6" s="72">
        <v>3.3069505341039993</v>
      </c>
      <c r="N6" s="72">
        <v>5.1270782791672813</v>
      </c>
      <c r="O6" s="72">
        <v>2.1938174689952703</v>
      </c>
      <c r="P6" s="72">
        <v>2.0406600988955907</v>
      </c>
      <c r="Q6" s="72">
        <v>0.72761980941492488</v>
      </c>
      <c r="R6" s="72">
        <v>1.0656677884435473</v>
      </c>
      <c r="S6" s="72">
        <v>0.60292640799225361</v>
      </c>
      <c r="T6" s="72">
        <v>0.843270492751381</v>
      </c>
      <c r="U6" s="72">
        <v>0.32626857392276154</v>
      </c>
      <c r="V6" s="72">
        <v>0.36644610905066621</v>
      </c>
      <c r="W6" s="72">
        <v>0.73239898511145973</v>
      </c>
      <c r="X6" s="72">
        <v>0.59149040369106964</v>
      </c>
      <c r="Y6" s="72">
        <v>0.78215327865137807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65.801544123163453</v>
      </c>
      <c r="D8" s="72">
        <v>58.369667321366926</v>
      </c>
      <c r="E8" s="72">
        <v>71.62142316832238</v>
      </c>
      <c r="F8" s="72">
        <v>61.325789069472101</v>
      </c>
      <c r="G8" s="72">
        <v>53.380012381531785</v>
      </c>
      <c r="H8" s="72">
        <v>27.495676668066302</v>
      </c>
      <c r="I8" s="72">
        <v>23.992756995242313</v>
      </c>
      <c r="J8" s="72">
        <v>55.201454708616055</v>
      </c>
      <c r="K8" s="72">
        <v>38.622795344442288</v>
      </c>
      <c r="L8" s="72">
        <v>53.983194904346902</v>
      </c>
      <c r="M8" s="72">
        <v>42.635326482814484</v>
      </c>
      <c r="N8" s="72">
        <v>53.308185086815143</v>
      </c>
      <c r="O8" s="72">
        <v>42.496739006726187</v>
      </c>
      <c r="P8" s="72">
        <v>24.636281888982928</v>
      </c>
      <c r="Q8" s="72">
        <v>49.804059453643717</v>
      </c>
      <c r="R8" s="72">
        <v>57.009412498747636</v>
      </c>
      <c r="S8" s="72">
        <v>42.717399705474094</v>
      </c>
      <c r="T8" s="72">
        <v>31.781735806667683</v>
      </c>
      <c r="U8" s="72">
        <v>29.435993143770879</v>
      </c>
      <c r="V8" s="72">
        <v>22.318145697724006</v>
      </c>
      <c r="W8" s="72">
        <v>23.695927784415531</v>
      </c>
      <c r="X8" s="72">
        <v>6.2377733447728057</v>
      </c>
      <c r="Y8" s="72">
        <v>14.010562406074715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27.60605128261054</v>
      </c>
      <c r="D9" s="72">
        <v>41.319471997633649</v>
      </c>
      <c r="E9" s="72">
        <v>41.679182404058402</v>
      </c>
      <c r="F9" s="72">
        <v>48.375282567796681</v>
      </c>
      <c r="G9" s="72">
        <v>50.992429304684535</v>
      </c>
      <c r="H9" s="72">
        <v>45.775530145385929</v>
      </c>
      <c r="I9" s="72">
        <v>51.176953832772249</v>
      </c>
      <c r="J9" s="72">
        <v>50.694278066166618</v>
      </c>
      <c r="K9" s="72">
        <v>41.779221840231493</v>
      </c>
      <c r="L9" s="72">
        <v>32.300627101987082</v>
      </c>
      <c r="M9" s="72">
        <v>52.991157680857064</v>
      </c>
      <c r="N9" s="72">
        <v>57.610124757733587</v>
      </c>
      <c r="O9" s="72">
        <v>69.566795034560329</v>
      </c>
      <c r="P9" s="72">
        <v>77.751920878732122</v>
      </c>
      <c r="Q9" s="72">
        <v>43.619674907419885</v>
      </c>
      <c r="R9" s="72">
        <v>37.834186164270825</v>
      </c>
      <c r="S9" s="72">
        <v>35.4052089022126</v>
      </c>
      <c r="T9" s="72">
        <v>54.118969704130919</v>
      </c>
      <c r="U9" s="72">
        <v>67.516744397021441</v>
      </c>
      <c r="V9" s="72">
        <v>36.66963338449154</v>
      </c>
      <c r="W9" s="72">
        <v>42.006261835603517</v>
      </c>
      <c r="X9" s="72">
        <v>16.139113909484841</v>
      </c>
      <c r="Y9" s="72">
        <v>25.711248310135936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33.143574604138621</v>
      </c>
      <c r="D11" s="72">
        <v>25.547543550434057</v>
      </c>
      <c r="E11" s="72">
        <v>23.864870688563691</v>
      </c>
      <c r="F11" s="72">
        <v>21.582667036544393</v>
      </c>
      <c r="G11" s="72">
        <v>27.656622963883645</v>
      </c>
      <c r="H11" s="72">
        <v>23.962234191172595</v>
      </c>
      <c r="I11" s="72">
        <v>33.903361582836538</v>
      </c>
      <c r="J11" s="72">
        <v>34.371644158665909</v>
      </c>
      <c r="K11" s="72">
        <v>25.177575118180954</v>
      </c>
      <c r="L11" s="72">
        <v>29.198825036326728</v>
      </c>
      <c r="M11" s="72">
        <v>31.970077011925714</v>
      </c>
      <c r="N11" s="72">
        <v>40.040853893537019</v>
      </c>
      <c r="O11" s="72">
        <v>34.92869638737978</v>
      </c>
      <c r="P11" s="72">
        <v>6.6644676429297096</v>
      </c>
      <c r="Q11" s="72">
        <v>11.724765717335556</v>
      </c>
      <c r="R11" s="72">
        <v>16.110621474169889</v>
      </c>
      <c r="S11" s="72">
        <v>17.385480922207584</v>
      </c>
      <c r="T11" s="72">
        <v>14.305286479016589</v>
      </c>
      <c r="U11" s="72">
        <v>16.721987187563684</v>
      </c>
      <c r="V11" s="72">
        <v>14.318884763173667</v>
      </c>
      <c r="W11" s="72">
        <v>18.037821400637302</v>
      </c>
      <c r="X11" s="72">
        <v>8.7130457891364514</v>
      </c>
      <c r="Y11" s="72">
        <v>8.2169429993054024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0.6353085402857539</v>
      </c>
      <c r="D12" s="72">
        <v>1.2811950567746029</v>
      </c>
      <c r="E12" s="72">
        <v>1.2209919179552879</v>
      </c>
      <c r="F12" s="72">
        <v>1.2974186178135205</v>
      </c>
      <c r="G12" s="72">
        <v>1.2877344118426237</v>
      </c>
      <c r="H12" s="72">
        <v>1.3544309373188337</v>
      </c>
      <c r="I12" s="72">
        <v>1.6032237788792321</v>
      </c>
      <c r="J12" s="72">
        <v>1.6955880215310097</v>
      </c>
      <c r="K12" s="72">
        <v>1.5263593353429168</v>
      </c>
      <c r="L12" s="72">
        <v>1.4433025504175137</v>
      </c>
      <c r="M12" s="72">
        <v>1.9580249115717419</v>
      </c>
      <c r="N12" s="72">
        <v>1.9925985400664221</v>
      </c>
      <c r="O12" s="72">
        <v>2.1028779247553935</v>
      </c>
      <c r="P12" s="72">
        <v>3.7537376387642922</v>
      </c>
      <c r="Q12" s="72">
        <v>2.5570432182636083</v>
      </c>
      <c r="R12" s="72">
        <v>2.4348157268003767</v>
      </c>
      <c r="S12" s="72">
        <v>2.3625870374677942</v>
      </c>
      <c r="T12" s="72">
        <v>3.0211508852694657</v>
      </c>
      <c r="U12" s="72">
        <v>3.250790995791518</v>
      </c>
      <c r="V12" s="72">
        <v>3.1411569535458779</v>
      </c>
      <c r="W12" s="72">
        <v>4.0840891255490881</v>
      </c>
      <c r="X12" s="72">
        <v>4.4085011874796765</v>
      </c>
      <c r="Y12" s="72">
        <v>5.0230343150149315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5.0272572472753048</v>
      </c>
      <c r="D13" s="74">
        <v>4.4177944394346866</v>
      </c>
      <c r="E13" s="74">
        <v>5.6728869654100249</v>
      </c>
      <c r="F13" s="74">
        <v>5.3885831898726408</v>
      </c>
      <c r="G13" s="74">
        <v>5.1020895197674516</v>
      </c>
      <c r="H13" s="74">
        <v>3.5912480275658232</v>
      </c>
      <c r="I13" s="74">
        <v>1.2437748670558235</v>
      </c>
      <c r="J13" s="74">
        <v>0.25391439636035601</v>
      </c>
      <c r="K13" s="74">
        <v>0</v>
      </c>
      <c r="L13" s="74">
        <v>0.53479629189693756</v>
      </c>
      <c r="M13" s="74">
        <v>1.7801195906250395</v>
      </c>
      <c r="N13" s="74">
        <v>4.5085993823526378</v>
      </c>
      <c r="O13" s="74">
        <v>5.0887012027955141</v>
      </c>
      <c r="P13" s="74">
        <v>3.3439763382324248</v>
      </c>
      <c r="Q13" s="74">
        <v>4.9519447316738763</v>
      </c>
      <c r="R13" s="74">
        <v>7.0991013810140648</v>
      </c>
      <c r="S13" s="74">
        <v>3.9674106496723613</v>
      </c>
      <c r="T13" s="74">
        <v>2.2050330995973906</v>
      </c>
      <c r="U13" s="74">
        <v>3.0856106941528978</v>
      </c>
      <c r="V13" s="74">
        <v>0.56599475155409118</v>
      </c>
      <c r="W13" s="74">
        <v>0</v>
      </c>
      <c r="X13" s="74">
        <v>0</v>
      </c>
      <c r="Y13" s="74">
        <v>0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0.99619094997777169</v>
      </c>
      <c r="D14" s="76">
        <v>0.93083414905342798</v>
      </c>
      <c r="E14" s="76">
        <v>1.0733967814803562</v>
      </c>
      <c r="F14" s="76">
        <v>1.010072053535229</v>
      </c>
      <c r="G14" s="76">
        <v>0.91041324412584212</v>
      </c>
      <c r="H14" s="76">
        <v>0.66549035452179583</v>
      </c>
      <c r="I14" s="76">
        <v>0.61073924968709958</v>
      </c>
      <c r="J14" s="76">
        <v>0.99797262545755783</v>
      </c>
      <c r="K14" s="76">
        <v>0.80449446659017554</v>
      </c>
      <c r="L14" s="76">
        <v>1.0550308064716905</v>
      </c>
      <c r="M14" s="76">
        <v>0.96941997922117729</v>
      </c>
      <c r="N14" s="76">
        <v>1.1571693152747797</v>
      </c>
      <c r="O14" s="76">
        <v>1.0385308981921462</v>
      </c>
      <c r="P14" s="76">
        <v>0.66696454506964875</v>
      </c>
      <c r="Q14" s="76">
        <v>0.8435628799595194</v>
      </c>
      <c r="R14" s="76">
        <v>0.95406639518316261</v>
      </c>
      <c r="S14" s="76">
        <v>0.78996543444224354</v>
      </c>
      <c r="T14" s="76">
        <v>0.72703557307378019</v>
      </c>
      <c r="U14" s="76">
        <v>0.75873287831448111</v>
      </c>
      <c r="V14" s="76">
        <v>0.53930160391180149</v>
      </c>
      <c r="W14" s="76">
        <v>0.61054729039818045</v>
      </c>
      <c r="X14" s="76">
        <v>0.22258440921808031</v>
      </c>
      <c r="Y14" s="76">
        <v>0.3673741348005154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1.86226815917237E-2</v>
      </c>
      <c r="F15" s="69">
        <f t="shared" si="6"/>
        <v>3.5208668094511043E-2</v>
      </c>
      <c r="G15" s="69">
        <f t="shared" si="6"/>
        <v>4.408237403513407E-2</v>
      </c>
      <c r="H15" s="69">
        <f t="shared" si="6"/>
        <v>4.3730036859475747E-2</v>
      </c>
      <c r="I15" s="69">
        <f t="shared" si="6"/>
        <v>4.2986982282744571E-2</v>
      </c>
      <c r="J15" s="69">
        <f t="shared" si="6"/>
        <v>5.1016034839925874E-2</v>
      </c>
      <c r="K15" s="69">
        <f t="shared" si="6"/>
        <v>5.3714548333164802E-2</v>
      </c>
      <c r="L15" s="69">
        <f t="shared" si="6"/>
        <v>7.2709467715921072E-2</v>
      </c>
      <c r="M15" s="69">
        <f t="shared" si="6"/>
        <v>8.4319643907979677E-2</v>
      </c>
      <c r="N15" s="69">
        <f t="shared" si="6"/>
        <v>0.11033543846307525</v>
      </c>
      <c r="O15" s="69">
        <f t="shared" si="6"/>
        <v>0.15387038726064223</v>
      </c>
      <c r="P15" s="69">
        <f t="shared" si="6"/>
        <v>0.11868140659051435</v>
      </c>
      <c r="Q15" s="69">
        <f t="shared" si="6"/>
        <v>0.27451882021699281</v>
      </c>
      <c r="R15" s="69">
        <f t="shared" si="6"/>
        <v>0.33887914814756842</v>
      </c>
      <c r="S15" s="69">
        <f t="shared" si="6"/>
        <v>0.34284049554296514</v>
      </c>
      <c r="T15" s="69">
        <f t="shared" si="6"/>
        <v>0.43049961878128223</v>
      </c>
      <c r="U15" s="69">
        <f t="shared" si="6"/>
        <v>0.47330877974253516</v>
      </c>
      <c r="V15" s="69">
        <f t="shared" si="6"/>
        <v>0.33766869587211601</v>
      </c>
      <c r="W15" s="69">
        <f t="shared" si="6"/>
        <v>0.37083111787181289</v>
      </c>
      <c r="X15" s="69">
        <f t="shared" si="6"/>
        <v>0.33658342057291657</v>
      </c>
      <c r="Y15" s="69">
        <f t="shared" si="6"/>
        <v>0.48538635144245573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1.86226815917237E-2</v>
      </c>
      <c r="F16" s="72">
        <v>3.5208668094511043E-2</v>
      </c>
      <c r="G16" s="72">
        <v>4.408237403513407E-2</v>
      </c>
      <c r="H16" s="72">
        <v>4.3730036859475747E-2</v>
      </c>
      <c r="I16" s="72">
        <v>4.2986982282744571E-2</v>
      </c>
      <c r="J16" s="72">
        <v>5.1016034839925874E-2</v>
      </c>
      <c r="K16" s="72">
        <v>5.3714548333164802E-2</v>
      </c>
      <c r="L16" s="72">
        <v>7.2709467715921072E-2</v>
      </c>
      <c r="M16" s="72">
        <v>8.4319643907979677E-2</v>
      </c>
      <c r="N16" s="72">
        <v>0.11033543846307525</v>
      </c>
      <c r="O16" s="72">
        <v>0.15387038726064223</v>
      </c>
      <c r="P16" s="72">
        <v>0.11868140659051435</v>
      </c>
      <c r="Q16" s="72">
        <v>0.27451882021699281</v>
      </c>
      <c r="R16" s="72">
        <v>0.33887914814756842</v>
      </c>
      <c r="S16" s="72">
        <v>0.34284049554296514</v>
      </c>
      <c r="T16" s="72">
        <v>0.43049961878128223</v>
      </c>
      <c r="U16" s="72">
        <v>0.47330877974253516</v>
      </c>
      <c r="V16" s="72">
        <v>0.33766869587211601</v>
      </c>
      <c r="W16" s="72">
        <v>0.37083111787181289</v>
      </c>
      <c r="X16" s="72">
        <v>0.33658342057291657</v>
      </c>
      <c r="Y16" s="72">
        <v>0.48538635144245573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18.623730729306487</v>
      </c>
      <c r="D17" s="69">
        <f t="shared" si="7"/>
        <v>19.466446410023394</v>
      </c>
      <c r="E17" s="69">
        <f t="shared" si="7"/>
        <v>21.736253200909008</v>
      </c>
      <c r="F17" s="69">
        <f t="shared" si="7"/>
        <v>22.074300537338647</v>
      </c>
      <c r="G17" s="69">
        <f t="shared" si="7"/>
        <v>22.700018884859865</v>
      </c>
      <c r="H17" s="69">
        <f t="shared" si="7"/>
        <v>18.741531761142113</v>
      </c>
      <c r="I17" s="69">
        <f t="shared" si="7"/>
        <v>18.924471183871617</v>
      </c>
      <c r="J17" s="69">
        <f t="shared" si="7"/>
        <v>25.303173714329986</v>
      </c>
      <c r="K17" s="69">
        <f t="shared" si="7"/>
        <v>19.825726161306324</v>
      </c>
      <c r="L17" s="69">
        <f t="shared" si="7"/>
        <v>21.390351257863085</v>
      </c>
      <c r="M17" s="69">
        <f t="shared" si="7"/>
        <v>21.784896572599237</v>
      </c>
      <c r="N17" s="69">
        <f t="shared" si="7"/>
        <v>23.771330488684168</v>
      </c>
      <c r="O17" s="69">
        <f t="shared" si="7"/>
        <v>21.862497826422718</v>
      </c>
      <c r="P17" s="69">
        <f t="shared" si="7"/>
        <v>17.188794632470991</v>
      </c>
      <c r="Q17" s="69">
        <f t="shared" si="7"/>
        <v>16.626471479658328</v>
      </c>
      <c r="R17" s="69">
        <f t="shared" ref="R17:V17" si="8">SUM(R18:R26)</f>
        <v>18.485368753210761</v>
      </c>
      <c r="S17" s="69">
        <f t="shared" si="8"/>
        <v>17.679875590209519</v>
      </c>
      <c r="T17" s="69">
        <f t="shared" si="8"/>
        <v>19.246990995568027</v>
      </c>
      <c r="U17" s="69">
        <f t="shared" si="8"/>
        <v>21.853137036005666</v>
      </c>
      <c r="V17" s="69">
        <f t="shared" si="8"/>
        <v>17.09505433338137</v>
      </c>
      <c r="W17" s="69">
        <f t="shared" ref="W17:Y17" si="9">SUM(W18:W26)</f>
        <v>20.549692656588135</v>
      </c>
      <c r="X17" s="69">
        <f t="shared" si="9"/>
        <v>12.793008367775094</v>
      </c>
      <c r="Y17" s="69">
        <f t="shared" si="9"/>
        <v>23.673858276499061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1.101107473151092E-2</v>
      </c>
      <c r="D18" s="72">
        <v>2.5781047440991089E-2</v>
      </c>
      <c r="E18" s="72">
        <v>3.3724062288958516E-2</v>
      </c>
      <c r="F18" s="72">
        <v>7.8456060409551956E-2</v>
      </c>
      <c r="G18" s="72">
        <v>3.8617473221656991E-2</v>
      </c>
      <c r="H18" s="72">
        <v>0.12045247585066579</v>
      </c>
      <c r="I18" s="72">
        <v>6.1792788329014678E-2</v>
      </c>
      <c r="J18" s="72">
        <v>1.0089794650831911</v>
      </c>
      <c r="K18" s="72">
        <v>0.93263803302464077</v>
      </c>
      <c r="L18" s="72">
        <v>1.3308917500897104</v>
      </c>
      <c r="M18" s="72">
        <v>1.2576975515182833</v>
      </c>
      <c r="N18" s="72">
        <v>0.98600353383511852</v>
      </c>
      <c r="O18" s="72">
        <v>0.61635549726537309</v>
      </c>
      <c r="P18" s="72">
        <v>2.7732681418250428E-3</v>
      </c>
      <c r="Q18" s="72">
        <v>9.75146469148464E-3</v>
      </c>
      <c r="R18" s="72">
        <v>2.7936364862005986E-2</v>
      </c>
      <c r="S18" s="72">
        <v>6.0124621199162398E-2</v>
      </c>
      <c r="T18" s="72">
        <v>5.1815813190872514E-2</v>
      </c>
      <c r="U18" s="72">
        <v>0</v>
      </c>
      <c r="V18" s="72">
        <v>0.10640979198882261</v>
      </c>
      <c r="W18" s="72">
        <v>0.18623967522527607</v>
      </c>
      <c r="X18" s="72">
        <v>0.19184173407192304</v>
      </c>
      <c r="Y18" s="72">
        <v>0.29946236980384811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8.0905034872226729</v>
      </c>
      <c r="D21" s="72">
        <v>7.7447194775210209</v>
      </c>
      <c r="E21" s="72">
        <v>9.27249865558335</v>
      </c>
      <c r="F21" s="72">
        <v>7.6865403794830867</v>
      </c>
      <c r="G21" s="72">
        <v>7.0639564939756125</v>
      </c>
      <c r="H21" s="72">
        <v>3.9061360357349195</v>
      </c>
      <c r="I21" s="72">
        <v>3.4626329042960258</v>
      </c>
      <c r="J21" s="72">
        <v>6.4799696615191209</v>
      </c>
      <c r="K21" s="72">
        <v>5.0649940053390328</v>
      </c>
      <c r="L21" s="72">
        <v>6.3528942353736619</v>
      </c>
      <c r="M21" s="72">
        <v>4.7497616283575876</v>
      </c>
      <c r="N21" s="72">
        <v>5.2587167585769192</v>
      </c>
      <c r="O21" s="72">
        <v>4.7615446937911612</v>
      </c>
      <c r="P21" s="72">
        <v>3.0371126147720164</v>
      </c>
      <c r="Q21" s="72">
        <v>6.2977913918910255</v>
      </c>
      <c r="R21" s="72">
        <v>7.4439160517709038</v>
      </c>
      <c r="S21" s="72">
        <v>6.3797161405153799</v>
      </c>
      <c r="T21" s="72">
        <v>4.9571693398586261</v>
      </c>
      <c r="U21" s="72">
        <v>4.7153564405708543</v>
      </c>
      <c r="V21" s="72">
        <v>3.7803334252850345</v>
      </c>
      <c r="W21" s="72">
        <v>3.9792536441433661</v>
      </c>
      <c r="X21" s="72">
        <v>1.09122124119049</v>
      </c>
      <c r="Y21" s="72">
        <v>2.9578338946567415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8.1501605001175689E-2</v>
      </c>
      <c r="D22" s="72">
        <v>0.2714243543830307</v>
      </c>
      <c r="E22" s="72">
        <v>0.35541929905627517</v>
      </c>
      <c r="F22" s="72">
        <v>0.45325160144422993</v>
      </c>
      <c r="G22" s="72">
        <v>0.53087711780605551</v>
      </c>
      <c r="H22" s="72">
        <v>0.43505957320551014</v>
      </c>
      <c r="I22" s="72">
        <v>0.87491506092012616</v>
      </c>
      <c r="J22" s="72">
        <v>1.1464611073891366</v>
      </c>
      <c r="K22" s="72">
        <v>0.60001796580097444</v>
      </c>
      <c r="L22" s="72">
        <v>0.37730772087132203</v>
      </c>
      <c r="M22" s="72">
        <v>0.73869030722112761</v>
      </c>
      <c r="N22" s="72">
        <v>0.94001436450336984</v>
      </c>
      <c r="O22" s="72">
        <v>1.1060469079321003</v>
      </c>
      <c r="P22" s="72">
        <v>1.4861586168029821</v>
      </c>
      <c r="Q22" s="72">
        <v>0.72952278397008874</v>
      </c>
      <c r="R22" s="72">
        <v>1.2466505782031894</v>
      </c>
      <c r="S22" s="72">
        <v>1.4001952389960095</v>
      </c>
      <c r="T22" s="72">
        <v>1.8355845913537887</v>
      </c>
      <c r="U22" s="72">
        <v>1.8969717226562406</v>
      </c>
      <c r="V22" s="72">
        <v>1.378486182512088</v>
      </c>
      <c r="W22" s="72">
        <v>2.4295297191705867</v>
      </c>
      <c r="X22" s="72">
        <v>1.4876334693810971</v>
      </c>
      <c r="Y22" s="72">
        <v>2.8204181643154307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4.0704258695891635</v>
      </c>
      <c r="D24" s="72">
        <v>3.3110702601283557</v>
      </c>
      <c r="E24" s="72">
        <v>3.1399636467454859</v>
      </c>
      <c r="F24" s="72">
        <v>2.8260671717458887</v>
      </c>
      <c r="G24" s="72">
        <v>3.9125528667958003</v>
      </c>
      <c r="H24" s="72">
        <v>3.2074649950213208</v>
      </c>
      <c r="I24" s="72">
        <v>4.8109599183588605</v>
      </c>
      <c r="J24" s="72">
        <v>4.8085787581225574</v>
      </c>
      <c r="K24" s="72">
        <v>3.2255481108163968</v>
      </c>
      <c r="L24" s="72">
        <v>3.3881775143510402</v>
      </c>
      <c r="M24" s="72">
        <v>3.6154062332718775</v>
      </c>
      <c r="N24" s="72">
        <v>4.3437283343472748</v>
      </c>
      <c r="O24" s="72">
        <v>3.6990885023044657</v>
      </c>
      <c r="P24" s="72">
        <v>0.67214203183105214</v>
      </c>
      <c r="Q24" s="72">
        <v>1.415172798510564</v>
      </c>
      <c r="R24" s="72">
        <v>2.1204265901921064</v>
      </c>
      <c r="S24" s="72">
        <v>2.539891756234395</v>
      </c>
      <c r="T24" s="72">
        <v>2.2323961740273526</v>
      </c>
      <c r="U24" s="72">
        <v>2.7023681053988353</v>
      </c>
      <c r="V24" s="72">
        <v>2.343719446394223</v>
      </c>
      <c r="W24" s="72">
        <v>3.0858972031551035</v>
      </c>
      <c r="X24" s="72">
        <v>1.8631910029856176</v>
      </c>
      <c r="Y24" s="72">
        <v>2.5399326960547723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6.3702886927619655</v>
      </c>
      <c r="D25" s="74">
        <v>8.1134512705499962</v>
      </c>
      <c r="E25" s="74">
        <v>8.6008994932870735</v>
      </c>
      <c r="F25" s="74">
        <v>10.978462987078954</v>
      </c>
      <c r="G25" s="74">
        <v>11.092111711781664</v>
      </c>
      <c r="H25" s="74">
        <v>10.959809671492529</v>
      </c>
      <c r="I25" s="74">
        <v>9.4913079519517662</v>
      </c>
      <c r="J25" s="74">
        <v>11.534251204115101</v>
      </c>
      <c r="K25" s="74">
        <v>9.6087852143021735</v>
      </c>
      <c r="L25" s="74">
        <v>9.4504446278735212</v>
      </c>
      <c r="M25" s="74">
        <v>10.833983052270995</v>
      </c>
      <c r="N25" s="74">
        <v>11.766948214528528</v>
      </c>
      <c r="O25" s="74">
        <v>11.240597333051046</v>
      </c>
      <c r="P25" s="74">
        <v>11.392973745035194</v>
      </c>
      <c r="Q25" s="74">
        <v>7.821140079565251</v>
      </c>
      <c r="R25" s="74">
        <v>7.2429721341769824</v>
      </c>
      <c r="S25" s="74">
        <v>6.8872487178048543</v>
      </c>
      <c r="T25" s="74">
        <v>9.5460603133924149</v>
      </c>
      <c r="U25" s="74">
        <v>11.917885349658112</v>
      </c>
      <c r="V25" s="74">
        <v>9.057353407293478</v>
      </c>
      <c r="W25" s="74">
        <v>10.231793910500047</v>
      </c>
      <c r="X25" s="74">
        <v>7.2979420119111804</v>
      </c>
      <c r="Y25" s="74">
        <v>13.773627258574287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0.33374804394786611</v>
      </c>
      <c r="F26" s="77">
        <v>5.1522337176937022E-2</v>
      </c>
      <c r="G26" s="77">
        <v>6.1903221279073217E-2</v>
      </c>
      <c r="H26" s="77">
        <v>0.11260900983716646</v>
      </c>
      <c r="I26" s="77">
        <v>0.22286256001582769</v>
      </c>
      <c r="J26" s="77">
        <v>0.32493351810087606</v>
      </c>
      <c r="K26" s="77">
        <v>0.39374283202310584</v>
      </c>
      <c r="L26" s="77">
        <v>0.4906354093038276</v>
      </c>
      <c r="M26" s="77">
        <v>0.58935779995936499</v>
      </c>
      <c r="N26" s="77">
        <v>0.47591928289295538</v>
      </c>
      <c r="O26" s="77">
        <v>0.4388648920785691</v>
      </c>
      <c r="P26" s="77">
        <v>0.5976343558879228</v>
      </c>
      <c r="Q26" s="77">
        <v>0.3530929610299105</v>
      </c>
      <c r="R26" s="77">
        <v>0.40346703400557327</v>
      </c>
      <c r="S26" s="77">
        <v>0.41269911545971788</v>
      </c>
      <c r="T26" s="77">
        <v>0.62396476374497256</v>
      </c>
      <c r="U26" s="77">
        <v>0.62055541772162381</v>
      </c>
      <c r="V26" s="77">
        <v>0.42875207990772424</v>
      </c>
      <c r="W26" s="77">
        <v>0.6369785043937547</v>
      </c>
      <c r="X26" s="77">
        <v>0.86117890823478505</v>
      </c>
      <c r="Y26" s="77">
        <v>1.282583893093983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8.3082281914214544</v>
      </c>
      <c r="D27" s="69">
        <f t="shared" si="10"/>
        <v>8.5245269399838151</v>
      </c>
      <c r="E27" s="69">
        <f t="shared" si="10"/>
        <v>9.7074740635786707</v>
      </c>
      <c r="F27" s="69">
        <f t="shared" si="10"/>
        <v>9.8864478432456959</v>
      </c>
      <c r="G27" s="69">
        <f t="shared" si="10"/>
        <v>10.063641149808166</v>
      </c>
      <c r="H27" s="69">
        <f t="shared" si="10"/>
        <v>8.7868056684940665</v>
      </c>
      <c r="I27" s="69">
        <f t="shared" si="10"/>
        <v>8.3027624225591818</v>
      </c>
      <c r="J27" s="69">
        <f t="shared" si="10"/>
        <v>12.144756198781788</v>
      </c>
      <c r="K27" s="69">
        <f t="shared" si="10"/>
        <v>10.266087995774452</v>
      </c>
      <c r="L27" s="69">
        <f t="shared" si="10"/>
        <v>11.626693588656062</v>
      </c>
      <c r="M27" s="69">
        <f t="shared" si="10"/>
        <v>11.892465371454382</v>
      </c>
      <c r="N27" s="69">
        <f t="shared" si="10"/>
        <v>14.300817313527958</v>
      </c>
      <c r="O27" s="69">
        <f t="shared" si="10"/>
        <v>13.305150393423981</v>
      </c>
      <c r="P27" s="69">
        <f t="shared" si="10"/>
        <v>9.1462833924992584</v>
      </c>
      <c r="Q27" s="69">
        <f t="shared" si="10"/>
        <v>10.16654523353791</v>
      </c>
      <c r="R27" s="69">
        <f t="shared" ref="R27:V27" si="11">SUM(R28:R32)</f>
        <v>11.253557784045224</v>
      </c>
      <c r="S27" s="69">
        <f t="shared" si="11"/>
        <v>9.927283735283531</v>
      </c>
      <c r="T27" s="69">
        <f t="shared" si="11"/>
        <v>10.066839087022096</v>
      </c>
      <c r="U27" s="69">
        <f t="shared" si="11"/>
        <v>11.045126916770126</v>
      </c>
      <c r="V27" s="69">
        <f t="shared" si="11"/>
        <v>8.821059372738711</v>
      </c>
      <c r="W27" s="69">
        <f t="shared" ref="W27:Y27" si="12">SUM(W28:W32)</f>
        <v>13.060078573494778</v>
      </c>
      <c r="X27" s="69">
        <f t="shared" si="12"/>
        <v>7.1566757066525097</v>
      </c>
      <c r="Y27" s="69">
        <f t="shared" si="12"/>
        <v>15.694964604787447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9.4917438229485799E-4</v>
      </c>
      <c r="D28" s="72">
        <v>1.5214491612449189E-3</v>
      </c>
      <c r="E28" s="72">
        <v>1.8753638193476129E-3</v>
      </c>
      <c r="F28" s="72">
        <v>3.6527196982228134E-3</v>
      </c>
      <c r="G28" s="72">
        <v>2.216519869021355E-3</v>
      </c>
      <c r="H28" s="72">
        <v>6.1332933004107923E-3</v>
      </c>
      <c r="I28" s="72">
        <v>1.2417626406235861E-3</v>
      </c>
      <c r="J28" s="72">
        <v>2.2622110912244878E-2</v>
      </c>
      <c r="K28" s="72">
        <v>2.6383599406009001E-2</v>
      </c>
      <c r="L28" s="72">
        <v>3.3677613368484668E-2</v>
      </c>
      <c r="M28" s="72">
        <v>2.4749490107998286E-2</v>
      </c>
      <c r="N28" s="72">
        <v>1.556528471124068E-2</v>
      </c>
      <c r="O28" s="72">
        <v>1.0258393637570673E-2</v>
      </c>
      <c r="P28" s="72">
        <v>2.758097970475301E-4</v>
      </c>
      <c r="Q28" s="72">
        <v>2.8977611168820599E-4</v>
      </c>
      <c r="R28" s="72">
        <v>5.596672154058748E-4</v>
      </c>
      <c r="S28" s="72">
        <v>3.0220888937865188E-3</v>
      </c>
      <c r="T28" s="72">
        <v>2.3279615536603089E-3</v>
      </c>
      <c r="U28" s="72">
        <v>0</v>
      </c>
      <c r="V28" s="72">
        <v>4.6280946607275001E-4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0.44336926307038577</v>
      </c>
      <c r="D29" s="72">
        <v>0.18731594155140283</v>
      </c>
      <c r="E29" s="72">
        <v>0.16965972446225694</v>
      </c>
      <c r="F29" s="72">
        <v>0.2803028960801866</v>
      </c>
      <c r="G29" s="72">
        <v>0.10159675721499355</v>
      </c>
      <c r="H29" s="72">
        <v>0.29142160971331404</v>
      </c>
      <c r="I29" s="72">
        <v>7.281201270249278E-3</v>
      </c>
      <c r="J29" s="72">
        <v>0.13914793138645859</v>
      </c>
      <c r="K29" s="72">
        <v>8.4633971168856612E-2</v>
      </c>
      <c r="L29" s="72">
        <v>0.22949028066835775</v>
      </c>
      <c r="M29" s="72">
        <v>0.79709740670634965</v>
      </c>
      <c r="N29" s="72">
        <v>1.0329579778635967</v>
      </c>
      <c r="O29" s="72">
        <v>0.45010164731988322</v>
      </c>
      <c r="P29" s="72">
        <v>0.54521361559709802</v>
      </c>
      <c r="Q29" s="72">
        <v>9.3701081923246901E-2</v>
      </c>
      <c r="R29" s="72">
        <v>7.0669052979948528E-3</v>
      </c>
      <c r="S29" s="72">
        <v>0.15730060425811443</v>
      </c>
      <c r="T29" s="72">
        <v>0.39602474919792213</v>
      </c>
      <c r="U29" s="72">
        <v>0.44574885045566126</v>
      </c>
      <c r="V29" s="72">
        <v>0.30926941490216042</v>
      </c>
      <c r="W29" s="72">
        <v>1.8175850590305822E-2</v>
      </c>
      <c r="X29" s="72">
        <v>1.5298439721812662E-2</v>
      </c>
      <c r="Y29" s="72">
        <v>2.7810139703341639E-2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3.4220953452723273</v>
      </c>
      <c r="D30" s="72">
        <v>3.5402937570727793</v>
      </c>
      <c r="E30" s="72">
        <v>4.3360522939047961</v>
      </c>
      <c r="F30" s="72">
        <v>3.7974640494962371</v>
      </c>
      <c r="G30" s="72">
        <v>3.3973882957830264</v>
      </c>
      <c r="H30" s="72">
        <v>1.9899104435328194</v>
      </c>
      <c r="I30" s="72">
        <v>1.6142823064638425</v>
      </c>
      <c r="J30" s="72">
        <v>3.5402066682954469</v>
      </c>
      <c r="K30" s="72">
        <v>2.8036344588757336</v>
      </c>
      <c r="L30" s="72">
        <v>3.3989170005005995</v>
      </c>
      <c r="M30" s="72">
        <v>2.9638233149746833</v>
      </c>
      <c r="N30" s="72">
        <v>3.7644770094705082</v>
      </c>
      <c r="O30" s="72">
        <v>3.0142230193887247</v>
      </c>
      <c r="P30" s="72">
        <v>2.0954444903896796</v>
      </c>
      <c r="Q30" s="72">
        <v>4.872273139657004</v>
      </c>
      <c r="R30" s="72">
        <v>5.6772769688064759</v>
      </c>
      <c r="S30" s="72">
        <v>4.3595144973166127</v>
      </c>
      <c r="T30" s="72">
        <v>3.2952348371078597</v>
      </c>
      <c r="U30" s="72">
        <v>3.1221060830751783</v>
      </c>
      <c r="V30" s="72">
        <v>2.5533272020259838</v>
      </c>
      <c r="W30" s="72">
        <v>3.2992370091251959</v>
      </c>
      <c r="X30" s="72">
        <v>0.92443889258461887</v>
      </c>
      <c r="Y30" s="72">
        <v>3.1922301708960772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2.0583963917272696E-2</v>
      </c>
      <c r="D31" s="72">
        <v>5.6037894034819666E-2</v>
      </c>
      <c r="E31" s="72">
        <v>6.6864797259756401E-2</v>
      </c>
      <c r="F31" s="72">
        <v>8.5038805834655201E-2</v>
      </c>
      <c r="G31" s="72">
        <v>0.10196574738157071</v>
      </c>
      <c r="H31" s="72">
        <v>9.9248740796553769E-2</v>
      </c>
      <c r="I31" s="72">
        <v>8.9284374757505974E-2</v>
      </c>
      <c r="J31" s="72">
        <v>0.17696275692258323</v>
      </c>
      <c r="K31" s="72">
        <v>0.1218255848327626</v>
      </c>
      <c r="L31" s="72">
        <v>7.5521206447617631E-2</v>
      </c>
      <c r="M31" s="72">
        <v>0.12286896655027985</v>
      </c>
      <c r="N31" s="72">
        <v>0.13967803579114865</v>
      </c>
      <c r="O31" s="72">
        <v>0.18394915644438492</v>
      </c>
      <c r="P31" s="72">
        <v>0.39598732920684038</v>
      </c>
      <c r="Q31" s="72">
        <v>0.105854844658966</v>
      </c>
      <c r="R31" s="72">
        <v>0.17054244587575756</v>
      </c>
      <c r="S31" s="72">
        <v>0.12533765404158725</v>
      </c>
      <c r="T31" s="72">
        <v>0.15629279690781978</v>
      </c>
      <c r="U31" s="72">
        <v>0.1672428400538504</v>
      </c>
      <c r="V31" s="72">
        <v>8.6096038497683894E-2</v>
      </c>
      <c r="W31" s="72">
        <v>4.9891958237242136E-2</v>
      </c>
      <c r="X31" s="72">
        <v>5.6247402215650688E-3</v>
      </c>
      <c r="Y31" s="72">
        <v>4.0436034808776465E-2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4.421230444779173</v>
      </c>
      <c r="D32" s="77">
        <v>4.7393578981635684</v>
      </c>
      <c r="E32" s="77">
        <v>5.1330218841325133</v>
      </c>
      <c r="F32" s="77">
        <v>5.7199893721363946</v>
      </c>
      <c r="G32" s="77">
        <v>6.4604738295595547</v>
      </c>
      <c r="H32" s="77">
        <v>6.400091581150968</v>
      </c>
      <c r="I32" s="77">
        <v>6.5906727774269598</v>
      </c>
      <c r="J32" s="77">
        <v>8.2658167312650548</v>
      </c>
      <c r="K32" s="77">
        <v>7.2296103814910904</v>
      </c>
      <c r="L32" s="77">
        <v>7.8890874876710022</v>
      </c>
      <c r="M32" s="77">
        <v>7.98392619311507</v>
      </c>
      <c r="N32" s="77">
        <v>9.3481390056914631</v>
      </c>
      <c r="O32" s="77">
        <v>9.6466181766334174</v>
      </c>
      <c r="P32" s="77">
        <v>6.1093621475085929</v>
      </c>
      <c r="Q32" s="77">
        <v>5.0944263911870049</v>
      </c>
      <c r="R32" s="77">
        <v>5.39811179684959</v>
      </c>
      <c r="S32" s="77">
        <v>5.2821088907734302</v>
      </c>
      <c r="T32" s="77">
        <v>6.2169587422548336</v>
      </c>
      <c r="U32" s="77">
        <v>7.310029143185437</v>
      </c>
      <c r="V32" s="77">
        <v>5.8719039078468098</v>
      </c>
      <c r="W32" s="77">
        <v>9.6927737555420332</v>
      </c>
      <c r="X32" s="77">
        <v>6.2113136341245134</v>
      </c>
      <c r="Y32" s="77">
        <v>12.434488259379252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100.02070758465983</v>
      </c>
      <c r="D3" s="65">
        <f t="shared" si="0"/>
        <v>100.83257266089456</v>
      </c>
      <c r="E3" s="65">
        <f t="shared" si="0"/>
        <v>111.52985741991493</v>
      </c>
      <c r="F3" s="65">
        <f t="shared" si="0"/>
        <v>113.7006167468907</v>
      </c>
      <c r="G3" s="65">
        <f t="shared" si="0"/>
        <v>112.22562328368774</v>
      </c>
      <c r="H3" s="65">
        <f t="shared" si="0"/>
        <v>96.330950468291064</v>
      </c>
      <c r="I3" s="65">
        <f t="shared" si="0"/>
        <v>98.217098727719687</v>
      </c>
      <c r="J3" s="65">
        <f t="shared" si="0"/>
        <v>132.95052782159775</v>
      </c>
      <c r="K3" s="65">
        <f t="shared" si="0"/>
        <v>111.84258921497982</v>
      </c>
      <c r="L3" s="65">
        <f t="shared" si="0"/>
        <v>133.14633708122201</v>
      </c>
      <c r="M3" s="65">
        <f t="shared" si="0"/>
        <v>140.42212275403705</v>
      </c>
      <c r="N3" s="65">
        <f t="shared" si="0"/>
        <v>161.78309690308637</v>
      </c>
      <c r="O3" s="65">
        <f t="shared" si="0"/>
        <v>153.3857795849319</v>
      </c>
      <c r="P3" s="65">
        <f t="shared" si="0"/>
        <v>107.83146924262554</v>
      </c>
      <c r="Q3" s="65">
        <f t="shared" si="0"/>
        <v>107.04322007834325</v>
      </c>
      <c r="R3" s="65">
        <f t="shared" ref="R3:V3" si="1">SUM(R4,R15,R17,R27)</f>
        <v>118.53659384277751</v>
      </c>
      <c r="S3" s="65">
        <f t="shared" si="1"/>
        <v>106.47385063023911</v>
      </c>
      <c r="T3" s="65">
        <f t="shared" si="1"/>
        <v>111.3736429906856</v>
      </c>
      <c r="U3" s="65">
        <f t="shared" si="1"/>
        <v>124.13791388888012</v>
      </c>
      <c r="V3" s="65">
        <f t="shared" si="1"/>
        <v>90.514617704044454</v>
      </c>
      <c r="W3" s="65">
        <f t="shared" ref="W3:Y3" si="2">SUM(W4,W15,W17,W27)</f>
        <v>110.2383637772174</v>
      </c>
      <c r="X3" s="65">
        <f t="shared" si="2"/>
        <v>61.467991618209147</v>
      </c>
      <c r="Y3" s="65">
        <f t="shared" si="2"/>
        <v>93.207339710149796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83.112871289484943</v>
      </c>
      <c r="D4" s="69">
        <f t="shared" si="3"/>
        <v>83.270678640020904</v>
      </c>
      <c r="E4" s="69">
        <f t="shared" si="3"/>
        <v>91.702394841229363</v>
      </c>
      <c r="F4" s="69">
        <f t="shared" si="3"/>
        <v>93.401049592600444</v>
      </c>
      <c r="G4" s="69">
        <f t="shared" si="3"/>
        <v>90.972553829002351</v>
      </c>
      <c r="H4" s="69">
        <f t="shared" si="3"/>
        <v>78.11584792716188</v>
      </c>
      <c r="I4" s="69">
        <f t="shared" si="3"/>
        <v>79.723737053413331</v>
      </c>
      <c r="J4" s="69">
        <f t="shared" si="3"/>
        <v>107.92491955156616</v>
      </c>
      <c r="K4" s="69">
        <f t="shared" si="3"/>
        <v>91.559972370478079</v>
      </c>
      <c r="L4" s="69">
        <f t="shared" si="3"/>
        <v>110.76277149512903</v>
      </c>
      <c r="M4" s="69">
        <f t="shared" si="3"/>
        <v>117.2778154319009</v>
      </c>
      <c r="N4" s="69">
        <f t="shared" si="3"/>
        <v>135.28001637861763</v>
      </c>
      <c r="O4" s="69">
        <f t="shared" si="3"/>
        <v>128.1855160373164</v>
      </c>
      <c r="P4" s="69">
        <f t="shared" si="3"/>
        <v>88.919551423826647</v>
      </c>
      <c r="Q4" s="69">
        <f t="shared" si="3"/>
        <v>86.996076727716058</v>
      </c>
      <c r="R4" s="69">
        <f t="shared" ref="R4:V4" si="4">SUM(R5:R14)</f>
        <v>95.743092103004528</v>
      </c>
      <c r="S4" s="69">
        <f t="shared" si="4"/>
        <v>84.699766881275579</v>
      </c>
      <c r="T4" s="69">
        <f t="shared" si="4"/>
        <v>87.556599153160221</v>
      </c>
      <c r="U4" s="69">
        <f t="shared" si="4"/>
        <v>97.018825529669869</v>
      </c>
      <c r="V4" s="69">
        <f t="shared" si="4"/>
        <v>69.004079821136088</v>
      </c>
      <c r="W4" s="69">
        <f t="shared" ref="W4:Y4" si="5">SUM(W5:W14)</f>
        <v>82.029678008440641</v>
      </c>
      <c r="X4" s="69">
        <f t="shared" si="5"/>
        <v>43.847317114548353</v>
      </c>
      <c r="Y4" s="69">
        <f t="shared" si="5"/>
        <v>59.193238750785568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5.7364080671842892</v>
      </c>
      <c r="D5" s="72">
        <v>7.2518551538620555</v>
      </c>
      <c r="E5" s="72">
        <v>8.1215145734880814</v>
      </c>
      <c r="F5" s="72">
        <v>12.22834744285057</v>
      </c>
      <c r="G5" s="72">
        <v>7.3166967039416102</v>
      </c>
      <c r="H5" s="72">
        <v>13.939174315868</v>
      </c>
      <c r="I5" s="72">
        <v>7.2929829315544854</v>
      </c>
      <c r="J5" s="72">
        <v>17.740437714234833</v>
      </c>
      <c r="K5" s="72">
        <v>22.187740861447825</v>
      </c>
      <c r="L5" s="72">
        <v>33.411776468536985</v>
      </c>
      <c r="M5" s="72">
        <v>26.766652789482869</v>
      </c>
      <c r="N5" s="72">
        <v>24.08649320463023</v>
      </c>
      <c r="O5" s="72">
        <v>18.253399689732298</v>
      </c>
      <c r="P5" s="72">
        <v>0.56540922289772311</v>
      </c>
      <c r="Q5" s="72">
        <v>0.84756071956783985</v>
      </c>
      <c r="R5" s="72">
        <v>1.8355521907501147</v>
      </c>
      <c r="S5" s="72">
        <v>3.7151012589955679</v>
      </c>
      <c r="T5" s="72">
        <v>2.2260804739152067</v>
      </c>
      <c r="U5" s="72">
        <v>0</v>
      </c>
      <c r="V5" s="72">
        <v>2.9689811925077114</v>
      </c>
      <c r="W5" s="72">
        <v>4.5471399668995982</v>
      </c>
      <c r="X5" s="72">
        <v>4.5881896241443121</v>
      </c>
      <c r="Y5" s="72">
        <v>4.2802427156935181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0.65275844587689902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1.3673320152699918E-2</v>
      </c>
      <c r="L6" s="72">
        <v>0.92533692274155355</v>
      </c>
      <c r="M6" s="72">
        <v>1.9988586685178222</v>
      </c>
      <c r="N6" s="72">
        <v>3.2108843174395236</v>
      </c>
      <c r="O6" s="72">
        <v>1.440876474646855</v>
      </c>
      <c r="P6" s="72">
        <v>1.4120826687063004</v>
      </c>
      <c r="Q6" s="72">
        <v>0.52393591012904384</v>
      </c>
      <c r="R6" s="72">
        <v>0.77868099708036453</v>
      </c>
      <c r="S6" s="72">
        <v>0.44350252031291459</v>
      </c>
      <c r="T6" s="72">
        <v>0.62160198795724431</v>
      </c>
      <c r="U6" s="72">
        <v>0.24067293151090094</v>
      </c>
      <c r="V6" s="72">
        <v>0.27094285239806748</v>
      </c>
      <c r="W6" s="72">
        <v>0.54346850665350532</v>
      </c>
      <c r="X6" s="72">
        <v>0.44018308334936018</v>
      </c>
      <c r="Y6" s="72">
        <v>0.58352759697865586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33.013299358293395</v>
      </c>
      <c r="D8" s="72">
        <v>29.567955170587421</v>
      </c>
      <c r="E8" s="72">
        <v>36.650358225207732</v>
      </c>
      <c r="F8" s="72">
        <v>31.697112393674484</v>
      </c>
      <c r="G8" s="72">
        <v>27.87927994667616</v>
      </c>
      <c r="H8" s="72">
        <v>14.515824500467625</v>
      </c>
      <c r="I8" s="72">
        <v>12.809497248927936</v>
      </c>
      <c r="J8" s="72">
        <v>29.833570109889308</v>
      </c>
      <c r="K8" s="72">
        <v>21.159651129380602</v>
      </c>
      <c r="L8" s="72">
        <v>30.023653031401111</v>
      </c>
      <c r="M8" s="72">
        <v>24.368135587802755</v>
      </c>
      <c r="N8" s="72">
        <v>31.76716091101903</v>
      </c>
      <c r="O8" s="72">
        <v>26.796229861930868</v>
      </c>
      <c r="P8" s="72">
        <v>16.539496603656932</v>
      </c>
      <c r="Q8" s="72">
        <v>35.150014626210336</v>
      </c>
      <c r="R8" s="72">
        <v>41.232872279457432</v>
      </c>
      <c r="S8" s="72">
        <v>31.468700572193114</v>
      </c>
      <c r="T8" s="72">
        <v>23.759556398971096</v>
      </c>
      <c r="U8" s="72">
        <v>22.286270021722725</v>
      </c>
      <c r="V8" s="72">
        <v>17.091083191304651</v>
      </c>
      <c r="W8" s="72">
        <v>18.3013720961792</v>
      </c>
      <c r="X8" s="72">
        <v>4.8416773164143354</v>
      </c>
      <c r="Y8" s="72">
        <v>10.912845513776695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14.409608131953238</v>
      </c>
      <c r="D9" s="72">
        <v>21.996974446791867</v>
      </c>
      <c r="E9" s="72">
        <v>22.62566507358375</v>
      </c>
      <c r="F9" s="72">
        <v>26.772384069690581</v>
      </c>
      <c r="G9" s="72">
        <v>28.764189248317262</v>
      </c>
      <c r="H9" s="72">
        <v>26.312221496013244</v>
      </c>
      <c r="I9" s="72">
        <v>29.968292222875515</v>
      </c>
      <c r="J9" s="72">
        <v>30.232471246758575</v>
      </c>
      <c r="K9" s="72">
        <v>25.36515240691633</v>
      </c>
      <c r="L9" s="72">
        <v>19.955521445661013</v>
      </c>
      <c r="M9" s="72">
        <v>33.258239249606184</v>
      </c>
      <c r="N9" s="72">
        <v>36.647267163740871</v>
      </c>
      <c r="O9" s="72">
        <v>44.736634590101197</v>
      </c>
      <c r="P9" s="72">
        <v>50.466275134473612</v>
      </c>
      <c r="Q9" s="72">
        <v>28.624062789793072</v>
      </c>
      <c r="R9" s="72">
        <v>25.232777656370484</v>
      </c>
      <c r="S9" s="72">
        <v>24.039653838280746</v>
      </c>
      <c r="T9" s="72">
        <v>37.404149134992473</v>
      </c>
      <c r="U9" s="72">
        <v>47.422402024173174</v>
      </c>
      <c r="V9" s="72">
        <v>26.101535715959255</v>
      </c>
      <c r="W9" s="72">
        <v>30.21812427407696</v>
      </c>
      <c r="X9" s="72">
        <v>11.721671600231566</v>
      </c>
      <c r="Y9" s="72">
        <v>18.84143388950465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24.025026508061217</v>
      </c>
      <c r="D11" s="72">
        <v>18.551068817324648</v>
      </c>
      <c r="E11" s="72">
        <v>17.360137399819262</v>
      </c>
      <c r="F11" s="72">
        <v>15.728049160058081</v>
      </c>
      <c r="G11" s="72">
        <v>20.191186906403093</v>
      </c>
      <c r="H11" s="72">
        <v>17.526621188223391</v>
      </c>
      <c r="I11" s="72">
        <v>24.845108582922911</v>
      </c>
      <c r="J11" s="72">
        <v>25.2383284871919</v>
      </c>
      <c r="K11" s="72">
        <v>18.5261233486851</v>
      </c>
      <c r="L11" s="72">
        <v>21.532672202810513</v>
      </c>
      <c r="M11" s="72">
        <v>23.648554625374832</v>
      </c>
      <c r="N11" s="72">
        <v>29.740959149335954</v>
      </c>
      <c r="O11" s="72">
        <v>26.083623022848901</v>
      </c>
      <c r="P11" s="72">
        <v>5.0079012693015228</v>
      </c>
      <c r="Q11" s="72">
        <v>8.8619846209491868</v>
      </c>
      <c r="R11" s="72">
        <v>12.23130483403896</v>
      </c>
      <c r="S11" s="72">
        <v>13.256232848733044</v>
      </c>
      <c r="T11" s="72">
        <v>10.952933385405542</v>
      </c>
      <c r="U11" s="72">
        <v>12.853999425307967</v>
      </c>
      <c r="V11" s="72">
        <v>11.047925603328954</v>
      </c>
      <c r="W11" s="72">
        <v>13.965088485247366</v>
      </c>
      <c r="X11" s="72">
        <v>6.781646031884522</v>
      </c>
      <c r="Y11" s="72">
        <v>6.4280522086495173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0.93358605044158871</v>
      </c>
      <c r="D12" s="72">
        <v>2.0080864435657437</v>
      </c>
      <c r="E12" s="72">
        <v>2.0352172749508415</v>
      </c>
      <c r="F12" s="72">
        <v>2.2925975182800182</v>
      </c>
      <c r="G12" s="72">
        <v>2.4065145575367737</v>
      </c>
      <c r="H12" s="72">
        <v>2.6709463619678653</v>
      </c>
      <c r="I12" s="72">
        <v>3.3297190040433633</v>
      </c>
      <c r="J12" s="72">
        <v>3.7037294821236708</v>
      </c>
      <c r="K12" s="72">
        <v>3.5031368373053295</v>
      </c>
      <c r="L12" s="72">
        <v>3.4774589512106782</v>
      </c>
      <c r="M12" s="72">
        <v>4.991242305888191</v>
      </c>
      <c r="N12" s="72">
        <v>5.4236384266849216</v>
      </c>
      <c r="O12" s="72">
        <v>6.162040264724526</v>
      </c>
      <c r="P12" s="72">
        <v>11.836655861784823</v>
      </c>
      <c r="Q12" s="72">
        <v>8.5065823117519042</v>
      </c>
      <c r="R12" s="72">
        <v>8.1018949598063728</v>
      </c>
      <c r="S12" s="72">
        <v>7.8617607285826612</v>
      </c>
      <c r="T12" s="72">
        <v>10.05349793207321</v>
      </c>
      <c r="U12" s="72">
        <v>10.818025877465535</v>
      </c>
      <c r="V12" s="72">
        <v>10.483924137645008</v>
      </c>
      <c r="W12" s="72">
        <v>13.843937388985834</v>
      </c>
      <c r="X12" s="72">
        <v>15.251365049306182</v>
      </c>
      <c r="Y12" s="72">
        <v>17.779762691382015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3.3459937776965325</v>
      </c>
      <c r="D13" s="74">
        <v>2.9639044588357488</v>
      </c>
      <c r="E13" s="74">
        <v>3.8361055126993486</v>
      </c>
      <c r="F13" s="74">
        <v>3.6724869545114829</v>
      </c>
      <c r="G13" s="74">
        <v>3.5042732220015953</v>
      </c>
      <c r="H13" s="74">
        <v>2.4855697100999623</v>
      </c>
      <c r="I13" s="74">
        <v>0.8673978134020085</v>
      </c>
      <c r="J13" s="74">
        <v>0.17840988591031223</v>
      </c>
      <c r="K13" s="74">
        <v>0</v>
      </c>
      <c r="L13" s="74">
        <v>0.38132166629549563</v>
      </c>
      <c r="M13" s="74">
        <v>1.2767122260070884</v>
      </c>
      <c r="N13" s="74">
        <v>3.2464438904923072</v>
      </c>
      <c r="O13" s="74">
        <v>3.674181235139609</v>
      </c>
      <c r="P13" s="74">
        <v>2.4247661179360902</v>
      </c>
      <c r="Q13" s="74">
        <v>3.638372869355146</v>
      </c>
      <c r="R13" s="74">
        <v>5.3759427903176391</v>
      </c>
      <c r="S13" s="74">
        <v>3.1248496797352927</v>
      </c>
      <c r="T13" s="74">
        <v>1.8117442667716648</v>
      </c>
      <c r="U13" s="74">
        <v>2.638722371175112</v>
      </c>
      <c r="V13" s="74">
        <v>0.50038552408063763</v>
      </c>
      <c r="W13" s="74">
        <v>0</v>
      </c>
      <c r="X13" s="74">
        <v>0</v>
      </c>
      <c r="Y13" s="74">
        <v>0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0.99619094997777169</v>
      </c>
      <c r="D14" s="76">
        <v>0.93083414905342798</v>
      </c>
      <c r="E14" s="76">
        <v>1.0733967814803562</v>
      </c>
      <c r="F14" s="76">
        <v>1.010072053535229</v>
      </c>
      <c r="G14" s="76">
        <v>0.91041324412584212</v>
      </c>
      <c r="H14" s="76">
        <v>0.66549035452179583</v>
      </c>
      <c r="I14" s="76">
        <v>0.61073924968709958</v>
      </c>
      <c r="J14" s="76">
        <v>0.99797262545755783</v>
      </c>
      <c r="K14" s="76">
        <v>0.80449446659017554</v>
      </c>
      <c r="L14" s="76">
        <v>1.0550308064716905</v>
      </c>
      <c r="M14" s="76">
        <v>0.96941997922117729</v>
      </c>
      <c r="N14" s="76">
        <v>1.1571693152747797</v>
      </c>
      <c r="O14" s="76">
        <v>1.0385308981921462</v>
      </c>
      <c r="P14" s="76">
        <v>0.66696454506964875</v>
      </c>
      <c r="Q14" s="76">
        <v>0.8435628799595194</v>
      </c>
      <c r="R14" s="76">
        <v>0.95406639518316261</v>
      </c>
      <c r="S14" s="76">
        <v>0.78996543444224354</v>
      </c>
      <c r="T14" s="76">
        <v>0.72703557307378019</v>
      </c>
      <c r="U14" s="76">
        <v>0.75873287831448111</v>
      </c>
      <c r="V14" s="76">
        <v>0.53930160391180149</v>
      </c>
      <c r="W14" s="76">
        <v>0.61054729039818045</v>
      </c>
      <c r="X14" s="76">
        <v>0.22258440921808031</v>
      </c>
      <c r="Y14" s="76">
        <v>0.3673741348005154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4.4704318097657895E-2</v>
      </c>
      <c r="F15" s="69">
        <f t="shared" si="6"/>
        <v>8.7791040850471E-2</v>
      </c>
      <c r="G15" s="69">
        <f t="shared" si="6"/>
        <v>0.11406963498725861</v>
      </c>
      <c r="H15" s="69">
        <f t="shared" si="6"/>
        <v>0.11732939225868629</v>
      </c>
      <c r="I15" s="69">
        <f t="shared" si="6"/>
        <v>0.119492527368392</v>
      </c>
      <c r="J15" s="69">
        <f t="shared" si="6"/>
        <v>0.14683683634768069</v>
      </c>
      <c r="K15" s="69">
        <f t="shared" si="6"/>
        <v>0.16001419531742991</v>
      </c>
      <c r="L15" s="69">
        <f t="shared" si="6"/>
        <v>0.22408795162841932</v>
      </c>
      <c r="M15" s="69">
        <f t="shared" si="6"/>
        <v>0.26982148263424333</v>
      </c>
      <c r="N15" s="69">
        <f t="shared" si="6"/>
        <v>0.36816962826673882</v>
      </c>
      <c r="O15" s="69">
        <f t="shared" si="6"/>
        <v>0.53735114018458496</v>
      </c>
      <c r="P15" s="69">
        <f t="shared" si="6"/>
        <v>0.43331679013391189</v>
      </c>
      <c r="Q15" s="69">
        <f t="shared" si="6"/>
        <v>1.0357636810794104</v>
      </c>
      <c r="R15" s="69">
        <f t="shared" si="6"/>
        <v>1.2875486815686337</v>
      </c>
      <c r="S15" s="69">
        <f t="shared" si="6"/>
        <v>1.3036059069714754</v>
      </c>
      <c r="T15" s="69">
        <f t="shared" si="6"/>
        <v>1.6383222633482968</v>
      </c>
      <c r="U15" s="69">
        <f t="shared" si="6"/>
        <v>1.8029532983481396</v>
      </c>
      <c r="V15" s="69">
        <f t="shared" si="6"/>
        <v>1.2897624557589358</v>
      </c>
      <c r="W15" s="69">
        <f t="shared" si="6"/>
        <v>1.4290338314681903</v>
      </c>
      <c r="X15" s="69">
        <f t="shared" si="6"/>
        <v>1.3111539299734822</v>
      </c>
      <c r="Y15" s="69">
        <f t="shared" si="6"/>
        <v>1.9137273312558769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4.4704318097657895E-2</v>
      </c>
      <c r="F16" s="72">
        <v>8.7791040850471E-2</v>
      </c>
      <c r="G16" s="72">
        <v>0.11406963498725861</v>
      </c>
      <c r="H16" s="72">
        <v>0.11732939225868629</v>
      </c>
      <c r="I16" s="72">
        <v>0.119492527368392</v>
      </c>
      <c r="J16" s="72">
        <v>0.14683683634768069</v>
      </c>
      <c r="K16" s="72">
        <v>0.16001419531742991</v>
      </c>
      <c r="L16" s="72">
        <v>0.22408795162841932</v>
      </c>
      <c r="M16" s="72">
        <v>0.26982148263424333</v>
      </c>
      <c r="N16" s="72">
        <v>0.36816962826673882</v>
      </c>
      <c r="O16" s="72">
        <v>0.53735114018458496</v>
      </c>
      <c r="P16" s="72">
        <v>0.43331679013391189</v>
      </c>
      <c r="Q16" s="72">
        <v>1.0357636810794104</v>
      </c>
      <c r="R16" s="72">
        <v>1.2875486815686337</v>
      </c>
      <c r="S16" s="72">
        <v>1.3036059069714754</v>
      </c>
      <c r="T16" s="72">
        <v>1.6383222633482968</v>
      </c>
      <c r="U16" s="72">
        <v>1.8029532983481396</v>
      </c>
      <c r="V16" s="72">
        <v>1.2897624557589358</v>
      </c>
      <c r="W16" s="72">
        <v>1.4290338314681903</v>
      </c>
      <c r="X16" s="72">
        <v>1.3111539299734822</v>
      </c>
      <c r="Y16" s="72">
        <v>1.9137273312558769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11.421052867595559</v>
      </c>
      <c r="D17" s="69">
        <f t="shared" si="7"/>
        <v>11.888807911769558</v>
      </c>
      <c r="E17" s="69">
        <f t="shared" si="7"/>
        <v>13.357688767231613</v>
      </c>
      <c r="F17" s="69">
        <f t="shared" si="7"/>
        <v>13.572496716851179</v>
      </c>
      <c r="G17" s="69">
        <f t="shared" si="7"/>
        <v>14.258576725672034</v>
      </c>
      <c r="H17" s="69">
        <f t="shared" si="7"/>
        <v>11.947011557109679</v>
      </c>
      <c r="I17" s="69">
        <f t="shared" si="7"/>
        <v>12.455782951981716</v>
      </c>
      <c r="J17" s="69">
        <f t="shared" si="7"/>
        <v>16.447060336680604</v>
      </c>
      <c r="K17" s="69">
        <f t="shared" si="7"/>
        <v>12.937244149597246</v>
      </c>
      <c r="L17" s="69">
        <f t="shared" si="7"/>
        <v>14.056858322650552</v>
      </c>
      <c r="M17" s="69">
        <f t="shared" si="7"/>
        <v>14.577616514868803</v>
      </c>
      <c r="N17" s="69">
        <f t="shared" si="7"/>
        <v>16.166209458205504</v>
      </c>
      <c r="O17" s="69">
        <f t="shared" si="7"/>
        <v>15.160121675897859</v>
      </c>
      <c r="P17" s="69">
        <f t="shared" si="7"/>
        <v>12.000746025003668</v>
      </c>
      <c r="Q17" s="69">
        <f t="shared" si="7"/>
        <v>12.087573307594681</v>
      </c>
      <c r="R17" s="69">
        <f t="shared" ref="R17:V17" si="8">SUM(R18:R26)</f>
        <v>13.793488440004626</v>
      </c>
      <c r="S17" s="69">
        <f t="shared" si="8"/>
        <v>13.441071785614009</v>
      </c>
      <c r="T17" s="69">
        <f t="shared" si="8"/>
        <v>14.727815178457003</v>
      </c>
      <c r="U17" s="69">
        <f t="shared" si="8"/>
        <v>16.885447941665355</v>
      </c>
      <c r="V17" s="69">
        <f t="shared" si="8"/>
        <v>13.384945040045203</v>
      </c>
      <c r="W17" s="69">
        <f t="shared" ref="W17:Y17" si="9">SUM(W18:W26)</f>
        <v>16.303656749081192</v>
      </c>
      <c r="X17" s="69">
        <f t="shared" si="9"/>
        <v>10.2931691319887</v>
      </c>
      <c r="Y17" s="69">
        <f t="shared" si="9"/>
        <v>19.131574005382557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6.666839791943783E-3</v>
      </c>
      <c r="D18" s="72">
        <v>1.5715582928276951E-2</v>
      </c>
      <c r="E18" s="72">
        <v>2.0702556528113862E-2</v>
      </c>
      <c r="F18" s="72">
        <v>4.8511380613751279E-2</v>
      </c>
      <c r="G18" s="72">
        <v>2.4056295328496759E-2</v>
      </c>
      <c r="H18" s="72">
        <v>7.5608452922562255E-2</v>
      </c>
      <c r="I18" s="72">
        <v>3.9091111585740836E-2</v>
      </c>
      <c r="J18" s="72">
        <v>0.64340523919306247</v>
      </c>
      <c r="K18" s="72">
        <v>0.59957542074001358</v>
      </c>
      <c r="L18" s="72">
        <v>0.86267410022382984</v>
      </c>
      <c r="M18" s="72">
        <v>0.82189534749636095</v>
      </c>
      <c r="N18" s="72">
        <v>0.64922652899297673</v>
      </c>
      <c r="O18" s="72">
        <v>0.40856056415533237</v>
      </c>
      <c r="P18" s="72">
        <v>1.8505155801862969E-3</v>
      </c>
      <c r="Q18" s="72">
        <v>6.5768121259497736E-3</v>
      </c>
      <c r="R18" s="72">
        <v>1.9232334284746775E-2</v>
      </c>
      <c r="S18" s="72">
        <v>4.248543683387334E-2</v>
      </c>
      <c r="T18" s="72">
        <v>3.7613207870885818E-2</v>
      </c>
      <c r="U18" s="72">
        <v>0</v>
      </c>
      <c r="V18" s="72">
        <v>8.0613946396914812E-2</v>
      </c>
      <c r="W18" s="72">
        <v>0.14293201956240417</v>
      </c>
      <c r="X18" s="72">
        <v>0.14864157705211209</v>
      </c>
      <c r="Y18" s="72">
        <v>0.23386497218177296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4.3503323530321856</v>
      </c>
      <c r="D21" s="72">
        <v>4.2157381464708648</v>
      </c>
      <c r="E21" s="72">
        <v>5.1116128390598519</v>
      </c>
      <c r="F21" s="72">
        <v>4.2909972787936015</v>
      </c>
      <c r="G21" s="72">
        <v>3.9947011950367242</v>
      </c>
      <c r="H21" s="72">
        <v>2.238240919644904</v>
      </c>
      <c r="I21" s="72">
        <v>2.01111491225373</v>
      </c>
      <c r="J21" s="72">
        <v>3.8174778346503349</v>
      </c>
      <c r="K21" s="72">
        <v>3.0295404457047344</v>
      </c>
      <c r="L21" s="72">
        <v>3.8618525063359863</v>
      </c>
      <c r="M21" s="72">
        <v>2.9588158186106739</v>
      </c>
      <c r="N21" s="72">
        <v>3.3902552548937721</v>
      </c>
      <c r="O21" s="72">
        <v>3.2099956910996723</v>
      </c>
      <c r="P21" s="72">
        <v>2.151494821967181</v>
      </c>
      <c r="Q21" s="72">
        <v>4.6502216367405955</v>
      </c>
      <c r="R21" s="72">
        <v>5.6329606352255341</v>
      </c>
      <c r="S21" s="72">
        <v>4.9272512833032787</v>
      </c>
      <c r="T21" s="72">
        <v>3.8936905581366092</v>
      </c>
      <c r="U21" s="72">
        <v>3.7551238973083589</v>
      </c>
      <c r="V21" s="72">
        <v>3.0439908961743161</v>
      </c>
      <c r="W21" s="72">
        <v>3.2274898271941637</v>
      </c>
      <c r="X21" s="72">
        <v>0.88794759194717121</v>
      </c>
      <c r="Y21" s="72">
        <v>2.4114243366968044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4.4079715408022059E-2</v>
      </c>
      <c r="D22" s="72">
        <v>0.15032217639922732</v>
      </c>
      <c r="E22" s="72">
        <v>0.20149897795755356</v>
      </c>
      <c r="F22" s="72">
        <v>0.2629538695574905</v>
      </c>
      <c r="G22" s="72">
        <v>0.31505666400066618</v>
      </c>
      <c r="H22" s="72">
        <v>0.26402079890258973</v>
      </c>
      <c r="I22" s="72">
        <v>0.54272752131480939</v>
      </c>
      <c r="J22" s="72">
        <v>0.72662428103205878</v>
      </c>
      <c r="K22" s="72">
        <v>0.38835288346813579</v>
      </c>
      <c r="L22" s="72">
        <v>0.2492428425078366</v>
      </c>
      <c r="M22" s="72">
        <v>0.49702238642523228</v>
      </c>
      <c r="N22" s="72">
        <v>0.64247296407398502</v>
      </c>
      <c r="O22" s="72">
        <v>0.76555465285454771</v>
      </c>
      <c r="P22" s="72">
        <v>1.0397792776618711</v>
      </c>
      <c r="Q22" s="72">
        <v>0.51692318427902129</v>
      </c>
      <c r="R22" s="72">
        <v>0.9000325838602018</v>
      </c>
      <c r="S22" s="72">
        <v>1.0319767571321461</v>
      </c>
      <c r="T22" s="72">
        <v>1.3807581364993979</v>
      </c>
      <c r="U22" s="72">
        <v>1.4535587880142362</v>
      </c>
      <c r="V22" s="72">
        <v>1.072496958520665</v>
      </c>
      <c r="W22" s="72">
        <v>1.9132126391370401</v>
      </c>
      <c r="X22" s="72">
        <v>1.1827511016072889</v>
      </c>
      <c r="Y22" s="72">
        <v>2.2625169875948012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3.1545139130605291</v>
      </c>
      <c r="D24" s="72">
        <v>2.5721034764804949</v>
      </c>
      <c r="E24" s="72">
        <v>2.4451038910505036</v>
      </c>
      <c r="F24" s="72">
        <v>2.206017982399155</v>
      </c>
      <c r="G24" s="72">
        <v>3.0617056564001524</v>
      </c>
      <c r="H24" s="72">
        <v>2.5162961984452008</v>
      </c>
      <c r="I24" s="72">
        <v>3.7840188760365043</v>
      </c>
      <c r="J24" s="72">
        <v>3.7923334875741785</v>
      </c>
      <c r="K24" s="72">
        <v>2.5510912794988703</v>
      </c>
      <c r="L24" s="72">
        <v>2.6877576281011675</v>
      </c>
      <c r="M24" s="72">
        <v>2.879895218362531</v>
      </c>
      <c r="N24" s="72">
        <v>3.4793636505056615</v>
      </c>
      <c r="O24" s="72">
        <v>2.9845411935913133</v>
      </c>
      <c r="P24" s="72">
        <v>0.54686752455751741</v>
      </c>
      <c r="Q24" s="72">
        <v>1.1604739941784359</v>
      </c>
      <c r="R24" s="72">
        <v>1.7492032179506369</v>
      </c>
      <c r="S24" s="72">
        <v>2.107357316731894</v>
      </c>
      <c r="T24" s="72">
        <v>1.8625151768980821</v>
      </c>
      <c r="U24" s="72">
        <v>2.2665397366169113</v>
      </c>
      <c r="V24" s="72">
        <v>1.9755350893825381</v>
      </c>
      <c r="W24" s="72">
        <v>2.6130105415023124</v>
      </c>
      <c r="X24" s="72">
        <v>1.5860709021899473</v>
      </c>
      <c r="Y24" s="72">
        <v>2.1731586230968669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3.8654600463028799</v>
      </c>
      <c r="D25" s="74">
        <v>4.9349285294906933</v>
      </c>
      <c r="E25" s="74">
        <v>5.2450224586877221</v>
      </c>
      <c r="F25" s="74">
        <v>6.7124938683102426</v>
      </c>
      <c r="G25" s="74">
        <v>6.8011536936269232</v>
      </c>
      <c r="H25" s="74">
        <v>6.7402361773572554</v>
      </c>
      <c r="I25" s="74">
        <v>5.8559679707751027</v>
      </c>
      <c r="J25" s="74">
        <v>7.1422859761300916</v>
      </c>
      <c r="K25" s="74">
        <v>5.9749412881623858</v>
      </c>
      <c r="L25" s="74">
        <v>5.9046958361779049</v>
      </c>
      <c r="M25" s="74">
        <v>6.8306299440146407</v>
      </c>
      <c r="N25" s="74">
        <v>7.5289717768461513</v>
      </c>
      <c r="O25" s="74">
        <v>7.3526046821184226</v>
      </c>
      <c r="P25" s="74">
        <v>7.6631195293489895</v>
      </c>
      <c r="Q25" s="74">
        <v>5.4002847192407684</v>
      </c>
      <c r="R25" s="74">
        <v>5.0885926346779327</v>
      </c>
      <c r="S25" s="74">
        <v>4.9193018761530967</v>
      </c>
      <c r="T25" s="74">
        <v>6.9292733353070561</v>
      </c>
      <c r="U25" s="74">
        <v>8.7896701020042265</v>
      </c>
      <c r="V25" s="74">
        <v>6.7835560696630433</v>
      </c>
      <c r="W25" s="74">
        <v>7.7700332172915143</v>
      </c>
      <c r="X25" s="74">
        <v>5.6265790509573934</v>
      </c>
      <c r="Y25" s="74">
        <v>10.768025192718332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0.33374804394786611</v>
      </c>
      <c r="F26" s="77">
        <v>5.1522337176937022E-2</v>
      </c>
      <c r="G26" s="77">
        <v>6.1903221279073217E-2</v>
      </c>
      <c r="H26" s="77">
        <v>0.11260900983716646</v>
      </c>
      <c r="I26" s="77">
        <v>0.22286256001582769</v>
      </c>
      <c r="J26" s="77">
        <v>0.32493351810087606</v>
      </c>
      <c r="K26" s="77">
        <v>0.39374283202310584</v>
      </c>
      <c r="L26" s="77">
        <v>0.4906354093038276</v>
      </c>
      <c r="M26" s="77">
        <v>0.58935779995936499</v>
      </c>
      <c r="N26" s="77">
        <v>0.47591928289295538</v>
      </c>
      <c r="O26" s="77">
        <v>0.4388648920785691</v>
      </c>
      <c r="P26" s="77">
        <v>0.5976343558879228</v>
      </c>
      <c r="Q26" s="77">
        <v>0.3530929610299105</v>
      </c>
      <c r="R26" s="77">
        <v>0.40346703400557327</v>
      </c>
      <c r="S26" s="77">
        <v>0.41269911545971788</v>
      </c>
      <c r="T26" s="77">
        <v>0.62396476374497256</v>
      </c>
      <c r="U26" s="77">
        <v>0.62055541772162381</v>
      </c>
      <c r="V26" s="77">
        <v>0.42875207990772424</v>
      </c>
      <c r="W26" s="77">
        <v>0.6369785043937547</v>
      </c>
      <c r="X26" s="77">
        <v>0.86117890823478505</v>
      </c>
      <c r="Y26" s="77">
        <v>1.282583893093983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5.4867834275793221</v>
      </c>
      <c r="D27" s="69">
        <f t="shared" si="10"/>
        <v>5.6730861091040969</v>
      </c>
      <c r="E27" s="69">
        <f t="shared" si="10"/>
        <v>6.425069493356304</v>
      </c>
      <c r="F27" s="69">
        <f t="shared" si="10"/>
        <v>6.6392793965886066</v>
      </c>
      <c r="G27" s="69">
        <f t="shared" si="10"/>
        <v>6.880423094026094</v>
      </c>
      <c r="H27" s="69">
        <f t="shared" si="10"/>
        <v>6.1507615917608263</v>
      </c>
      <c r="I27" s="69">
        <f t="shared" si="10"/>
        <v>5.9180861949562429</v>
      </c>
      <c r="J27" s="69">
        <f t="shared" si="10"/>
        <v>8.4317110970032942</v>
      </c>
      <c r="K27" s="69">
        <f t="shared" si="10"/>
        <v>7.1853584995870605</v>
      </c>
      <c r="L27" s="69">
        <f t="shared" si="10"/>
        <v>8.1026193118140082</v>
      </c>
      <c r="M27" s="69">
        <f t="shared" si="10"/>
        <v>8.2968693246330911</v>
      </c>
      <c r="N27" s="69">
        <f t="shared" si="10"/>
        <v>9.9687014379964776</v>
      </c>
      <c r="O27" s="69">
        <f t="shared" si="10"/>
        <v>9.5027907315330342</v>
      </c>
      <c r="P27" s="69">
        <f t="shared" si="10"/>
        <v>6.4778550036613183</v>
      </c>
      <c r="Q27" s="69">
        <f t="shared" si="10"/>
        <v>6.923806361953103</v>
      </c>
      <c r="R27" s="69">
        <f t="shared" ref="R27:V27" si="11">SUM(R28:R32)</f>
        <v>7.7124646181997107</v>
      </c>
      <c r="S27" s="69">
        <f t="shared" si="11"/>
        <v>7.0294060563780452</v>
      </c>
      <c r="T27" s="69">
        <f t="shared" si="11"/>
        <v>7.4509063957200619</v>
      </c>
      <c r="U27" s="69">
        <f t="shared" si="11"/>
        <v>8.4306871191967687</v>
      </c>
      <c r="V27" s="69">
        <f t="shared" si="11"/>
        <v>6.8358303871042185</v>
      </c>
      <c r="W27" s="69">
        <f t="shared" ref="W27:Y27" si="12">SUM(W28:W32)</f>
        <v>10.475995188227376</v>
      </c>
      <c r="X27" s="69">
        <f t="shared" si="12"/>
        <v>6.0163514416986201</v>
      </c>
      <c r="Y27" s="69">
        <f t="shared" si="12"/>
        <v>12.968799622725799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5.498114497219901E-4</v>
      </c>
      <c r="D28" s="72">
        <v>8.8174319925974221E-4</v>
      </c>
      <c r="E28" s="72">
        <v>1.0873942198470097E-3</v>
      </c>
      <c r="F28" s="72">
        <v>2.1190174917227311E-3</v>
      </c>
      <c r="G28" s="72">
        <v>1.2864900792705096E-3</v>
      </c>
      <c r="H28" s="72">
        <v>3.5615994231959248E-3</v>
      </c>
      <c r="I28" s="72">
        <v>7.2145021338907876E-4</v>
      </c>
      <c r="J28" s="72">
        <v>1.3149743126770844E-2</v>
      </c>
      <c r="K28" s="72">
        <v>1.5343855222092863E-2</v>
      </c>
      <c r="L28" s="72">
        <v>1.9595574680648081E-2</v>
      </c>
      <c r="M28" s="72">
        <v>1.440612276659093E-2</v>
      </c>
      <c r="N28" s="72">
        <v>9.0621167662320798E-3</v>
      </c>
      <c r="O28" s="72">
        <v>5.9731959195036934E-3</v>
      </c>
      <c r="P28" s="72">
        <v>1.6065343067783511E-4</v>
      </c>
      <c r="Q28" s="72">
        <v>1.6903037045664052E-4</v>
      </c>
      <c r="R28" s="72">
        <v>3.2768852925130248E-4</v>
      </c>
      <c r="S28" s="72">
        <v>1.7787972547440604E-3</v>
      </c>
      <c r="T28" s="72">
        <v>1.3781339878698147E-3</v>
      </c>
      <c r="U28" s="72">
        <v>0</v>
      </c>
      <c r="V28" s="72">
        <v>2.7642742487102339E-4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0.25272198896642228</v>
      </c>
      <c r="D29" s="72">
        <v>0.1068791541331893</v>
      </c>
      <c r="E29" s="72">
        <v>9.6903048065808808E-2</v>
      </c>
      <c r="F29" s="72">
        <v>0.16026040535013666</v>
      </c>
      <c r="G29" s="72">
        <v>5.8145761265094797E-2</v>
      </c>
      <c r="H29" s="72">
        <v>0.16695488011184872</v>
      </c>
      <c r="I29" s="72">
        <v>4.1756024989111186E-3</v>
      </c>
      <c r="J29" s="72">
        <v>7.9878746846810261E-2</v>
      </c>
      <c r="K29" s="72">
        <v>4.8633691943540565E-2</v>
      </c>
      <c r="L29" s="72">
        <v>0.13200625572587948</v>
      </c>
      <c r="M29" s="72">
        <v>0.45885315475272076</v>
      </c>
      <c r="N29" s="72">
        <v>0.59488155496555251</v>
      </c>
      <c r="O29" s="72">
        <v>0.25928016602874043</v>
      </c>
      <c r="P29" s="72">
        <v>0.31429287134404388</v>
      </c>
      <c r="Q29" s="72">
        <v>5.4171201207096509E-2</v>
      </c>
      <c r="R29" s="72">
        <v>4.1165670283184307E-3</v>
      </c>
      <c r="S29" s="72">
        <v>9.2602830423922283E-2</v>
      </c>
      <c r="T29" s="72">
        <v>0.23582776534851271</v>
      </c>
      <c r="U29" s="72">
        <v>0.2681967900168386</v>
      </c>
      <c r="V29" s="72">
        <v>0.18743850450554855</v>
      </c>
      <c r="W29" s="72">
        <v>1.1054177754352173E-2</v>
      </c>
      <c r="X29" s="72">
        <v>9.3103473608585393E-3</v>
      </c>
      <c r="Y29" s="72">
        <v>1.6925854739475145E-2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1.9479423595565895</v>
      </c>
      <c r="D30" s="72">
        <v>2.0176552490752497</v>
      </c>
      <c r="E30" s="72">
        <v>2.474145614068179</v>
      </c>
      <c r="F30" s="72">
        <v>2.1694361648763989</v>
      </c>
      <c r="G30" s="72">
        <v>1.9432123681191737</v>
      </c>
      <c r="H30" s="72">
        <v>1.1395408506303035</v>
      </c>
      <c r="I30" s="72">
        <v>0.92554292242420388</v>
      </c>
      <c r="J30" s="72">
        <v>2.032197274983258</v>
      </c>
      <c r="K30" s="72">
        <v>1.6113070352143035</v>
      </c>
      <c r="L30" s="72">
        <v>1.9557648755240231</v>
      </c>
      <c r="M30" s="72">
        <v>1.7069557284334906</v>
      </c>
      <c r="N30" s="72">
        <v>2.1691750112116281</v>
      </c>
      <c r="O30" s="72">
        <v>1.7373877641407058</v>
      </c>
      <c r="P30" s="72">
        <v>1.208826767910727</v>
      </c>
      <c r="Q30" s="72">
        <v>2.8203838487000374</v>
      </c>
      <c r="R30" s="72">
        <v>3.3159115906355559</v>
      </c>
      <c r="S30" s="72">
        <v>2.57824718033199</v>
      </c>
      <c r="T30" s="72">
        <v>1.9753615919506304</v>
      </c>
      <c r="U30" s="72">
        <v>1.8945045666070057</v>
      </c>
      <c r="V30" s="72">
        <v>1.5626717699013062</v>
      </c>
      <c r="W30" s="72">
        <v>2.0274409470021637</v>
      </c>
      <c r="X30" s="72">
        <v>0.56846005360360008</v>
      </c>
      <c r="Y30" s="72">
        <v>1.9631099987236773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1.1802553697542597E-2</v>
      </c>
      <c r="D31" s="72">
        <v>3.2147387188370402E-2</v>
      </c>
      <c r="E31" s="72">
        <v>3.8377636133177996E-2</v>
      </c>
      <c r="F31" s="72">
        <v>4.8833128651598605E-2</v>
      </c>
      <c r="G31" s="72">
        <v>5.8582556678808594E-2</v>
      </c>
      <c r="H31" s="72">
        <v>5.7049986484670578E-2</v>
      </c>
      <c r="I31" s="72">
        <v>5.134787082438419E-2</v>
      </c>
      <c r="J31" s="72">
        <v>0.10182284308531421</v>
      </c>
      <c r="K31" s="72">
        <v>7.0132311710916009E-2</v>
      </c>
      <c r="L31" s="72">
        <v>4.3497552274299592E-2</v>
      </c>
      <c r="M31" s="72">
        <v>7.0794947271648354E-2</v>
      </c>
      <c r="N31" s="72">
        <v>8.0497039029056527E-2</v>
      </c>
      <c r="O31" s="72">
        <v>0.10602405301962048</v>
      </c>
      <c r="P31" s="72">
        <v>0.22831834448872063</v>
      </c>
      <c r="Q31" s="72">
        <v>6.1121232559547142E-2</v>
      </c>
      <c r="R31" s="72">
        <v>9.8842349673429822E-2</v>
      </c>
      <c r="S31" s="72">
        <v>7.302641470765156E-2</v>
      </c>
      <c r="T31" s="72">
        <v>9.1586993895595686E-2</v>
      </c>
      <c r="U31" s="72">
        <v>9.8515903865478677E-2</v>
      </c>
      <c r="V31" s="72">
        <v>5.0902752325715325E-2</v>
      </c>
      <c r="W31" s="72">
        <v>2.9549843448897401E-2</v>
      </c>
      <c r="X31" s="72">
        <v>3.3335631127898767E-3</v>
      </c>
      <c r="Y31" s="72">
        <v>2.3966406541789085E-2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3.2737667139090449</v>
      </c>
      <c r="D32" s="77">
        <v>3.5155225755080277</v>
      </c>
      <c r="E32" s="77">
        <v>3.8145558008692917</v>
      </c>
      <c r="F32" s="77">
        <v>4.2586306802187499</v>
      </c>
      <c r="G32" s="77">
        <v>4.8191959178837456</v>
      </c>
      <c r="H32" s="77">
        <v>4.7836542751108073</v>
      </c>
      <c r="I32" s="77">
        <v>4.9362983489953542</v>
      </c>
      <c r="J32" s="77">
        <v>6.2046624889611417</v>
      </c>
      <c r="K32" s="77">
        <v>5.439941605496208</v>
      </c>
      <c r="L32" s="77">
        <v>5.9517550536091584</v>
      </c>
      <c r="M32" s="77">
        <v>6.0458593714086399</v>
      </c>
      <c r="N32" s="77">
        <v>7.1150857160240077</v>
      </c>
      <c r="O32" s="77">
        <v>7.3941255524244642</v>
      </c>
      <c r="P32" s="77">
        <v>4.7262563664871493</v>
      </c>
      <c r="Q32" s="77">
        <v>3.9879610491159649</v>
      </c>
      <c r="R32" s="77">
        <v>4.293266422333156</v>
      </c>
      <c r="S32" s="77">
        <v>4.2837508336597381</v>
      </c>
      <c r="T32" s="77">
        <v>5.1467519105374535</v>
      </c>
      <c r="U32" s="77">
        <v>6.169469858707445</v>
      </c>
      <c r="V32" s="77">
        <v>5.0345409329467774</v>
      </c>
      <c r="W32" s="77">
        <v>8.4079502200219629</v>
      </c>
      <c r="X32" s="77">
        <v>5.4352474776213713</v>
      </c>
      <c r="Y32" s="77">
        <v>10.964797362720857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0.58475749674471833</v>
      </c>
      <c r="D3" s="66">
        <f>IF(RES_hh_tes_in!D3=0,"",RES_hh_tes_in!D3/RES_hh_fec_in!D3)</f>
        <v>0.58617638558400154</v>
      </c>
      <c r="E3" s="66">
        <f>IF(RES_hh_tes_in!E3=0,"",RES_hh_tes_in!E3/RES_hh_fec_in!E3)</f>
        <v>0.5866676390885498</v>
      </c>
      <c r="F3" s="66">
        <f>IF(RES_hh_tes_in!F3=0,"",RES_hh_tes_in!F3/RES_hh_fec_in!F3)</f>
        <v>0.59479710653066109</v>
      </c>
      <c r="G3" s="66">
        <f>IF(RES_hh_tes_in!G3=0,"",RES_hh_tes_in!G3/RES_hh_fec_in!G3)</f>
        <v>0.60954372001327428</v>
      </c>
      <c r="H3" s="66">
        <f>IF(RES_hh_tes_in!H3=0,"",RES_hh_tes_in!H3/RES_hh_fec_in!H3)</f>
        <v>0.62943860690788389</v>
      </c>
      <c r="I3" s="66">
        <f>IF(RES_hh_tes_in!I3=0,"",RES_hh_tes_in!I3/RES_hh_fec_in!I3)</f>
        <v>0.64813837655451723</v>
      </c>
      <c r="J3" s="66">
        <f>IF(RES_hh_tes_in!J3=0,"",RES_hh_tes_in!J3/RES_hh_fec_in!J3)</f>
        <v>0.63609060105313198</v>
      </c>
      <c r="K3" s="66">
        <f>IF(RES_hh_tes_in!K3=0,"",RES_hh_tes_in!K3/RES_hh_fec_in!K3)</f>
        <v>0.64590939615449838</v>
      </c>
      <c r="L3" s="66">
        <f>IF(RES_hh_tes_in!L3=0,"",RES_hh_tes_in!L3/RES_hh_fec_in!L3)</f>
        <v>0.64786875635291219</v>
      </c>
      <c r="M3" s="66">
        <f>IF(RES_hh_tes_in!M3=0,"",RES_hh_tes_in!M3/RES_hh_fec_in!M3)</f>
        <v>0.66572998303742015</v>
      </c>
      <c r="N3" s="66">
        <f>IF(RES_hh_tes_in!N3=0,"",RES_hh_tes_in!N3/RES_hh_fec_in!N3)</f>
        <v>0.67687994391788142</v>
      </c>
      <c r="O3" s="66">
        <f>IF(RES_hh_tes_in!O3=0,"",RES_hh_tes_in!O3/RES_hh_fec_in!O3)</f>
        <v>0.69519866060925051</v>
      </c>
      <c r="P3" s="66">
        <f>IF(RES_hh_tes_in!P3=0,"",RES_hh_tes_in!P3/RES_hh_fec_in!P3)</f>
        <v>0.73771446447037314</v>
      </c>
      <c r="Q3" s="66">
        <f>IF(RES_hh_tes_in!Q3=0,"",RES_hh_tes_in!Q3/RES_hh_fec_in!Q3)</f>
        <v>0.75082662598032157</v>
      </c>
      <c r="R3" s="66">
        <f>IF(RES_hh_tes_in!R3=0,"",RES_hh_tes_in!R3/RES_hh_fec_in!R3)</f>
        <v>0.76338892001145431</v>
      </c>
      <c r="S3" s="66">
        <f>IF(RES_hh_tes_in!S3=0,"",RES_hh_tes_in!S3/RES_hh_fec_in!S3)</f>
        <v>0.7801749818542032</v>
      </c>
      <c r="T3" s="66">
        <f>IF(RES_hh_tes_in!T3=0,"",RES_hh_tes_in!T3/RES_hh_fec_in!T3)</f>
        <v>0.79651243574850561</v>
      </c>
      <c r="U3" s="66">
        <f>IF(RES_hh_tes_in!U3=0,"",RES_hh_tes_in!U3/RES_hh_fec_in!U3)</f>
        <v>0.80364965234954866</v>
      </c>
      <c r="V3" s="66">
        <f>IF(RES_hh_tes_in!V3=0,"",RES_hh_tes_in!V3/RES_hh_fec_in!V3)</f>
        <v>0.83736792397156368</v>
      </c>
      <c r="W3" s="66">
        <f>IF(RES_hh_tes_in!W3=0,"",RES_hh_tes_in!W3/RES_hh_fec_in!W3)</f>
        <v>0.85410646401565293</v>
      </c>
      <c r="X3" s="66">
        <f>IF(RES_hh_tes_in!X3=0,"",RES_hh_tes_in!X3/RES_hh_fec_in!X3)</f>
        <v>0.98322759784584046</v>
      </c>
      <c r="Y3" s="66">
        <f>IF(RES_hh_tes_in!Y3=0,"",RES_hh_tes_in!Y3/RES_hh_fec_in!Y3)</f>
        <v>0.93729664397203161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0.57671409168709198</v>
      </c>
      <c r="D4" s="70">
        <f>IF(RES_hh_tes_in!D4=0,"",RES_hh_tes_in!D4/RES_hh_fec_in!D4)</f>
        <v>0.57816225940119348</v>
      </c>
      <c r="E4" s="70">
        <f>IF(RES_hh_tes_in!E4=0,"",RES_hh_tes_in!E4/RES_hh_fec_in!E4)</f>
        <v>0.57803503412392176</v>
      </c>
      <c r="F4" s="70">
        <f>IF(RES_hh_tes_in!F4=0,"",RES_hh_tes_in!F4/RES_hh_fec_in!F4)</f>
        <v>0.58682749761852004</v>
      </c>
      <c r="G4" s="70">
        <f>IF(RES_hh_tes_in!G4=0,"",RES_hh_tes_in!G4/RES_hh_fec_in!G4)</f>
        <v>0.60124720349428751</v>
      </c>
      <c r="H4" s="70">
        <f>IF(RES_hh_tes_in!H4=0,"",RES_hh_tes_in!H4/RES_hh_fec_in!H4)</f>
        <v>0.62258298538078438</v>
      </c>
      <c r="I4" s="70">
        <f>IF(RES_hh_tes_in!I4=0,"",RES_hh_tes_in!I4/RES_hh_fec_in!I4)</f>
        <v>0.64155187276783909</v>
      </c>
      <c r="J4" s="70">
        <f>IF(RES_hh_tes_in!J4=0,"",RES_hh_tes_in!J4/RES_hh_fec_in!J4)</f>
        <v>0.6292521615584008</v>
      </c>
      <c r="K4" s="70">
        <f>IF(RES_hh_tes_in!K4=0,"",RES_hh_tes_in!K4/RES_hh_fec_in!K4)</f>
        <v>0.64023609845775442</v>
      </c>
      <c r="L4" s="70">
        <f>IF(RES_hh_tes_in!L4=0,"",RES_hh_tes_in!L4/RES_hh_fec_in!L4)</f>
        <v>0.64238376440110834</v>
      </c>
      <c r="M4" s="70">
        <f>IF(RES_hh_tes_in!M4=0,"",RES_hh_tes_in!M4/RES_hh_fec_in!M4)</f>
        <v>0.66195873696333474</v>
      </c>
      <c r="N4" s="70">
        <f>IF(RES_hh_tes_in!N4=0,"",RES_hh_tes_in!N4/RES_hh_fec_in!N4)</f>
        <v>0.67360293470280463</v>
      </c>
      <c r="O4" s="70">
        <f>IF(RES_hh_tes_in!O4=0,"",RES_hh_tes_in!O4/RES_hh_fec_in!O4)</f>
        <v>0.69171921595243013</v>
      </c>
      <c r="P4" s="70">
        <f>IF(RES_hh_tes_in!P4=0,"",RES_hh_tes_in!P4/RES_hh_fec_in!P4)</f>
        <v>0.74275475713427952</v>
      </c>
      <c r="Q4" s="70">
        <f>IF(RES_hh_tes_in!Q4=0,"",RES_hh_tes_in!Q4/RES_hh_fec_in!Q4)</f>
        <v>0.75321523137758528</v>
      </c>
      <c r="R4" s="70">
        <f>IF(RES_hh_tes_in!R4=0,"",RES_hh_tes_in!R4/RES_hh_fec_in!R4)</f>
        <v>0.76472728419355895</v>
      </c>
      <c r="S4" s="70">
        <f>IF(RES_hh_tes_in!S4=0,"",RES_hh_tes_in!S4/RES_hh_fec_in!S4)</f>
        <v>0.78046806688802484</v>
      </c>
      <c r="T4" s="70">
        <f>IF(RES_hh_tes_in!T4=0,"",RES_hh_tes_in!T4/RES_hh_fec_in!T4)</f>
        <v>0.79537405703959296</v>
      </c>
      <c r="U4" s="70">
        <f>IF(RES_hh_tes_in!U4=0,"",RES_hh_tes_in!U4/RES_hh_fec_in!U4)</f>
        <v>0.80117198820255819</v>
      </c>
      <c r="V4" s="70">
        <f>IF(RES_hh_tes_in!V4=0,"",RES_hh_tes_in!V4/RES_hh_fec_in!V4)</f>
        <v>0.8431540304519286</v>
      </c>
      <c r="W4" s="70">
        <f>IF(RES_hh_tes_in!W4=0,"",RES_hh_tes_in!W4/RES_hh_fec_in!W4)</f>
        <v>0.86267080425486753</v>
      </c>
      <c r="X4" s="70">
        <f>IF(RES_hh_tes_in!X4=0,"",RES_hh_tes_in!X4/RES_hh_fec_in!X4)</f>
        <v>1.0382910199677564</v>
      </c>
      <c r="Y4" s="70">
        <f>IF(RES_hh_tes_in!Y4=0,"",RES_hh_tes_in!Y4/RES_hh_fec_in!Y4)</f>
        <v>0.99336642726679392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0.59190132323893241</v>
      </c>
      <c r="D5" s="78">
        <f>IF(RES_hh_tes_in!D5=0,"",RES_hh_tes_in!D5/RES_hh_fec_in!D5)</f>
        <v>0.59637066653284521</v>
      </c>
      <c r="E5" s="78">
        <f>IF(RES_hh_tes_in!E5=0,"",RES_hh_tes_in!E5/RES_hh_fec_in!E5)</f>
        <v>0.60104629572042145</v>
      </c>
      <c r="F5" s="78">
        <f>IF(RES_hh_tes_in!F5=0,"",RES_hh_tes_in!F5/RES_hh_fec_in!F5)</f>
        <v>0.60587697404511809</v>
      </c>
      <c r="G5" s="78">
        <f>IF(RES_hh_tes_in!G5=0,"",RES_hh_tes_in!G5/RES_hh_fec_in!G5)</f>
        <v>0.6108902653922178</v>
      </c>
      <c r="H5" s="78">
        <f>IF(RES_hh_tes_in!H5=0,"",RES_hh_tes_in!H5/RES_hh_fec_in!H5)</f>
        <v>0.61606971363276253</v>
      </c>
      <c r="I5" s="78">
        <f>IF(RES_hh_tes_in!I5=0,"",RES_hh_tes_in!I5/RES_hh_fec_in!I5)</f>
        <v>0.62140890449763286</v>
      </c>
      <c r="J5" s="78">
        <f>IF(RES_hh_tes_in!J5=0,"",RES_hh_tes_in!J5/RES_hh_fec_in!J5)</f>
        <v>0.62691184276653467</v>
      </c>
      <c r="K5" s="78">
        <f>IF(RES_hh_tes_in!K5=0,"",RES_hh_tes_in!K5/RES_hh_fec_in!K5)</f>
        <v>0.63256563695539392</v>
      </c>
      <c r="L5" s="78">
        <f>IF(RES_hh_tes_in!L5=0,"",RES_hh_tes_in!L5/RES_hh_fec_in!L5)</f>
        <v>0.63833837484352995</v>
      </c>
      <c r="M5" s="78">
        <f>IF(RES_hh_tes_in!M5=0,"",RES_hh_tes_in!M5/RES_hh_fec_in!M5)</f>
        <v>0.64409821479007301</v>
      </c>
      <c r="N5" s="78">
        <f>IF(RES_hh_tes_in!N5=0,"",RES_hh_tes_in!N5/RES_hh_fec_in!N5)</f>
        <v>0.64947856445583385</v>
      </c>
      <c r="O5" s="78">
        <f>IF(RES_hh_tes_in!O5=0,"",RES_hh_tes_in!O5/RES_hh_fec_in!O5)</f>
        <v>0.65428546500097329</v>
      </c>
      <c r="P5" s="78">
        <f>IF(RES_hh_tes_in!P5=0,"",RES_hh_tes_in!P5/RES_hh_fec_in!P5)</f>
        <v>0.65907176249439658</v>
      </c>
      <c r="Q5" s="78">
        <f>IF(RES_hh_tes_in!Q5=0,"",RES_hh_tes_in!Q5/RES_hh_fec_in!Q5)</f>
        <v>0.6668695856321043</v>
      </c>
      <c r="R5" s="78">
        <f>IF(RES_hh_tes_in!R5=0,"",RES_hh_tes_in!R5/RES_hh_fec_in!R5)</f>
        <v>0.68207496765877196</v>
      </c>
      <c r="S5" s="78">
        <f>IF(RES_hh_tes_in!S5=0,"",RES_hh_tes_in!S5/RES_hh_fec_in!S5)</f>
        <v>0.70184420854857388</v>
      </c>
      <c r="T5" s="78">
        <f>IF(RES_hh_tes_in!T5=0,"",RES_hh_tes_in!T5/RES_hh_fec_in!T5)</f>
        <v>0.72279801103254304</v>
      </c>
      <c r="U5" s="78" t="str">
        <f>IF(RES_hh_tes_in!U5=0,"",RES_hh_tes_in!U5/RES_hh_fec_in!U5)</f>
        <v/>
      </c>
      <c r="V5" s="78">
        <f>IF(RES_hh_tes_in!V5=0,"",RES_hh_tes_in!V5/RES_hh_fec_in!V5)</f>
        <v>0.75722770095193692</v>
      </c>
      <c r="W5" s="78">
        <f>IF(RES_hh_tes_in!W5=0,"",RES_hh_tes_in!W5/RES_hh_fec_in!W5)</f>
        <v>0.76796876521256219</v>
      </c>
      <c r="X5" s="78">
        <f>IF(RES_hh_tes_in!X5=0,"",RES_hh_tes_in!X5/RES_hh_fec_in!X5)</f>
        <v>0.77532438855324892</v>
      </c>
      <c r="Y5" s="78">
        <f>IF(RES_hh_tes_in!Y5=0,"",RES_hh_tes_in!Y5/RES_hh_fec_in!Y5)</f>
        <v>0.78146432055662829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0.53809396895868766</v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 t="str">
        <f>IF(RES_hh_tes_in!G6=0,"",RES_hh_tes_in!G6/RES_hh_fec_in!G6)</f>
        <v/>
      </c>
      <c r="H6" s="78" t="str">
        <f>IF(RES_hh_tes_in!H6=0,"",RES_hh_tes_in!H6/RES_hh_fec_in!H6)</f>
        <v/>
      </c>
      <c r="I6" s="78" t="str">
        <f>IF(RES_hh_tes_in!I6=0,"",RES_hh_tes_in!I6/RES_hh_fec_in!I6)</f>
        <v/>
      </c>
      <c r="J6" s="78" t="str">
        <f>IF(RES_hh_tes_in!J6=0,"",RES_hh_tes_in!J6/RES_hh_fec_in!J6)</f>
        <v/>
      </c>
      <c r="K6" s="78">
        <f>IF(RES_hh_tes_in!K6=0,"",RES_hh_tes_in!K6/RES_hh_fec_in!K6)</f>
        <v>0.58279437518317689</v>
      </c>
      <c r="L6" s="78">
        <f>IF(RES_hh_tes_in!L6=0,"",RES_hh_tes_in!L6/RES_hh_fec_in!L6)</f>
        <v>0.59049972815831353</v>
      </c>
      <c r="M6" s="78">
        <f>IF(RES_hh_tes_in!M6=0,"",RES_hh_tes_in!M6/RES_hh_fec_in!M6)</f>
        <v>0.60444165943939721</v>
      </c>
      <c r="N6" s="78">
        <f>IF(RES_hh_tes_in!N6=0,"",RES_hh_tes_in!N6/RES_hh_fec_in!N6)</f>
        <v>0.62626005350576042</v>
      </c>
      <c r="O6" s="78">
        <f>IF(RES_hh_tes_in!O6=0,"",RES_hh_tes_in!O6/RES_hh_fec_in!O6)</f>
        <v>0.65678958938491405</v>
      </c>
      <c r="P6" s="78">
        <f>IF(RES_hh_tes_in!P6=0,"",RES_hh_tes_in!P6/RES_hh_fec_in!P6)</f>
        <v>0.69197347930236996</v>
      </c>
      <c r="Q6" s="78">
        <f>IF(RES_hh_tes_in!Q6=0,"",RES_hh_tes_in!Q6/RES_hh_fec_in!Q6)</f>
        <v>0.72006823254350072</v>
      </c>
      <c r="R6" s="78">
        <f>IF(RES_hh_tes_in!R6=0,"",RES_hh_tes_in!R6/RES_hh_fec_in!R6)</f>
        <v>0.73069769540248652</v>
      </c>
      <c r="S6" s="78">
        <f>IF(RES_hh_tes_in!S6=0,"",RES_hh_tes_in!S6/RES_hh_fec_in!S6)</f>
        <v>0.73558317306050514</v>
      </c>
      <c r="T6" s="78">
        <f>IF(RES_hh_tes_in!T6=0,"",RES_hh_tes_in!T6/RES_hh_fec_in!T6)</f>
        <v>0.73713238314447871</v>
      </c>
      <c r="U6" s="78">
        <f>IF(RES_hh_tes_in!U6=0,"",RES_hh_tes_in!U6/RES_hh_fec_in!U6)</f>
        <v>0.73765281350043876</v>
      </c>
      <c r="V6" s="78">
        <f>IF(RES_hh_tes_in!V6=0,"",RES_hh_tes_in!V6/RES_hh_fec_in!V6)</f>
        <v>0.73937980430461037</v>
      </c>
      <c r="W6" s="78">
        <f>IF(RES_hh_tes_in!W6=0,"",RES_hh_tes_in!W6/RES_hh_fec_in!W6)</f>
        <v>0.74203885819257087</v>
      </c>
      <c r="X6" s="78">
        <f>IF(RES_hh_tes_in!X6=0,"",RES_hh_tes_in!X6/RES_hh_fec_in!X6)</f>
        <v>0.7441931104925652</v>
      </c>
      <c r="Y6" s="78">
        <f>IF(RES_hh_tes_in!Y6=0,"",RES_hh_tes_in!Y6/RES_hh_fec_in!Y6)</f>
        <v>0.74605274043573522</v>
      </c>
      <c r="DA6" s="89" t="s">
        <v>724</v>
      </c>
    </row>
    <row r="7" spans="1:105" ht="12" customHeight="1" x14ac:dyDescent="0.25">
      <c r="A7" s="28" t="s">
        <v>200</v>
      </c>
      <c r="B7" s="78"/>
      <c r="C7" s="78" t="str">
        <f>IF(RES_hh_tes_in!C7=0,"",RES_hh_tes_in!C7/RES_hh_fec_in!C7)</f>
        <v/>
      </c>
      <c r="D7" s="78" t="str">
        <f>IF(RES_hh_tes_in!D7=0,"",RES_hh_tes_in!D7/RES_hh_fec_in!D7)</f>
        <v/>
      </c>
      <c r="E7" s="78" t="str">
        <f>IF(RES_hh_tes_in!E7=0,"",RES_hh_tes_in!E7/RES_hh_fec_in!E7)</f>
        <v/>
      </c>
      <c r="F7" s="78" t="str">
        <f>IF(RES_hh_tes_in!F7=0,"",RES_hh_tes_in!F7/RES_hh_fec_in!F7)</f>
        <v/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 t="str">
        <f>IF(RES_hh_tes_in!K7=0,"",RES_hh_tes_in!K7/RES_hh_fec_in!K7)</f>
        <v/>
      </c>
      <c r="L7" s="78" t="str">
        <f>IF(RES_hh_tes_in!L7=0,"",RES_hh_tes_in!L7/RES_hh_fec_in!L7)</f>
        <v/>
      </c>
      <c r="M7" s="78" t="str">
        <f>IF(RES_hh_tes_in!M7=0,"",RES_hh_tes_in!M7/RES_hh_fec_in!M7)</f>
        <v/>
      </c>
      <c r="N7" s="78" t="str">
        <f>IF(RES_hh_tes_in!N7=0,"",RES_hh_tes_in!N7/RES_hh_fec_in!N7)</f>
        <v/>
      </c>
      <c r="O7" s="78" t="str">
        <f>IF(RES_hh_tes_in!O7=0,"",RES_hh_tes_in!O7/RES_hh_fec_in!O7)</f>
        <v/>
      </c>
      <c r="P7" s="78" t="str">
        <f>IF(RES_hh_tes_in!P7=0,"",RES_hh_tes_in!P7/RES_hh_fec_in!P7)</f>
        <v/>
      </c>
      <c r="Q7" s="78" t="str">
        <f>IF(RES_hh_tes_in!Q7=0,"",RES_hh_tes_in!Q7/RES_hh_fec_in!Q7)</f>
        <v/>
      </c>
      <c r="R7" s="78" t="str">
        <f>IF(RES_hh_tes_in!R7=0,"",RES_hh_tes_in!R7/RES_hh_fec_in!R7)</f>
        <v/>
      </c>
      <c r="S7" s="78" t="str">
        <f>IF(RES_hh_tes_in!S7=0,"",RES_hh_tes_in!S7/RES_hh_fec_in!S7)</f>
        <v/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 t="str">
        <f>IF(RES_hh_tes_in!X7=0,"",RES_hh_tes_in!X7/RES_hh_fec_in!X7)</f>
        <v/>
      </c>
      <c r="Y7" s="78" t="str">
        <f>IF(RES_hh_tes_in!Y7=0,"",RES_hh_tes_in!Y7/RES_hh_fec_in!Y7)</f>
        <v/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0.50171010115660886</v>
      </c>
      <c r="D8" s="78">
        <f>IF(RES_hh_tes_in!D8=0,"",RES_hh_tes_in!D8/RES_hh_fec_in!D8)</f>
        <v>0.50656370898594638</v>
      </c>
      <c r="E8" s="78">
        <f>IF(RES_hh_tes_in!E8=0,"",RES_hh_tes_in!E8/RES_hh_fec_in!E8)</f>
        <v>0.51172340067961553</v>
      </c>
      <c r="F8" s="78">
        <f>IF(RES_hh_tes_in!F8=0,"",RES_hh_tes_in!F8/RES_hh_fec_in!F8)</f>
        <v>0.51686432208425126</v>
      </c>
      <c r="G8" s="78">
        <f>IF(RES_hh_tes_in!G8=0,"",RES_hh_tes_in!G8/RES_hh_fec_in!G8)</f>
        <v>0.52227938329069645</v>
      </c>
      <c r="H8" s="78">
        <f>IF(RES_hh_tes_in!H8=0,"",RES_hh_tes_in!H8/RES_hh_fec_in!H8)</f>
        <v>0.52793116080414271</v>
      </c>
      <c r="I8" s="78">
        <f>IF(RES_hh_tes_in!I8=0,"",RES_hh_tes_in!I8/RES_hh_fec_in!I8)</f>
        <v>0.5338901757504575</v>
      </c>
      <c r="J8" s="78">
        <f>IF(RES_hh_tes_in!J8=0,"",RES_hh_tes_in!J8/RES_hh_fec_in!J8)</f>
        <v>0.54044898395101115</v>
      </c>
      <c r="K8" s="78">
        <f>IF(RES_hh_tes_in!K8=0,"",RES_hh_tes_in!K8/RES_hh_fec_in!K8)</f>
        <v>0.54785395362185807</v>
      </c>
      <c r="L8" s="78">
        <f>IF(RES_hh_tes_in!L8=0,"",RES_hh_tes_in!L8/RES_hh_fec_in!L8)</f>
        <v>0.55616665676420551</v>
      </c>
      <c r="M8" s="78">
        <f>IF(RES_hh_tes_in!M8=0,"",RES_hh_tes_in!M8/RES_hh_fec_in!M8)</f>
        <v>0.5715480001689468</v>
      </c>
      <c r="N8" s="78">
        <f>IF(RES_hh_tes_in!N8=0,"",RES_hh_tes_in!N8/RES_hh_fec_in!N8)</f>
        <v>0.59591525877845142</v>
      </c>
      <c r="O8" s="78">
        <f>IF(RES_hh_tes_in!O8=0,"",RES_hh_tes_in!O8/RES_hh_fec_in!O8)</f>
        <v>0.63054790763332891</v>
      </c>
      <c r="P8" s="78">
        <f>IF(RES_hh_tes_in!P8=0,"",RES_hh_tes_in!P8/RES_hh_fec_in!P8)</f>
        <v>0.67134710822793475</v>
      </c>
      <c r="Q8" s="78">
        <f>IF(RES_hh_tes_in!Q8=0,"",RES_hh_tes_in!Q8/RES_hh_fec_in!Q8)</f>
        <v>0.7057660562574628</v>
      </c>
      <c r="R8" s="78">
        <f>IF(RES_hh_tes_in!R8=0,"",RES_hh_tes_in!R8/RES_hh_fec_in!R8)</f>
        <v>0.72326429044262164</v>
      </c>
      <c r="S8" s="78">
        <f>IF(RES_hh_tes_in!S8=0,"",RES_hh_tes_in!S8/RES_hh_fec_in!S8)</f>
        <v>0.73667172602176212</v>
      </c>
      <c r="T8" s="78">
        <f>IF(RES_hh_tes_in!T8=0,"",RES_hh_tes_in!T8/RES_hh_fec_in!T8)</f>
        <v>0.74758523396907839</v>
      </c>
      <c r="U8" s="78">
        <f>IF(RES_hh_tes_in!U8=0,"",RES_hh_tes_in!U8/RES_hh_fec_in!U8)</f>
        <v>0.75710949900254521</v>
      </c>
      <c r="V8" s="78">
        <f>IF(RES_hh_tes_in!V8=0,"",RES_hh_tes_in!V8/RES_hh_fec_in!V8)</f>
        <v>0.7657931542694244</v>
      </c>
      <c r="W8" s="78">
        <f>IF(RES_hh_tes_in!W8=0,"",RES_hh_tes_in!W8/RES_hh_fec_in!W8)</f>
        <v>0.77234249963471568</v>
      </c>
      <c r="X8" s="78">
        <f>IF(RES_hh_tes_in!X8=0,"",RES_hh_tes_in!X8/RES_hh_fec_in!X8)</f>
        <v>0.77618679756480968</v>
      </c>
      <c r="Y8" s="78">
        <f>IF(RES_hh_tes_in!Y8=0,"",RES_hh_tes_in!Y8/RES_hh_fec_in!Y8)</f>
        <v>0.77890131726939749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0.52197280894823461</v>
      </c>
      <c r="D9" s="78">
        <f>IF(RES_hh_tes_in!D9=0,"",RES_hh_tes_in!D9/RES_hh_fec_in!D9)</f>
        <v>0.53236339631957608</v>
      </c>
      <c r="E9" s="78">
        <f>IF(RES_hh_tes_in!E9=0,"",RES_hh_tes_in!E9/RES_hh_fec_in!E9)</f>
        <v>0.54285290086162141</v>
      </c>
      <c r="F9" s="78">
        <f>IF(RES_hh_tes_in!F9=0,"",RES_hh_tes_in!F9/RES_hh_fec_in!F9)</f>
        <v>0.55343106331564662</v>
      </c>
      <c r="G9" s="78">
        <f>IF(RES_hh_tes_in!G9=0,"",RES_hh_tes_in!G9/RES_hh_fec_in!G9)</f>
        <v>0.56408744671583577</v>
      </c>
      <c r="H9" s="78">
        <f>IF(RES_hh_tes_in!H9=0,"",RES_hh_tes_in!H9/RES_hh_fec_in!H9)</f>
        <v>0.57480975998407868</v>
      </c>
      <c r="I9" s="78">
        <f>IF(RES_hh_tes_in!I9=0,"",RES_hh_tes_in!I9/RES_hh_fec_in!I9)</f>
        <v>0.58558178981892983</v>
      </c>
      <c r="J9" s="78">
        <f>IF(RES_hh_tes_in!J9=0,"",RES_hh_tes_in!J9/RES_hh_fec_in!J9)</f>
        <v>0.59636851337144769</v>
      </c>
      <c r="K9" s="78">
        <f>IF(RES_hh_tes_in!K9=0,"",RES_hh_tes_in!K9/RES_hh_fec_in!K9)</f>
        <v>0.60712362005964504</v>
      </c>
      <c r="L9" s="78">
        <f>IF(RES_hh_tes_in!L9=0,"",RES_hh_tes_in!L9/RES_hh_fec_in!L9)</f>
        <v>0.61780600675809738</v>
      </c>
      <c r="M9" s="78">
        <f>IF(RES_hh_tes_in!M9=0,"",RES_hh_tes_in!M9/RES_hh_fec_in!M9)</f>
        <v>0.62761865762409352</v>
      </c>
      <c r="N9" s="78">
        <f>IF(RES_hh_tes_in!N9=0,"",RES_hh_tes_in!N9/RES_hh_fec_in!N9)</f>
        <v>0.63612546089515865</v>
      </c>
      <c r="O9" s="78">
        <f>IF(RES_hh_tes_in!O9=0,"",RES_hh_tes_in!O9/RES_hh_fec_in!O9)</f>
        <v>0.64307453818846083</v>
      </c>
      <c r="P9" s="78">
        <f>IF(RES_hh_tes_in!P9=0,"",RES_hh_tes_in!P9/RES_hh_fec_in!P9)</f>
        <v>0.64906788879447364</v>
      </c>
      <c r="Q9" s="78">
        <f>IF(RES_hh_tes_in!Q9=0,"",RES_hh_tes_in!Q9/RES_hh_fec_in!Q9)</f>
        <v>0.65621907661040368</v>
      </c>
      <c r="R9" s="78">
        <f>IF(RES_hh_tes_in!R9=0,"",RES_hh_tes_in!R9/RES_hh_fec_in!R9)</f>
        <v>0.66693063111793227</v>
      </c>
      <c r="S9" s="78">
        <f>IF(RES_hh_tes_in!S9=0,"",RES_hh_tes_in!S9/RES_hh_fec_in!S9)</f>
        <v>0.67898635776100225</v>
      </c>
      <c r="T9" s="78">
        <f>IF(RES_hh_tes_in!T9=0,"",RES_hh_tes_in!T9/RES_hh_fec_in!T9)</f>
        <v>0.69114673356646328</v>
      </c>
      <c r="U9" s="78">
        <f>IF(RES_hh_tes_in!U9=0,"",RES_hh_tes_in!U9/RES_hh_fec_in!U9)</f>
        <v>0.7023798681007678</v>
      </c>
      <c r="V9" s="78">
        <f>IF(RES_hh_tes_in!V9=0,"",RES_hh_tes_in!V9/RES_hh_fec_in!V9)</f>
        <v>0.71180247269661046</v>
      </c>
      <c r="W9" s="78">
        <f>IF(RES_hh_tes_in!W9=0,"",RES_hh_tes_in!W9/RES_hh_fec_in!W9)</f>
        <v>0.71937189727424855</v>
      </c>
      <c r="X9" s="78">
        <f>IF(RES_hh_tes_in!X9=0,"",RES_hh_tes_in!X9/RES_hh_fec_in!X9)</f>
        <v>0.72628966286326435</v>
      </c>
      <c r="Y9" s="78">
        <f>IF(RES_hh_tes_in!Y9=0,"",RES_hh_tes_in!Y9/RES_hh_fec_in!Y9)</f>
        <v>0.7328089893666091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0.72487734938105386</v>
      </c>
      <c r="D11" s="78">
        <f>IF(RES_hh_tes_in!D11=0,"",RES_hh_tes_in!D11/RES_hh_fec_in!D11)</f>
        <v>0.72613904271079954</v>
      </c>
      <c r="E11" s="78">
        <f>IF(RES_hh_tes_in!E11=0,"",RES_hh_tes_in!E11/RES_hh_fec_in!E11)</f>
        <v>0.72743479846879833</v>
      </c>
      <c r="F11" s="78">
        <f>IF(RES_hh_tes_in!F11=0,"",RES_hh_tes_in!F11/RES_hh_fec_in!F11)</f>
        <v>0.72873519910337747</v>
      </c>
      <c r="G11" s="78">
        <f>IF(RES_hh_tes_in!G11=0,"",RES_hh_tes_in!G11/RES_hh_fec_in!G11)</f>
        <v>0.73006696923085834</v>
      </c>
      <c r="H11" s="78">
        <f>IF(RES_hh_tes_in!H11=0,"",RES_hh_tes_in!H11/RES_hh_fec_in!H11)</f>
        <v>0.73142683809842712</v>
      </c>
      <c r="I11" s="78">
        <f>IF(RES_hh_tes_in!I11=0,"",RES_hh_tes_in!I11/RES_hh_fec_in!I11)</f>
        <v>0.73282139065232588</v>
      </c>
      <c r="J11" s="78">
        <f>IF(RES_hh_tes_in!J11=0,"",RES_hh_tes_in!J11/RES_hh_fec_in!J11)</f>
        <v>0.73427760309303436</v>
      </c>
      <c r="K11" s="78">
        <f>IF(RES_hh_tes_in!K11=0,"",RES_hh_tes_in!K11/RES_hh_fec_in!K11)</f>
        <v>0.73581841228654388</v>
      </c>
      <c r="L11" s="78">
        <f>IF(RES_hh_tes_in!L11=0,"",RES_hh_tes_in!L11/RES_hh_fec_in!L11)</f>
        <v>0.7374499547848713</v>
      </c>
      <c r="M11" s="78">
        <f>IF(RES_hh_tes_in!M11=0,"",RES_hh_tes_in!M11/RES_hh_fec_in!M11)</f>
        <v>0.73970902905717972</v>
      </c>
      <c r="N11" s="78">
        <f>IF(RES_hh_tes_in!N11=0,"",RES_hh_tes_in!N11/RES_hh_fec_in!N11)</f>
        <v>0.74276535731263293</v>
      </c>
      <c r="O11" s="78">
        <f>IF(RES_hh_tes_in!O11=0,"",RES_hh_tes_in!O11/RES_hh_fec_in!O11)</f>
        <v>0.74676772169124739</v>
      </c>
      <c r="P11" s="78">
        <f>IF(RES_hh_tes_in!P11=0,"",RES_hh_tes_in!P11/RES_hh_fec_in!P11)</f>
        <v>0.75143305326335741</v>
      </c>
      <c r="Q11" s="78">
        <f>IF(RES_hh_tes_in!Q11=0,"",RES_hh_tes_in!Q11/RES_hh_fec_in!Q11)</f>
        <v>0.75583468655978114</v>
      </c>
      <c r="R11" s="78">
        <f>IF(RES_hh_tes_in!R11=0,"",RES_hh_tes_in!R11/RES_hh_fec_in!R11)</f>
        <v>0.75920751124650121</v>
      </c>
      <c r="S11" s="78">
        <f>IF(RES_hh_tes_in!S11=0,"",RES_hh_tes_in!S11/RES_hh_fec_in!S11)</f>
        <v>0.762488705837295</v>
      </c>
      <c r="T11" s="78">
        <f>IF(RES_hh_tes_in!T11=0,"",RES_hh_tes_in!T11/RES_hh_fec_in!T11)</f>
        <v>0.76565634679680294</v>
      </c>
      <c r="U11" s="78">
        <f>IF(RES_hh_tes_in!U11=0,"",RES_hh_tes_in!U11/RES_hh_fec_in!U11)</f>
        <v>0.76868851058967558</v>
      </c>
      <c r="V11" s="78">
        <f>IF(RES_hh_tes_in!V11=0,"",RES_hh_tes_in!V11/RES_hh_fec_in!V11)</f>
        <v>0.77156327368055921</v>
      </c>
      <c r="W11" s="78">
        <f>IF(RES_hh_tes_in!W11=0,"",RES_hh_tes_in!W11/RES_hh_fec_in!W11)</f>
        <v>0.77421148458393974</v>
      </c>
      <c r="X11" s="78">
        <f>IF(RES_hh_tes_in!X11=0,"",RES_hh_tes_in!X11/RES_hh_fec_in!X11)</f>
        <v>0.77833242198037955</v>
      </c>
      <c r="Y11" s="78">
        <f>IF(RES_hh_tes_in!Y11=0,"",RES_hh_tes_in!Y11/RES_hh_fec_in!Y11)</f>
        <v>0.78229241814052941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1.4695002368796637</v>
      </c>
      <c r="D12" s="78">
        <f>IF(RES_hh_tes_in!D12=0,"",RES_hh_tes_in!D12/RES_hh_fec_in!D12)</f>
        <v>1.5673541924373977</v>
      </c>
      <c r="E12" s="78">
        <f>IF(RES_hh_tes_in!E12=0,"",RES_hh_tes_in!E12/RES_hh_fec_in!E12)</f>
        <v>1.6668556482823256</v>
      </c>
      <c r="F12" s="78">
        <f>IF(RES_hh_tes_in!F12=0,"",RES_hh_tes_in!F12/RES_hh_fec_in!F12)</f>
        <v>1.7670453366420984</v>
      </c>
      <c r="G12" s="78">
        <f>IF(RES_hh_tes_in!G12=0,"",RES_hh_tes_in!G12/RES_hh_fec_in!G12)</f>
        <v>1.8687972732617151</v>
      </c>
      <c r="H12" s="78">
        <f>IF(RES_hh_tes_in!H12=0,"",RES_hh_tes_in!H12/RES_hh_fec_in!H12)</f>
        <v>1.9720063152538012</v>
      </c>
      <c r="I12" s="78">
        <f>IF(RES_hh_tes_in!I12=0,"",RES_hh_tes_in!I12/RES_hh_fec_in!I12)</f>
        <v>2.0768897317447941</v>
      </c>
      <c r="J12" s="78">
        <f>IF(RES_hh_tes_in!J12=0,"",RES_hh_tes_in!J12/RES_hh_fec_in!J12)</f>
        <v>2.1843333611070426</v>
      </c>
      <c r="K12" s="78">
        <f>IF(RES_hh_tes_in!K12=0,"",RES_hh_tes_in!K12/RES_hh_fec_in!K12)</f>
        <v>2.2950931384177</v>
      </c>
      <c r="L12" s="78">
        <f>IF(RES_hh_tes_in!L12=0,"",RES_hh_tes_in!L12/RES_hh_fec_in!L12)</f>
        <v>2.4093762948071635</v>
      </c>
      <c r="M12" s="78">
        <f>IF(RES_hh_tes_in!M12=0,"",RES_hh_tes_in!M12/RES_hh_fec_in!M12)</f>
        <v>2.5491209414090807</v>
      </c>
      <c r="N12" s="78">
        <f>IF(RES_hh_tes_in!N12=0,"",RES_hh_tes_in!N12/RES_hh_fec_in!N12)</f>
        <v>2.7218922013784712</v>
      </c>
      <c r="O12" s="78">
        <f>IF(RES_hh_tes_in!O12=0,"",RES_hh_tes_in!O12/RES_hh_fec_in!O12)</f>
        <v>2.9302891015137238</v>
      </c>
      <c r="P12" s="78">
        <f>IF(RES_hh_tes_in!P12=0,"",RES_hh_tes_in!P12/RES_hh_fec_in!P12)</f>
        <v>3.1532986587952854</v>
      </c>
      <c r="Q12" s="78">
        <f>IF(RES_hh_tes_in!Q12=0,"",RES_hh_tes_in!Q12/RES_hh_fec_in!Q12)</f>
        <v>3.3267260603942406</v>
      </c>
      <c r="R12" s="78">
        <f>IF(RES_hh_tes_in!R12=0,"",RES_hh_tes_in!R12/RES_hh_fec_in!R12)</f>
        <v>3.3275187401771795</v>
      </c>
      <c r="S12" s="78">
        <f>IF(RES_hh_tes_in!S12=0,"",RES_hh_tes_in!S12/RES_hh_fec_in!S12)</f>
        <v>3.3276068157086169</v>
      </c>
      <c r="T12" s="78">
        <f>IF(RES_hh_tes_in!T12=0,"",RES_hh_tes_in!T12/RES_hh_fec_in!T12)</f>
        <v>3.3277046774102139</v>
      </c>
      <c r="U12" s="78">
        <f>IF(RES_hh_tes_in!U12=0,"",RES_hh_tes_in!U12/RES_hh_fec_in!U12)</f>
        <v>3.3278134126342107</v>
      </c>
      <c r="V12" s="78">
        <f>IF(RES_hh_tes_in!V12=0,"",RES_hh_tes_in!V12/RES_hh_fec_in!V12)</f>
        <v>3.3375995827939411</v>
      </c>
      <c r="W12" s="78">
        <f>IF(RES_hh_tes_in!W12=0,"",RES_hh_tes_in!W12/RES_hh_fec_in!W12)</f>
        <v>3.3897246028206047</v>
      </c>
      <c r="X12" s="78">
        <f>IF(RES_hh_tes_in!X12=0,"",RES_hh_tes_in!X12/RES_hh_fec_in!X12)</f>
        <v>3.4595352027171233</v>
      </c>
      <c r="Y12" s="78">
        <f>IF(RES_hh_tes_in!Y12=0,"",RES_hh_tes_in!Y12/RES_hh_fec_in!Y12)</f>
        <v>3.5396458746527921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0.66557043197063548</v>
      </c>
      <c r="D13" s="79">
        <f>IF(RES_hh_tes_in!D13=0,"",RES_hh_tes_in!D13/RES_hh_fec_in!D13)</f>
        <v>0.67090139649300173</v>
      </c>
      <c r="E13" s="79">
        <f>IF(RES_hh_tes_in!E13=0,"",RES_hh_tes_in!E13/RES_hh_fec_in!E13)</f>
        <v>0.67621751254514595</v>
      </c>
      <c r="F13" s="79">
        <f>IF(RES_hh_tes_in!F13=0,"",RES_hh_tes_in!F13/RES_hh_fec_in!F13)</f>
        <v>0.68153108620714864</v>
      </c>
      <c r="G13" s="79">
        <f>IF(RES_hh_tes_in!G13=0,"",RES_hh_tes_in!G13/RES_hh_fec_in!G13)</f>
        <v>0.68683099510988521</v>
      </c>
      <c r="H13" s="79">
        <f>IF(RES_hh_tes_in!H13=0,"",RES_hh_tes_in!H13/RES_hh_fec_in!H13)</f>
        <v>0.69211864260589695</v>
      </c>
      <c r="I13" s="79">
        <f>IF(RES_hh_tes_in!I13=0,"",RES_hh_tes_in!I13/RES_hh_fec_in!I13)</f>
        <v>0.69739133373489981</v>
      </c>
      <c r="J13" s="79">
        <f>IF(RES_hh_tes_in!J13=0,"",RES_hh_tes_in!J13/RES_hh_fec_in!J13)</f>
        <v>0.70263793021452958</v>
      </c>
      <c r="K13" s="79" t="str">
        <f>IF(RES_hh_tes_in!K13=0,"",RES_hh_tes_in!K13/RES_hh_fec_in!K13)</f>
        <v/>
      </c>
      <c r="L13" s="79">
        <f>IF(RES_hh_tes_in!L13=0,"",RES_hh_tes_in!L13/RES_hh_fec_in!L13)</f>
        <v>0.71302227048534106</v>
      </c>
      <c r="M13" s="79">
        <f>IF(RES_hh_tes_in!M13=0,"",RES_hh_tes_in!M13/RES_hh_fec_in!M13)</f>
        <v>0.71720587354403897</v>
      </c>
      <c r="N13" s="79">
        <f>IF(RES_hh_tes_in!N13=0,"",RES_hh_tes_in!N13/RES_hh_fec_in!N13)</f>
        <v>0.72005596753603696</v>
      </c>
      <c r="O13" s="79">
        <f>IF(RES_hh_tes_in!O13=0,"",RES_hh_tes_in!O13/RES_hh_fec_in!O13)</f>
        <v>0.72202730887818123</v>
      </c>
      <c r="P13" s="79">
        <f>IF(RES_hh_tes_in!P13=0,"",RES_hh_tes_in!P13/RES_hh_fec_in!P13)</f>
        <v>0.72511461585813275</v>
      </c>
      <c r="Q13" s="79">
        <f>IF(RES_hh_tes_in!Q13=0,"",RES_hh_tes_in!Q13/RES_hh_fec_in!Q13)</f>
        <v>0.73473616255916663</v>
      </c>
      <c r="R13" s="79">
        <f>IF(RES_hh_tes_in!R13=0,"",RES_hh_tes_in!R13/RES_hh_fec_in!R13)</f>
        <v>0.75727088567788803</v>
      </c>
      <c r="S13" s="79">
        <f>IF(RES_hh_tes_in!S13=0,"",RES_hh_tes_in!S13/RES_hh_fec_in!S13)</f>
        <v>0.78762950338739213</v>
      </c>
      <c r="T13" s="79">
        <f>IF(RES_hh_tes_in!T13=0,"",RES_hh_tes_in!T13/RES_hh_fec_in!T13)</f>
        <v>0.82164039492308072</v>
      </c>
      <c r="U13" s="79">
        <f>IF(RES_hh_tes_in!U13=0,"",RES_hh_tes_in!U13/RES_hh_fec_in!U13)</f>
        <v>0.85517021838671337</v>
      </c>
      <c r="V13" s="79">
        <f>IF(RES_hh_tes_in!V13=0,"",RES_hh_tes_in!V13/RES_hh_fec_in!V13)</f>
        <v>0.88408156207578648</v>
      </c>
      <c r="W13" s="79" t="str">
        <f>IF(RES_hh_tes_in!W13=0,"",RES_hh_tes_in!W13/RES_hh_fec_in!W13)</f>
        <v/>
      </c>
      <c r="X13" s="79" t="str">
        <f>IF(RES_hh_tes_in!X13=0,"",RES_hh_tes_in!X13/RES_hh_fec_in!X13)</f>
        <v/>
      </c>
      <c r="Y13" s="79" t="str">
        <f>IF(RES_hh_tes_in!Y13=0,"",RES_hh_tes_in!Y13/RES_hh_fec_in!Y13)</f>
        <v/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 t="str">
        <f>IF(RES_hh_tes_in!D15=0,"",RES_hh_tes_in!D15/RES_hh_fec_in!D15)</f>
        <v/>
      </c>
      <c r="E15" s="70">
        <f>IF(RES_hh_tes_in!E15=0,"",RES_hh_tes_in!E15/RES_hh_fec_in!E15)</f>
        <v>2.4005306581370864</v>
      </c>
      <c r="F15" s="70">
        <f>IF(RES_hh_tes_in!F15=0,"",RES_hh_tes_in!F15/RES_hh_fec_in!F15)</f>
        <v>2.4934496418555927</v>
      </c>
      <c r="G15" s="70">
        <f>IF(RES_hh_tes_in!G15=0,"",RES_hh_tes_in!G15/RES_hh_fec_in!G15)</f>
        <v>2.5876472736324052</v>
      </c>
      <c r="H15" s="70">
        <f>IF(RES_hh_tes_in!H15=0,"",RES_hh_tes_in!H15/RES_hh_fec_in!H15)</f>
        <v>2.6830389518243107</v>
      </c>
      <c r="I15" s="70">
        <f>IF(RES_hh_tes_in!I15=0,"",RES_hh_tes_in!I15/RES_hh_fec_in!I15)</f>
        <v>2.7797375164052296</v>
      </c>
      <c r="J15" s="70">
        <f>IF(RES_hh_tes_in!J15=0,"",RES_hh_tes_in!J15/RES_hh_fec_in!J15)</f>
        <v>2.878248707654639</v>
      </c>
      <c r="K15" s="70">
        <f>IF(RES_hh_tes_in!K15=0,"",RES_hh_tes_in!K15/RES_hh_fec_in!K15)</f>
        <v>2.9789731140424176</v>
      </c>
      <c r="L15" s="70">
        <f>IF(RES_hh_tes_in!L15=0,"",RES_hh_tes_in!L15/RES_hh_fec_in!L15)</f>
        <v>3.0819638579110538</v>
      </c>
      <c r="M15" s="70">
        <f>IF(RES_hh_tes_in!M15=0,"",RES_hh_tes_in!M15/RES_hh_fec_in!M15)</f>
        <v>3.1999836589526738</v>
      </c>
      <c r="N15" s="70">
        <f>IF(RES_hh_tes_in!N15=0,"",RES_hh_tes_in!N15/RES_hh_fec_in!N15)</f>
        <v>3.3368211827059544</v>
      </c>
      <c r="O15" s="70">
        <f>IF(RES_hh_tes_in!O15=0,"",RES_hh_tes_in!O15/RES_hh_fec_in!O15)</f>
        <v>3.4922323245626319</v>
      </c>
      <c r="P15" s="70">
        <f>IF(RES_hh_tes_in!P15=0,"",RES_hh_tes_in!P15/RES_hh_fec_in!P15)</f>
        <v>3.651092471704366</v>
      </c>
      <c r="Q15" s="70">
        <f>IF(RES_hh_tes_in!Q15=0,"",RES_hh_tes_in!Q15/RES_hh_fec_in!Q15)</f>
        <v>3.7730151989604694</v>
      </c>
      <c r="R15" s="70">
        <f>IF(RES_hh_tes_in!R15=0,"",RES_hh_tes_in!R15/RES_hh_fec_in!R15)</f>
        <v>3.7994331861574362</v>
      </c>
      <c r="S15" s="70">
        <f>IF(RES_hh_tes_in!S15=0,"",RES_hh_tes_in!S15/RES_hh_fec_in!S15)</f>
        <v>3.802368518068211</v>
      </c>
      <c r="T15" s="70">
        <f>IF(RES_hh_tes_in!T15=0,"",RES_hh_tes_in!T15/RES_hh_fec_in!T15)</f>
        <v>3.8056299979690706</v>
      </c>
      <c r="U15" s="70">
        <f>IF(RES_hh_tes_in!U15=0,"",RES_hh_tes_in!U15/RES_hh_fec_in!U15)</f>
        <v>3.8092538645255822</v>
      </c>
      <c r="V15" s="70">
        <f>IF(RES_hh_tes_in!V15=0,"",RES_hh_tes_in!V15/RES_hh_fec_in!V15)</f>
        <v>3.8196091954209539</v>
      </c>
      <c r="W15" s="70">
        <f>IF(RES_hh_tes_in!W15=0,"",RES_hh_tes_in!W15/RES_hh_fec_in!W15)</f>
        <v>3.8535973994560289</v>
      </c>
      <c r="X15" s="70">
        <f>IF(RES_hh_tes_in!X15=0,"",RES_hh_tes_in!X15/RES_hh_fec_in!X15)</f>
        <v>3.8954798419414041</v>
      </c>
      <c r="Y15" s="70">
        <f>IF(RES_hh_tes_in!Y15=0,"",RES_hh_tes_in!Y15/RES_hh_fec_in!Y15)</f>
        <v>3.9426887994866826</v>
      </c>
      <c r="DA15" s="88" t="s">
        <v>733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 t="str">
        <f>IF(RES_hh_tes_in!D16=0,"",RES_hh_tes_in!D16/RES_hh_fec_in!D16)</f>
        <v/>
      </c>
      <c r="E16" s="78">
        <f>IF(RES_hh_tes_in!E16=0,"",RES_hh_tes_in!E16/RES_hh_fec_in!E16)</f>
        <v>2.4005306581370864</v>
      </c>
      <c r="F16" s="78">
        <f>IF(RES_hh_tes_in!F16=0,"",RES_hh_tes_in!F16/RES_hh_fec_in!F16)</f>
        <v>2.4934496418555927</v>
      </c>
      <c r="G16" s="78">
        <f>IF(RES_hh_tes_in!G16=0,"",RES_hh_tes_in!G16/RES_hh_fec_in!G16)</f>
        <v>2.5876472736324052</v>
      </c>
      <c r="H16" s="78">
        <f>IF(RES_hh_tes_in!H16=0,"",RES_hh_tes_in!H16/RES_hh_fec_in!H16)</f>
        <v>2.6830389518243107</v>
      </c>
      <c r="I16" s="78">
        <f>IF(RES_hh_tes_in!I16=0,"",RES_hh_tes_in!I16/RES_hh_fec_in!I16)</f>
        <v>2.7797375164052296</v>
      </c>
      <c r="J16" s="78">
        <f>IF(RES_hh_tes_in!J16=0,"",RES_hh_tes_in!J16/RES_hh_fec_in!J16)</f>
        <v>2.878248707654639</v>
      </c>
      <c r="K16" s="78">
        <f>IF(RES_hh_tes_in!K16=0,"",RES_hh_tes_in!K16/RES_hh_fec_in!K16)</f>
        <v>2.9789731140424176</v>
      </c>
      <c r="L16" s="78">
        <f>IF(RES_hh_tes_in!L16=0,"",RES_hh_tes_in!L16/RES_hh_fec_in!L16)</f>
        <v>3.0819638579110538</v>
      </c>
      <c r="M16" s="78">
        <f>IF(RES_hh_tes_in!M16=0,"",RES_hh_tes_in!M16/RES_hh_fec_in!M16)</f>
        <v>3.1999836589526738</v>
      </c>
      <c r="N16" s="78">
        <f>IF(RES_hh_tes_in!N16=0,"",RES_hh_tes_in!N16/RES_hh_fec_in!N16)</f>
        <v>3.3368211827059544</v>
      </c>
      <c r="O16" s="78">
        <f>IF(RES_hh_tes_in!O16=0,"",RES_hh_tes_in!O16/RES_hh_fec_in!O16)</f>
        <v>3.4922323245626319</v>
      </c>
      <c r="P16" s="78">
        <f>IF(RES_hh_tes_in!P16=0,"",RES_hh_tes_in!P16/RES_hh_fec_in!P16)</f>
        <v>3.651092471704366</v>
      </c>
      <c r="Q16" s="78">
        <f>IF(RES_hh_tes_in!Q16=0,"",RES_hh_tes_in!Q16/RES_hh_fec_in!Q16)</f>
        <v>3.7730151989604694</v>
      </c>
      <c r="R16" s="78">
        <f>IF(RES_hh_tes_in!R16=0,"",RES_hh_tes_in!R16/RES_hh_fec_in!R16)</f>
        <v>3.7994331861574362</v>
      </c>
      <c r="S16" s="78">
        <f>IF(RES_hh_tes_in!S16=0,"",RES_hh_tes_in!S16/RES_hh_fec_in!S16)</f>
        <v>3.802368518068211</v>
      </c>
      <c r="T16" s="78">
        <f>IF(RES_hh_tes_in!T16=0,"",RES_hh_tes_in!T16/RES_hh_fec_in!T16)</f>
        <v>3.8056299979690706</v>
      </c>
      <c r="U16" s="78">
        <f>IF(RES_hh_tes_in!U16=0,"",RES_hh_tes_in!U16/RES_hh_fec_in!U16)</f>
        <v>3.8092538645255822</v>
      </c>
      <c r="V16" s="78">
        <f>IF(RES_hh_tes_in!V16=0,"",RES_hh_tes_in!V16/RES_hh_fec_in!V16)</f>
        <v>3.8196091954209539</v>
      </c>
      <c r="W16" s="78">
        <f>IF(RES_hh_tes_in!W16=0,"",RES_hh_tes_in!W16/RES_hh_fec_in!W16)</f>
        <v>3.8535973994560289</v>
      </c>
      <c r="X16" s="78">
        <f>IF(RES_hh_tes_in!X16=0,"",RES_hh_tes_in!X16/RES_hh_fec_in!X16)</f>
        <v>3.8954798419414041</v>
      </c>
      <c r="Y16" s="78">
        <f>IF(RES_hh_tes_in!Y16=0,"",RES_hh_tes_in!Y16/RES_hh_fec_in!Y16)</f>
        <v>3.9426887994866826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0.61325268463118821</v>
      </c>
      <c r="D17" s="70">
        <f>IF(RES_hh_tes_in!D17=0,"",RES_hh_tes_in!D17/RES_hh_fec_in!D17)</f>
        <v>0.6107333439989302</v>
      </c>
      <c r="E17" s="70">
        <f>IF(RES_hh_tes_in!E17=0,"",RES_hh_tes_in!E17/RES_hh_fec_in!E17)</f>
        <v>0.61453501869738048</v>
      </c>
      <c r="F17" s="70">
        <f>IF(RES_hh_tes_in!F17=0,"",RES_hh_tes_in!F17/RES_hh_fec_in!F17)</f>
        <v>0.61485512050057123</v>
      </c>
      <c r="G17" s="70">
        <f>IF(RES_hh_tes_in!G17=0,"",RES_hh_tes_in!G17/RES_hh_fec_in!G17)</f>
        <v>0.62813061072746579</v>
      </c>
      <c r="H17" s="70">
        <f>IF(RES_hh_tes_in!H17=0,"",RES_hh_tes_in!H17/RES_hh_fec_in!H17)</f>
        <v>0.63746185260481747</v>
      </c>
      <c r="I17" s="70">
        <f>IF(RES_hh_tes_in!I17=0,"",RES_hh_tes_in!I17/RES_hh_fec_in!I17)</f>
        <v>0.65818393713411438</v>
      </c>
      <c r="J17" s="70">
        <f>IF(RES_hh_tes_in!J17=0,"",RES_hh_tes_in!J17/RES_hh_fec_in!J17)</f>
        <v>0.64999989813001657</v>
      </c>
      <c r="K17" s="70">
        <f>IF(RES_hh_tes_in!K17=0,"",RES_hh_tes_in!K17/RES_hh_fec_in!K17)</f>
        <v>0.65254831244702349</v>
      </c>
      <c r="L17" s="70">
        <f>IF(RES_hh_tes_in!L17=0,"",RES_hh_tes_in!L17/RES_hh_fec_in!L17)</f>
        <v>0.65715883545779807</v>
      </c>
      <c r="M17" s="70">
        <f>IF(RES_hh_tes_in!M17=0,"",RES_hh_tes_in!M17/RES_hh_fec_in!M17)</f>
        <v>0.66916161232568538</v>
      </c>
      <c r="N17" s="70">
        <f>IF(RES_hh_tes_in!N17=0,"",RES_hh_tes_in!N17/RES_hh_fec_in!N17)</f>
        <v>0.68007171352487328</v>
      </c>
      <c r="O17" s="70">
        <f>IF(RES_hh_tes_in!O17=0,"",RES_hh_tes_in!O17/RES_hh_fec_in!O17)</f>
        <v>0.69343044862767422</v>
      </c>
      <c r="P17" s="70">
        <f>IF(RES_hh_tes_in!P17=0,"",RES_hh_tes_in!P17/RES_hh_fec_in!P17)</f>
        <v>0.69817263406785435</v>
      </c>
      <c r="Q17" s="70">
        <f>IF(RES_hh_tes_in!Q17=0,"",RES_hh_tes_in!Q17/RES_hh_fec_in!Q17)</f>
        <v>0.72700773115830586</v>
      </c>
      <c r="R17" s="70">
        <f>IF(RES_hh_tes_in!R17=0,"",RES_hh_tes_in!R17/RES_hh_fec_in!R17)</f>
        <v>0.74618411047974409</v>
      </c>
      <c r="S17" s="70">
        <f>IF(RES_hh_tes_in!S17=0,"",RES_hh_tes_in!S17/RES_hh_fec_in!S17)</f>
        <v>0.76024696650338375</v>
      </c>
      <c r="T17" s="70">
        <f>IF(RES_hh_tes_in!T17=0,"",RES_hh_tes_in!T17/RES_hh_fec_in!T17)</f>
        <v>0.76520091799535594</v>
      </c>
      <c r="U17" s="70">
        <f>IF(RES_hh_tes_in!U17=0,"",RES_hh_tes_in!U17/RES_hh_fec_in!U17)</f>
        <v>0.77267844492278392</v>
      </c>
      <c r="V17" s="70">
        <f>IF(RES_hh_tes_in!V17=0,"",RES_hh_tes_in!V17/RES_hh_fec_in!V17)</f>
        <v>0.78297177528757733</v>
      </c>
      <c r="W17" s="70">
        <f>IF(RES_hh_tes_in!W17=0,"",RES_hh_tes_in!W17/RES_hh_fec_in!W17)</f>
        <v>0.7933771575826617</v>
      </c>
      <c r="X17" s="70">
        <f>IF(RES_hh_tes_in!X17=0,"",RES_hh_tes_in!X17/RES_hh_fec_in!X17)</f>
        <v>0.80459332442216203</v>
      </c>
      <c r="Y17" s="70">
        <f>IF(RES_hh_tes_in!Y17=0,"",RES_hh_tes_in!Y17/RES_hh_fec_in!Y17)</f>
        <v>0.80813079904150609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0.6054667645534153</v>
      </c>
      <c r="D18" s="78">
        <f>IF(RES_hh_tes_in!D18=0,"",RES_hh_tes_in!D18/RES_hh_fec_in!D18)</f>
        <v>0.6095789150633828</v>
      </c>
      <c r="E18" s="78">
        <f>IF(RES_hh_tes_in!E18=0,"",RES_hh_tes_in!E18/RES_hh_fec_in!E18)</f>
        <v>0.61388086496602212</v>
      </c>
      <c r="F18" s="78">
        <f>IF(RES_hh_tes_in!F18=0,"",RES_hh_tes_in!F18/RES_hh_fec_in!F18)</f>
        <v>0.61832547237925117</v>
      </c>
      <c r="G18" s="78">
        <f>IF(RES_hh_tes_in!G18=0,"",RES_hh_tes_in!G18/RES_hh_fec_in!G18)</f>
        <v>0.62293809826495317</v>
      </c>
      <c r="H18" s="78">
        <f>IF(RES_hh_tes_in!H18=0,"",RES_hh_tes_in!H18/RES_hh_fec_in!H18)</f>
        <v>0.62770360167855643</v>
      </c>
      <c r="I18" s="78">
        <f>IF(RES_hh_tes_in!I18=0,"",RES_hh_tes_in!I18/RES_hh_fec_in!I18)</f>
        <v>0.63261608098344513</v>
      </c>
      <c r="J18" s="78">
        <f>IF(RES_hh_tes_in!J18=0,"",RES_hh_tes_in!J18/RES_hh_fec_in!J18)</f>
        <v>0.63767922089476148</v>
      </c>
      <c r="K18" s="78">
        <f>IF(RES_hh_tes_in!K18=0,"",RES_hh_tes_in!K18/RES_hh_fec_in!K18)</f>
        <v>0.64288116022411079</v>
      </c>
      <c r="L18" s="78">
        <f>IF(RES_hh_tes_in!L18=0,"",RES_hh_tes_in!L18/RES_hh_fec_in!L18)</f>
        <v>0.6481925371959667</v>
      </c>
      <c r="M18" s="78">
        <f>IF(RES_hh_tes_in!M18=0,"",RES_hh_tes_in!M18/RES_hh_fec_in!M18)</f>
        <v>0.65349204703799801</v>
      </c>
      <c r="N18" s="78">
        <f>IF(RES_hh_tes_in!N18=0,"",RES_hh_tes_in!N18/RES_hh_fec_in!N18)</f>
        <v>0.65844239570599927</v>
      </c>
      <c r="O18" s="78">
        <f>IF(RES_hh_tes_in!O18=0,"",RES_hh_tes_in!O18/RES_hh_fec_in!O18)</f>
        <v>0.66286512567507094</v>
      </c>
      <c r="P18" s="78">
        <f>IF(RES_hh_tes_in!P18=0,"",RES_hh_tes_in!P18/RES_hh_fec_in!P18)</f>
        <v>0.66726889920154009</v>
      </c>
      <c r="Q18" s="78">
        <f>IF(RES_hh_tes_in!Q18=0,"",RES_hh_tes_in!Q18/RES_hh_fec_in!Q18)</f>
        <v>0.67444351531036184</v>
      </c>
      <c r="R18" s="78">
        <f>IF(RES_hh_tes_in!R18=0,"",RES_hh_tes_in!R18/RES_hh_fec_in!R18)</f>
        <v>0.68843367344844264</v>
      </c>
      <c r="S18" s="78">
        <f>IF(RES_hh_tes_in!S18=0,"",RES_hh_tes_in!S18/RES_hh_fec_in!S18)</f>
        <v>0.70662294392077118</v>
      </c>
      <c r="T18" s="78">
        <f>IF(RES_hh_tes_in!T18=0,"",RES_hh_tes_in!T18/RES_hh_fec_in!T18)</f>
        <v>0.72590210506454966</v>
      </c>
      <c r="U18" s="78" t="str">
        <f>IF(RES_hh_tes_in!U18=0,"",RES_hh_tes_in!U18/RES_hh_fec_in!U18)</f>
        <v/>
      </c>
      <c r="V18" s="78">
        <f>IF(RES_hh_tes_in!V18=0,"",RES_hh_tes_in!V18/RES_hh_fec_in!V18)</f>
        <v>0.75758015207268314</v>
      </c>
      <c r="W18" s="78">
        <f>IF(RES_hh_tes_in!W18=0,"",RES_hh_tes_in!W18/RES_hh_fec_in!W18)</f>
        <v>0.76746278358525477</v>
      </c>
      <c r="X18" s="78">
        <f>IF(RES_hh_tes_in!X18=0,"",RES_hh_tes_in!X18/RES_hh_fec_in!X18)</f>
        <v>0.77481356062172135</v>
      </c>
      <c r="Y18" s="78">
        <f>IF(RES_hh_tes_in!Y18=0,"",RES_hh_tes_in!Y18/RES_hh_fec_in!Y18)</f>
        <v>0.78094944728767646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 t="str">
        <f>IF(RES_hh_tes_in!C19=0,"",RES_hh_tes_in!C19/RES_hh_fec_in!C19)</f>
        <v/>
      </c>
      <c r="D19" s="78" t="str">
        <f>IF(RES_hh_tes_in!D19=0,"",RES_hh_tes_in!D19/RES_hh_fec_in!D19)</f>
        <v/>
      </c>
      <c r="E19" s="78" t="str">
        <f>IF(RES_hh_tes_in!E19=0,"",RES_hh_tes_in!E19/RES_hh_fec_in!E19)</f>
        <v/>
      </c>
      <c r="F19" s="78" t="str">
        <f>IF(RES_hh_tes_in!F19=0,"",RES_hh_tes_in!F19/RES_hh_fec_in!F19)</f>
        <v/>
      </c>
      <c r="G19" s="78" t="str">
        <f>IF(RES_hh_tes_in!G19=0,"",RES_hh_tes_in!G19/RES_hh_fec_in!G19)</f>
        <v/>
      </c>
      <c r="H19" s="78" t="str">
        <f>IF(RES_hh_tes_in!H19=0,"",RES_hh_tes_in!H19/RES_hh_fec_in!H19)</f>
        <v/>
      </c>
      <c r="I19" s="78" t="str">
        <f>IF(RES_hh_tes_in!I19=0,"",RES_hh_tes_in!I19/RES_hh_fec_in!I19)</f>
        <v/>
      </c>
      <c r="J19" s="78" t="str">
        <f>IF(RES_hh_tes_in!J19=0,"",RES_hh_tes_in!J19/RES_hh_fec_in!J19)</f>
        <v/>
      </c>
      <c r="K19" s="78" t="str">
        <f>IF(RES_hh_tes_in!K19=0,"",RES_hh_tes_in!K19/RES_hh_fec_in!K19)</f>
        <v/>
      </c>
      <c r="L19" s="78" t="str">
        <f>IF(RES_hh_tes_in!L19=0,"",RES_hh_tes_in!L19/RES_hh_fec_in!L19)</f>
        <v/>
      </c>
      <c r="M19" s="78" t="str">
        <f>IF(RES_hh_tes_in!M19=0,"",RES_hh_tes_in!M19/RES_hh_fec_in!M19)</f>
        <v/>
      </c>
      <c r="N19" s="78" t="str">
        <f>IF(RES_hh_tes_in!N19=0,"",RES_hh_tes_in!N19/RES_hh_fec_in!N19)</f>
        <v/>
      </c>
      <c r="O19" s="78" t="str">
        <f>IF(RES_hh_tes_in!O19=0,"",RES_hh_tes_in!O19/RES_hh_fec_in!O19)</f>
        <v/>
      </c>
      <c r="P19" s="78" t="str">
        <f>IF(RES_hh_tes_in!P19=0,"",RES_hh_tes_in!P19/RES_hh_fec_in!P19)</f>
        <v/>
      </c>
      <c r="Q19" s="78" t="str">
        <f>IF(RES_hh_tes_in!Q19=0,"",RES_hh_tes_in!Q19/RES_hh_fec_in!Q19)</f>
        <v/>
      </c>
      <c r="R19" s="78" t="str">
        <f>IF(RES_hh_tes_in!R19=0,"",RES_hh_tes_in!R19/RES_hh_fec_in!R19)</f>
        <v/>
      </c>
      <c r="S19" s="78" t="str">
        <f>IF(RES_hh_tes_in!S19=0,"",RES_hh_tes_in!S19/RES_hh_fec_in!S19)</f>
        <v/>
      </c>
      <c r="T19" s="78" t="str">
        <f>IF(RES_hh_tes_in!T19=0,"",RES_hh_tes_in!T19/RES_hh_fec_in!T19)</f>
        <v/>
      </c>
      <c r="U19" s="78" t="str">
        <f>IF(RES_hh_tes_in!U19=0,"",RES_hh_tes_in!U19/RES_hh_fec_in!U19)</f>
        <v/>
      </c>
      <c r="V19" s="78" t="str">
        <f>IF(RES_hh_tes_in!V19=0,"",RES_hh_tes_in!V19/RES_hh_fec_in!V19)</f>
        <v/>
      </c>
      <c r="W19" s="78" t="str">
        <f>IF(RES_hh_tes_in!W19=0,"",RES_hh_tes_in!W19/RES_hh_fec_in!W19)</f>
        <v/>
      </c>
      <c r="X19" s="78" t="str">
        <f>IF(RES_hh_tes_in!X19=0,"",RES_hh_tes_in!X19/RES_hh_fec_in!X19)</f>
        <v/>
      </c>
      <c r="Y19" s="78" t="str">
        <f>IF(RES_hh_tes_in!Y19=0,"",RES_hh_tes_in!Y19/RES_hh_fec_in!Y19)</f>
        <v/>
      </c>
      <c r="DA19" s="89" t="s">
        <v>737</v>
      </c>
    </row>
    <row r="20" spans="1:105" ht="12" customHeight="1" x14ac:dyDescent="0.25">
      <c r="A20" s="28" t="s">
        <v>200</v>
      </c>
      <c r="B20" s="78"/>
      <c r="C20" s="78" t="str">
        <f>IF(RES_hh_tes_in!C20=0,"",RES_hh_tes_in!C20/RES_hh_fec_in!C20)</f>
        <v/>
      </c>
      <c r="D20" s="78" t="str">
        <f>IF(RES_hh_tes_in!D20=0,"",RES_hh_tes_in!D20/RES_hh_fec_in!D20)</f>
        <v/>
      </c>
      <c r="E20" s="78" t="str">
        <f>IF(RES_hh_tes_in!E20=0,"",RES_hh_tes_in!E20/RES_hh_fec_in!E20)</f>
        <v/>
      </c>
      <c r="F20" s="78" t="str">
        <f>IF(RES_hh_tes_in!F20=0,"",RES_hh_tes_in!F20/RES_hh_fec_in!F20)</f>
        <v/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 t="str">
        <f>IF(RES_hh_tes_in!K20=0,"",RES_hh_tes_in!K20/RES_hh_fec_in!K20)</f>
        <v/>
      </c>
      <c r="L20" s="78" t="str">
        <f>IF(RES_hh_tes_in!L20=0,"",RES_hh_tes_in!L20/RES_hh_fec_in!L20)</f>
        <v/>
      </c>
      <c r="M20" s="78" t="str">
        <f>IF(RES_hh_tes_in!M20=0,"",RES_hh_tes_in!M20/RES_hh_fec_in!M20)</f>
        <v/>
      </c>
      <c r="N20" s="78" t="str">
        <f>IF(RES_hh_tes_in!N20=0,"",RES_hh_tes_in!N20/RES_hh_fec_in!N20)</f>
        <v/>
      </c>
      <c r="O20" s="78" t="str">
        <f>IF(RES_hh_tes_in!O20=0,"",RES_hh_tes_in!O20/RES_hh_fec_in!O20)</f>
        <v/>
      </c>
      <c r="P20" s="78" t="str">
        <f>IF(RES_hh_tes_in!P20=0,"",RES_hh_tes_in!P20/RES_hh_fec_in!P20)</f>
        <v/>
      </c>
      <c r="Q20" s="78" t="str">
        <f>IF(RES_hh_tes_in!Q20=0,"",RES_hh_tes_in!Q20/RES_hh_fec_in!Q20)</f>
        <v/>
      </c>
      <c r="R20" s="78" t="str">
        <f>IF(RES_hh_tes_in!R20=0,"",RES_hh_tes_in!R20/RES_hh_fec_in!R20)</f>
        <v/>
      </c>
      <c r="S20" s="78" t="str">
        <f>IF(RES_hh_tes_in!S20=0,"",RES_hh_tes_in!S20/RES_hh_fec_in!S20)</f>
        <v/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 t="str">
        <f>IF(RES_hh_tes_in!X20=0,"",RES_hh_tes_in!X20/RES_hh_fec_in!X20)</f>
        <v/>
      </c>
      <c r="Y20" s="78" t="str">
        <f>IF(RES_hh_tes_in!Y20=0,"",RES_hh_tes_in!Y20/RES_hh_fec_in!Y20)</f>
        <v/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0.53770848253173154</v>
      </c>
      <c r="D21" s="78">
        <f>IF(RES_hh_tes_in!D21=0,"",RES_hh_tes_in!D21/RES_hh_fec_in!D21)</f>
        <v>0.54433710074419184</v>
      </c>
      <c r="E21" s="78">
        <f>IF(RES_hh_tes_in!E21=0,"",RES_hh_tes_in!E21/RES_hh_fec_in!E21)</f>
        <v>0.55126595634305553</v>
      </c>
      <c r="F21" s="78">
        <f>IF(RES_hh_tes_in!F21=0,"",RES_hh_tes_in!F21/RES_hh_fec_in!F21)</f>
        <v>0.55824819319848129</v>
      </c>
      <c r="G21" s="78">
        <f>IF(RES_hh_tes_in!G21=0,"",RES_hh_tes_in!G21/RES_hh_fec_in!G21)</f>
        <v>0.56550478452741659</v>
      </c>
      <c r="H21" s="78">
        <f>IF(RES_hh_tes_in!H21=0,"",RES_hh_tes_in!H21/RES_hh_fec_in!H21)</f>
        <v>0.57300639280572074</v>
      </c>
      <c r="I21" s="78">
        <f>IF(RES_hh_tes_in!I21=0,"",RES_hh_tes_in!I21/RES_hh_fec_in!I21)</f>
        <v>0.58080511790856493</v>
      </c>
      <c r="J21" s="78">
        <f>IF(RES_hh_tes_in!J21=0,"",RES_hh_tes_in!J21/RES_hh_fec_in!J21)</f>
        <v>0.58911970797026703</v>
      </c>
      <c r="K21" s="78">
        <f>IF(RES_hh_tes_in!K21=0,"",RES_hh_tes_in!K21/RES_hh_fec_in!K21)</f>
        <v>0.59813307627043233</v>
      </c>
      <c r="L21" s="78">
        <f>IF(RES_hh_tes_in!L21=0,"",RES_hh_tes_in!L21/RES_hh_fec_in!L21)</f>
        <v>0.60788868242646599</v>
      </c>
      <c r="M21" s="78">
        <f>IF(RES_hh_tes_in!M21=0,"",RES_hh_tes_in!M21/RES_hh_fec_in!M21)</f>
        <v>0.6229398546962025</v>
      </c>
      <c r="N21" s="78">
        <f>IF(RES_hh_tes_in!N21=0,"",RES_hh_tes_in!N21/RES_hh_fec_in!N21)</f>
        <v>0.64469250019299795</v>
      </c>
      <c r="O21" s="78">
        <f>IF(RES_hh_tes_in!O21=0,"",RES_hh_tes_in!O21/RES_hh_fec_in!O21)</f>
        <v>0.67415007051920806</v>
      </c>
      <c r="P21" s="78">
        <f>IF(RES_hh_tes_in!P21=0,"",RES_hh_tes_in!P21/RES_hh_fec_in!P21)</f>
        <v>0.70840139792731549</v>
      </c>
      <c r="Q21" s="78">
        <f>IF(RES_hh_tes_in!Q21=0,"",RES_hh_tes_in!Q21/RES_hh_fec_in!Q21)</f>
        <v>0.73838927766457541</v>
      </c>
      <c r="R21" s="78">
        <f>IF(RES_hh_tes_in!R21=0,"",RES_hh_tes_in!R21/RES_hh_fec_in!R21)</f>
        <v>0.75672006455331475</v>
      </c>
      <c r="S21" s="78">
        <f>IF(RES_hh_tes_in!S21=0,"",RES_hh_tes_in!S21/RES_hh_fec_in!S21)</f>
        <v>0.77233080199477888</v>
      </c>
      <c r="T21" s="78">
        <f>IF(RES_hh_tes_in!T21=0,"",RES_hh_tes_in!T21/RES_hh_fec_in!T21)</f>
        <v>0.78546652155474961</v>
      </c>
      <c r="U21" s="78">
        <f>IF(RES_hh_tes_in!U21=0,"",RES_hh_tes_in!U21/RES_hh_fec_in!U21)</f>
        <v>0.7963605603596221</v>
      </c>
      <c r="V21" s="78">
        <f>IF(RES_hh_tes_in!V21=0,"",RES_hh_tes_in!V21/RES_hh_fec_in!V21)</f>
        <v>0.80521757044348574</v>
      </c>
      <c r="W21" s="78">
        <f>IF(RES_hh_tes_in!W21=0,"",RES_hh_tes_in!W21/RES_hh_fec_in!W21)</f>
        <v>0.8110791911805767</v>
      </c>
      <c r="X21" s="78">
        <f>IF(RES_hh_tes_in!X21=0,"",RES_hh_tes_in!X21/RES_hh_fec_in!X21)</f>
        <v>0.81371912351930276</v>
      </c>
      <c r="Y21" s="78">
        <f>IF(RES_hh_tes_in!Y21=0,"",RES_hh_tes_in!Y21/RES_hh_fec_in!Y21)</f>
        <v>0.81526699016228965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0.54084475277985256</v>
      </c>
      <c r="D22" s="78">
        <f>IF(RES_hh_tes_in!D22=0,"",RES_hh_tes_in!D22/RES_hh_fec_in!D22)</f>
        <v>0.55382714915513631</v>
      </c>
      <c r="E22" s="78">
        <f>IF(RES_hh_tes_in!E22=0,"",RES_hh_tes_in!E22/RES_hh_fec_in!E22)</f>
        <v>0.56693313641825993</v>
      </c>
      <c r="F22" s="78">
        <f>IF(RES_hh_tes_in!F22=0,"",RES_hh_tes_in!F22/RES_hh_fec_in!F22)</f>
        <v>0.58014989625987123</v>
      </c>
      <c r="G22" s="78">
        <f>IF(RES_hh_tes_in!G22=0,"",RES_hh_tes_in!G22/RES_hh_fec_in!G22)</f>
        <v>0.59346438833659676</v>
      </c>
      <c r="H22" s="78">
        <f>IF(RES_hh_tes_in!H22=0,"",RES_hh_tes_in!H22/RES_hh_fec_in!H22)</f>
        <v>0.60686125570640781</v>
      </c>
      <c r="I22" s="78">
        <f>IF(RES_hh_tes_in!I22=0,"",RES_hh_tes_in!I22/RES_hh_fec_in!I22)</f>
        <v>0.62032024085176507</v>
      </c>
      <c r="J22" s="78">
        <f>IF(RES_hh_tes_in!J22=0,"",RES_hh_tes_in!J22/RES_hh_fec_in!J22)</f>
        <v>0.63379758488869953</v>
      </c>
      <c r="K22" s="78">
        <f>IF(RES_hh_tes_in!K22=0,"",RES_hh_tes_in!K22/RES_hh_fec_in!K22)</f>
        <v>0.64723542560882619</v>
      </c>
      <c r="L22" s="78">
        <f>IF(RES_hh_tes_in!L22=0,"",RES_hh_tes_in!L22/RES_hh_fec_in!L22)</f>
        <v>0.66058240719870931</v>
      </c>
      <c r="M22" s="78">
        <f>IF(RES_hh_tes_in!M22=0,"",RES_hh_tes_in!M22/RES_hh_fec_in!M22)</f>
        <v>0.67284270764967302</v>
      </c>
      <c r="N22" s="78">
        <f>IF(RES_hh_tes_in!N22=0,"",RES_hh_tes_in!N22/RES_hh_fec_in!N22)</f>
        <v>0.68347143228329021</v>
      </c>
      <c r="O22" s="78">
        <f>IF(RES_hh_tes_in!O22=0,"",RES_hh_tes_in!O22/RES_hh_fec_in!O22)</f>
        <v>0.6921538746361604</v>
      </c>
      <c r="P22" s="78">
        <f>IF(RES_hh_tes_in!P22=0,"",RES_hh_tes_in!P22/RES_hh_fec_in!P22)</f>
        <v>0.69964219559459928</v>
      </c>
      <c r="Q22" s="78">
        <f>IF(RES_hh_tes_in!Q22=0,"",RES_hh_tes_in!Q22/RES_hh_fec_in!Q22)</f>
        <v>0.70857716254714775</v>
      </c>
      <c r="R22" s="78">
        <f>IF(RES_hh_tes_in!R22=0,"",RES_hh_tes_in!R22/RES_hh_fec_in!R22)</f>
        <v>0.72196058751075887</v>
      </c>
      <c r="S22" s="78">
        <f>IF(RES_hh_tes_in!S22=0,"",RES_hh_tes_in!S22/RES_hh_fec_in!S22)</f>
        <v>0.73702347243525168</v>
      </c>
      <c r="T22" s="78">
        <f>IF(RES_hh_tes_in!T22=0,"",RES_hh_tes_in!T22/RES_hh_fec_in!T22)</f>
        <v>0.75221711001673586</v>
      </c>
      <c r="U22" s="78">
        <f>IF(RES_hh_tes_in!U22=0,"",RES_hh_tes_in!U22/RES_hh_fec_in!U22)</f>
        <v>0.76625221696973211</v>
      </c>
      <c r="V22" s="78">
        <f>IF(RES_hh_tes_in!V22=0,"",RES_hh_tes_in!V22/RES_hh_fec_in!V22)</f>
        <v>0.77802517872627297</v>
      </c>
      <c r="W22" s="78">
        <f>IF(RES_hh_tes_in!W22=0,"",RES_hh_tes_in!W22/RES_hh_fec_in!W22)</f>
        <v>0.78748270664916531</v>
      </c>
      <c r="X22" s="78">
        <f>IF(RES_hh_tes_in!X22=0,"",RES_hh_tes_in!X22/RES_hh_fec_in!X22)</f>
        <v>0.79505545280542189</v>
      </c>
      <c r="Y22" s="78">
        <f>IF(RES_hh_tes_in!Y22=0,"",RES_hh_tes_in!Y22/RES_hh_fec_in!Y22)</f>
        <v>0.8021920352877735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0.77498375210034731</v>
      </c>
      <c r="D24" s="78">
        <f>IF(RES_hh_tes_in!D24=0,"",RES_hh_tes_in!D24/RES_hh_fec_in!D24)</f>
        <v>0.77681935881988373</v>
      </c>
      <c r="E24" s="78">
        <f>IF(RES_hh_tes_in!E24=0,"",RES_hh_tes_in!E24/RES_hh_fec_in!E24)</f>
        <v>0.778704522131907</v>
      </c>
      <c r="F24" s="78">
        <f>IF(RES_hh_tes_in!F24=0,"",RES_hh_tes_in!F24/RES_hh_fec_in!F24)</f>
        <v>0.78059644316108756</v>
      </c>
      <c r="G24" s="78">
        <f>IF(RES_hh_tes_in!G24=0,"",RES_hh_tes_in!G24/RES_hh_fec_in!G24)</f>
        <v>0.7825340028970772</v>
      </c>
      <c r="H24" s="78">
        <f>IF(RES_hh_tes_in!H24=0,"",RES_hh_tes_in!H24/RES_hh_fec_in!H24)</f>
        <v>0.7845124428017255</v>
      </c>
      <c r="I24" s="78">
        <f>IF(RES_hh_tes_in!I24=0,"",RES_hh_tes_in!I24/RES_hh_fec_in!I24)</f>
        <v>0.78654134315201873</v>
      </c>
      <c r="J24" s="78">
        <f>IF(RES_hh_tes_in!J24=0,"",RES_hh_tes_in!J24/RES_hh_fec_in!J24)</f>
        <v>0.78865995096123631</v>
      </c>
      <c r="K24" s="78">
        <f>IF(RES_hh_tes_in!K24=0,"",RES_hh_tes_in!K24/RES_hh_fec_in!K24)</f>
        <v>0.7909016365138577</v>
      </c>
      <c r="L24" s="78">
        <f>IF(RES_hh_tes_in!L24=0,"",RES_hh_tes_in!L24/RES_hh_fec_in!L24)</f>
        <v>0.7932753277290937</v>
      </c>
      <c r="M24" s="78">
        <f>IF(RES_hh_tes_in!M24=0,"",RES_hh_tes_in!M24/RES_hh_fec_in!M24)</f>
        <v>0.79656199955053952</v>
      </c>
      <c r="N24" s="78">
        <f>IF(RES_hh_tes_in!N24=0,"",RES_hh_tes_in!N24/RES_hh_fec_in!N24)</f>
        <v>0.80100857666286351</v>
      </c>
      <c r="O24" s="78">
        <f>IF(RES_hh_tes_in!O24=0,"",RES_hh_tes_in!O24/RES_hh_fec_in!O24)</f>
        <v>0.80683151855707091</v>
      </c>
      <c r="P24" s="78">
        <f>IF(RES_hh_tes_in!P24=0,"",RES_hh_tes_in!P24/RES_hh_fec_in!P24)</f>
        <v>0.81361899518132885</v>
      </c>
      <c r="Q24" s="78">
        <f>IF(RES_hh_tes_in!Q24=0,"",RES_hh_tes_in!Q24/RES_hh_fec_in!Q24)</f>
        <v>0.82002282364373269</v>
      </c>
      <c r="R24" s="78">
        <f>IF(RES_hh_tes_in!R24=0,"",RES_hh_tes_in!R24/RES_hh_fec_in!R24)</f>
        <v>0.82492986366114307</v>
      </c>
      <c r="S24" s="78">
        <f>IF(RES_hh_tes_in!S24=0,"",RES_hh_tes_in!S24/RES_hh_fec_in!S24)</f>
        <v>0.82970359329652299</v>
      </c>
      <c r="T24" s="78">
        <f>IF(RES_hh_tes_in!T24=0,"",RES_hh_tes_in!T24/RES_hh_fec_in!T24)</f>
        <v>0.83431211653530701</v>
      </c>
      <c r="U24" s="78">
        <f>IF(RES_hh_tes_in!U24=0,"",RES_hh_tes_in!U24/RES_hh_fec_in!U24)</f>
        <v>0.83872353736294514</v>
      </c>
      <c r="V24" s="78">
        <f>IF(RES_hh_tes_in!V24=0,"",RES_hh_tes_in!V24/RES_hh_fec_in!V24)</f>
        <v>0.84290595976488103</v>
      </c>
      <c r="W24" s="78">
        <f>IF(RES_hh_tes_in!W24=0,"",RES_hh_tes_in!W24/RES_hh_fec_in!W24)</f>
        <v>0.84675877693874602</v>
      </c>
      <c r="X24" s="78">
        <f>IF(RES_hh_tes_in!X24=0,"",RES_hh_tes_in!X24/RES_hh_fec_in!X24)</f>
        <v>0.85126586573700336</v>
      </c>
      <c r="Y24" s="78">
        <f>IF(RES_hh_tes_in!Y24=0,"",RES_hh_tes_in!Y24/RES_hh_fec_in!Y24)</f>
        <v>0.85559693234092049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0.60679511286433274</v>
      </c>
      <c r="D25" s="79">
        <f>IF(RES_hh_tes_in!D25=0,"",RES_hh_tes_in!D25/RES_hh_fec_in!D25)</f>
        <v>0.60824036096739431</v>
      </c>
      <c r="E25" s="79">
        <f>IF(RES_hh_tes_in!E25=0,"",RES_hh_tes_in!E25/RES_hh_fec_in!E25)</f>
        <v>0.60982254969743754</v>
      </c>
      <c r="F25" s="79">
        <f>IF(RES_hh_tes_in!F25=0,"",RES_hh_tes_in!F25/RES_hh_fec_in!F25)</f>
        <v>0.61142382829094366</v>
      </c>
      <c r="G25" s="79">
        <f>IF(RES_hh_tes_in!G25=0,"",RES_hh_tes_in!G25/RES_hh_fec_in!G25)</f>
        <v>0.61315228969457358</v>
      </c>
      <c r="H25" s="79">
        <f>IF(RES_hh_tes_in!H25=0,"",RES_hh_tes_in!H25/RES_hh_fec_in!H25)</f>
        <v>0.61499573253440964</v>
      </c>
      <c r="I25" s="79">
        <f>IF(RES_hh_tes_in!I25=0,"",RES_hh_tes_in!I25/RES_hh_fec_in!I25)</f>
        <v>0.61698219048628566</v>
      </c>
      <c r="J25" s="79">
        <f>IF(RES_hh_tes_in!J25=0,"",RES_hh_tes_in!J25/RES_hh_fec_in!J25)</f>
        <v>0.61922407009671521</v>
      </c>
      <c r="K25" s="79">
        <f>IF(RES_hh_tes_in!K25=0,"",RES_hh_tes_in!K25/RES_hh_fec_in!K25)</f>
        <v>0.6218206729471899</v>
      </c>
      <c r="L25" s="79">
        <f>IF(RES_hh_tes_in!L25=0,"",RES_hh_tes_in!L25/RES_hh_fec_in!L25)</f>
        <v>0.62480614073568108</v>
      </c>
      <c r="M25" s="79">
        <f>IF(RES_hh_tes_in!M25=0,"",RES_hh_tes_in!M25/RES_hh_fec_in!M25)</f>
        <v>0.63048187458469573</v>
      </c>
      <c r="N25" s="79">
        <f>IF(RES_hh_tes_in!N25=0,"",RES_hh_tes_in!N25/RES_hh_fec_in!N25)</f>
        <v>0.63984064853367917</v>
      </c>
      <c r="O25" s="79">
        <f>IF(RES_hh_tes_in!O25=0,"",RES_hh_tes_in!O25/RES_hh_fec_in!O25)</f>
        <v>0.65411156224761757</v>
      </c>
      <c r="P25" s="79">
        <f>IF(RES_hh_tes_in!P25=0,"",RES_hh_tes_in!P25/RES_hh_fec_in!P25)</f>
        <v>0.67261802764079992</v>
      </c>
      <c r="Q25" s="79">
        <f>IF(RES_hh_tes_in!Q25=0,"",RES_hh_tes_in!Q25/RES_hh_fec_in!Q25)</f>
        <v>0.69047282931939902</v>
      </c>
      <c r="R25" s="79">
        <f>IF(RES_hh_tes_in!R25=0,"",RES_hh_tes_in!R25/RES_hh_fec_in!R25)</f>
        <v>0.70255587629099014</v>
      </c>
      <c r="S25" s="79">
        <f>IF(RES_hh_tes_in!S25=0,"",RES_hh_tes_in!S25/RES_hh_fec_in!S25)</f>
        <v>0.71426226606798171</v>
      </c>
      <c r="T25" s="79">
        <f>IF(RES_hh_tes_in!T25=0,"",RES_hh_tes_in!T25/RES_hh_fec_in!T25)</f>
        <v>0.72587780799853097</v>
      </c>
      <c r="U25" s="79">
        <f>IF(RES_hh_tes_in!U25=0,"",RES_hh_tes_in!U25/RES_hh_fec_in!U25)</f>
        <v>0.73751926991447148</v>
      </c>
      <c r="V25" s="79">
        <f>IF(RES_hh_tes_in!V25=0,"",RES_hh_tes_in!V25/RES_hh_fec_in!V25)</f>
        <v>0.74895565675957299</v>
      </c>
      <c r="W25" s="79">
        <f>IF(RES_hh_tes_in!W25=0,"",RES_hh_tes_in!W25/RES_hh_fec_in!W25)</f>
        <v>0.75940087195440575</v>
      </c>
      <c r="X25" s="79">
        <f>IF(RES_hh_tes_in!X25=0,"",RES_hh_tes_in!X25/RES_hh_fec_in!X25)</f>
        <v>0.77098160574228902</v>
      </c>
      <c r="Y25" s="79">
        <f>IF(RES_hh_tes_in!Y25=0,"",RES_hh_tes_in!Y25/RES_hh_fec_in!Y25)</f>
        <v>0.78178572648792111</v>
      </c>
      <c r="DA25" s="90" t="s">
        <v>743</v>
      </c>
    </row>
    <row r="26" spans="1:105" ht="12" customHeight="1" x14ac:dyDescent="0.25">
      <c r="A26" s="32" t="s">
        <v>52</v>
      </c>
      <c r="B26" s="81"/>
      <c r="C26" s="81" t="str">
        <f>IF(RES_hh_tes_in!C26=0,"",RES_hh_tes_in!C26/RES_hh_fec_in!C26)</f>
        <v/>
      </c>
      <c r="D26" s="81" t="str">
        <f>IF(RES_hh_tes_in!D26=0,"",RES_hh_tes_in!D26/RES_hh_fec_in!D26)</f>
        <v/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0.6604035543035065</v>
      </c>
      <c r="D27" s="70">
        <f>IF(RES_hh_tes_in!D27=0,"",RES_hh_tes_in!D27/RES_hh_fec_in!D27)</f>
        <v>0.66550157551791</v>
      </c>
      <c r="E27" s="70">
        <f>IF(RES_hh_tes_in!E27=0,"",RES_hh_tes_in!E27/RES_hh_fec_in!E27)</f>
        <v>0.66186831417478909</v>
      </c>
      <c r="F27" s="70">
        <f>IF(RES_hh_tes_in!F27=0,"",RES_hh_tes_in!F27/RES_hh_fec_in!F27)</f>
        <v>0.67155357534450388</v>
      </c>
      <c r="G27" s="70">
        <f>IF(RES_hh_tes_in!G27=0,"",RES_hh_tes_in!G27/RES_hh_fec_in!G27)</f>
        <v>0.68369121986799464</v>
      </c>
      <c r="H27" s="70">
        <f>IF(RES_hh_tes_in!H27=0,"",RES_hh_tes_in!H27/RES_hh_fec_in!H27)</f>
        <v>0.69999972957350942</v>
      </c>
      <c r="I27" s="70">
        <f>IF(RES_hh_tes_in!I27=0,"",RES_hh_tes_in!I27/RES_hh_fec_in!I27)</f>
        <v>0.71278520253408573</v>
      </c>
      <c r="J27" s="70">
        <f>IF(RES_hh_tes_in!J27=0,"",RES_hh_tes_in!J27/RES_hh_fec_in!J27)</f>
        <v>0.69426762950161647</v>
      </c>
      <c r="K27" s="70">
        <f>IF(RES_hh_tes_in!K27=0,"",RES_hh_tes_in!K27/RES_hh_fec_in!K27)</f>
        <v>0.69991203100388122</v>
      </c>
      <c r="L27" s="70">
        <f>IF(RES_hh_tes_in!L27=0,"",RES_hh_tes_in!L27/RES_hh_fec_in!L27)</f>
        <v>0.69689798307917705</v>
      </c>
      <c r="M27" s="70">
        <f>IF(RES_hh_tes_in!M27=0,"",RES_hh_tes_in!M27/RES_hh_fec_in!M27)</f>
        <v>0.69765763998339314</v>
      </c>
      <c r="N27" s="70">
        <f>IF(RES_hh_tes_in!N27=0,"",RES_hh_tes_in!N27/RES_hh_fec_in!N27)</f>
        <v>0.69707214765735903</v>
      </c>
      <c r="O27" s="70">
        <f>IF(RES_hh_tes_in!O27=0,"",RES_hh_tes_in!O27/RES_hh_fec_in!O27)</f>
        <v>0.71421896412608399</v>
      </c>
      <c r="P27" s="70">
        <f>IF(RES_hh_tes_in!P27=0,"",RES_hh_tes_in!P27/RES_hh_fec_in!P27)</f>
        <v>0.70824997714084814</v>
      </c>
      <c r="Q27" s="70">
        <f>IF(RES_hh_tes_in!Q27=0,"",RES_hh_tes_in!Q27/RES_hh_fec_in!Q27)</f>
        <v>0.6810382684486076</v>
      </c>
      <c r="R27" s="70">
        <f>IF(RES_hh_tes_in!R27=0,"",RES_hh_tes_in!R27/RES_hh_fec_in!R27)</f>
        <v>0.68533567483290381</v>
      </c>
      <c r="S27" s="70">
        <f>IF(RES_hh_tes_in!S27=0,"",RES_hh_tes_in!S27/RES_hh_fec_in!S27)</f>
        <v>0.70808956848832127</v>
      </c>
      <c r="T27" s="70">
        <f>IF(RES_hh_tes_in!T27=0,"",RES_hh_tes_in!T27/RES_hh_fec_in!T27)</f>
        <v>0.74014358740725028</v>
      </c>
      <c r="U27" s="70">
        <f>IF(RES_hh_tes_in!U27=0,"",RES_hh_tes_in!U27/RES_hh_fec_in!U27)</f>
        <v>0.76329472560394207</v>
      </c>
      <c r="V27" s="70">
        <f>IF(RES_hh_tes_in!V27=0,"",RES_hh_tes_in!V27/RES_hh_fec_in!V27)</f>
        <v>0.77494438006280753</v>
      </c>
      <c r="W27" s="70">
        <f>IF(RES_hh_tes_in!W27=0,"",RES_hh_tes_in!W27/RES_hh_fec_in!W27)</f>
        <v>0.80213875661423983</v>
      </c>
      <c r="X27" s="70">
        <f>IF(RES_hh_tes_in!X27=0,"",RES_hh_tes_in!X27/RES_hh_fec_in!X27)</f>
        <v>0.84066285637423843</v>
      </c>
      <c r="Y27" s="70">
        <f>IF(RES_hh_tes_in!Y27=0,"",RES_hh_tes_in!Y27/RES_hh_fec_in!Y27)</f>
        <v>0.82630320929617873</v>
      </c>
      <c r="DA27" s="88" t="s">
        <v>745</v>
      </c>
    </row>
    <row r="28" spans="1:105" ht="12" customHeight="1" x14ac:dyDescent="0.25">
      <c r="A28" s="28" t="s">
        <v>51</v>
      </c>
      <c r="B28" s="78"/>
      <c r="C28" s="78">
        <f>IF(RES_hh_tes_in!C28=0,"",RES_hh_tes_in!C28/RES_hh_fec_in!C28)</f>
        <v>0.57925230598058108</v>
      </c>
      <c r="D28" s="78">
        <f>IF(RES_hh_tes_in!D28=0,"",RES_hh_tes_in!D28/RES_hh_fec_in!D28)</f>
        <v>0.57954167757945974</v>
      </c>
      <c r="E28" s="78">
        <f>IF(RES_hh_tes_in!E28=0,"",RES_hh_tes_in!E28/RES_hh_fec_in!E28)</f>
        <v>0.57983107524452726</v>
      </c>
      <c r="F28" s="78">
        <f>IF(RES_hh_tes_in!F28=0,"",RES_hh_tes_in!F28/RES_hh_fec_in!F28)</f>
        <v>0.58012047646407505</v>
      </c>
      <c r="G28" s="78">
        <f>IF(RES_hh_tes_in!G28=0,"",RES_hh_tes_in!G28/RES_hh_fec_in!G28)</f>
        <v>0.58040990168904949</v>
      </c>
      <c r="H28" s="78">
        <f>IF(RES_hh_tes_in!H28=0,"",RES_hh_tes_in!H28/RES_hh_fec_in!H28)</f>
        <v>0.58069934841651516</v>
      </c>
      <c r="I28" s="78">
        <f>IF(RES_hh_tes_in!I28=0,"",RES_hh_tes_in!I28/RES_hh_fec_in!I28)</f>
        <v>0.58098882168558574</v>
      </c>
      <c r="J28" s="78">
        <f>IF(RES_hh_tes_in!J28=0,"",RES_hh_tes_in!J28/RES_hh_fec_in!J28)</f>
        <v>0.58127834213973206</v>
      </c>
      <c r="K28" s="78">
        <f>IF(RES_hh_tes_in!K28=0,"",RES_hh_tes_in!K28/RES_hh_fec_in!K28)</f>
        <v>0.58156792733133378</v>
      </c>
      <c r="L28" s="78">
        <f>IF(RES_hh_tes_in!L28=0,"",RES_hh_tes_in!L28/RES_hh_fec_in!L28)</f>
        <v>0.58185758195637205</v>
      </c>
      <c r="M28" s="78">
        <f>IF(RES_hh_tes_in!M28=0,"",RES_hh_tes_in!M28/RES_hh_fec_in!M28)</f>
        <v>0.58207755811241169</v>
      </c>
      <c r="N28" s="78">
        <f>IF(RES_hh_tes_in!N28=0,"",RES_hh_tes_in!N28/RES_hh_fec_in!N28)</f>
        <v>0.58220051443631804</v>
      </c>
      <c r="O28" s="78">
        <f>IF(RES_hh_tes_in!O28=0,"",RES_hh_tes_in!O28/RES_hh_fec_in!O28)</f>
        <v>0.58227400220120895</v>
      </c>
      <c r="P28" s="78">
        <f>IF(RES_hh_tes_in!P28=0,"",RES_hh_tes_in!P28/RES_hh_fec_in!P28)</f>
        <v>0.58247905766070307</v>
      </c>
      <c r="Q28" s="78">
        <f>IF(RES_hh_tes_in!Q28=0,"",RES_hh_tes_in!Q28/RES_hh_fec_in!Q28)</f>
        <v>0.58331368128272154</v>
      </c>
      <c r="R28" s="78">
        <f>IF(RES_hh_tes_in!R28=0,"",RES_hh_tes_in!R28/RES_hh_fec_in!R28)</f>
        <v>0.58550602971028121</v>
      </c>
      <c r="S28" s="78">
        <f>IF(RES_hh_tes_in!S28=0,"",RES_hh_tes_in!S28/RES_hh_fec_in!S28)</f>
        <v>0.58859858768592366</v>
      </c>
      <c r="T28" s="78">
        <f>IF(RES_hh_tes_in!T28=0,"",RES_hh_tes_in!T28/RES_hh_fec_in!T28)</f>
        <v>0.59199173014818141</v>
      </c>
      <c r="U28" s="78" t="str">
        <f>IF(RES_hh_tes_in!U28=0,"",RES_hh_tes_in!U28/RES_hh_fec_in!U28)</f>
        <v/>
      </c>
      <c r="V28" s="78">
        <f>IF(RES_hh_tes_in!V28=0,"",RES_hh_tes_in!V28/RES_hh_fec_in!V28)</f>
        <v>0.59728126828670169</v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0.57000340352033418</v>
      </c>
      <c r="D29" s="78">
        <f>IF(RES_hh_tes_in!D29=0,"",RES_hh_tes_in!D29/RES_hh_fec_in!D29)</f>
        <v>0.57058226463794992</v>
      </c>
      <c r="E29" s="78">
        <f>IF(RES_hh_tes_in!E29=0,"",RES_hh_tes_in!E29/RES_hh_fec_in!E29)</f>
        <v>0.57116117789856591</v>
      </c>
      <c r="F29" s="78">
        <f>IF(RES_hh_tes_in!F29=0,"",RES_hh_tes_in!F29/RES_hh_fec_in!F29)</f>
        <v>0.57174009826959038</v>
      </c>
      <c r="G29" s="78">
        <f>IF(RES_hh_tes_in!G29=0,"",RES_hh_tes_in!G29/RES_hh_fec_in!G29)</f>
        <v>0.57231906666125076</v>
      </c>
      <c r="H29" s="78">
        <f>IF(RES_hh_tes_in!H29=0,"",RES_hh_tes_in!H29/RES_hh_fec_in!H29)</f>
        <v>0.57289807806665594</v>
      </c>
      <c r="I29" s="78">
        <f>IF(RES_hh_tes_in!I29=0,"",RES_hh_tes_in!I29/RES_hh_fec_in!I29)</f>
        <v>0.57347714256608695</v>
      </c>
      <c r="J29" s="78">
        <f>IF(RES_hh_tes_in!J29=0,"",RES_hh_tes_in!J29/RES_hh_fec_in!J29)</f>
        <v>0.5740563014548975</v>
      </c>
      <c r="K29" s="78">
        <f>IF(RES_hh_tes_in!K29=0,"",RES_hh_tes_in!K29/RES_hh_fec_in!K29)</f>
        <v>0.57463558984499907</v>
      </c>
      <c r="L29" s="78">
        <f>IF(RES_hh_tes_in!L29=0,"",RES_hh_tes_in!L29/RES_hh_fec_in!L29)</f>
        <v>0.57521501713026835</v>
      </c>
      <c r="M29" s="78">
        <f>IF(RES_hh_tes_in!M29=0,"",RES_hh_tes_in!M29/RES_hh_fec_in!M29)</f>
        <v>0.57565505908333992</v>
      </c>
      <c r="N29" s="78">
        <f>IF(RES_hh_tes_in!N29=0,"",RES_hh_tes_in!N29/RES_hh_fec_in!N29)</f>
        <v>0.57590102183625069</v>
      </c>
      <c r="O29" s="78">
        <f>IF(RES_hh_tes_in!O29=0,"",RES_hh_tes_in!O29/RES_hh_fec_in!O29)</f>
        <v>0.57604802731253357</v>
      </c>
      <c r="P29" s="78">
        <f>IF(RES_hh_tes_in!P29=0,"",RES_hh_tes_in!P29/RES_hh_fec_in!P29)</f>
        <v>0.5764582217922819</v>
      </c>
      <c r="Q29" s="78">
        <f>IF(RES_hh_tes_in!Q29=0,"",RES_hh_tes_in!Q29/RES_hh_fec_in!Q29)</f>
        <v>0.57812780914813355</v>
      </c>
      <c r="R29" s="78">
        <f>IF(RES_hh_tes_in!R29=0,"",RES_hh_tes_in!R29/RES_hh_fec_in!R29)</f>
        <v>0.58251339939229918</v>
      </c>
      <c r="S29" s="78">
        <f>IF(RES_hh_tes_in!S29=0,"",RES_hh_tes_in!S29/RES_hh_fec_in!S29)</f>
        <v>0.58869977557092135</v>
      </c>
      <c r="T29" s="78">
        <f>IF(RES_hh_tes_in!T29=0,"",RES_hh_tes_in!T29/RES_hh_fec_in!T29)</f>
        <v>0.59548744321192049</v>
      </c>
      <c r="U29" s="78">
        <f>IF(RES_hh_tes_in!U29=0,"",RES_hh_tes_in!U29/RES_hh_fec_in!U29)</f>
        <v>0.60167690784323447</v>
      </c>
      <c r="V29" s="78">
        <f>IF(RES_hh_tes_in!V29=0,"",RES_hh_tes_in!V29/RES_hh_fec_in!V29)</f>
        <v>0.60606867499279249</v>
      </c>
      <c r="W29" s="78">
        <f>IF(RES_hh_tes_in!W29=0,"",RES_hh_tes_in!W29/RES_hh_fec_in!W29)</f>
        <v>0.60817939162902079</v>
      </c>
      <c r="X29" s="78">
        <f>IF(RES_hh_tes_in!X29=0,"",RES_hh_tes_in!X29/RES_hh_fec_in!X29)</f>
        <v>0.60858149786240989</v>
      </c>
      <c r="Y29" s="78">
        <f>IF(RES_hh_tes_in!Y29=0,"",RES_hh_tes_in!Y29/RES_hh_fec_in!Y29)</f>
        <v>0.60862170848574881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0.56922503992990703</v>
      </c>
      <c r="D30" s="78">
        <f>IF(RES_hh_tes_in!D30=0,"",RES_hh_tes_in!D30/RES_hh_fec_in!D30)</f>
        <v>0.56991181735820351</v>
      </c>
      <c r="E30" s="78">
        <f>IF(RES_hh_tes_in!E30=0,"",RES_hh_tes_in!E30/RES_hh_fec_in!E30)</f>
        <v>0.57059865665045006</v>
      </c>
      <c r="F30" s="78">
        <f>IF(RES_hh_tes_in!F30=0,"",RES_hh_tes_in!F30/RES_hh_fec_in!F30)</f>
        <v>0.57128550437868963</v>
      </c>
      <c r="G30" s="78">
        <f>IF(RES_hh_tes_in!G30=0,"",RES_hh_tes_in!G30/RES_hh_fec_in!G30)</f>
        <v>0.57197240907998836</v>
      </c>
      <c r="H30" s="78">
        <f>IF(RES_hh_tes_in!H30=0,"",RES_hh_tes_in!H30/RES_hh_fec_in!H30)</f>
        <v>0.57265936481402724</v>
      </c>
      <c r="I30" s="78">
        <f>IF(RES_hh_tes_in!I30=0,"",RES_hh_tes_in!I30/RES_hh_fec_in!I30)</f>
        <v>0.57334638354034062</v>
      </c>
      <c r="J30" s="78">
        <f>IF(RES_hh_tes_in!J30=0,"",RES_hh_tes_in!J30/RES_hh_fec_in!J30)</f>
        <v>0.57403351425292026</v>
      </c>
      <c r="K30" s="78">
        <f>IF(RES_hh_tes_in!K30=0,"",RES_hh_tes_in!K30/RES_hh_fec_in!K30)</f>
        <v>0.57472079860954584</v>
      </c>
      <c r="L30" s="78">
        <f>IF(RES_hh_tes_in!L30=0,"",RES_hh_tes_in!L30/RES_hh_fec_in!L30)</f>
        <v>0.57540824775538035</v>
      </c>
      <c r="M30" s="78">
        <f>IF(RES_hh_tes_in!M30=0,"",RES_hh_tes_in!M30/RES_hh_fec_in!M30)</f>
        <v>0.57593032614633821</v>
      </c>
      <c r="N30" s="78">
        <f>IF(RES_hh_tes_in!N30=0,"",RES_hh_tes_in!N30/RES_hh_fec_in!N30)</f>
        <v>0.57622214340916722</v>
      </c>
      <c r="O30" s="78">
        <f>IF(RES_hh_tes_in!O30=0,"",RES_hh_tes_in!O30/RES_hh_fec_in!O30)</f>
        <v>0.57639655492148778</v>
      </c>
      <c r="P30" s="78">
        <f>IF(RES_hh_tes_in!P30=0,"",RES_hh_tes_in!P30/RES_hh_fec_in!P30)</f>
        <v>0.57688322141424386</v>
      </c>
      <c r="Q30" s="78">
        <f>IF(RES_hh_tes_in!Q30=0,"",RES_hh_tes_in!Q30/RES_hh_fec_in!Q30)</f>
        <v>0.57886406772724275</v>
      </c>
      <c r="R30" s="78">
        <f>IF(RES_hh_tes_in!R30=0,"",RES_hh_tes_in!R30/RES_hh_fec_in!R30)</f>
        <v>0.58406725774604129</v>
      </c>
      <c r="S30" s="78">
        <f>IF(RES_hh_tes_in!S30=0,"",RES_hh_tes_in!S30/RES_hh_fec_in!S30)</f>
        <v>0.59140695183350434</v>
      </c>
      <c r="T30" s="78">
        <f>IF(RES_hh_tes_in!T30=0,"",RES_hh_tes_in!T30/RES_hh_fec_in!T30)</f>
        <v>0.59946003535345993</v>
      </c>
      <c r="U30" s="78">
        <f>IF(RES_hh_tes_in!U30=0,"",RES_hh_tes_in!U30/RES_hh_fec_in!U30)</f>
        <v>0.60680339366975544</v>
      </c>
      <c r="V30" s="78">
        <f>IF(RES_hh_tes_in!V30=0,"",RES_hh_tes_in!V30/RES_hh_fec_in!V30)</f>
        <v>0.61201391214622858</v>
      </c>
      <c r="W30" s="78">
        <f>IF(RES_hh_tes_in!W30=0,"",RES_hh_tes_in!W30/RES_hh_fec_in!W30)</f>
        <v>0.61451812688647878</v>
      </c>
      <c r="X30" s="78">
        <f>IF(RES_hh_tes_in!X30=0,"",RES_hh_tes_in!X30/RES_hh_fec_in!X30)</f>
        <v>0.61492442406253034</v>
      </c>
      <c r="Y30" s="78">
        <f>IF(RES_hh_tes_in!Y30=0,"",RES_hh_tes_in!Y30/RES_hh_fec_in!Y30)</f>
        <v>0.61496505378013555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0.57338585245180484</v>
      </c>
      <c r="D31" s="78">
        <f>IF(RES_hh_tes_in!D31=0,"",RES_hh_tes_in!D31/RES_hh_fec_in!D31)</f>
        <v>0.57367229340194914</v>
      </c>
      <c r="E31" s="78">
        <f>IF(RES_hh_tes_in!E31=0,"",RES_hh_tes_in!E31/RES_hh_fec_in!E31)</f>
        <v>0.5739587601542937</v>
      </c>
      <c r="F31" s="78">
        <f>IF(RES_hh_tes_in!F31=0,"",RES_hh_tes_in!F31/RES_hh_fec_in!F31)</f>
        <v>0.57424523042511988</v>
      </c>
      <c r="G31" s="78">
        <f>IF(RES_hh_tes_in!G31=0,"",RES_hh_tes_in!G31/RES_hh_fec_in!G31)</f>
        <v>0.57453172445825473</v>
      </c>
      <c r="H31" s="78">
        <f>IF(RES_hh_tes_in!H31=0,"",RES_hh_tes_in!H31/RES_hh_fec_in!H31)</f>
        <v>0.57481823977611146</v>
      </c>
      <c r="I31" s="78">
        <f>IF(RES_hh_tes_in!I31=0,"",RES_hh_tes_in!I31/RES_hh_fec_in!I31)</f>
        <v>0.57510478136676957</v>
      </c>
      <c r="J31" s="78">
        <f>IF(RES_hh_tes_in!J31=0,"",RES_hh_tes_in!J31/RES_hh_fec_in!J31)</f>
        <v>0.57539136966463034</v>
      </c>
      <c r="K31" s="78">
        <f>IF(RES_hh_tes_in!K31=0,"",RES_hh_tes_in!K31/RES_hh_fec_in!K31)</f>
        <v>0.57567802204430951</v>
      </c>
      <c r="L31" s="78">
        <f>IF(RES_hh_tes_in!L31=0,"",RES_hh_tes_in!L31/RES_hh_fec_in!L31)</f>
        <v>0.57596474315422896</v>
      </c>
      <c r="M31" s="78">
        <f>IF(RES_hh_tes_in!M31=0,"",RES_hh_tes_in!M31/RES_hh_fec_in!M31)</f>
        <v>0.57618249147296263</v>
      </c>
      <c r="N31" s="78">
        <f>IF(RES_hh_tes_in!N31=0,"",RES_hh_tes_in!N31/RES_hh_fec_in!N31)</f>
        <v>0.57630420254060877</v>
      </c>
      <c r="O31" s="78">
        <f>IF(RES_hh_tes_in!O31=0,"",RES_hh_tes_in!O31/RES_hh_fec_in!O31)</f>
        <v>0.57637694604854428</v>
      </c>
      <c r="P31" s="78">
        <f>IF(RES_hh_tes_in!P31=0,"",RES_hh_tes_in!P31/RES_hh_fec_in!P31)</f>
        <v>0.57657992478203923</v>
      </c>
      <c r="Q31" s="78">
        <f>IF(RES_hh_tes_in!Q31=0,"",RES_hh_tes_in!Q31/RES_hh_fec_in!Q31)</f>
        <v>0.57740609564410827</v>
      </c>
      <c r="R31" s="78">
        <f>IF(RES_hh_tes_in!R31=0,"",RES_hh_tes_in!R31/RES_hh_fec_in!R31)</f>
        <v>0.57957624077608094</v>
      </c>
      <c r="S31" s="78">
        <f>IF(RES_hh_tes_in!S31=0,"",RES_hh_tes_in!S31/RES_hh_fec_in!S31)</f>
        <v>0.58263747846613811</v>
      </c>
      <c r="T31" s="78">
        <f>IF(RES_hh_tes_in!T31=0,"",RES_hh_tes_in!T31/RES_hh_fec_in!T31)</f>
        <v>0.58599625643408859</v>
      </c>
      <c r="U31" s="78">
        <f>IF(RES_hh_tes_in!U31=0,"",RES_hh_tes_in!U31/RES_hh_fec_in!U31)</f>
        <v>0.58905902239974883</v>
      </c>
      <c r="V31" s="78">
        <f>IF(RES_hh_tes_in!V31=0,"",RES_hh_tes_in!V31/RES_hh_fec_in!V31)</f>
        <v>0.5912322240829313</v>
      </c>
      <c r="W31" s="78">
        <f>IF(RES_hh_tes_in!W31=0,"",RES_hh_tes_in!W31/RES_hh_fec_in!W31)</f>
        <v>0.59227668131173394</v>
      </c>
      <c r="X31" s="78">
        <f>IF(RES_hh_tes_in!X31=0,"",RES_hh_tes_in!X31/RES_hh_fec_in!X31)</f>
        <v>0.5926608130290365</v>
      </c>
      <c r="Y31" s="78">
        <f>IF(RES_hh_tes_in!Y31=0,"",RES_hh_tes_in!Y31/RES_hh_fec_in!Y31)</f>
        <v>0.59269922620076687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0.7404650707078354</v>
      </c>
      <c r="D32" s="81">
        <f>IF(RES_hh_tes_in!D32=0,"",RES_hh_tes_in!D32/RES_hh_fec_in!D32)</f>
        <v>0.74177191321006608</v>
      </c>
      <c r="E32" s="81">
        <f>IF(RES_hh_tes_in!E32=0,"",RES_hh_tes_in!E32/RES_hh_fec_in!E32)</f>
        <v>0.74314037363858931</v>
      </c>
      <c r="F32" s="81">
        <f>IF(RES_hh_tes_in!F32=0,"",RES_hh_tes_in!F32/RES_hh_fec_in!F32)</f>
        <v>0.74451723651160695</v>
      </c>
      <c r="G32" s="81">
        <f>IF(RES_hh_tes_in!G32=0,"",RES_hh_tes_in!G32/RES_hh_fec_in!G32)</f>
        <v>0.74595084587043303</v>
      </c>
      <c r="H32" s="81">
        <f>IF(RES_hh_tes_in!H32=0,"",RES_hh_tes_in!H32/RES_hh_fec_in!H32)</f>
        <v>0.74743528501986423</v>
      </c>
      <c r="I32" s="81">
        <f>IF(RES_hh_tes_in!I32=0,"",RES_hh_tes_in!I32/RES_hh_fec_in!I32)</f>
        <v>0.74898246593309348</v>
      </c>
      <c r="J32" s="81">
        <f>IF(RES_hh_tes_in!J32=0,"",RES_hh_tes_in!J32/RES_hh_fec_in!J32)</f>
        <v>0.75064118775974109</v>
      </c>
      <c r="K32" s="81">
        <f>IF(RES_hh_tes_in!K32=0,"",RES_hh_tes_in!K32/RES_hh_fec_in!K32)</f>
        <v>0.75245294261268791</v>
      </c>
      <c r="L32" s="81">
        <f>IF(RES_hh_tes_in!L32=0,"",RES_hh_tes_in!L32/RES_hh_fec_in!L32)</f>
        <v>0.75442883133321947</v>
      </c>
      <c r="M32" s="81">
        <f>IF(RES_hh_tes_in!M32=0,"",RES_hh_tes_in!M32/RES_hh_fec_in!M32)</f>
        <v>0.75725391557630883</v>
      </c>
      <c r="N32" s="81">
        <f>IF(RES_hh_tes_in!N32=0,"",RES_hh_tes_in!N32/RES_hh_fec_in!N32)</f>
        <v>0.76112322588400783</v>
      </c>
      <c r="O32" s="81">
        <f>IF(RES_hh_tes_in!O32=0,"",RES_hh_tes_in!O32/RES_hh_fec_in!O32)</f>
        <v>0.7664992453350058</v>
      </c>
      <c r="P32" s="81">
        <f>IF(RES_hh_tes_in!P32=0,"",RES_hh_tes_in!P32/RES_hh_fec_in!P32)</f>
        <v>0.77360880765834517</v>
      </c>
      <c r="Q32" s="81">
        <f>IF(RES_hh_tes_in!Q32=0,"",RES_hh_tes_in!Q32/RES_hh_fec_in!Q32)</f>
        <v>0.78280865064904137</v>
      </c>
      <c r="R32" s="81">
        <f>IF(RES_hh_tes_in!R32=0,"",RES_hh_tes_in!R32/RES_hh_fec_in!R32)</f>
        <v>0.79532743742705803</v>
      </c>
      <c r="S32" s="81">
        <f>IF(RES_hh_tes_in!S32=0,"",RES_hh_tes_in!S32/RES_hh_fec_in!S32)</f>
        <v>0.81099252632644836</v>
      </c>
      <c r="T32" s="81">
        <f>IF(RES_hh_tes_in!T32=0,"",RES_hh_tes_in!T32/RES_hh_fec_in!T32)</f>
        <v>0.82785685476027049</v>
      </c>
      <c r="U32" s="81">
        <f>IF(RES_hh_tes_in!U32=0,"",RES_hh_tes_in!U32/RES_hh_fec_in!U32)</f>
        <v>0.84397336014162883</v>
      </c>
      <c r="V32" s="81">
        <f>IF(RES_hh_tes_in!V32=0,"",RES_hh_tes_in!V32/RES_hh_fec_in!V32)</f>
        <v>0.85739497988360502</v>
      </c>
      <c r="W32" s="81">
        <f>IF(RES_hh_tes_in!W32=0,"",RES_hh_tes_in!W32/RES_hh_fec_in!W32)</f>
        <v>0.8674452155880098</v>
      </c>
      <c r="X32" s="81">
        <f>IF(RES_hh_tes_in!X32=0,"",RES_hh_tes_in!X32/RES_hh_fec_in!X32)</f>
        <v>0.87505603448528346</v>
      </c>
      <c r="Y32" s="81">
        <f>IF(RES_hh_tes_in!Y32=0,"",RES_hh_tes_in!Y32/RES_hh_fec_in!Y32)</f>
        <v>0.88180527690395161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225.44146739227472</v>
      </c>
      <c r="D3" s="65">
        <f t="shared" si="0"/>
        <v>213.7475900454092</v>
      </c>
      <c r="E3" s="65">
        <f t="shared" si="0"/>
        <v>255.97475842292081</v>
      </c>
      <c r="F3" s="65">
        <f t="shared" si="0"/>
        <v>254.33890243383868</v>
      </c>
      <c r="G3" s="65">
        <f t="shared" si="0"/>
        <v>199.10068851374558</v>
      </c>
      <c r="H3" s="65">
        <f t="shared" si="0"/>
        <v>171.29880403822844</v>
      </c>
      <c r="I3" s="65">
        <f t="shared" si="0"/>
        <v>116.26368001802147</v>
      </c>
      <c r="J3" s="65">
        <f t="shared" si="0"/>
        <v>272.63961064237338</v>
      </c>
      <c r="K3" s="65">
        <f t="shared" si="0"/>
        <v>255.67780228397726</v>
      </c>
      <c r="L3" s="65">
        <f t="shared" si="0"/>
        <v>370.12084202476086</v>
      </c>
      <c r="M3" s="65">
        <f t="shared" si="0"/>
        <v>302.11915876207439</v>
      </c>
      <c r="N3" s="65">
        <f t="shared" si="0"/>
        <v>315.7198273368989</v>
      </c>
      <c r="O3" s="65">
        <f t="shared" si="0"/>
        <v>239.84252360513887</v>
      </c>
      <c r="P3" s="65">
        <f t="shared" si="0"/>
        <v>80.212322616513717</v>
      </c>
      <c r="Q3" s="65">
        <f t="shared" si="0"/>
        <v>150.52806066999932</v>
      </c>
      <c r="R3" s="65">
        <f t="shared" ref="R3:V3" si="1">SUM(R4,R15,R17,R27)</f>
        <v>178.46975952009132</v>
      </c>
      <c r="S3" s="65">
        <f t="shared" si="1"/>
        <v>149.0758788488869</v>
      </c>
      <c r="T3" s="65">
        <f t="shared" si="1"/>
        <v>109.86947008102521</v>
      </c>
      <c r="U3" s="65">
        <f t="shared" si="1"/>
        <v>89.587269140215952</v>
      </c>
      <c r="V3" s="65">
        <f t="shared" si="1"/>
        <v>85.248578928894801</v>
      </c>
      <c r="W3" s="65">
        <f t="shared" ref="W3:Y3" si="2">SUM(W4,W15,W17,W27)</f>
        <v>99.221443977211578</v>
      </c>
      <c r="X3" s="65">
        <f t="shared" si="2"/>
        <v>45.558385155517968</v>
      </c>
      <c r="Y3" s="65">
        <f t="shared" si="2"/>
        <v>72.740077695388891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197.18076071061463</v>
      </c>
      <c r="D4" s="69">
        <f t="shared" si="3"/>
        <v>186.63532105707097</v>
      </c>
      <c r="E4" s="69">
        <f t="shared" si="3"/>
        <v>223.41743336075257</v>
      </c>
      <c r="F4" s="69">
        <f t="shared" si="3"/>
        <v>226.29020206477281</v>
      </c>
      <c r="G4" s="69">
        <f t="shared" si="3"/>
        <v>174.09464165937749</v>
      </c>
      <c r="H4" s="69">
        <f t="shared" si="3"/>
        <v>156.16790411184311</v>
      </c>
      <c r="I4" s="69">
        <f t="shared" si="3"/>
        <v>104.06356671904202</v>
      </c>
      <c r="J4" s="69">
        <f t="shared" si="3"/>
        <v>244.54832309745041</v>
      </c>
      <c r="K4" s="69">
        <f t="shared" si="3"/>
        <v>233.08166127386892</v>
      </c>
      <c r="L4" s="69">
        <f t="shared" si="3"/>
        <v>341.129712852757</v>
      </c>
      <c r="M4" s="69">
        <f t="shared" si="3"/>
        <v>276.71620203445684</v>
      </c>
      <c r="N4" s="69">
        <f t="shared" si="3"/>
        <v>287.77277385305445</v>
      </c>
      <c r="O4" s="69">
        <f t="shared" si="3"/>
        <v>217.86837018488905</v>
      </c>
      <c r="P4" s="69">
        <f t="shared" si="3"/>
        <v>66.704361776841296</v>
      </c>
      <c r="Q4" s="69">
        <f t="shared" si="3"/>
        <v>124.00401466256243</v>
      </c>
      <c r="R4" s="69">
        <f t="shared" ref="R4:V4" si="4">SUM(R5:R14)</f>
        <v>147.51775067269236</v>
      </c>
      <c r="S4" s="69">
        <f t="shared" si="4"/>
        <v>123.18249837601093</v>
      </c>
      <c r="T4" s="69">
        <f t="shared" si="4"/>
        <v>89.22296760646735</v>
      </c>
      <c r="U4" s="69">
        <f t="shared" si="4"/>
        <v>70.001067047328888</v>
      </c>
      <c r="V4" s="69">
        <f t="shared" si="4"/>
        <v>69.127188442886904</v>
      </c>
      <c r="W4" s="69">
        <f t="shared" ref="W4:Y4" si="5">SUM(W5:W14)</f>
        <v>81.332833254779075</v>
      </c>
      <c r="X4" s="69">
        <f t="shared" si="5"/>
        <v>40.012783149351542</v>
      </c>
      <c r="Y4" s="69">
        <f t="shared" si="5"/>
        <v>57.021035263248464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39.421599011642783</v>
      </c>
      <c r="D5" s="72">
        <v>49.536949974914386</v>
      </c>
      <c r="E5" s="72">
        <v>55.193407054397419</v>
      </c>
      <c r="F5" s="72">
        <v>82.248507592499877</v>
      </c>
      <c r="G5" s="72">
        <v>48.715946153700003</v>
      </c>
      <c r="H5" s="72">
        <v>91.586201731407655</v>
      </c>
      <c r="I5" s="72">
        <v>47.70950385095324</v>
      </c>
      <c r="J5" s="72">
        <v>114.89143332541751</v>
      </c>
      <c r="K5" s="72">
        <v>142.30265774799022</v>
      </c>
      <c r="L5" s="72">
        <v>210.19434713228753</v>
      </c>
      <c r="M5" s="72">
        <v>167.83803284222614</v>
      </c>
      <c r="N5" s="72">
        <v>149.0177075286592</v>
      </c>
      <c r="O5" s="72">
        <v>112.25646827706488</v>
      </c>
      <c r="P5" s="72">
        <v>3.447630656666627</v>
      </c>
      <c r="Q5" s="72">
        <v>5.102221270958343</v>
      </c>
      <c r="R5" s="72">
        <v>10.798982431789298</v>
      </c>
      <c r="S5" s="72">
        <v>21.25523840644821</v>
      </c>
      <c r="T5" s="72">
        <v>12.346380117490988</v>
      </c>
      <c r="U5" s="72">
        <v>0</v>
      </c>
      <c r="V5" s="72">
        <v>15.74268988442649</v>
      </c>
      <c r="W5" s="72">
        <v>23.747740359482485</v>
      </c>
      <c r="X5" s="72">
        <v>23.801290445134608</v>
      </c>
      <c r="Y5" s="72">
        <v>22.059910607780647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3.2048370305149425</v>
      </c>
      <c r="D6" s="72">
        <v>0</v>
      </c>
      <c r="E6" s="72">
        <v>0</v>
      </c>
      <c r="F6" s="72">
        <v>0</v>
      </c>
      <c r="G6" s="72">
        <v>0</v>
      </c>
      <c r="H6" s="72">
        <v>0</v>
      </c>
      <c r="I6" s="72">
        <v>0</v>
      </c>
      <c r="J6" s="72">
        <v>0</v>
      </c>
      <c r="K6" s="72">
        <v>6.1982659388426092E-2</v>
      </c>
      <c r="L6" s="72">
        <v>4.1399182417529605</v>
      </c>
      <c r="M6" s="72">
        <v>8.7365360530937615</v>
      </c>
      <c r="N6" s="72">
        <v>13.545078395046291</v>
      </c>
      <c r="O6" s="72">
        <v>5.7957823118685106</v>
      </c>
      <c r="P6" s="72">
        <v>5.3911603279973743</v>
      </c>
      <c r="Q6" s="72">
        <v>1.9222775279948554</v>
      </c>
      <c r="R6" s="72">
        <v>2.8153566127895853</v>
      </c>
      <c r="S6" s="72">
        <v>1.5928536718236217</v>
      </c>
      <c r="T6" s="72">
        <v>2.2278116913014854</v>
      </c>
      <c r="U6" s="72">
        <v>0.86195941840418544</v>
      </c>
      <c r="V6" s="72">
        <v>0.96810327527457096</v>
      </c>
      <c r="W6" s="72">
        <v>1.9349034927156006</v>
      </c>
      <c r="X6" s="72">
        <v>1.5626412259916493</v>
      </c>
      <c r="Y6" s="72">
        <v>2.0663479079933396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0</v>
      </c>
      <c r="D7" s="72">
        <v>0</v>
      </c>
      <c r="E7" s="72">
        <v>0</v>
      </c>
      <c r="F7" s="72">
        <v>0</v>
      </c>
      <c r="G7" s="72">
        <v>0</v>
      </c>
      <c r="H7" s="72">
        <v>0</v>
      </c>
      <c r="I7" s="72">
        <v>0</v>
      </c>
      <c r="J7" s="72">
        <v>0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</v>
      </c>
      <c r="W7" s="72">
        <v>0</v>
      </c>
      <c r="X7" s="72">
        <v>0</v>
      </c>
      <c r="Y7" s="72">
        <v>0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154.5543246684569</v>
      </c>
      <c r="D8" s="72">
        <v>137.09837108215658</v>
      </c>
      <c r="E8" s="72">
        <v>168.22402630635514</v>
      </c>
      <c r="F8" s="72">
        <v>144.04169447227292</v>
      </c>
      <c r="G8" s="72">
        <v>125.37869550567748</v>
      </c>
      <c r="H8" s="72">
        <v>64.581702380435459</v>
      </c>
      <c r="I8" s="72">
        <v>56.354062868088775</v>
      </c>
      <c r="J8" s="72">
        <v>129.65688977203291</v>
      </c>
      <c r="K8" s="72">
        <v>90.717020866490273</v>
      </c>
      <c r="L8" s="72">
        <v>126.79544747871651</v>
      </c>
      <c r="M8" s="72">
        <v>100.14163313913696</v>
      </c>
      <c r="N8" s="72">
        <v>125.20998792934897</v>
      </c>
      <c r="O8" s="72">
        <v>99.816119595955641</v>
      </c>
      <c r="P8" s="72">
        <v>57.865570792177287</v>
      </c>
      <c r="Q8" s="72">
        <v>116.97951586360922</v>
      </c>
      <c r="R8" s="72">
        <v>133.90341162811347</v>
      </c>
      <c r="S8" s="72">
        <v>100.33440629773909</v>
      </c>
      <c r="T8" s="72">
        <v>74.648775797674872</v>
      </c>
      <c r="U8" s="72">
        <v>69.139107628924705</v>
      </c>
      <c r="V8" s="72">
        <v>52.41639528318585</v>
      </c>
      <c r="W8" s="72">
        <v>55.650189402580992</v>
      </c>
      <c r="X8" s="72">
        <v>14.648851478225286</v>
      </c>
      <c r="Y8" s="72">
        <v>32.894776747474474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19.047721711285746</v>
      </c>
      <c r="D17" s="69">
        <f t="shared" si="7"/>
        <v>18.295782872223313</v>
      </c>
      <c r="E17" s="69">
        <f t="shared" si="7"/>
        <v>21.916948647550431</v>
      </c>
      <c r="F17" s="69">
        <f t="shared" si="7"/>
        <v>18.373827101552521</v>
      </c>
      <c r="G17" s="69">
        <f t="shared" si="7"/>
        <v>16.748857862460113</v>
      </c>
      <c r="H17" s="69">
        <f t="shared" si="7"/>
        <v>9.6622838204135828</v>
      </c>
      <c r="I17" s="69">
        <f t="shared" si="7"/>
        <v>8.3842114604280198</v>
      </c>
      <c r="J17" s="69">
        <f t="shared" si="7"/>
        <v>19.316611109877034</v>
      </c>
      <c r="K17" s="69">
        <f t="shared" si="7"/>
        <v>15.680348565256162</v>
      </c>
      <c r="L17" s="69">
        <f t="shared" si="7"/>
        <v>20.266244257598931</v>
      </c>
      <c r="M17" s="69">
        <f t="shared" si="7"/>
        <v>16.235758239212796</v>
      </c>
      <c r="N17" s="69">
        <f t="shared" si="7"/>
        <v>16.313583862019271</v>
      </c>
      <c r="O17" s="69">
        <f t="shared" si="7"/>
        <v>13.663974085682453</v>
      </c>
      <c r="P17" s="69">
        <f t="shared" si="7"/>
        <v>7.1446993766487443</v>
      </c>
      <c r="Q17" s="69">
        <f t="shared" si="7"/>
        <v>14.8313667399501</v>
      </c>
      <c r="R17" s="69">
        <f t="shared" ref="R17:V17" si="8">SUM(R18:R26)</f>
        <v>17.596334537965184</v>
      </c>
      <c r="S17" s="69">
        <f t="shared" si="8"/>
        <v>15.22607252004952</v>
      </c>
      <c r="T17" s="69">
        <f t="shared" si="8"/>
        <v>11.851093442269253</v>
      </c>
      <c r="U17" s="69">
        <f t="shared" si="8"/>
        <v>11.075404687759333</v>
      </c>
      <c r="V17" s="69">
        <f t="shared" si="8"/>
        <v>9.3057383443201598</v>
      </c>
      <c r="W17" s="69">
        <f t="shared" ref="W17:Y17" si="9">SUM(W18:W26)</f>
        <v>10.092292170072117</v>
      </c>
      <c r="X17" s="69">
        <f t="shared" si="9"/>
        <v>3.3342236425204765</v>
      </c>
      <c r="Y17" s="69">
        <f t="shared" si="9"/>
        <v>8.1506763025301172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4.4789191115264158E-2</v>
      </c>
      <c r="D18" s="72">
        <v>0.10502603596322109</v>
      </c>
      <c r="E18" s="72">
        <v>0.13775202230926148</v>
      </c>
      <c r="F18" s="72">
        <v>0.31972102823261578</v>
      </c>
      <c r="G18" s="72">
        <v>0.15707358198396129</v>
      </c>
      <c r="H18" s="72">
        <v>0.48757181158678858</v>
      </c>
      <c r="I18" s="72">
        <v>0.25119730050861605</v>
      </c>
      <c r="J18" s="72">
        <v>4.0964920647431606</v>
      </c>
      <c r="K18" s="72">
        <v>3.7837169834846702</v>
      </c>
      <c r="L18" s="72">
        <v>5.3445993126032967</v>
      </c>
      <c r="M18" s="72">
        <v>5.0795428252869588</v>
      </c>
      <c r="N18" s="72">
        <v>3.9619372848009466</v>
      </c>
      <c r="O18" s="72">
        <v>2.4800826689381794</v>
      </c>
      <c r="P18" s="72">
        <v>1.1145060057828194E-2</v>
      </c>
      <c r="Q18" s="72">
        <v>3.9147067191694702E-2</v>
      </c>
      <c r="R18" s="72">
        <v>0.11210322392915427</v>
      </c>
      <c r="S18" s="72">
        <v>0.24142842373092555</v>
      </c>
      <c r="T18" s="72">
        <v>0.20771987408987938</v>
      </c>
      <c r="U18" s="72">
        <v>0</v>
      </c>
      <c r="V18" s="72">
        <v>0.42724755006982573</v>
      </c>
      <c r="W18" s="72">
        <v>0.7469641039083228</v>
      </c>
      <c r="X18" s="72">
        <v>0.77158838654735984</v>
      </c>
      <c r="Y18" s="72">
        <v>1.2061095677457814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</v>
      </c>
      <c r="D19" s="72">
        <v>0</v>
      </c>
      <c r="E19" s="72">
        <v>0</v>
      </c>
      <c r="F19" s="72">
        <v>0</v>
      </c>
      <c r="G19" s="72">
        <v>0</v>
      </c>
      <c r="H19" s="72">
        <v>0</v>
      </c>
      <c r="I19" s="72">
        <v>0</v>
      </c>
      <c r="J19" s="72">
        <v>0</v>
      </c>
      <c r="K19" s="72">
        <v>0</v>
      </c>
      <c r="L19" s="72">
        <v>0</v>
      </c>
      <c r="M19" s="72">
        <v>0</v>
      </c>
      <c r="N19" s="72">
        <v>0</v>
      </c>
      <c r="O19" s="72">
        <v>0</v>
      </c>
      <c r="P19" s="72">
        <v>0</v>
      </c>
      <c r="Q19" s="72">
        <v>0</v>
      </c>
      <c r="R19" s="72">
        <v>0</v>
      </c>
      <c r="S19" s="72">
        <v>0</v>
      </c>
      <c r="T19" s="72">
        <v>0</v>
      </c>
      <c r="U19" s="72">
        <v>0</v>
      </c>
      <c r="V19" s="72">
        <v>0</v>
      </c>
      <c r="W19" s="72">
        <v>0</v>
      </c>
      <c r="X19" s="72">
        <v>0</v>
      </c>
      <c r="Y19" s="72">
        <v>0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0</v>
      </c>
      <c r="D20" s="72">
        <v>0</v>
      </c>
      <c r="E20" s="72">
        <v>0</v>
      </c>
      <c r="F20" s="72">
        <v>0</v>
      </c>
      <c r="G20" s="72">
        <v>0</v>
      </c>
      <c r="H20" s="72">
        <v>0</v>
      </c>
      <c r="I20" s="72">
        <v>0</v>
      </c>
      <c r="J20" s="72">
        <v>0</v>
      </c>
      <c r="K20" s="72">
        <v>0</v>
      </c>
      <c r="L20" s="72">
        <v>0</v>
      </c>
      <c r="M20" s="72">
        <v>0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</v>
      </c>
      <c r="T20" s="72">
        <v>0</v>
      </c>
      <c r="U20" s="72">
        <v>0</v>
      </c>
      <c r="V20" s="72">
        <v>0</v>
      </c>
      <c r="W20" s="72">
        <v>0</v>
      </c>
      <c r="X20" s="72">
        <v>0</v>
      </c>
      <c r="Y20" s="72">
        <v>0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19.002932520170482</v>
      </c>
      <c r="D21" s="72">
        <v>18.190756836260093</v>
      </c>
      <c r="E21" s="72">
        <v>21.77919662524117</v>
      </c>
      <c r="F21" s="72">
        <v>18.054106073319904</v>
      </c>
      <c r="G21" s="72">
        <v>16.591784280476151</v>
      </c>
      <c r="H21" s="72">
        <v>9.1747120088267948</v>
      </c>
      <c r="I21" s="72">
        <v>8.1330141599194032</v>
      </c>
      <c r="J21" s="72">
        <v>15.220119045133874</v>
      </c>
      <c r="K21" s="72">
        <v>11.896631581771492</v>
      </c>
      <c r="L21" s="72">
        <v>14.921644944995634</v>
      </c>
      <c r="M21" s="72">
        <v>11.156215413925837</v>
      </c>
      <c r="N21" s="72">
        <v>12.351646577218325</v>
      </c>
      <c r="O21" s="72">
        <v>11.183891416744274</v>
      </c>
      <c r="P21" s="72">
        <v>7.1335543165909163</v>
      </c>
      <c r="Q21" s="72">
        <v>14.792219672758405</v>
      </c>
      <c r="R21" s="72">
        <v>17.48423131403603</v>
      </c>
      <c r="S21" s="72">
        <v>14.984644096318595</v>
      </c>
      <c r="T21" s="72">
        <v>11.643373568179374</v>
      </c>
      <c r="U21" s="72">
        <v>11.075404687759333</v>
      </c>
      <c r="V21" s="72">
        <v>8.8784907942503342</v>
      </c>
      <c r="W21" s="72">
        <v>9.3453280661637947</v>
      </c>
      <c r="X21" s="72">
        <v>2.5626352559731167</v>
      </c>
      <c r="Y21" s="72">
        <v>6.9445667347843356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9.2129849703743378</v>
      </c>
      <c r="D27" s="69">
        <f t="shared" si="10"/>
        <v>8.8164861161149037</v>
      </c>
      <c r="E27" s="69">
        <f t="shared" si="10"/>
        <v>10.640376414617799</v>
      </c>
      <c r="F27" s="69">
        <f t="shared" si="10"/>
        <v>9.6748732675133411</v>
      </c>
      <c r="G27" s="69">
        <f t="shared" si="10"/>
        <v>8.2571889919079826</v>
      </c>
      <c r="H27" s="69">
        <f t="shared" si="10"/>
        <v>5.4686161059717442</v>
      </c>
      <c r="I27" s="69">
        <f t="shared" si="10"/>
        <v>3.8159018385514378</v>
      </c>
      <c r="J27" s="69">
        <f t="shared" si="10"/>
        <v>8.774676435045917</v>
      </c>
      <c r="K27" s="69">
        <f t="shared" si="10"/>
        <v>6.9157924448521682</v>
      </c>
      <c r="L27" s="69">
        <f t="shared" si="10"/>
        <v>8.7248849144049121</v>
      </c>
      <c r="M27" s="69">
        <f t="shared" si="10"/>
        <v>9.1671984884048001</v>
      </c>
      <c r="N27" s="69">
        <f t="shared" si="10"/>
        <v>11.633469621825142</v>
      </c>
      <c r="O27" s="69">
        <f t="shared" si="10"/>
        <v>8.3101793345673869</v>
      </c>
      <c r="P27" s="69">
        <f t="shared" si="10"/>
        <v>6.3632614630236741</v>
      </c>
      <c r="Q27" s="69">
        <f t="shared" si="10"/>
        <v>11.692679267486792</v>
      </c>
      <c r="R27" s="69">
        <f t="shared" ref="R27:V27" si="11">SUM(R28:R32)</f>
        <v>13.355674309433773</v>
      </c>
      <c r="S27" s="69">
        <f t="shared" si="11"/>
        <v>10.667307952826455</v>
      </c>
      <c r="T27" s="69">
        <f t="shared" si="11"/>
        <v>8.7954090322886049</v>
      </c>
      <c r="U27" s="69">
        <f t="shared" si="11"/>
        <v>8.5107974051277271</v>
      </c>
      <c r="V27" s="69">
        <f t="shared" si="11"/>
        <v>6.8156521416877416</v>
      </c>
      <c r="W27" s="69">
        <f t="shared" ref="W27:Y27" si="12">SUM(W28:W32)</f>
        <v>7.7963185523603968</v>
      </c>
      <c r="X27" s="69">
        <f t="shared" si="12"/>
        <v>2.2113783636459479</v>
      </c>
      <c r="Y27" s="69">
        <f t="shared" si="12"/>
        <v>7.5683661296103173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3.8609085713183309E-3</v>
      </c>
      <c r="D28" s="72">
        <v>6.1980326707384787E-3</v>
      </c>
      <c r="E28" s="72">
        <v>7.6602621732594425E-3</v>
      </c>
      <c r="F28" s="72">
        <v>1.4885418559955415E-2</v>
      </c>
      <c r="G28" s="72">
        <v>9.0155229309657643E-3</v>
      </c>
      <c r="H28" s="72">
        <v>2.4826562545562439E-2</v>
      </c>
      <c r="I28" s="72">
        <v>5.0479583723628575E-3</v>
      </c>
      <c r="J28" s="72">
        <v>9.1846564817956902E-2</v>
      </c>
      <c r="K28" s="72">
        <v>0.10703838962498628</v>
      </c>
      <c r="L28" s="72">
        <v>0.1352426666159664</v>
      </c>
      <c r="M28" s="72">
        <v>9.9957334540271378E-2</v>
      </c>
      <c r="N28" s="72">
        <v>6.2544077916376867E-2</v>
      </c>
      <c r="O28" s="72">
        <v>4.1277581500552038E-2</v>
      </c>
      <c r="P28" s="72">
        <v>1.1084094993458631E-3</v>
      </c>
      <c r="Q28" s="72">
        <v>1.1633006193123123E-3</v>
      </c>
      <c r="R28" s="72">
        <v>2.2458361882214438E-3</v>
      </c>
      <c r="S28" s="72">
        <v>1.2135097792712249E-2</v>
      </c>
      <c r="T28" s="72">
        <v>9.3323611275019109E-3</v>
      </c>
      <c r="U28" s="72">
        <v>0</v>
      </c>
      <c r="V28" s="72">
        <v>1.8582332211445048E-3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1.1713243097231705</v>
      </c>
      <c r="D29" s="72">
        <v>0.49486451635915785</v>
      </c>
      <c r="E29" s="72">
        <v>0.44821907199288241</v>
      </c>
      <c r="F29" s="72">
        <v>0.74052403630967956</v>
      </c>
      <c r="G29" s="72">
        <v>0.26840550626098081</v>
      </c>
      <c r="H29" s="72">
        <v>0.76989824119060069</v>
      </c>
      <c r="I29" s="72">
        <v>1.9235993024794479E-2</v>
      </c>
      <c r="J29" s="72">
        <v>0.36761085681028854</v>
      </c>
      <c r="K29" s="72">
        <v>0.2235920171190442</v>
      </c>
      <c r="L29" s="72">
        <v>0.60628367138153894</v>
      </c>
      <c r="M29" s="72">
        <v>2.1058283635332296</v>
      </c>
      <c r="N29" s="72">
        <v>2.7289415193448829</v>
      </c>
      <c r="O29" s="72">
        <v>1.1891103990862979</v>
      </c>
      <c r="P29" s="72">
        <v>1.4403839308083979</v>
      </c>
      <c r="Q29" s="72">
        <v>0.24754615226143389</v>
      </c>
      <c r="R29" s="72">
        <v>1.8669850753137901E-2</v>
      </c>
      <c r="S29" s="72">
        <v>0.41556787321186822</v>
      </c>
      <c r="T29" s="72">
        <v>1.0462462209833141</v>
      </c>
      <c r="U29" s="72">
        <v>1.1776108721523786</v>
      </c>
      <c r="V29" s="72">
        <v>0.8170498365631027</v>
      </c>
      <c r="W29" s="72">
        <v>4.801824893969172E-2</v>
      </c>
      <c r="X29" s="72">
        <v>4.0416501186617007E-2</v>
      </c>
      <c r="Y29" s="72">
        <v>7.3470796026178953E-2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8.0377997520798488</v>
      </c>
      <c r="D30" s="72">
        <v>8.3154235670850074</v>
      </c>
      <c r="E30" s="72">
        <v>10.184497080451658</v>
      </c>
      <c r="F30" s="72">
        <v>8.9194638126437056</v>
      </c>
      <c r="G30" s="72">
        <v>7.9797679627160356</v>
      </c>
      <c r="H30" s="72">
        <v>4.6738913022355808</v>
      </c>
      <c r="I30" s="72">
        <v>3.7916178871542803</v>
      </c>
      <c r="J30" s="72">
        <v>8.3152190134176713</v>
      </c>
      <c r="K30" s="72">
        <v>6.5851620381081375</v>
      </c>
      <c r="L30" s="72">
        <v>7.9833585764074062</v>
      </c>
      <c r="M30" s="72">
        <v>6.9614127903312992</v>
      </c>
      <c r="N30" s="72">
        <v>8.8419840245638817</v>
      </c>
      <c r="O30" s="72">
        <v>7.0797913539805366</v>
      </c>
      <c r="P30" s="72">
        <v>4.9217691227159301</v>
      </c>
      <c r="Q30" s="72">
        <v>11.443969814606046</v>
      </c>
      <c r="R30" s="72">
        <v>13.334758622492414</v>
      </c>
      <c r="S30" s="72">
        <v>10.239604981821875</v>
      </c>
      <c r="T30" s="72">
        <v>7.7398304501777888</v>
      </c>
      <c r="U30" s="72">
        <v>7.3331865329753478</v>
      </c>
      <c r="V30" s="72">
        <v>5.9967440719034943</v>
      </c>
      <c r="W30" s="72">
        <v>7.748300303420705</v>
      </c>
      <c r="X30" s="72">
        <v>2.1709618624593308</v>
      </c>
      <c r="Y30" s="72">
        <v>7.4948953335841386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18447.012482639224</v>
      </c>
      <c r="D3" s="65">
        <f>IF(RES_hh_fec_in!D3=0,0,1000*11630*RES_hh_fec_in!D3/RES_hh_num_in!D3)</f>
        <v>17530.345722597496</v>
      </c>
      <c r="E3" s="65">
        <f>IF(RES_hh_fec_in!E3=0,0,1000*11630*RES_hh_fec_in!E3/RES_hh_num_in!E3)</f>
        <v>17908.656618458259</v>
      </c>
      <c r="F3" s="65">
        <f>IF(RES_hh_fec_in!F3=0,0,1000*11630*RES_hh_fec_in!F3/RES_hh_num_in!F3)</f>
        <v>17256.389671108638</v>
      </c>
      <c r="G3" s="65">
        <f>IF(RES_hh_fec_in!G3=0,0,1000*11630*RES_hh_fec_in!G3/RES_hh_num_in!G3)</f>
        <v>16435.104215968473</v>
      </c>
      <c r="H3" s="65">
        <f>IF(RES_hh_fec_in!H3=0,0,1000*11630*RES_hh_fec_in!H3/RES_hh_num_in!H3)</f>
        <v>16247.099374345897</v>
      </c>
      <c r="I3" s="65">
        <f>IF(RES_hh_fec_in!I3=0,0,1000*11630*RES_hh_fec_in!I3/RES_hh_num_in!I3)</f>
        <v>15067.56778036546</v>
      </c>
      <c r="J3" s="65">
        <f>IF(RES_hh_fec_in!J3=0,0,1000*11630*RES_hh_fec_in!J3/RES_hh_num_in!J3)</f>
        <v>15310.92768758173</v>
      </c>
      <c r="K3" s="65">
        <f>IF(RES_hh_fec_in!K3=0,0,1000*11630*RES_hh_fec_in!K3/RES_hh_num_in!K3)</f>
        <v>15536.386226138824</v>
      </c>
      <c r="L3" s="65">
        <f>IF(RES_hh_fec_in!L3=0,0,1000*11630*RES_hh_fec_in!L3/RES_hh_num_in!L3)</f>
        <v>17521.164126765791</v>
      </c>
      <c r="M3" s="65">
        <f>IF(RES_hh_fec_in!M3=0,0,1000*11630*RES_hh_fec_in!M3/RES_hh_num_in!M3)</f>
        <v>15604.23524422331</v>
      </c>
      <c r="N3" s="65">
        <f>IF(RES_hh_fec_in!N3=0,0,1000*11630*RES_hh_fec_in!N3/RES_hh_num_in!N3)</f>
        <v>15788.128368584292</v>
      </c>
      <c r="O3" s="65">
        <f>IF(RES_hh_fec_in!O3=0,0,1000*11630*RES_hh_fec_in!O3/RES_hh_num_in!O3)</f>
        <v>15342.73355785137</v>
      </c>
      <c r="P3" s="65">
        <f>IF(RES_hh_fec_in!P3=0,0,1000*11630*RES_hh_fec_in!P3/RES_hh_num_in!P3)</f>
        <v>12918.067519710274</v>
      </c>
      <c r="Q3" s="65">
        <f>IF(RES_hh_fec_in!Q3=0,0,1000*11630*RES_hh_fec_in!Q3/RES_hh_num_in!Q3)</f>
        <v>12578.278369396116</v>
      </c>
      <c r="R3" s="65">
        <f>IF(RES_hh_fec_in!R3=0,0,1000*11630*RES_hh_fec_in!R3/RES_hh_num_in!R3)</f>
        <v>12785.458235654231</v>
      </c>
      <c r="S3" s="65">
        <f>IF(RES_hh_fec_in!S3=0,0,1000*11630*RES_hh_fec_in!S3/RES_hh_num_in!S3)</f>
        <v>12275.585273157994</v>
      </c>
      <c r="T3" s="65">
        <f>IF(RES_hh_fec_in!T3=0,0,1000*11630*RES_hh_fec_in!T3/RES_hh_num_in!T3)</f>
        <v>11302.596035202181</v>
      </c>
      <c r="U3" s="65">
        <f>IF(RES_hh_fec_in!U3=0,0,1000*11630*RES_hh_fec_in!U3/RES_hh_num_in!U3)</f>
        <v>10694.419952337117</v>
      </c>
      <c r="V3" s="65">
        <f>IF(RES_hh_fec_in!V3=0,0,1000*11630*RES_hh_fec_in!V3/RES_hh_num_in!V3)</f>
        <v>9906.9741026915617</v>
      </c>
      <c r="W3" s="65">
        <f>IF(RES_hh_fec_in!W3=0,0,1000*11630*RES_hh_fec_in!W3/RES_hh_num_in!W3)</f>
        <v>9143.0436748833072</v>
      </c>
      <c r="X3" s="65">
        <f>IF(RES_hh_fec_in!X3=0,0,1000*11630*RES_hh_fec_in!X3/RES_hh_num_in!X3)</f>
        <v>6297.5730996879756</v>
      </c>
      <c r="Y3" s="65">
        <f>IF(RES_hh_fec_in!Y3=0,0,1000*11630*RES_hh_fec_in!Y3/RES_hh_num_in!Y3)</f>
        <v>4595.9266504977859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15542.455769747859</v>
      </c>
      <c r="D4" s="69">
        <f>IF(RES_hh_fec_in!D4=0,0,1000*11630*RES_hh_fec_in!D4/RES_hh_num_in!D4)</f>
        <v>14677.778073976886</v>
      </c>
      <c r="E4" s="69">
        <f>IF(RES_hh_fec_in!E4=0,0,1000*11630*RES_hh_fec_in!E4/RES_hh_num_in!E4)</f>
        <v>14944.813905020357</v>
      </c>
      <c r="F4" s="69">
        <f>IF(RES_hh_fec_in!F4=0,0,1000*11630*RES_hh_fec_in!F4/RES_hh_num_in!F4)</f>
        <v>14368.031340289162</v>
      </c>
      <c r="G4" s="69">
        <f>IF(RES_hh_fec_in!G4=0,0,1000*11630*RES_hh_fec_in!G4/RES_hh_num_in!G4)</f>
        <v>13506.493522387344</v>
      </c>
      <c r="H4" s="69">
        <f>IF(RES_hh_fec_in!H4=0,0,1000*11630*RES_hh_fec_in!H4/RES_hh_num_in!H4)</f>
        <v>13320.032121328177</v>
      </c>
      <c r="I4" s="69">
        <f>IF(RES_hh_fec_in!I4=0,0,1000*11630*RES_hh_fec_in!I4/RES_hh_num_in!I4)</f>
        <v>12356.050100318109</v>
      </c>
      <c r="J4" s="69">
        <f>IF(RES_hh_fec_in!J4=0,0,1000*11630*RES_hh_fec_in!J4/RES_hh_num_in!J4)</f>
        <v>12563.985759206236</v>
      </c>
      <c r="K4" s="69">
        <f>IF(RES_hh_fec_in!K4=0,0,1000*11630*RES_hh_fec_in!K4/RES_hh_num_in!K4)</f>
        <v>12831.572860371998</v>
      </c>
      <c r="L4" s="69">
        <f>IF(RES_hh_fec_in!L4=0,0,1000*11630*RES_hh_fec_in!L4/RES_hh_num_in!L4)</f>
        <v>14700.091196754549</v>
      </c>
      <c r="M4" s="69">
        <f>IF(RES_hh_fec_in!M4=0,0,1000*11630*RES_hh_fec_in!M4/RES_hh_num_in!M4)</f>
        <v>13106.599265977968</v>
      </c>
      <c r="N4" s="69">
        <f>IF(RES_hh_fec_in!N4=0,0,1000*11630*RES_hh_fec_in!N4/RES_hh_num_in!N4)</f>
        <v>13265.964382255159</v>
      </c>
      <c r="O4" s="69">
        <f>IF(RES_hh_fec_in!O4=0,0,1000*11630*RES_hh_fec_in!O4/RES_hh_num_in!O4)</f>
        <v>12886.521046860558</v>
      </c>
      <c r="P4" s="69">
        <f>IF(RES_hh_fec_in!P4=0,0,1000*11630*RES_hh_fec_in!P4/RES_hh_num_in!P4)</f>
        <v>10580.157856052447</v>
      </c>
      <c r="Q4" s="69">
        <f>IF(RES_hh_fec_in!Q4=0,0,1000*11630*RES_hh_fec_in!Q4/RES_hh_num_in!Q4)</f>
        <v>10190.189867331956</v>
      </c>
      <c r="R4" s="69">
        <f>IF(RES_hh_fec_in!R4=0,0,1000*11630*RES_hh_fec_in!R4/RES_hh_num_in!R4)</f>
        <v>10308.85830842728</v>
      </c>
      <c r="S4" s="69">
        <f>IF(RES_hh_fec_in!S4=0,0,1000*11630*RES_hh_fec_in!S4/RES_hh_num_in!S4)</f>
        <v>9761.5401064592425</v>
      </c>
      <c r="T4" s="69">
        <f>IF(RES_hh_fec_in!T4=0,0,1000*11630*RES_hh_fec_in!T4/RES_hh_num_in!T4)</f>
        <v>8898.2746049044326</v>
      </c>
      <c r="U4" s="69">
        <f>IF(RES_hh_fec_in!U4=0,0,1000*11630*RES_hh_fec_in!U4/RES_hh_num_in!U4)</f>
        <v>8383.9718011819969</v>
      </c>
      <c r="V4" s="69">
        <f>IF(RES_hh_fec_in!V4=0,0,1000*11630*RES_hh_fec_in!V4/RES_hh_num_in!V4)</f>
        <v>7500.7808285007459</v>
      </c>
      <c r="W4" s="69">
        <f>IF(RES_hh_fec_in!W4=0,0,1000*11630*RES_hh_fec_in!W4/RES_hh_num_in!W4)</f>
        <v>6735.9049621194854</v>
      </c>
      <c r="X4" s="69">
        <f>IF(RES_hh_fec_in!X4=0,0,1000*11630*RES_hh_fec_in!X4/RES_hh_num_in!X4)</f>
        <v>4254.0459978027247</v>
      </c>
      <c r="Y4" s="69">
        <f>IF(RES_hh_fec_in!Y4=0,0,1000*11630*RES_hh_fec_in!Y4/RES_hh_num_in!Y4)</f>
        <v>2753.9919287657972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14824.684220436067</v>
      </c>
      <c r="D5" s="72">
        <f>IF(RES_hh_fec_in!D5=0,0,1000*11630*RES_hh_fec_in!D5/RES_hh_num_in!D5)</f>
        <v>13912.500052760659</v>
      </c>
      <c r="E5" s="72">
        <f>IF(RES_hh_fec_in!E5=0,0,1000*11630*RES_hh_fec_in!E5/RES_hh_num_in!E5)</f>
        <v>14268.0211889558</v>
      </c>
      <c r="F5" s="72">
        <f>IF(RES_hh_fec_in!F5=0,0,1000*11630*RES_hh_fec_in!F5/RES_hh_num_in!F5)</f>
        <v>14208.655802038837</v>
      </c>
      <c r="G5" s="72">
        <f>IF(RES_hh_fec_in!G5=0,0,1000*11630*RES_hh_fec_in!G5/RES_hh_num_in!G5)</f>
        <v>12343.263476275042</v>
      </c>
      <c r="H5" s="72">
        <f>IF(RES_hh_fec_in!H5=0,0,1000*11630*RES_hh_fec_in!H5/RES_hh_num_in!H5)</f>
        <v>14451.89042482092</v>
      </c>
      <c r="I5" s="72">
        <f>IF(RES_hh_fec_in!I5=0,0,1000*11630*RES_hh_fec_in!I5/RES_hh_num_in!I5)</f>
        <v>12033.1549078219</v>
      </c>
      <c r="J5" s="72">
        <f>IF(RES_hh_fec_in!J5=0,0,1000*11630*RES_hh_fec_in!J5/RES_hh_num_in!J5)</f>
        <v>11790.468333704886</v>
      </c>
      <c r="K5" s="72">
        <f>IF(RES_hh_fec_in!K5=0,0,1000*11630*RES_hh_fec_in!K5/RES_hh_num_in!K5)</f>
        <v>12592.031848920326</v>
      </c>
      <c r="L5" s="72">
        <f>IF(RES_hh_fec_in!L5=0,0,1000*11630*RES_hh_fec_in!L5/RES_hh_num_in!L5)</f>
        <v>15223.705244027951</v>
      </c>
      <c r="M5" s="72">
        <f>IF(RES_hh_fec_in!M5=0,0,1000*11630*RES_hh_fec_in!M5/RES_hh_num_in!M5)</f>
        <v>13508.83084951638</v>
      </c>
      <c r="N5" s="72">
        <f>IF(RES_hh_fec_in!N5=0,0,1000*11630*RES_hh_fec_in!N5/RES_hh_num_in!N5)</f>
        <v>13745.584401884769</v>
      </c>
      <c r="O5" s="72">
        <f>IF(RES_hh_fec_in!O5=0,0,1000*11630*RES_hh_fec_in!O5/RES_hh_num_in!O5)</f>
        <v>14004.501719311045</v>
      </c>
      <c r="P5" s="72">
        <f>IF(RES_hh_fec_in!P5=0,0,1000*11630*RES_hh_fec_in!P5/RES_hh_num_in!P5)</f>
        <v>11614.933678272104</v>
      </c>
      <c r="Q5" s="72">
        <f>IF(RES_hh_fec_in!Q5=0,0,1000*11630*RES_hh_fec_in!Q5/RES_hh_num_in!Q5)</f>
        <v>11414.052258572048</v>
      </c>
      <c r="R5" s="72">
        <f>IF(RES_hh_fec_in!R5=0,0,1000*11630*RES_hh_fec_in!R5/RES_hh_num_in!R5)</f>
        <v>11055.40028277694</v>
      </c>
      <c r="S5" s="72">
        <f>IF(RES_hh_fec_in!S5=0,0,1000*11630*RES_hh_fec_in!S5/RES_hh_num_in!S5)</f>
        <v>10891.996582313732</v>
      </c>
      <c r="T5" s="72">
        <f>IF(RES_hh_fec_in!T5=0,0,1000*11630*RES_hh_fec_in!T5/RES_hh_num_in!T5)</f>
        <v>9988.3405462175724</v>
      </c>
      <c r="U5" s="72">
        <f>IF(RES_hh_fec_in!U5=0,0,1000*11630*RES_hh_fec_in!U5/RES_hh_num_in!U5)</f>
        <v>0</v>
      </c>
      <c r="V5" s="72">
        <f>IF(RES_hh_fec_in!V5=0,0,1000*11630*RES_hh_fec_in!V5/RES_hh_num_in!V5)</f>
        <v>7833.6302521613379</v>
      </c>
      <c r="W5" s="72">
        <f>IF(RES_hh_fec_in!W5=0,0,1000*11630*RES_hh_fec_in!W5/RES_hh_num_in!W5)</f>
        <v>7041.7407890768218</v>
      </c>
      <c r="X5" s="72">
        <f>IF(RES_hh_fec_in!X5=0,0,1000*11630*RES_hh_fec_in!X5/RES_hh_num_in!X5)</f>
        <v>6168.0980784302546</v>
      </c>
      <c r="Y5" s="72">
        <f>IF(RES_hh_fec_in!Y5=0,0,1000*11630*RES_hh_fec_in!Y5/RES_hh_num_in!Y5)</f>
        <v>2928.7324294760592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17332.040100078513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0</v>
      </c>
      <c r="H6" s="72">
        <f>IF(RES_hh_fec_in!H6=0,0,1000*11630*RES_hh_fec_in!H6/RES_hh_num_in!H6)</f>
        <v>0</v>
      </c>
      <c r="I6" s="72">
        <f>IF(RES_hh_fec_in!I6=0,0,1000*11630*RES_hh_fec_in!I6/RES_hh_num_in!I6)</f>
        <v>0</v>
      </c>
      <c r="J6" s="72">
        <f>IF(RES_hh_fec_in!J6=0,0,1000*11630*RES_hh_fec_in!J6/RES_hh_num_in!J6)</f>
        <v>0</v>
      </c>
      <c r="K6" s="72">
        <f>IF(RES_hh_fec_in!K6=0,0,1000*11630*RES_hh_fec_in!K6/RES_hh_num_in!K6)</f>
        <v>3210.1063457954533</v>
      </c>
      <c r="L6" s="72">
        <f>IF(RES_hh_fec_in!L6=0,0,1000*11630*RES_hh_fec_in!L6/RES_hh_num_in!L6)</f>
        <v>14105.789245237329</v>
      </c>
      <c r="M6" s="72">
        <f>IF(RES_hh_fec_in!M6=0,0,1000*11630*RES_hh_fec_in!M6/RES_hh_num_in!M6)</f>
        <v>13859.399896082707</v>
      </c>
      <c r="N6" s="72">
        <f>IF(RES_hh_fec_in!N6=0,0,1000*11630*RES_hh_fec_in!N6/RES_hh_num_in!N6)</f>
        <v>16471.801211799855</v>
      </c>
      <c r="O6" s="72">
        <f>IF(RES_hh_fec_in!O6=0,0,1000*11630*RES_hh_fec_in!O6/RES_hh_num_in!O6)</f>
        <v>12662.082960007441</v>
      </c>
      <c r="P6" s="72">
        <f>IF(RES_hh_fec_in!P6=0,0,1000*11630*RES_hh_fec_in!P6/RES_hh_num_in!P6)</f>
        <v>11571.368576380166</v>
      </c>
      <c r="Q6" s="72">
        <f>IF(RES_hh_fec_in!Q6=0,0,1000*11630*RES_hh_fec_in!Q6/RES_hh_num_in!Q6)</f>
        <v>10499.030252475901</v>
      </c>
      <c r="R6" s="72">
        <f>IF(RES_hh_fec_in!R6=0,0,1000*11630*RES_hh_fec_in!R6/RES_hh_num_in!R6)</f>
        <v>10620.151139330295</v>
      </c>
      <c r="S6" s="72">
        <f>IF(RES_hh_fec_in!S6=0,0,1000*11630*RES_hh_fec_in!S6/RES_hh_num_in!S6)</f>
        <v>9862.2139591419273</v>
      </c>
      <c r="T6" s="72">
        <f>IF(RES_hh_fec_in!T6=0,0,1000*11630*RES_hh_fec_in!T6/RES_hh_num_in!T6)</f>
        <v>10058.703416101089</v>
      </c>
      <c r="U6" s="72">
        <f>IF(RES_hh_fec_in!U6=0,0,1000*11630*RES_hh_fec_in!U6/RES_hh_num_in!U6)</f>
        <v>8663.2500336112262</v>
      </c>
      <c r="V6" s="72">
        <f>IF(RES_hh_fec_in!V6=0,0,1000*11630*RES_hh_fec_in!V6/RES_hh_num_in!V6)</f>
        <v>8307.5404449498019</v>
      </c>
      <c r="W6" s="72">
        <f>IF(RES_hh_fec_in!W6=0,0,1000*11630*RES_hh_fec_in!W6/RES_hh_num_in!W6)</f>
        <v>7406.7827798663275</v>
      </c>
      <c r="X6" s="72">
        <f>IF(RES_hh_fec_in!X6=0,0,1000*11630*RES_hh_fec_in!X6/RES_hh_num_in!X6)</f>
        <v>5065.5621464853757</v>
      </c>
      <c r="Y6" s="72">
        <f>IF(RES_hh_fec_in!Y6=0,0,1000*11630*RES_hh_fec_in!Y6/RES_hh_num_in!Y6)</f>
        <v>4296.8552813960923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0</v>
      </c>
      <c r="D7" s="72">
        <f>IF(RES_hh_fec_in!D7=0,0,1000*11630*RES_hh_fec_in!D7/RES_hh_num_in!D7)</f>
        <v>0</v>
      </c>
      <c r="E7" s="72">
        <f>IF(RES_hh_fec_in!E7=0,0,1000*11630*RES_hh_fec_in!E7/RES_hh_num_in!E7)</f>
        <v>0</v>
      </c>
      <c r="F7" s="72">
        <f>IF(RES_hh_fec_in!F7=0,0,1000*11630*RES_hh_fec_in!F7/RES_hh_num_in!F7)</f>
        <v>0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0</v>
      </c>
      <c r="L7" s="72">
        <f>IF(RES_hh_fec_in!L7=0,0,1000*11630*RES_hh_fec_in!L7/RES_hh_num_in!L7)</f>
        <v>0</v>
      </c>
      <c r="M7" s="72">
        <f>IF(RES_hh_fec_in!M7=0,0,1000*11630*RES_hh_fec_in!M7/RES_hh_num_in!M7)</f>
        <v>0</v>
      </c>
      <c r="N7" s="72">
        <f>IF(RES_hh_fec_in!N7=0,0,1000*11630*RES_hh_fec_in!N7/RES_hh_num_in!N7)</f>
        <v>0</v>
      </c>
      <c r="O7" s="72">
        <f>IF(RES_hh_fec_in!O7=0,0,1000*11630*RES_hh_fec_in!O7/RES_hh_num_in!O7)</f>
        <v>0</v>
      </c>
      <c r="P7" s="72">
        <f>IF(RES_hh_fec_in!P7=0,0,1000*11630*RES_hh_fec_in!P7/RES_hh_num_in!P7)</f>
        <v>0</v>
      </c>
      <c r="Q7" s="72">
        <f>IF(RES_hh_fec_in!Q7=0,0,1000*11630*RES_hh_fec_in!Q7/RES_hh_num_in!Q7)</f>
        <v>0</v>
      </c>
      <c r="R7" s="72">
        <f>IF(RES_hh_fec_in!R7=0,0,1000*11630*RES_hh_fec_in!R7/RES_hh_num_in!R7)</f>
        <v>0</v>
      </c>
      <c r="S7" s="72">
        <f>IF(RES_hh_fec_in!S7=0,0,1000*11630*RES_hh_fec_in!S7/RES_hh_num_in!S7)</f>
        <v>0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0</v>
      </c>
      <c r="Y7" s="72">
        <f>IF(RES_hh_fec_in!Y7=0,0,1000*11630*RES_hh_fec_in!Y7/RES_hh_num_in!Y7)</f>
        <v>0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17824.380634284971</v>
      </c>
      <c r="D8" s="72">
        <f>IF(RES_hh_fec_in!D8=0,0,1000*11630*RES_hh_fec_in!D8/RES_hh_num_in!D8)</f>
        <v>16212.634781770135</v>
      </c>
      <c r="E8" s="72">
        <f>IF(RES_hh_fec_in!E8=0,0,1000*11630*RES_hh_fec_in!E8/RES_hh_num_in!E8)</f>
        <v>16753.633522015956</v>
      </c>
      <c r="F8" s="72">
        <f>IF(RES_hh_fec_in!F8=0,0,1000*11630*RES_hh_fec_in!F8/RES_hh_num_in!F8)</f>
        <v>16074.712679527611</v>
      </c>
      <c r="G8" s="72">
        <f>IF(RES_hh_fec_in!G8=0,0,1000*11630*RES_hh_fec_in!G8/RES_hh_num_in!G8)</f>
        <v>15427.672564543109</v>
      </c>
      <c r="H8" s="72">
        <f>IF(RES_hh_fec_in!H8=0,0,1000*11630*RES_hh_fec_in!H8/RES_hh_num_in!H8)</f>
        <v>15622.390915511804</v>
      </c>
      <c r="I8" s="72">
        <f>IF(RES_hh_fec_in!I8=0,0,1000*11630*RES_hh_fec_in!I8/RES_hh_num_in!I8)</f>
        <v>14389.220495805903</v>
      </c>
      <c r="J8" s="72">
        <f>IF(RES_hh_fec_in!J8=0,0,1000*11630*RES_hh_fec_in!J8/RES_hh_num_in!J8)</f>
        <v>14272.852784820025</v>
      </c>
      <c r="K8" s="72">
        <f>IF(RES_hh_fec_in!K8=0,0,1000*11630*RES_hh_fec_in!K8/RES_hh_num_in!K8)</f>
        <v>14686.866003657593</v>
      </c>
      <c r="L8" s="72">
        <f>IF(RES_hh_fec_in!L8=0,0,1000*11630*RES_hh_fec_in!L8/RES_hh_num_in!L8)</f>
        <v>17231.358768699174</v>
      </c>
      <c r="M8" s="72">
        <f>IF(RES_hh_fec_in!M8=0,0,1000*11630*RES_hh_fec_in!M8/RES_hh_num_in!M8)</f>
        <v>14708.814541103273</v>
      </c>
      <c r="N8" s="72">
        <f>IF(RES_hh_fec_in!N8=0,0,1000*11630*RES_hh_fec_in!N8/RES_hh_num_in!N8)</f>
        <v>14577.338174457091</v>
      </c>
      <c r="O8" s="72">
        <f>IF(RES_hh_fec_in!O8=0,0,1000*11630*RES_hh_fec_in!O8/RES_hh_num_in!O8)</f>
        <v>14230.430297089792</v>
      </c>
      <c r="P8" s="72">
        <f>IF(RES_hh_fec_in!P8=0,0,1000*11630*RES_hh_fec_in!P8/RES_hh_num_in!P8)</f>
        <v>10612.636431175326</v>
      </c>
      <c r="Q8" s="72">
        <f>IF(RES_hh_fec_in!Q8=0,0,1000*11630*RES_hh_fec_in!Q8/RES_hh_num_in!Q8)</f>
        <v>10536.850547486429</v>
      </c>
      <c r="R8" s="72">
        <f>IF(RES_hh_fec_in!R8=0,0,1000*11630*RES_hh_fec_in!R8/RES_hh_num_in!R8)</f>
        <v>10944.346698807134</v>
      </c>
      <c r="S8" s="72">
        <f>IF(RES_hh_fec_in!S8=0,0,1000*11630*RES_hh_fec_in!S8/RES_hh_num_in!S8)</f>
        <v>10389.680627698595</v>
      </c>
      <c r="T8" s="72">
        <f>IF(RES_hh_fec_in!T8=0,0,1000*11630*RES_hh_fec_in!T8/RES_hh_num_in!T8)</f>
        <v>9328.225000796112</v>
      </c>
      <c r="U8" s="72">
        <f>IF(RES_hh_fec_in!U8=0,0,1000*11630*RES_hh_fec_in!U8/RES_hh_num_in!U8)</f>
        <v>8489.3269915700876</v>
      </c>
      <c r="V8" s="72">
        <f>IF(RES_hh_fec_in!V8=0,0,1000*11630*RES_hh_fec_in!V8/RES_hh_num_in!V8)</f>
        <v>8157.1349611731675</v>
      </c>
      <c r="W8" s="72">
        <f>IF(RES_hh_fec_in!W8=0,0,1000*11630*RES_hh_fec_in!W8/RES_hh_num_in!W8)</f>
        <v>7842.2253246280015</v>
      </c>
      <c r="X8" s="72">
        <f>IF(RES_hh_fec_in!X8=0,0,1000*11630*RES_hh_fec_in!X8/RES_hh_num_in!X8)</f>
        <v>5146.1519472020809</v>
      </c>
      <c r="Y8" s="72">
        <f>IF(RES_hh_fec_in!Y8=0,0,1000*11630*RES_hh_fec_in!Y8/RES_hh_num_in!Y8)</f>
        <v>3195.2709242602009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16447.662726268471</v>
      </c>
      <c r="D9" s="72">
        <f>IF(RES_hh_fec_in!D9=0,0,1000*11630*RES_hh_fec_in!D9/RES_hh_num_in!D9)</f>
        <v>15964.435046426343</v>
      </c>
      <c r="E9" s="72">
        <f>IF(RES_hh_fec_in!E9=0,0,1000*11630*RES_hh_fec_in!E9/RES_hh_num_in!E9)</f>
        <v>15478.633649227208</v>
      </c>
      <c r="F9" s="72">
        <f>IF(RES_hh_fec_in!F9=0,0,1000*11630*RES_hh_fec_in!F9/RES_hh_num_in!F9)</f>
        <v>14959.305917824868</v>
      </c>
      <c r="G9" s="72">
        <f>IF(RES_hh_fec_in!G9=0,0,1000*11630*RES_hh_fec_in!G9/RES_hh_num_in!G9)</f>
        <v>14313.9666629693</v>
      </c>
      <c r="H9" s="72">
        <f>IF(RES_hh_fec_in!H9=0,0,1000*11630*RES_hh_fec_in!H9/RES_hh_num_in!H9)</f>
        <v>14007.509750850875</v>
      </c>
      <c r="I9" s="72">
        <f>IF(RES_hh_fec_in!I9=0,0,1000*11630*RES_hh_fec_in!I9/RES_hh_num_in!I9)</f>
        <v>13497.244099941976</v>
      </c>
      <c r="J9" s="72">
        <f>IF(RES_hh_fec_in!J9=0,0,1000*11630*RES_hh_fec_in!J9/RES_hh_num_in!J9)</f>
        <v>13430.247930693587</v>
      </c>
      <c r="K9" s="72">
        <f>IF(RES_hh_fec_in!K9=0,0,1000*11630*RES_hh_fec_in!K9/RES_hh_num_in!K9)</f>
        <v>13834.415750865333</v>
      </c>
      <c r="L9" s="72">
        <f>IF(RES_hh_fec_in!L9=0,0,1000*11630*RES_hh_fec_in!L9/RES_hh_num_in!L9)</f>
        <v>14112.336796878537</v>
      </c>
      <c r="M9" s="72">
        <f>IF(RES_hh_fec_in!M9=0,0,1000*11630*RES_hh_fec_in!M9/RES_hh_num_in!M9)</f>
        <v>13943.779443150543</v>
      </c>
      <c r="N9" s="72">
        <f>IF(RES_hh_fec_in!N9=0,0,1000*11630*RES_hh_fec_in!N9/RES_hh_num_in!N9)</f>
        <v>13808.003440274542</v>
      </c>
      <c r="O9" s="72">
        <f>IF(RES_hh_fec_in!O9=0,0,1000*11630*RES_hh_fec_in!O9/RES_hh_num_in!O9)</f>
        <v>13250.492576883615</v>
      </c>
      <c r="P9" s="72">
        <f>IF(RES_hh_fec_in!P9=0,0,1000*11630*RES_hh_fec_in!P9/RES_hh_num_in!P9)</f>
        <v>12386.882916941611</v>
      </c>
      <c r="Q9" s="72">
        <f>IF(RES_hh_fec_in!Q9=0,0,1000*11630*RES_hh_fec_in!Q9/RES_hh_num_in!Q9)</f>
        <v>11927.134675976142</v>
      </c>
      <c r="R9" s="72">
        <f>IF(RES_hh_fec_in!R9=0,0,1000*11630*RES_hh_fec_in!R9/RES_hh_num_in!R9)</f>
        <v>11360.708091463421</v>
      </c>
      <c r="S9" s="72">
        <f>IF(RES_hh_fec_in!S9=0,0,1000*11630*RES_hh_fec_in!S9/RES_hh_num_in!S9)</f>
        <v>10815.649169518336</v>
      </c>
      <c r="T9" s="72">
        <f>IF(RES_hh_fec_in!T9=0,0,1000*11630*RES_hh_fec_in!T9/RES_hh_num_in!T9)</f>
        <v>10167.085866621048</v>
      </c>
      <c r="U9" s="72">
        <f>IF(RES_hh_fec_in!U9=0,0,1000*11630*RES_hh_fec_in!U9/RES_hh_num_in!U9)</f>
        <v>9650.5836334708947</v>
      </c>
      <c r="V9" s="72">
        <f>IF(RES_hh_fec_in!V9=0,0,1000*11630*RES_hh_fec_in!V9/RES_hh_num_in!V9)</f>
        <v>8928.4588351645889</v>
      </c>
      <c r="W9" s="72">
        <f>IF(RES_hh_fec_in!W9=0,0,1000*11630*RES_hh_fec_in!W9/RES_hh_num_in!W9)</f>
        <v>8188.2041658660964</v>
      </c>
      <c r="X9" s="72">
        <f>IF(RES_hh_fec_in!X9=0,0,1000*11630*RES_hh_fec_in!X9/RES_hh_num_in!X9)</f>
        <v>6050.8670137752651</v>
      </c>
      <c r="Y9" s="72">
        <f>IF(RES_hh_fec_in!Y9=0,0,1000*11630*RES_hh_fec_in!Y9/RES_hh_num_in!Y9)</f>
        <v>3659.0572539112459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12326.035195898317</v>
      </c>
      <c r="D11" s="72">
        <f>IF(RES_hh_fec_in!D11=0,0,1000*11630*RES_hh_fec_in!D11/RES_hh_num_in!D11)</f>
        <v>11831.711193514975</v>
      </c>
      <c r="E11" s="72">
        <f>IF(RES_hh_fec_in!E11=0,0,1000*11630*RES_hh_fec_in!E11/RES_hh_num_in!E11)</f>
        <v>11818.618894055346</v>
      </c>
      <c r="F11" s="72">
        <f>IF(RES_hh_fec_in!F11=0,0,1000*11630*RES_hh_fec_in!F11/RES_hh_num_in!F11)</f>
        <v>11388.159232113392</v>
      </c>
      <c r="G11" s="72">
        <f>IF(RES_hh_fec_in!G11=0,0,1000*11630*RES_hh_fec_in!G11/RES_hh_num_in!G11)</f>
        <v>11204.072908944085</v>
      </c>
      <c r="H11" s="72">
        <f>IF(RES_hh_fec_in!H11=0,0,1000*11630*RES_hh_fec_in!H11/RES_hh_num_in!H11)</f>
        <v>10888.094692062405</v>
      </c>
      <c r="I11" s="72">
        <f>IF(RES_hh_fec_in!I11=0,0,1000*11630*RES_hh_fec_in!I11/RES_hh_num_in!I11)</f>
        <v>10947.803620845983</v>
      </c>
      <c r="J11" s="72">
        <f>IF(RES_hh_fec_in!J11=0,0,1000*11630*RES_hh_fec_in!J11/RES_hh_num_in!J11)</f>
        <v>11011.575713880351</v>
      </c>
      <c r="K11" s="72">
        <f>IF(RES_hh_fec_in!K11=0,0,1000*11630*RES_hh_fec_in!K11/RES_hh_num_in!K11)</f>
        <v>11032.976587205896</v>
      </c>
      <c r="L11" s="72">
        <f>IF(RES_hh_fec_in!L11=0,0,1000*11630*RES_hh_fec_in!L11/RES_hh_num_in!L11)</f>
        <v>12578.987078547929</v>
      </c>
      <c r="M11" s="72">
        <f>IF(RES_hh_fec_in!M11=0,0,1000*11630*RES_hh_fec_in!M11/RES_hh_num_in!M11)</f>
        <v>11488.088850569939</v>
      </c>
      <c r="N11" s="72">
        <f>IF(RES_hh_fec_in!N11=0,0,1000*11630*RES_hh_fec_in!N11/RES_hh_num_in!N11)</f>
        <v>12068.812512163679</v>
      </c>
      <c r="O11" s="72">
        <f>IF(RES_hh_fec_in!O11=0,0,1000*11630*RES_hh_fec_in!O11/RES_hh_num_in!O11)</f>
        <v>12228.566151456302</v>
      </c>
      <c r="P11" s="72">
        <f>IF(RES_hh_fec_in!P11=0,0,1000*11630*RES_hh_fec_in!P11/RES_hh_num_in!P11)</f>
        <v>10063.32883501331</v>
      </c>
      <c r="Q11" s="72">
        <f>IF(RES_hh_fec_in!Q11=0,0,1000*11630*RES_hh_fec_in!Q11/RES_hh_num_in!Q11)</f>
        <v>10014.617016202448</v>
      </c>
      <c r="R11" s="72">
        <f>IF(RES_hh_fec_in!R11=0,0,1000*11630*RES_hh_fec_in!R11/RES_hh_num_in!R11)</f>
        <v>10213.492926933543</v>
      </c>
      <c r="S11" s="72">
        <f>IF(RES_hh_fec_in!S11=0,0,1000*11630*RES_hh_fec_in!S11/RES_hh_num_in!S11)</f>
        <v>9983.8605137899576</v>
      </c>
      <c r="T11" s="72">
        <f>IF(RES_hh_fec_in!T11=0,0,1000*11630*RES_hh_fec_in!T11/RES_hh_num_in!T11)</f>
        <v>9073.4337778666504</v>
      </c>
      <c r="U11" s="72">
        <f>IF(RES_hh_fec_in!U11=0,0,1000*11630*RES_hh_fec_in!U11/RES_hh_num_in!U11)</f>
        <v>8451.8344629015919</v>
      </c>
      <c r="V11" s="72">
        <f>IF(RES_hh_fec_in!V11=0,0,1000*11630*RES_hh_fec_in!V11/RES_hh_num_in!V11)</f>
        <v>7990.0503692404645</v>
      </c>
      <c r="W11" s="72">
        <f>IF(RES_hh_fec_in!W11=0,0,1000*11630*RES_hh_fec_in!W11/RES_hh_num_in!W11)</f>
        <v>7732.964571269973</v>
      </c>
      <c r="X11" s="72">
        <f>IF(RES_hh_fec_in!X11=0,0,1000*11630*RES_hh_fec_in!X11/RES_hh_num_in!X11)</f>
        <v>5464.7426267409228</v>
      </c>
      <c r="Y11" s="72">
        <f>IF(RES_hh_fec_in!Y11=0,0,1000*11630*RES_hh_fec_in!Y11/RES_hh_num_in!Y11)</f>
        <v>3304.8501549979883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5258.8173121162399</v>
      </c>
      <c r="D12" s="72">
        <f>IF(RES_hh_fec_in!D12=0,0,1000*11630*RES_hh_fec_in!D12/RES_hh_num_in!D12)</f>
        <v>5448.00676793003</v>
      </c>
      <c r="E12" s="72">
        <f>IF(RES_hh_fec_in!E12=0,0,1000*11630*RES_hh_fec_in!E12/RES_hh_num_in!E12)</f>
        <v>5073.2890338763837</v>
      </c>
      <c r="F12" s="72">
        <f>IF(RES_hh_fec_in!F12=0,0,1000*11630*RES_hh_fec_in!F12/RES_hh_num_in!F12)</f>
        <v>4694.7661870476804</v>
      </c>
      <c r="G12" s="72">
        <f>IF(RES_hh_fec_in!G12=0,0,1000*11630*RES_hh_fec_in!G12/RES_hh_num_in!G12)</f>
        <v>4120.0415982750246</v>
      </c>
      <c r="H12" s="72">
        <f>IF(RES_hh_fec_in!H12=0,0,1000*11630*RES_hh_fec_in!H12/RES_hh_num_in!H12)</f>
        <v>4009.1707307248753</v>
      </c>
      <c r="I12" s="72">
        <f>IF(RES_hh_fec_in!I12=0,0,1000*11630*RES_hh_fec_in!I12/RES_hh_num_in!I12)</f>
        <v>3838.8907861571897</v>
      </c>
      <c r="J12" s="72">
        <f>IF(RES_hh_fec_in!J12=0,0,1000*11630*RES_hh_fec_in!J12/RES_hh_num_in!J12)</f>
        <v>3645.7180052515519</v>
      </c>
      <c r="K12" s="72">
        <f>IF(RES_hh_fec_in!K12=0,0,1000*11630*RES_hh_fec_in!K12/RES_hh_num_in!K12)</f>
        <v>3629.43346351219</v>
      </c>
      <c r="L12" s="72">
        <f>IF(RES_hh_fec_in!L12=0,0,1000*11630*RES_hh_fec_in!L12/RES_hh_num_in!L12)</f>
        <v>3637.184975375013</v>
      </c>
      <c r="M12" s="72">
        <f>IF(RES_hh_fec_in!M12=0,0,1000*11630*RES_hh_fec_in!M12/RES_hh_num_in!M12)</f>
        <v>3475.0236108010617</v>
      </c>
      <c r="N12" s="72">
        <f>IF(RES_hh_fec_in!N12=0,0,1000*11630*RES_hh_fec_in!N12/RES_hh_num_in!N12)</f>
        <v>3252.0237189127829</v>
      </c>
      <c r="O12" s="72">
        <f>IF(RES_hh_fec_in!O12=0,0,1000*11630*RES_hh_fec_in!O12/RES_hh_num_in!O12)</f>
        <v>2928.5678679086609</v>
      </c>
      <c r="P12" s="72">
        <f>IF(RES_hh_fec_in!P12=0,0,1000*11630*RES_hh_fec_in!P12/RES_hh_num_in!P12)</f>
        <v>2551.6376608117785</v>
      </c>
      <c r="Q12" s="72">
        <f>IF(RES_hh_fec_in!Q12=0,0,1000*11630*RES_hh_fec_in!Q12/RES_hh_num_in!Q12)</f>
        <v>2341.6072935752572</v>
      </c>
      <c r="R12" s="72">
        <f>IF(RES_hh_fec_in!R12=0,0,1000*11630*RES_hh_fec_in!R12/RES_hh_num_in!R12)</f>
        <v>2307.6283027209174</v>
      </c>
      <c r="S12" s="72">
        <f>IF(RES_hh_fec_in!S12=0,0,1000*11630*RES_hh_fec_in!S12/RES_hh_num_in!S12)</f>
        <v>2244.2936572531607</v>
      </c>
      <c r="T12" s="72">
        <f>IF(RES_hh_fec_in!T12=0,0,1000*11630*RES_hh_fec_in!T12/RES_hh_num_in!T12)</f>
        <v>2148.7270545305701</v>
      </c>
      <c r="U12" s="72">
        <f>IF(RES_hh_fec_in!U12=0,0,1000*11630*RES_hh_fec_in!U12/RES_hh_num_in!U12)</f>
        <v>2071.3729608292438</v>
      </c>
      <c r="V12" s="72">
        <f>IF(RES_hh_fec_in!V12=0,0,1000*11630*RES_hh_fec_in!V12/RES_hh_num_in!V12)</f>
        <v>1900.0184828490433</v>
      </c>
      <c r="W12" s="72">
        <f>IF(RES_hh_fec_in!W12=0,0,1000*11630*RES_hh_fec_in!W12/RES_hh_num_in!W12)</f>
        <v>1516.7797071734278</v>
      </c>
      <c r="X12" s="72">
        <f>IF(RES_hh_fec_in!X12=0,0,1000*11630*RES_hh_fec_in!X12/RES_hh_num_in!X12)</f>
        <v>1305.3994503103331</v>
      </c>
      <c r="Y12" s="72">
        <f>IF(RES_hh_fec_in!Y12=0,0,1000*11630*RES_hh_fec_in!Y12/RES_hh_num_in!Y12)</f>
        <v>883.23262550647337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13631.849332201398</v>
      </c>
      <c r="D13" s="74">
        <f>IF(RES_hh_fec_in!D13=0,0,1000*11630*RES_hh_fec_in!D13/RES_hh_num_in!D13)</f>
        <v>12422.376530615427</v>
      </c>
      <c r="E13" s="74">
        <f>IF(RES_hh_fec_in!E13=0,0,1000*11630*RES_hh_fec_in!E13/RES_hh_num_in!E13)</f>
        <v>12870.791144697345</v>
      </c>
      <c r="F13" s="74">
        <f>IF(RES_hh_fec_in!F13=0,0,1000*11630*RES_hh_fec_in!F13/RES_hh_num_in!F13)</f>
        <v>12338.890037058241</v>
      </c>
      <c r="G13" s="74">
        <f>IF(RES_hh_fec_in!G13=0,0,1000*11630*RES_hh_fec_in!G13/RES_hh_num_in!G13)</f>
        <v>11900.782413737557</v>
      </c>
      <c r="H13" s="74">
        <f>IF(RES_hh_fec_in!H13=0,0,1000*11630*RES_hh_fec_in!H13/RES_hh_num_in!H13)</f>
        <v>12489.896698741184</v>
      </c>
      <c r="I13" s="74">
        <f>IF(RES_hh_fec_in!I13=0,0,1000*11630*RES_hh_fec_in!I13/RES_hh_num_in!I13)</f>
        <v>11480.239447507323</v>
      </c>
      <c r="J13" s="74">
        <f>IF(RES_hh_fec_in!J13=0,0,1000*11630*RES_hh_fec_in!J13/RES_hh_num_in!J13)</f>
        <v>11357.786267965157</v>
      </c>
      <c r="K13" s="74">
        <f>IF(RES_hh_fec_in!K13=0,0,1000*11630*RES_hh_fec_in!K13/RES_hh_num_in!K13)</f>
        <v>0</v>
      </c>
      <c r="L13" s="74">
        <f>IF(RES_hh_fec_in!L13=0,0,1000*11630*RES_hh_fec_in!L13/RES_hh_num_in!L13)</f>
        <v>13205.26725002417</v>
      </c>
      <c r="M13" s="74">
        <f>IF(RES_hh_fec_in!M13=0,0,1000*11630*RES_hh_fec_in!M13/RES_hh_num_in!M13)</f>
        <v>11319.185805888032</v>
      </c>
      <c r="N13" s="74">
        <f>IF(RES_hh_fec_in!N13=0,0,1000*11630*RES_hh_fec_in!N13/RES_hh_num_in!N13)</f>
        <v>12188.519483208085</v>
      </c>
      <c r="O13" s="74">
        <f>IF(RES_hh_fec_in!O13=0,0,1000*11630*RES_hh_fec_in!O13/RES_hh_num_in!O13)</f>
        <v>12586.47277509822</v>
      </c>
      <c r="P13" s="74">
        <f>IF(RES_hh_fec_in!P13=0,0,1000*11630*RES_hh_fec_in!P13/RES_hh_num_in!P13)</f>
        <v>10036.243822875638</v>
      </c>
      <c r="Q13" s="74">
        <f>IF(RES_hh_fec_in!Q13=0,0,1000*11630*RES_hh_fec_in!Q13/RES_hh_num_in!Q13)</f>
        <v>9764.516315592944</v>
      </c>
      <c r="R13" s="74">
        <f>IF(RES_hh_fec_in!R13=0,0,1000*11630*RES_hh_fec_in!R13/RES_hh_num_in!R13)</f>
        <v>11282.119303251377</v>
      </c>
      <c r="S13" s="74">
        <f>IF(RES_hh_fec_in!S13=0,0,1000*11630*RES_hh_fec_in!S13/RES_hh_num_in!S13)</f>
        <v>10138.64773801133</v>
      </c>
      <c r="T13" s="74">
        <f>IF(RES_hh_fec_in!T13=0,0,1000*11630*RES_hh_fec_in!T13/RES_hh_num_in!T13)</f>
        <v>8277.7711259902044</v>
      </c>
      <c r="U13" s="74">
        <f>IF(RES_hh_fec_in!U13=0,0,1000*11630*RES_hh_fec_in!U13/RES_hh_num_in!U13)</f>
        <v>7818.2249178645316</v>
      </c>
      <c r="V13" s="74">
        <f>IF(RES_hh_fec_in!V13=0,0,1000*11630*RES_hh_fec_in!V13/RES_hh_num_in!V13)</f>
        <v>7265.4734664173075</v>
      </c>
      <c r="W13" s="74">
        <f>IF(RES_hh_fec_in!W13=0,0,1000*11630*RES_hh_fec_in!W13/RES_hh_num_in!W13)</f>
        <v>0</v>
      </c>
      <c r="X13" s="74">
        <f>IF(RES_hh_fec_in!X13=0,0,1000*11630*RES_hh_fec_in!X13/RES_hh_num_in!X13)</f>
        <v>0</v>
      </c>
      <c r="Y13" s="74">
        <f>IF(RES_hh_fec_in!Y13=0,0,1000*11630*RES_hh_fec_in!Y13/RES_hh_num_in!Y13)</f>
        <v>0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113.42628225371767</v>
      </c>
      <c r="D14" s="76">
        <f>IF(RES_hh_fec_in!D14=0,0,1000*11630*RES_hh_fec_in!D14/RES_hh_num_in!D14)</f>
        <v>100.9389472488449</v>
      </c>
      <c r="E14" s="76">
        <f>IF(RES_hh_fec_in!E14=0,0,1000*11630*RES_hh_fec_in!E14/RES_hh_num_in!E14)</f>
        <v>108.05321961548786</v>
      </c>
      <c r="F14" s="76">
        <f>IF(RES_hh_fec_in!F14=0,0,1000*11630*RES_hh_fec_in!F14/RES_hh_num_in!F14)</f>
        <v>97.455080783934761</v>
      </c>
      <c r="G14" s="76">
        <f>IF(RES_hh_fec_in!G14=0,0,1000*11630*RES_hh_fec_in!G14/RES_hh_num_in!G14)</f>
        <v>87.027436457650126</v>
      </c>
      <c r="H14" s="76">
        <f>IF(RES_hh_fec_in!H14=0,0,1000*11630*RES_hh_fec_in!H14/RES_hh_num_in!H14)</f>
        <v>75.67270403301282</v>
      </c>
      <c r="I14" s="76">
        <f>IF(RES_hh_fec_in!I14=0,0,1000*11630*RES_hh_fec_in!I14/RES_hh_num_in!I14)</f>
        <v>64.077813527181078</v>
      </c>
      <c r="J14" s="76">
        <f>IF(RES_hh_fec_in!J14=0,0,1000*11630*RES_hh_fec_in!J14/RES_hh_num_in!J14)</f>
        <v>75.812387383381434</v>
      </c>
      <c r="K14" s="76">
        <f>IF(RES_hh_fec_in!K14=0,0,1000*11630*RES_hh_fec_in!K14/RES_hh_num_in!K14)</f>
        <v>75.013995738242258</v>
      </c>
      <c r="L14" s="76">
        <f>IF(RES_hh_fec_in!L14=0,0,1000*11630*RES_hh_fec_in!L14/RES_hh_num_in!L14)</f>
        <v>93.430253101134255</v>
      </c>
      <c r="M14" s="76">
        <f>IF(RES_hh_fec_in!M14=0,0,1000*11630*RES_hh_fec_in!M14/RES_hh_num_in!M14)</f>
        <v>75.7552736641601</v>
      </c>
      <c r="N14" s="76">
        <f>IF(RES_hh_fec_in!N14=0,0,1000*11630*RES_hh_fec_in!N14/RES_hh_num_in!N14)</f>
        <v>81.743234387653288</v>
      </c>
      <c r="O14" s="76">
        <f>IF(RES_hh_fec_in!O14=0,0,1000*11630*RES_hh_fec_in!O14/RES_hh_num_in!O14)</f>
        <v>78.331653691337166</v>
      </c>
      <c r="P14" s="76">
        <f>IF(RES_hh_fec_in!P14=0,0,1000*11630*RES_hh_fec_in!P14/RES_hh_num_in!P14)</f>
        <v>70.126819748126451</v>
      </c>
      <c r="Q14" s="76">
        <f>IF(RES_hh_fec_in!Q14=0,0,1000*11630*RES_hh_fec_in!Q14/RES_hh_num_in!Q14)</f>
        <v>86.650323649580997</v>
      </c>
      <c r="R14" s="76">
        <f>IF(RES_hh_fec_in!R14=0,0,1000*11630*RES_hh_fec_in!R14/RES_hh_num_in!R14)</f>
        <v>91.207037737702365</v>
      </c>
      <c r="S14" s="76">
        <f>IF(RES_hh_fec_in!S14=0,0,1000*11630*RES_hh_fec_in!S14/RES_hh_num_in!S14)</f>
        <v>81.66269346207028</v>
      </c>
      <c r="T14" s="76">
        <f>IF(RES_hh_fec_in!T14=0,0,1000*11630*RES_hh_fec_in!T14/RES_hh_num_in!T14)</f>
        <v>67.954894957268635</v>
      </c>
      <c r="U14" s="76">
        <f>IF(RES_hh_fec_in!U14=0,0,1000*11630*RES_hh_fec_in!U14/RES_hh_num_in!U14)</f>
        <v>60.797327904956042</v>
      </c>
      <c r="V14" s="76">
        <f>IF(RES_hh_fec_in!V14=0,0,1000*11630*RES_hh_fec_in!V14/RES_hh_num_in!V14)</f>
        <v>58.748772056221384</v>
      </c>
      <c r="W14" s="76">
        <f>IF(RES_hh_fec_in!W14=0,0,1000*11630*RES_hh_fec_in!W14/RES_hh_num_in!W14)</f>
        <v>53.444313886925727</v>
      </c>
      <c r="X14" s="76">
        <f>IF(RES_hh_fec_in!X14=0,0,1000*11630*RES_hh_fec_in!X14/RES_hh_num_in!X14)</f>
        <v>33.982575603947097</v>
      </c>
      <c r="Y14" s="76">
        <f>IF(RES_hh_fec_in!Y14=0,0,1000*11630*RES_hh_fec_in!Y14/RES_hh_num_in!Y14)</f>
        <v>23.03279903250149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1.7543094916590118</v>
      </c>
      <c r="F15" s="69">
        <f t="shared" si="0"/>
        <v>3.1783781198705556</v>
      </c>
      <c r="G15" s="69">
        <f t="shared" si="0"/>
        <v>3.9350501594858138</v>
      </c>
      <c r="H15" s="69">
        <f t="shared" si="0"/>
        <v>4.6424069946938227</v>
      </c>
      <c r="I15" s="69">
        <f t="shared" si="0"/>
        <v>4.2742581451572637</v>
      </c>
      <c r="J15" s="69">
        <f t="shared" si="0"/>
        <v>3.737120646424783</v>
      </c>
      <c r="K15" s="69">
        <f t="shared" si="0"/>
        <v>4.8195481886366602</v>
      </c>
      <c r="L15" s="69">
        <f t="shared" si="0"/>
        <v>6.1988586914551451</v>
      </c>
      <c r="M15" s="69">
        <f t="shared" si="0"/>
        <v>6.2378343255419804</v>
      </c>
      <c r="N15" s="69">
        <f t="shared" si="0"/>
        <v>7.2882653428614894</v>
      </c>
      <c r="O15" s="69">
        <f t="shared" si="0"/>
        <v>10.699946807625155</v>
      </c>
      <c r="P15" s="69">
        <f t="shared" si="0"/>
        <v>10.48873254035246</v>
      </c>
      <c r="Q15" s="69">
        <f t="shared" si="0"/>
        <v>24.219982545184127</v>
      </c>
      <c r="R15" s="69">
        <f t="shared" si="0"/>
        <v>27.903234777804514</v>
      </c>
      <c r="S15" s="69">
        <f t="shared" si="0"/>
        <v>30.837799509382929</v>
      </c>
      <c r="T15" s="69">
        <f t="shared" si="0"/>
        <v>34.798547136973333</v>
      </c>
      <c r="U15" s="69">
        <f t="shared" si="0"/>
        <v>32.769069766257402</v>
      </c>
      <c r="V15" s="69">
        <f t="shared" si="0"/>
        <v>30.947774780468023</v>
      </c>
      <c r="W15" s="69">
        <f t="shared" si="0"/>
        <v>26.269161758412825</v>
      </c>
      <c r="X15" s="69">
        <f t="shared" si="0"/>
        <v>33.905564054871462</v>
      </c>
      <c r="Y15" s="69">
        <f t="shared" si="0"/>
        <v>22.433012507056748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0</v>
      </c>
      <c r="E16" s="72">
        <f>IF(RES_hh_fec_in!E16=0,0,1000*11630*RES_hh_fec_in!E16/RES_hh_num_in!E$3)</f>
        <v>1.7543094916590118</v>
      </c>
      <c r="F16" s="72">
        <f>IF(RES_hh_fec_in!F16=0,0,1000*11630*RES_hh_fec_in!F16/RES_hh_num_in!F$3)</f>
        <v>3.1783781198705556</v>
      </c>
      <c r="G16" s="72">
        <f>IF(RES_hh_fec_in!G16=0,0,1000*11630*RES_hh_fec_in!G16/RES_hh_num_in!G$3)</f>
        <v>3.9350501594858138</v>
      </c>
      <c r="H16" s="72">
        <f>IF(RES_hh_fec_in!H16=0,0,1000*11630*RES_hh_fec_in!H16/RES_hh_num_in!H$3)</f>
        <v>4.6424069946938227</v>
      </c>
      <c r="I16" s="72">
        <f>IF(RES_hh_fec_in!I16=0,0,1000*11630*RES_hh_fec_in!I16/RES_hh_num_in!I$3)</f>
        <v>4.2742581451572637</v>
      </c>
      <c r="J16" s="72">
        <f>IF(RES_hh_fec_in!J16=0,0,1000*11630*RES_hh_fec_in!J16/RES_hh_num_in!J$3)</f>
        <v>3.737120646424783</v>
      </c>
      <c r="K16" s="72">
        <f>IF(RES_hh_fec_in!K16=0,0,1000*11630*RES_hh_fec_in!K16/RES_hh_num_in!K$3)</f>
        <v>4.8195481886366602</v>
      </c>
      <c r="L16" s="72">
        <f>IF(RES_hh_fec_in!L16=0,0,1000*11630*RES_hh_fec_in!L16/RES_hh_num_in!L$3)</f>
        <v>6.1988586914551451</v>
      </c>
      <c r="M16" s="72">
        <f>IF(RES_hh_fec_in!M16=0,0,1000*11630*RES_hh_fec_in!M16/RES_hh_num_in!M$3)</f>
        <v>6.2378343255419804</v>
      </c>
      <c r="N16" s="72">
        <f>IF(RES_hh_fec_in!N16=0,0,1000*11630*RES_hh_fec_in!N16/RES_hh_num_in!N$3)</f>
        <v>7.2882653428614894</v>
      </c>
      <c r="O16" s="72">
        <f>IF(RES_hh_fec_in!O16=0,0,1000*11630*RES_hh_fec_in!O16/RES_hh_num_in!O$3)</f>
        <v>10.699946807625155</v>
      </c>
      <c r="P16" s="72">
        <f>IF(RES_hh_fec_in!P16=0,0,1000*11630*RES_hh_fec_in!P16/RES_hh_num_in!P$3)</f>
        <v>10.48873254035246</v>
      </c>
      <c r="Q16" s="72">
        <f>IF(RES_hh_fec_in!Q16=0,0,1000*11630*RES_hh_fec_in!Q16/RES_hh_num_in!Q$3)</f>
        <v>24.219982545184127</v>
      </c>
      <c r="R16" s="72">
        <f>IF(RES_hh_fec_in!R16=0,0,1000*11630*RES_hh_fec_in!R16/RES_hh_num_in!R$3)</f>
        <v>27.903234777804514</v>
      </c>
      <c r="S16" s="72">
        <f>IF(RES_hh_fec_in!S16=0,0,1000*11630*RES_hh_fec_in!S16/RES_hh_num_in!S$3)</f>
        <v>30.837799509382929</v>
      </c>
      <c r="T16" s="72">
        <f>IF(RES_hh_fec_in!T16=0,0,1000*11630*RES_hh_fec_in!T16/RES_hh_num_in!T$3)</f>
        <v>34.798547136973333</v>
      </c>
      <c r="U16" s="72">
        <f>IF(RES_hh_fec_in!U16=0,0,1000*11630*RES_hh_fec_in!U16/RES_hh_num_in!U$3)</f>
        <v>32.769069766257402</v>
      </c>
      <c r="V16" s="72">
        <f>IF(RES_hh_fec_in!V16=0,0,1000*11630*RES_hh_fec_in!V16/RES_hh_num_in!V$3)</f>
        <v>30.947774780468023</v>
      </c>
      <c r="W16" s="72">
        <f>IF(RES_hh_fec_in!W16=0,0,1000*11630*RES_hh_fec_in!W16/RES_hh_num_in!W$3)</f>
        <v>26.269161758412825</v>
      </c>
      <c r="X16" s="72">
        <f>IF(RES_hh_fec_in!X16=0,0,1000*11630*RES_hh_fec_in!X16/RES_hh_num_in!X$3)</f>
        <v>33.905564054871462</v>
      </c>
      <c r="Y16" s="72">
        <f>IF(RES_hh_fec_in!Y16=0,0,1000*11630*RES_hh_fec_in!Y16/RES_hh_num_in!Y$3)</f>
        <v>22.433012507056748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2008.5312868666083</v>
      </c>
      <c r="D17" s="69">
        <f>IF(RES_hh_fec_in!D17=0,0,1000*11630*RES_hh_fec_in!D17/RES_hh_num_in!D17)</f>
        <v>1983.8308074708384</v>
      </c>
      <c r="E17" s="69">
        <f>IF(RES_hh_fec_in!E17=0,0,1000*11630*RES_hh_fec_in!E17/RES_hh_num_in!E17)</f>
        <v>2047.6167793367065</v>
      </c>
      <c r="F17" s="69">
        <f>IF(RES_hh_fec_in!F17=0,0,1000*11630*RES_hh_fec_in!F17/RES_hh_num_in!F17)</f>
        <v>1992.7045706753638</v>
      </c>
      <c r="G17" s="69">
        <f>IF(RES_hh_fec_in!G17=0,0,1000*11630*RES_hh_fec_in!G17/RES_hh_num_in!G17)</f>
        <v>2026.3362599755937</v>
      </c>
      <c r="H17" s="69">
        <f>IF(RES_hh_fec_in!H17=0,0,1000*11630*RES_hh_fec_in!H17/RES_hh_num_in!H17)</f>
        <v>1989.6122753976026</v>
      </c>
      <c r="I17" s="69">
        <f>IF(RES_hh_fec_in!I17=0,0,1000*11630*RES_hh_fec_in!I17/RES_hh_num_in!I17)</f>
        <v>1881.6876832251264</v>
      </c>
      <c r="J17" s="69">
        <f>IF(RES_hh_fec_in!J17=0,0,1000*11630*RES_hh_fec_in!J17/RES_hh_num_in!J17)</f>
        <v>1853.5547344006961</v>
      </c>
      <c r="K17" s="69">
        <f>IF(RES_hh_fec_in!K17=0,0,1000*11630*RES_hh_fec_in!K17/RES_hh_num_in!K17)</f>
        <v>1778.8670960514169</v>
      </c>
      <c r="L17" s="69">
        <f>IF(RES_hh_fec_in!L17=0,0,1000*11630*RES_hh_fec_in!L17/RES_hh_num_in!L17)</f>
        <v>1823.6382272270271</v>
      </c>
      <c r="M17" s="69">
        <f>IF(RES_hh_fec_in!M17=0,0,1000*11630*RES_hh_fec_in!M17/RES_hh_num_in!M17)</f>
        <v>1611.6123043313899</v>
      </c>
      <c r="N17" s="69">
        <f>IF(RES_hh_fec_in!N17=0,0,1000*11630*RES_hh_fec_in!N17/RES_hh_num_in!N17)</f>
        <v>1570.2277216432483</v>
      </c>
      <c r="O17" s="69">
        <f>IF(RES_hh_fec_in!O17=0,0,1000*11630*RES_hh_fec_in!O17/RES_hh_num_in!O17)</f>
        <v>1520.2896930927454</v>
      </c>
      <c r="P17" s="69">
        <f>IF(RES_hh_fec_in!P17=0,0,1000*11630*RES_hh_fec_in!P17/RES_hh_num_in!P17)</f>
        <v>1519.0978500371414</v>
      </c>
      <c r="Q17" s="69">
        <f>IF(RES_hh_fec_in!Q17=0,0,1000*11630*RES_hh_fec_in!Q17/RES_hh_num_in!Q17)</f>
        <v>1466.9043408645668</v>
      </c>
      <c r="R17" s="69">
        <f>IF(RES_hh_fec_in!R17=0,0,1000*11630*RES_hh_fec_in!R17/RES_hh_num_in!R17)</f>
        <v>1522.0812112361668</v>
      </c>
      <c r="S17" s="69">
        <f>IF(RES_hh_fec_in!S17=0,0,1000*11630*RES_hh_fec_in!S17/RES_hh_num_in!S17)</f>
        <v>1590.2685531306738</v>
      </c>
      <c r="T17" s="69">
        <f>IF(RES_hh_fec_in!T17=0,0,1000*11630*RES_hh_fec_in!T17/RES_hh_num_in!T17)</f>
        <v>1555.7907468077326</v>
      </c>
      <c r="U17" s="69">
        <f>IF(RES_hh_fec_in!U17=0,0,1000*11630*RES_hh_fec_in!U17/RES_hh_num_in!U17)</f>
        <v>1512.9805378509825</v>
      </c>
      <c r="V17" s="69">
        <f>IF(RES_hh_fec_in!V17=0,0,1000*11630*RES_hh_fec_in!V17/RES_hh_num_in!V17)</f>
        <v>1566.7839448455036</v>
      </c>
      <c r="W17" s="69">
        <f>IF(RES_hh_fec_in!W17=0,0,1000*11630*RES_hh_fec_in!W17/RES_hh_num_in!W17)</f>
        <v>1455.711709361417</v>
      </c>
      <c r="X17" s="69">
        <f>IF(RES_hh_fec_in!X17=0,0,1000*11630*RES_hh_fec_in!X17/RES_hh_num_in!X17)</f>
        <v>1288.6973574925021</v>
      </c>
      <c r="Y17" s="69">
        <f>IF(RES_hh_fec_in!Y17=0,0,1000*11630*RES_hh_fec_in!Y17/RES_hh_num_in!Y17)</f>
        <v>1094.1303916534894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2000.9187363667502</v>
      </c>
      <c r="D18" s="72">
        <f>IF(RES_hh_fec_in!D18=0,0,1000*11630*RES_hh_fec_in!D18/RES_hh_num_in!D18)</f>
        <v>1959.696612671414</v>
      </c>
      <c r="E18" s="72">
        <f>IF(RES_hh_fec_in!E18=0,0,1000*11630*RES_hh_fec_in!E18/RES_hh_num_in!E18)</f>
        <v>2042.7648146905601</v>
      </c>
      <c r="F18" s="72">
        <f>IF(RES_hh_fec_in!F18=0,0,1000*11630*RES_hh_fec_in!F18/RES_hh_num_in!F18)</f>
        <v>2027.6532945846427</v>
      </c>
      <c r="G18" s="72">
        <f>IF(RES_hh_fec_in!G18=0,0,1000*11630*RES_hh_fec_in!G18/RES_hh_num_in!G18)</f>
        <v>1919.3214255037212</v>
      </c>
      <c r="H18" s="72">
        <f>IF(RES_hh_fec_in!H18=0,0,1000*11630*RES_hh_fec_in!H18/RES_hh_num_in!H18)</f>
        <v>2161.8245279988323</v>
      </c>
      <c r="I18" s="72">
        <f>IF(RES_hh_fec_in!I18=0,0,1000*11630*RES_hh_fec_in!I18/RES_hh_num_in!I18)</f>
        <v>1852.1910522330945</v>
      </c>
      <c r="J18" s="72">
        <f>IF(RES_hh_fec_in!J18=0,0,1000*11630*RES_hh_fec_in!J18/RES_hh_num_in!J18)</f>
        <v>1774.4489912169231</v>
      </c>
      <c r="K18" s="72">
        <f>IF(RES_hh_fec_in!K18=0,0,1000*11630*RES_hh_fec_in!K18/RES_hh_num_in!K18)</f>
        <v>1740.4653921817351</v>
      </c>
      <c r="L18" s="72">
        <f>IF(RES_hh_fec_in!L18=0,0,1000*11630*RES_hh_fec_in!L18/RES_hh_num_in!L18)</f>
        <v>1861.4877995842851</v>
      </c>
      <c r="M18" s="72">
        <f>IF(RES_hh_fec_in!M18=0,0,1000*11630*RES_hh_fec_in!M18/RES_hh_num_in!M18)</f>
        <v>1707.1688286831975</v>
      </c>
      <c r="N18" s="72">
        <f>IF(RES_hh_fec_in!N18=0,0,1000*11630*RES_hh_fec_in!N18/RES_hh_num_in!N18)</f>
        <v>1641.9274196022952</v>
      </c>
      <c r="O18" s="72">
        <f>IF(RES_hh_fec_in!O18=0,0,1000*11630*RES_hh_fec_in!O18/RES_hh_num_in!O18)</f>
        <v>1609.3880631334282</v>
      </c>
      <c r="P18" s="72">
        <f>IF(RES_hh_fec_in!P18=0,0,1000*11630*RES_hh_fec_in!P18/RES_hh_num_in!P18)</f>
        <v>1612.6554244712624</v>
      </c>
      <c r="Q18" s="72">
        <f>IF(RES_hh_fec_in!Q18=0,0,1000*11630*RES_hh_fec_in!Q18/RES_hh_num_in!Q18)</f>
        <v>1667.7872700289172</v>
      </c>
      <c r="R18" s="72">
        <f>IF(RES_hh_fec_in!R18=0,0,1000*11630*RES_hh_fec_in!R18/RES_hh_num_in!R18)</f>
        <v>1532.5468082317434</v>
      </c>
      <c r="S18" s="72">
        <f>IF(RES_hh_fec_in!S18=0,0,1000*11630*RES_hh_fec_in!S18/RES_hh_num_in!S18)</f>
        <v>1722.2890259760065</v>
      </c>
      <c r="T18" s="72">
        <f>IF(RES_hh_fec_in!T18=0,0,1000*11630*RES_hh_fec_in!T18/RES_hh_num_in!T18)</f>
        <v>1678.6014133979036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1550.809374473693</v>
      </c>
      <c r="W18" s="72">
        <f>IF(RES_hh_fec_in!W18=0,0,1000*11630*RES_hh_fec_in!W18/RES_hh_num_in!W18)</f>
        <v>1346.9946659639058</v>
      </c>
      <c r="X18" s="72">
        <f>IF(RES_hh_fec_in!X18=0,0,1000*11630*RES_hh_fec_in!X18/RES_hh_num_in!X18)</f>
        <v>1500.4165213560625</v>
      </c>
      <c r="Y18" s="72">
        <f>IF(RES_hh_fec_in!Y18=0,0,1000*11630*RES_hh_fec_in!Y18/RES_hh_num_in!Y18)</f>
        <v>1046.8131532367759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0</v>
      </c>
      <c r="D19" s="72">
        <f>IF(RES_hh_fec_in!D19=0,0,1000*11630*RES_hh_fec_in!D19/RES_hh_num_in!D19)</f>
        <v>0</v>
      </c>
      <c r="E19" s="72">
        <f>IF(RES_hh_fec_in!E19=0,0,1000*11630*RES_hh_fec_in!E19/RES_hh_num_in!E19)</f>
        <v>0</v>
      </c>
      <c r="F19" s="72">
        <f>IF(RES_hh_fec_in!F19=0,0,1000*11630*RES_hh_fec_in!F19/RES_hh_num_in!F19)</f>
        <v>0</v>
      </c>
      <c r="G19" s="72">
        <f>IF(RES_hh_fec_in!G19=0,0,1000*11630*RES_hh_fec_in!G19/RES_hh_num_in!G19)</f>
        <v>0</v>
      </c>
      <c r="H19" s="72">
        <f>IF(RES_hh_fec_in!H19=0,0,1000*11630*RES_hh_fec_in!H19/RES_hh_num_in!H19)</f>
        <v>0</v>
      </c>
      <c r="I19" s="72">
        <f>IF(RES_hh_fec_in!I19=0,0,1000*11630*RES_hh_fec_in!I19/RES_hh_num_in!I19)</f>
        <v>0</v>
      </c>
      <c r="J19" s="72">
        <f>IF(RES_hh_fec_in!J19=0,0,1000*11630*RES_hh_fec_in!J19/RES_hh_num_in!J19)</f>
        <v>0</v>
      </c>
      <c r="K19" s="72">
        <f>IF(RES_hh_fec_in!K19=0,0,1000*11630*RES_hh_fec_in!K19/RES_hh_num_in!K19)</f>
        <v>0</v>
      </c>
      <c r="L19" s="72">
        <f>IF(RES_hh_fec_in!L19=0,0,1000*11630*RES_hh_fec_in!L19/RES_hh_num_in!L19)</f>
        <v>0</v>
      </c>
      <c r="M19" s="72">
        <f>IF(RES_hh_fec_in!M19=0,0,1000*11630*RES_hh_fec_in!M19/RES_hh_num_in!M19)</f>
        <v>0</v>
      </c>
      <c r="N19" s="72">
        <f>IF(RES_hh_fec_in!N19=0,0,1000*11630*RES_hh_fec_in!N19/RES_hh_num_in!N19)</f>
        <v>0</v>
      </c>
      <c r="O19" s="72">
        <f>IF(RES_hh_fec_in!O19=0,0,1000*11630*RES_hh_fec_in!O19/RES_hh_num_in!O19)</f>
        <v>0</v>
      </c>
      <c r="P19" s="72">
        <f>IF(RES_hh_fec_in!P19=0,0,1000*11630*RES_hh_fec_in!P19/RES_hh_num_in!P19)</f>
        <v>0</v>
      </c>
      <c r="Q19" s="72">
        <f>IF(RES_hh_fec_in!Q19=0,0,1000*11630*RES_hh_fec_in!Q19/RES_hh_num_in!Q19)</f>
        <v>0</v>
      </c>
      <c r="R19" s="72">
        <f>IF(RES_hh_fec_in!R19=0,0,1000*11630*RES_hh_fec_in!R19/RES_hh_num_in!R19)</f>
        <v>0</v>
      </c>
      <c r="S19" s="72">
        <f>IF(RES_hh_fec_in!S19=0,0,1000*11630*RES_hh_fec_in!S19/RES_hh_num_in!S19)</f>
        <v>0</v>
      </c>
      <c r="T19" s="72">
        <f>IF(RES_hh_fec_in!T19=0,0,1000*11630*RES_hh_fec_in!T19/RES_hh_num_in!T19)</f>
        <v>0</v>
      </c>
      <c r="U19" s="72">
        <f>IF(RES_hh_fec_in!U19=0,0,1000*11630*RES_hh_fec_in!U19/RES_hh_num_in!U19)</f>
        <v>0</v>
      </c>
      <c r="V19" s="72">
        <f>IF(RES_hh_fec_in!V19=0,0,1000*11630*RES_hh_fec_in!V19/RES_hh_num_in!V19)</f>
        <v>0</v>
      </c>
      <c r="W19" s="72">
        <f>IF(RES_hh_fec_in!W19=0,0,1000*11630*RES_hh_fec_in!W19/RES_hh_num_in!W19)</f>
        <v>0</v>
      </c>
      <c r="X19" s="72">
        <f>IF(RES_hh_fec_in!X19=0,0,1000*11630*RES_hh_fec_in!X19/RES_hh_num_in!X19)</f>
        <v>0</v>
      </c>
      <c r="Y19" s="72">
        <f>IF(RES_hh_fec_in!Y19=0,0,1000*11630*RES_hh_fec_in!Y19/RES_hh_num_in!Y19)</f>
        <v>0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0</v>
      </c>
      <c r="D20" s="72">
        <f>IF(RES_hh_fec_in!D20=0,0,1000*11630*RES_hh_fec_in!D20/RES_hh_num_in!D20)</f>
        <v>0</v>
      </c>
      <c r="E20" s="72">
        <f>IF(RES_hh_fec_in!E20=0,0,1000*11630*RES_hh_fec_in!E20/RES_hh_num_in!E20)</f>
        <v>0</v>
      </c>
      <c r="F20" s="72">
        <f>IF(RES_hh_fec_in!F20=0,0,1000*11630*RES_hh_fec_in!F20/RES_hh_num_in!F20)</f>
        <v>0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0</v>
      </c>
      <c r="L20" s="72">
        <f>IF(RES_hh_fec_in!L20=0,0,1000*11630*RES_hh_fec_in!L20/RES_hh_num_in!L20)</f>
        <v>0</v>
      </c>
      <c r="M20" s="72">
        <f>IF(RES_hh_fec_in!M20=0,0,1000*11630*RES_hh_fec_in!M20/RES_hh_num_in!M20)</f>
        <v>0</v>
      </c>
      <c r="N20" s="72">
        <f>IF(RES_hh_fec_in!N20=0,0,1000*11630*RES_hh_fec_in!N20/RES_hh_num_in!N20)</f>
        <v>0</v>
      </c>
      <c r="O20" s="72">
        <f>IF(RES_hh_fec_in!O20=0,0,1000*11630*RES_hh_fec_in!O20/RES_hh_num_in!O20)</f>
        <v>0</v>
      </c>
      <c r="P20" s="72">
        <f>IF(RES_hh_fec_in!P20=0,0,1000*11630*RES_hh_fec_in!P20/RES_hh_num_in!P20)</f>
        <v>0</v>
      </c>
      <c r="Q20" s="72">
        <f>IF(RES_hh_fec_in!Q20=0,0,1000*11630*RES_hh_fec_in!Q20/RES_hh_num_in!Q20)</f>
        <v>0</v>
      </c>
      <c r="R20" s="72">
        <f>IF(RES_hh_fec_in!R20=0,0,1000*11630*RES_hh_fec_in!R20/RES_hh_num_in!R20)</f>
        <v>0</v>
      </c>
      <c r="S20" s="72">
        <f>IF(RES_hh_fec_in!S20=0,0,1000*11630*RES_hh_fec_in!S20/RES_hh_num_in!S20)</f>
        <v>0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0</v>
      </c>
      <c r="Y20" s="72">
        <f>IF(RES_hh_fec_in!Y20=0,0,1000*11630*RES_hh_fec_in!Y20/RES_hh_num_in!Y20)</f>
        <v>0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2327.0076803857964</v>
      </c>
      <c r="D21" s="72">
        <f>IF(RES_hh_fec_in!D21=0,0,1000*11630*RES_hh_fec_in!D21/RES_hh_num_in!D21)</f>
        <v>2197.1237351767163</v>
      </c>
      <c r="E21" s="72">
        <f>IF(RES_hh_fec_in!E21=0,0,1000*11630*RES_hh_fec_in!E21/RES_hh_num_in!E21)</f>
        <v>2302.8285755500729</v>
      </c>
      <c r="F21" s="72">
        <f>IF(RES_hh_fec_in!F21=0,0,1000*11630*RES_hh_fec_in!F21/RES_hh_num_in!F21)</f>
        <v>2202.6478899442727</v>
      </c>
      <c r="G21" s="72">
        <f>IF(RES_hh_fec_in!G21=0,0,1000*11630*RES_hh_fec_in!G21/RES_hh_num_in!G21)</f>
        <v>2306.7842428521476</v>
      </c>
      <c r="H21" s="72">
        <f>IF(RES_hh_fec_in!H21=0,0,1000*11630*RES_hh_fec_in!H21/RES_hh_num_in!H21)</f>
        <v>2219.3737894180035</v>
      </c>
      <c r="I21" s="72">
        <f>IF(RES_hh_fec_in!I21=0,0,1000*11630*RES_hh_fec_in!I21/RES_hh_num_in!I21)</f>
        <v>2076.651231279021</v>
      </c>
      <c r="J21" s="72">
        <f>IF(RES_hh_fec_in!J21=0,0,1000*11630*RES_hh_fec_in!J21/RES_hh_num_in!J21)</f>
        <v>2037.7483482537214</v>
      </c>
      <c r="K21" s="72">
        <f>IF(RES_hh_fec_in!K21=0,0,1000*11630*RES_hh_fec_in!K21/RES_hh_num_in!K21)</f>
        <v>1926.0358449546479</v>
      </c>
      <c r="L21" s="72">
        <f>IF(RES_hh_fec_in!L21=0,0,1000*11630*RES_hh_fec_in!L21/RES_hh_num_in!L21)</f>
        <v>2027.8347730861997</v>
      </c>
      <c r="M21" s="72">
        <f>IF(RES_hh_fec_in!M21=0,0,1000*11630*RES_hh_fec_in!M21/RES_hh_num_in!M21)</f>
        <v>1694.0025066024332</v>
      </c>
      <c r="N21" s="72">
        <f>IF(RES_hh_fec_in!N21=0,0,1000*11630*RES_hh_fec_in!N21/RES_hh_num_in!N21)</f>
        <v>1649.6878025045064</v>
      </c>
      <c r="O21" s="72">
        <f>IF(RES_hh_fec_in!O21=0,0,1000*11630*RES_hh_fec_in!O21/RES_hh_num_in!O21)</f>
        <v>1594.4477495261065</v>
      </c>
      <c r="P21" s="72">
        <f>IF(RES_hh_fec_in!P21=0,0,1000*11630*RES_hh_fec_in!P21/RES_hh_num_in!P21)</f>
        <v>1396.2770174249338</v>
      </c>
      <c r="Q21" s="72">
        <f>IF(RES_hh_fec_in!Q21=0,0,1000*11630*RES_hh_fec_in!Q21/RES_hh_num_in!Q21)</f>
        <v>1420.3799768780327</v>
      </c>
      <c r="R21" s="72">
        <f>IF(RES_hh_fec_in!R21=0,0,1000*11630*RES_hh_fec_in!R21/RES_hh_num_in!R21)</f>
        <v>1534.596796577013</v>
      </c>
      <c r="S21" s="72">
        <f>IF(RES_hh_fec_in!S21=0,0,1000*11630*RES_hh_fec_in!S21/RES_hh_num_in!S21)</f>
        <v>1592.7036323750965</v>
      </c>
      <c r="T21" s="72">
        <f>IF(RES_hh_fec_in!T21=0,0,1000*11630*RES_hh_fec_in!T21/RES_hh_num_in!T21)</f>
        <v>1511.8632004446495</v>
      </c>
      <c r="U21" s="72">
        <f>IF(RES_hh_fec_in!U21=0,0,1000*11630*RES_hh_fec_in!U21/RES_hh_num_in!U21)</f>
        <v>1442.8434909450389</v>
      </c>
      <c r="V21" s="72">
        <f>IF(RES_hh_fec_in!V21=0,0,1000*11630*RES_hh_fec_in!V21/RES_hh_num_in!V21)</f>
        <v>1527.2615324995641</v>
      </c>
      <c r="W21" s="72">
        <f>IF(RES_hh_fec_in!W21=0,0,1000*11630*RES_hh_fec_in!W21/RES_hh_num_in!W21)</f>
        <v>1495.225352375928</v>
      </c>
      <c r="X21" s="72">
        <f>IF(RES_hh_fec_in!X21=0,0,1000*11630*RES_hh_fec_in!X21/RES_hh_num_in!X21)</f>
        <v>1204.4133088208596</v>
      </c>
      <c r="Y21" s="72">
        <f>IF(RES_hh_fec_in!Y21=0,0,1000*11630*RES_hh_fec_in!Y21/RES_hh_num_in!Y21)</f>
        <v>1093.2657935756524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2194.128856860355</v>
      </c>
      <c r="D22" s="72">
        <f>IF(RES_hh_fec_in!D22=0,0,1000*11630*RES_hh_fec_in!D22/RES_hh_num_in!D22)</f>
        <v>2215.2036782278224</v>
      </c>
      <c r="E22" s="72">
        <f>IF(RES_hh_fec_in!E22=0,0,1000*11630*RES_hh_fec_in!E22/RES_hh_num_in!E22)</f>
        <v>2173.2526014850055</v>
      </c>
      <c r="F22" s="72">
        <f>IF(RES_hh_fec_in!F22=0,0,1000*11630*RES_hh_fec_in!F22/RES_hh_num_in!F22)</f>
        <v>2086.8234856676145</v>
      </c>
      <c r="G22" s="72">
        <f>IF(RES_hh_fec_in!G22=0,0,1000*11630*RES_hh_fec_in!G22/RES_hh_num_in!G22)</f>
        <v>2167.8725000296436</v>
      </c>
      <c r="H22" s="72">
        <f>IF(RES_hh_fec_in!H22=0,0,1000*11630*RES_hh_fec_in!H22/RES_hh_num_in!H22)</f>
        <v>2032.0252354940094</v>
      </c>
      <c r="I22" s="72">
        <f>IF(RES_hh_fec_in!I22=0,0,1000*11630*RES_hh_fec_in!I22/RES_hh_num_in!I22)</f>
        <v>2006.559289785263</v>
      </c>
      <c r="J22" s="72">
        <f>IF(RES_hh_fec_in!J22=0,0,1000*11630*RES_hh_fec_in!J22/RES_hh_num_in!J22)</f>
        <v>1942.7863440092758</v>
      </c>
      <c r="K22" s="72">
        <f>IF(RES_hh_fec_in!K22=0,0,1000*11630*RES_hh_fec_in!K22/RES_hh_num_in!K22)</f>
        <v>1849.021977282812</v>
      </c>
      <c r="L22" s="72">
        <f>IF(RES_hh_fec_in!L22=0,0,1000*11630*RES_hh_fec_in!L22/RES_hh_num_in!L22)</f>
        <v>1690.9783405523988</v>
      </c>
      <c r="M22" s="72">
        <f>IF(RES_hh_fec_in!M22=0,0,1000*11630*RES_hh_fec_in!M22/RES_hh_num_in!M22)</f>
        <v>1612.116395755623</v>
      </c>
      <c r="N22" s="72">
        <f>IF(RES_hh_fec_in!N22=0,0,1000*11630*RES_hh_fec_in!N22/RES_hh_num_in!N22)</f>
        <v>1533.2913126471517</v>
      </c>
      <c r="O22" s="72">
        <f>IF(RES_hh_fec_in!O22=0,0,1000*11630*RES_hh_fec_in!O22/RES_hh_num_in!O22)</f>
        <v>1447.2688500506667</v>
      </c>
      <c r="P22" s="72">
        <f>IF(RES_hh_fec_in!P22=0,0,1000*11630*RES_hh_fec_in!P22/RES_hh_num_in!P22)</f>
        <v>1601.4106099711555</v>
      </c>
      <c r="Q22" s="72">
        <f>IF(RES_hh_fec_in!Q22=0,0,1000*11630*RES_hh_fec_in!Q22/RES_hh_num_in!Q22)</f>
        <v>1422.3554027782284</v>
      </c>
      <c r="R22" s="72">
        <f>IF(RES_hh_fec_in!R22=0,0,1000*11630*RES_hh_fec_in!R22/RES_hh_num_in!R22)</f>
        <v>1533.5885577007714</v>
      </c>
      <c r="S22" s="72">
        <f>IF(RES_hh_fec_in!S22=0,0,1000*11630*RES_hh_fec_in!S22/RES_hh_num_in!S22)</f>
        <v>1635.4595389699298</v>
      </c>
      <c r="T22" s="72">
        <f>IF(RES_hh_fec_in!T22=0,0,1000*11630*RES_hh_fec_in!T22/RES_hh_num_in!T22)</f>
        <v>1614.2040678597023</v>
      </c>
      <c r="U22" s="72">
        <f>IF(RES_hh_fec_in!U22=0,0,1000*11630*RES_hh_fec_in!U22/RES_hh_num_in!U22)</f>
        <v>1545.5920649076697</v>
      </c>
      <c r="V22" s="72">
        <f>IF(RES_hh_fec_in!V22=0,0,1000*11630*RES_hh_fec_in!V22/RES_hh_num_in!V22)</f>
        <v>1483.0522019070845</v>
      </c>
      <c r="W22" s="72">
        <f>IF(RES_hh_fec_in!W22=0,0,1000*11630*RES_hh_fec_in!W22/RES_hh_num_in!W22)</f>
        <v>1481.1254722416481</v>
      </c>
      <c r="X22" s="72">
        <f>IF(RES_hh_fec_in!X22=0,0,1000*11630*RES_hh_fec_in!X22/RES_hh_num_in!X22)</f>
        <v>1277.4996122647981</v>
      </c>
      <c r="Y22" s="72">
        <f>IF(RES_hh_fec_in!Y22=0,0,1000*11630*RES_hh_fec_in!Y22/RES_hh_num_in!Y22)</f>
        <v>1147.5864412758792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1586.642072104906</v>
      </c>
      <c r="D24" s="72">
        <f>IF(RES_hh_fec_in!D24=0,0,1000*11630*RES_hh_fec_in!D24/RES_hh_num_in!D24)</f>
        <v>1588.1448065860839</v>
      </c>
      <c r="E24" s="72">
        <f>IF(RES_hh_fec_in!E24=0,0,1000*11630*RES_hh_fec_in!E24/RES_hh_num_in!E24)</f>
        <v>1608.0750896847064</v>
      </c>
      <c r="F24" s="72">
        <f>IF(RES_hh_fec_in!F24=0,0,1000*11630*RES_hh_fec_in!F24/RES_hh_num_in!F24)</f>
        <v>1544.7998311432921</v>
      </c>
      <c r="G24" s="72">
        <f>IF(RES_hh_fec_in!G24=0,0,1000*11630*RES_hh_fec_in!G24/RES_hh_num_in!G24)</f>
        <v>1654.3533845059137</v>
      </c>
      <c r="H24" s="72">
        <f>IF(RES_hh_fec_in!H24=0,0,1000*11630*RES_hh_fec_in!H24/RES_hh_num_in!H24)</f>
        <v>1544.6301404595426</v>
      </c>
      <c r="I24" s="72">
        <f>IF(RES_hh_fec_in!I24=0,0,1000*11630*RES_hh_fec_in!I24/RES_hh_num_in!I24)</f>
        <v>1596.514976046155</v>
      </c>
      <c r="J24" s="72">
        <f>IF(RES_hh_fec_in!J24=0,0,1000*11630*RES_hh_fec_in!J24/RES_hh_num_in!J24)</f>
        <v>1567.0189127147876</v>
      </c>
      <c r="K24" s="72">
        <f>IF(RES_hh_fec_in!K24=0,0,1000*11630*RES_hh_fec_in!K24/RES_hh_num_in!K24)</f>
        <v>1455.294430259328</v>
      </c>
      <c r="L24" s="72">
        <f>IF(RES_hh_fec_in!L24=0,0,1000*11630*RES_hh_fec_in!L24/RES_hh_num_in!L24)</f>
        <v>1494.8598062178528</v>
      </c>
      <c r="M24" s="72">
        <f>IF(RES_hh_fec_in!M24=0,0,1000*11630*RES_hh_fec_in!M24/RES_hh_num_in!M24)</f>
        <v>1328.9666074449867</v>
      </c>
      <c r="N24" s="72">
        <f>IF(RES_hh_fec_in!N24=0,0,1000*11630*RES_hh_fec_in!N24/RES_hh_num_in!N24)</f>
        <v>1343.8380647068207</v>
      </c>
      <c r="O24" s="72">
        <f>IF(RES_hh_fec_in!O24=0,0,1000*11630*RES_hh_fec_in!O24/RES_hh_num_in!O24)</f>
        <v>1337.0753467537197</v>
      </c>
      <c r="P24" s="72">
        <f>IF(RES_hh_fec_in!P24=0,0,1000*11630*RES_hh_fec_in!P24/RES_hh_num_in!P24)</f>
        <v>1272.9216463434516</v>
      </c>
      <c r="Q24" s="72">
        <f>IF(RES_hh_fec_in!Q24=0,0,1000*11630*RES_hh_fec_in!Q24/RES_hh_num_in!Q24)</f>
        <v>1287.6278866122561</v>
      </c>
      <c r="R24" s="72">
        <f>IF(RES_hh_fec_in!R24=0,0,1000*11630*RES_hh_fec_in!R24/RES_hh_num_in!R24)</f>
        <v>1364.2709252010511</v>
      </c>
      <c r="S24" s="72">
        <f>IF(RES_hh_fec_in!S24=0,0,1000*11630*RES_hh_fec_in!S24/RES_hh_num_in!S24)</f>
        <v>1458.5690857696036</v>
      </c>
      <c r="T24" s="72">
        <f>IF(RES_hh_fec_in!T24=0,0,1000*11630*RES_hh_fec_in!T24/RES_hh_num_in!T24)</f>
        <v>1415.9449991240242</v>
      </c>
      <c r="U24" s="72">
        <f>IF(RES_hh_fec_in!U24=0,0,1000*11630*RES_hh_fec_in!U24/RES_hh_num_in!U24)</f>
        <v>1384.3952544176045</v>
      </c>
      <c r="V24" s="72">
        <f>IF(RES_hh_fec_in!V24=0,0,1000*11630*RES_hh_fec_in!V24/RES_hh_num_in!V24)</f>
        <v>1424.2583948983599</v>
      </c>
      <c r="W24" s="72">
        <f>IF(RES_hh_fec_in!W24=0,0,1000*11630*RES_hh_fec_in!W24/RES_hh_num_in!W24)</f>
        <v>1389.8607572106673</v>
      </c>
      <c r="X24" s="72">
        <f>IF(RES_hh_fec_in!X24=0,0,1000*11630*RES_hh_fec_in!X24/RES_hh_num_in!X24)</f>
        <v>1191.7126637366075</v>
      </c>
      <c r="Y24" s="72">
        <f>IF(RES_hh_fec_in!Y24=0,0,1000*11630*RES_hh_fec_in!Y24/RES_hh_num_in!Y24)</f>
        <v>1021.5595952108522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1998.5556378964568</v>
      </c>
      <c r="D25" s="74">
        <f>IF(RES_hh_fec_in!D25=0,0,1000*11630*RES_hh_fec_in!D25/RES_hh_num_in!D25)</f>
        <v>1994.9141284671555</v>
      </c>
      <c r="E25" s="74">
        <f>IF(RES_hh_fec_in!E25=0,0,1000*11630*RES_hh_fec_in!E25/RES_hh_num_in!E25)</f>
        <v>1930.1198476976103</v>
      </c>
      <c r="F25" s="74">
        <f>IF(RES_hh_fec_in!F25=0,0,1000*11630*RES_hh_fec_in!F25/RES_hh_num_in!F25)</f>
        <v>1995.1484419052777</v>
      </c>
      <c r="G25" s="74">
        <f>IF(RES_hh_fec_in!G25=0,0,1000*11630*RES_hh_fec_in!G25/RES_hh_num_in!G25)</f>
        <v>2013.0026092007481</v>
      </c>
      <c r="H25" s="74">
        <f>IF(RES_hh_fec_in!H25=0,0,1000*11630*RES_hh_fec_in!H25/RES_hh_num_in!H25)</f>
        <v>2062.7016616412288</v>
      </c>
      <c r="I25" s="74">
        <f>IF(RES_hh_fec_in!I25=0,0,1000*11630*RES_hh_fec_in!I25/RES_hh_num_in!I25)</f>
        <v>1934.2523214620985</v>
      </c>
      <c r="J25" s="74">
        <f>IF(RES_hh_fec_in!J25=0,0,1000*11630*RES_hh_fec_in!J25/RES_hh_num_in!J25)</f>
        <v>1847.2973105632179</v>
      </c>
      <c r="K25" s="74">
        <f>IF(RES_hh_fec_in!K25=0,0,1000*11630*RES_hh_fec_in!K25/RES_hh_num_in!K25)</f>
        <v>1766.7732058360227</v>
      </c>
      <c r="L25" s="74">
        <f>IF(RES_hh_fec_in!L25=0,0,1000*11630*RES_hh_fec_in!L25/RES_hh_num_in!L25)</f>
        <v>1752.6777818521912</v>
      </c>
      <c r="M25" s="74">
        <f>IF(RES_hh_fec_in!M25=0,0,1000*11630*RES_hh_fec_in!M25/RES_hh_num_in!M25)</f>
        <v>1593.6559819120407</v>
      </c>
      <c r="N25" s="74">
        <f>IF(RES_hh_fec_in!N25=0,0,1000*11630*RES_hh_fec_in!N25/RES_hh_num_in!N25)</f>
        <v>1567.847943346128</v>
      </c>
      <c r="O25" s="74">
        <f>IF(RES_hh_fec_in!O25=0,0,1000*11630*RES_hh_fec_in!O25/RES_hh_num_in!O25)</f>
        <v>1502.6741954709203</v>
      </c>
      <c r="P25" s="74">
        <f>IF(RES_hh_fec_in!P25=0,0,1000*11630*RES_hh_fec_in!P25/RES_hh_num_in!P25)</f>
        <v>1483.0350628442795</v>
      </c>
      <c r="Q25" s="74">
        <f>IF(RES_hh_fec_in!Q25=0,0,1000*11630*RES_hh_fec_in!Q25/RES_hh_num_in!Q25)</f>
        <v>1480.5146509545211</v>
      </c>
      <c r="R25" s="74">
        <f>IF(RES_hh_fec_in!R25=0,0,1000*11630*RES_hh_fec_in!R25/RES_hh_num_in!R25)</f>
        <v>1475.5424243357324</v>
      </c>
      <c r="S25" s="74">
        <f>IF(RES_hh_fec_in!S25=0,0,1000*11630*RES_hh_fec_in!S25/RES_hh_num_in!S25)</f>
        <v>1537.4916518814989</v>
      </c>
      <c r="T25" s="74">
        <f>IF(RES_hh_fec_in!T25=0,0,1000*11630*RES_hh_fec_in!T25/RES_hh_num_in!T25)</f>
        <v>1503.8562180964698</v>
      </c>
      <c r="U25" s="74">
        <f>IF(RES_hh_fec_in!U25=0,0,1000*11630*RES_hh_fec_in!U25/RES_hh_num_in!U25)</f>
        <v>1490.4244934409048</v>
      </c>
      <c r="V25" s="74">
        <f>IF(RES_hh_fec_in!V25=0,0,1000*11630*RES_hh_fec_in!V25/RES_hh_num_in!V25)</f>
        <v>1563.7686513980368</v>
      </c>
      <c r="W25" s="74">
        <f>IF(RES_hh_fec_in!W25=0,0,1000*11630*RES_hh_fec_in!W25/RES_hh_num_in!W25)</f>
        <v>1372.2152630263099</v>
      </c>
      <c r="X25" s="74">
        <f>IF(RES_hh_fec_in!X25=0,0,1000*11630*RES_hh_fec_in!X25/RES_hh_num_in!X25)</f>
        <v>1183.7196395989934</v>
      </c>
      <c r="Y25" s="74">
        <f>IF(RES_hh_fec_in!Y25=0,0,1000*11630*RES_hh_fec_in!Y25/RES_hh_num_in!Y25)</f>
        <v>1005.2606857728567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0</v>
      </c>
      <c r="D26" s="77">
        <f>IF(RES_hh_fec_in!D26=0,0,1000*11630*RES_hh_fec_in!D26/RES_hh_num_in!D26)</f>
        <v>0</v>
      </c>
      <c r="E26" s="77">
        <f>IF(RES_hh_fec_in!E26=0,0,1000*11630*RES_hh_fec_in!E26/RES_hh_num_in!E26)</f>
        <v>640.08736001215084</v>
      </c>
      <c r="F26" s="77">
        <f>IF(RES_hh_fec_in!F26=0,0,1000*11630*RES_hh_fec_in!F26/RES_hh_num_in!F26)</f>
        <v>624.82250403313617</v>
      </c>
      <c r="G26" s="77">
        <f>IF(RES_hh_fec_in!G26=0,0,1000*11630*RES_hh_fec_in!G26/RES_hh_num_in!G26)</f>
        <v>654.48587588692862</v>
      </c>
      <c r="H26" s="77">
        <f>IF(RES_hh_fec_in!H26=0,0,1000*11630*RES_hh_fec_in!H26/RES_hh_num_in!H26)</f>
        <v>648.65913046371759</v>
      </c>
      <c r="I26" s="77">
        <f>IF(RES_hh_fec_in!I26=0,0,1000*11630*RES_hh_fec_in!I26/RES_hh_num_in!I26)</f>
        <v>632.63157749184188</v>
      </c>
      <c r="J26" s="77">
        <f>IF(RES_hh_fec_in!J26=0,0,1000*11630*RES_hh_fec_in!J26/RES_hh_num_in!J26)</f>
        <v>621.95141795806262</v>
      </c>
      <c r="K26" s="77">
        <f>IF(RES_hh_fec_in!K26=0,0,1000*11630*RES_hh_fec_in!K26/RES_hh_num_in!K26)</f>
        <v>599.45400398333834</v>
      </c>
      <c r="L26" s="77">
        <f>IF(RES_hh_fec_in!L26=0,0,1000*11630*RES_hh_fec_in!L26/RES_hh_num_in!L26)</f>
        <v>620.2271532829908</v>
      </c>
      <c r="M26" s="77">
        <f>IF(RES_hh_fec_in!M26=0,0,1000*11630*RES_hh_fec_in!M26/RES_hh_num_in!M26)</f>
        <v>625.38605962841382</v>
      </c>
      <c r="N26" s="77">
        <f>IF(RES_hh_fec_in!N26=0,0,1000*11630*RES_hh_fec_in!N26/RES_hh_num_in!N26)</f>
        <v>623.23401194066787</v>
      </c>
      <c r="O26" s="77">
        <f>IF(RES_hh_fec_in!O26=0,0,1000*11630*RES_hh_fec_in!O26/RES_hh_num_in!O26)</f>
        <v>619.56769784823484</v>
      </c>
      <c r="P26" s="77">
        <f>IF(RES_hh_fec_in!P26=0,0,1000*11630*RES_hh_fec_in!P26/RES_hh_num_in!P26)</f>
        <v>610.17360714393317</v>
      </c>
      <c r="Q26" s="77">
        <f>IF(RES_hh_fec_in!Q26=0,0,1000*11630*RES_hh_fec_in!Q26/RES_hh_num_in!Q26)</f>
        <v>646.89211354408621</v>
      </c>
      <c r="R26" s="77">
        <f>IF(RES_hh_fec_in!R26=0,0,1000*11630*RES_hh_fec_in!R26/RES_hh_num_in!R26)</f>
        <v>677.59156757903497</v>
      </c>
      <c r="S26" s="77">
        <f>IF(RES_hh_fec_in!S26=0,0,1000*11630*RES_hh_fec_in!S26/RES_hh_num_in!S26)</f>
        <v>705.73308525165692</v>
      </c>
      <c r="T26" s="77">
        <f>IF(RES_hh_fec_in!T26=0,0,1000*11630*RES_hh_fec_in!T26/RES_hh_num_in!T26)</f>
        <v>694.02354651434871</v>
      </c>
      <c r="U26" s="77">
        <f>IF(RES_hh_fec_in!U26=0,0,1000*11630*RES_hh_fec_in!U26/RES_hh_num_in!U26)</f>
        <v>687.14267429329573</v>
      </c>
      <c r="V26" s="77">
        <f>IF(RES_hh_fec_in!V26=0,0,1000*11630*RES_hh_fec_in!V26/RES_hh_num_in!V26)</f>
        <v>695.45142110555548</v>
      </c>
      <c r="W26" s="77">
        <f>IF(RES_hh_fec_in!W26=0,0,1000*11630*RES_hh_fec_in!W26/RES_hh_num_in!W26)</f>
        <v>683.40036956636231</v>
      </c>
      <c r="X26" s="77">
        <f>IF(RES_hh_fec_in!X26=0,0,1000*11630*RES_hh_fec_in!X26/RES_hh_num_in!X26)</f>
        <v>608.2909628163103</v>
      </c>
      <c r="Y26" s="77">
        <f>IF(RES_hh_fec_in!Y26=0,0,1000*11630*RES_hh_fec_in!Y26/RES_hh_num_in!Y26)</f>
        <v>553.46557369607888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896.02542602475512</v>
      </c>
      <c r="D27" s="69">
        <f>IF(RES_hh_fec_in!D27=0,0,1000*11630*RES_hh_fec_in!D27/RES_hh_num_in!D27)</f>
        <v>868.73684114977004</v>
      </c>
      <c r="E27" s="69">
        <f>IF(RES_hh_fec_in!E27=0,0,1000*11630*RES_hh_fec_in!E27/RES_hh_num_in!E27)</f>
        <v>914.47162460953973</v>
      </c>
      <c r="F27" s="69">
        <f>IF(RES_hh_fec_in!F27=0,0,1000*11630*RES_hh_fec_in!F27/RES_hh_num_in!F27)</f>
        <v>892.47538202424425</v>
      </c>
      <c r="G27" s="69">
        <f>IF(RES_hh_fec_in!G27=0,0,1000*11630*RES_hh_fec_in!G27/RES_hh_num_in!G27)</f>
        <v>898.33938344605269</v>
      </c>
      <c r="H27" s="69">
        <f>IF(RES_hh_fec_in!H27=0,0,1000*11630*RES_hh_fec_in!H27/RES_hh_num_in!H27)</f>
        <v>932.81257062542556</v>
      </c>
      <c r="I27" s="69">
        <f>IF(RES_hh_fec_in!I27=0,0,1000*11630*RES_hh_fec_in!I27/RES_hh_num_in!I27)</f>
        <v>825.55573867706823</v>
      </c>
      <c r="J27" s="69">
        <f>IF(RES_hh_fec_in!J27=0,0,1000*11630*RES_hh_fec_in!J27/RES_hh_num_in!J27)</f>
        <v>889.65007332837115</v>
      </c>
      <c r="K27" s="69">
        <f>IF(RES_hh_fec_in!K27=0,0,1000*11630*RES_hh_fec_in!K27/RES_hh_num_in!K27)</f>
        <v>921.12672152676998</v>
      </c>
      <c r="L27" s="69">
        <f>IF(RES_hh_fec_in!L27=0,0,1000*11630*RES_hh_fec_in!L27/RES_hh_num_in!L27)</f>
        <v>991.23584409276168</v>
      </c>
      <c r="M27" s="69">
        <f>IF(RES_hh_fec_in!M27=0,0,1000*11630*RES_hh_fec_in!M27/RES_hh_num_in!M27)</f>
        <v>879.78583958840818</v>
      </c>
      <c r="N27" s="69">
        <f>IF(RES_hh_fec_in!N27=0,0,1000*11630*RES_hh_fec_in!N27/RES_hh_num_in!N27)</f>
        <v>944.64799934302391</v>
      </c>
      <c r="O27" s="69">
        <f>IF(RES_hh_fec_in!O27=0,0,1000*11630*RES_hh_fec_in!O27/RES_hh_num_in!O27)</f>
        <v>925.22287109044157</v>
      </c>
      <c r="P27" s="69">
        <f>IF(RES_hh_fec_in!P27=0,0,1000*11630*RES_hh_fec_in!P27/RES_hh_num_in!P27)</f>
        <v>808.3230810803326</v>
      </c>
      <c r="Q27" s="69">
        <f>IF(RES_hh_fec_in!Q27=0,0,1000*11630*RES_hh_fec_in!Q27/RES_hh_num_in!Q27)</f>
        <v>896.96417865441174</v>
      </c>
      <c r="R27" s="69">
        <f>IF(RES_hh_fec_in!R27=0,0,1000*11630*RES_hh_fec_in!R27/RES_hh_num_in!R27)</f>
        <v>926.61548121297869</v>
      </c>
      <c r="S27" s="69">
        <f>IF(RES_hh_fec_in!S27=0,0,1000*11630*RES_hh_fec_in!S27/RES_hh_num_in!S27)</f>
        <v>892.93881405869797</v>
      </c>
      <c r="T27" s="69">
        <f>IF(RES_hh_fec_in!T27=0,0,1000*11630*RES_hh_fec_in!T27/RES_hh_num_in!T27)</f>
        <v>813.73213635304455</v>
      </c>
      <c r="U27" s="69">
        <f>IF(RES_hh_fec_in!U27=0,0,1000*11630*RES_hh_fec_in!U27/RES_hh_num_in!U27)</f>
        <v>764.69854353787969</v>
      </c>
      <c r="V27" s="69">
        <f>IF(RES_hh_fec_in!V27=0,0,1000*11630*RES_hh_fec_in!V27/RES_hh_num_in!V27)</f>
        <v>808.46155456484314</v>
      </c>
      <c r="W27" s="69">
        <f>IF(RES_hh_fec_in!W27=0,0,1000*11630*RES_hh_fec_in!W27/RES_hh_num_in!W27)</f>
        <v>925.15784164399349</v>
      </c>
      <c r="X27" s="69">
        <f>IF(RES_hh_fec_in!X27=0,0,1000*11630*RES_hh_fec_in!X27/RES_hh_num_in!X27)</f>
        <v>720.92418033787806</v>
      </c>
      <c r="Y27" s="69">
        <f>IF(RES_hh_fec_in!Y27=0,0,1000*11630*RES_hh_fec_in!Y27/RES_hh_num_in!Y27)</f>
        <v>725.37131757144346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1003.5361878262906</v>
      </c>
      <c r="D28" s="72">
        <f>IF(RES_hh_fec_in!D28=0,0,1000*11630*RES_hh_fec_in!D28/RES_hh_num_in!D28)</f>
        <v>983.02520807102258</v>
      </c>
      <c r="E28" s="72">
        <f>IF(RES_hh_fec_in!E28=0,0,1000*11630*RES_hh_fec_in!E28/RES_hh_num_in!E28)</f>
        <v>1038.5943437625112</v>
      </c>
      <c r="F28" s="72">
        <f>IF(RES_hh_fec_in!F28=0,0,1000*11630*RES_hh_fec_in!F28/RES_hh_num_in!F28)</f>
        <v>1062.0282522582829</v>
      </c>
      <c r="G28" s="72">
        <f>IF(RES_hh_fec_in!G28=0,0,1000*11630*RES_hh_fec_in!G28/RES_hh_num_in!G28)</f>
        <v>991.4663875660907</v>
      </c>
      <c r="H28" s="72">
        <f>IF(RES_hh_fec_in!H28=0,0,1000*11630*RES_hh_fec_in!H28/RES_hh_num_in!H28)</f>
        <v>1208.9864590470766</v>
      </c>
      <c r="I28" s="72">
        <f>IF(RES_hh_fec_in!I28=0,0,1000*11630*RES_hh_fec_in!I28/RES_hh_num_in!I28)</f>
        <v>962.77996736348712</v>
      </c>
      <c r="J28" s="72">
        <f>IF(RES_hh_fec_in!J28=0,0,1000*11630*RES_hh_fec_in!J28/RES_hh_num_in!J28)</f>
        <v>996.57253753563612</v>
      </c>
      <c r="K28" s="72">
        <f>IF(RES_hh_fec_in!K28=0,0,1000*11630*RES_hh_fec_in!K28/RES_hh_num_in!K28)</f>
        <v>1080.4269756756503</v>
      </c>
      <c r="L28" s="72">
        <f>IF(RES_hh_fec_in!L28=0,0,1000*11630*RES_hh_fec_in!L28/RES_hh_num_in!L28)</f>
        <v>1212.602611379185</v>
      </c>
      <c r="M28" s="72">
        <f>IF(RES_hh_fec_in!M28=0,0,1000*11630*RES_hh_fec_in!M28/RES_hh_num_in!M28)</f>
        <v>1124.3616013907033</v>
      </c>
      <c r="N28" s="72">
        <f>IF(RES_hh_fec_in!N28=0,0,1000*11630*RES_hh_fec_in!N28/RES_hh_num_in!N28)</f>
        <v>1103.806470681275</v>
      </c>
      <c r="O28" s="72">
        <f>IF(RES_hh_fec_in!O28=0,0,1000*11630*RES_hh_fec_in!O28/RES_hh_num_in!O28)</f>
        <v>1084.5919818631539</v>
      </c>
      <c r="P28" s="72">
        <f>IF(RES_hh_fec_in!P28=0,0,1000*11630*RES_hh_fec_in!P28/RES_hh_num_in!P28)</f>
        <v>1069.2226465542583</v>
      </c>
      <c r="Q28" s="72">
        <f>IF(RES_hh_fec_in!Q28=0,0,1000*11630*RES_hh_fec_in!Q28/RES_hh_num_in!Q28)</f>
        <v>1123.3653929779452</v>
      </c>
      <c r="R28" s="72">
        <f>IF(RES_hh_fec_in!R28=0,0,1000*11630*RES_hh_fec_in!R28/RES_hh_num_in!R28)</f>
        <v>929.84710216718918</v>
      </c>
      <c r="S28" s="72">
        <f>IF(RES_hh_fec_in!S28=0,0,1000*11630*RES_hh_fec_in!S28/RES_hh_num_in!S28)</f>
        <v>1065.0573889314308</v>
      </c>
      <c r="T28" s="72">
        <f>IF(RES_hh_fec_in!T28=0,0,1000*11630*RES_hh_fec_in!T28/RES_hh_num_in!T28)</f>
        <v>1128.0913695445581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1076.4948180852166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1086.6985309817885</v>
      </c>
      <c r="D29" s="72">
        <f>IF(RES_hh_fec_in!D29=0,0,1000*11630*RES_hh_fec_in!D29/RES_hh_num_in!D29)</f>
        <v>1017.5078936211186</v>
      </c>
      <c r="E29" s="72">
        <f>IF(RES_hh_fec_in!E29=0,0,1000*11630*RES_hh_fec_in!E29/RES_hh_num_in!E29)</f>
        <v>1005.1668851227959</v>
      </c>
      <c r="F29" s="72">
        <f>IF(RES_hh_fec_in!F29=0,0,1000*11630*RES_hh_fec_in!F29/RES_hh_num_in!F29)</f>
        <v>1182.4166417891079</v>
      </c>
      <c r="G29" s="72">
        <f>IF(RES_hh_fec_in!G29=0,0,1000*11630*RES_hh_fec_in!G29/RES_hh_num_in!G29)</f>
        <v>927.44920440374801</v>
      </c>
      <c r="H29" s="72">
        <f>IF(RES_hh_fec_in!H29=0,0,1000*11630*RES_hh_fec_in!H29/RES_hh_num_in!H29)</f>
        <v>1121.8912019085874</v>
      </c>
      <c r="I29" s="72">
        <f>IF(RES_hh_fec_in!I29=0,0,1000*11630*RES_hh_fec_in!I29/RES_hh_num_in!I29)</f>
        <v>1144.3293347702581</v>
      </c>
      <c r="J29" s="72">
        <f>IF(RES_hh_fec_in!J29=0,0,1000*11630*RES_hh_fec_in!J29/RES_hh_num_in!J29)</f>
        <v>902.5602019099349</v>
      </c>
      <c r="K29" s="72">
        <f>IF(RES_hh_fec_in!K29=0,0,1000*11630*RES_hh_fec_in!K29/RES_hh_num_in!K29)</f>
        <v>271.90416704248685</v>
      </c>
      <c r="L29" s="72">
        <f>IF(RES_hh_fec_in!L29=0,0,1000*11630*RES_hh_fec_in!L29/RES_hh_num_in!L29)</f>
        <v>925.12026487798983</v>
      </c>
      <c r="M29" s="72">
        <f>IF(RES_hh_fec_in!M29=0,0,1000*11630*RES_hh_fec_in!M29/RES_hh_num_in!M29)</f>
        <v>1209.582834028555</v>
      </c>
      <c r="N29" s="72">
        <f>IF(RES_hh_fec_in!N29=0,0,1000*11630*RES_hh_fec_in!N29/RES_hh_num_in!N29)</f>
        <v>1254.5218549032613</v>
      </c>
      <c r="O29" s="72">
        <f>IF(RES_hh_fec_in!O29=0,0,1000*11630*RES_hh_fec_in!O29/RES_hh_num_in!O29)</f>
        <v>923.38722143768609</v>
      </c>
      <c r="P29" s="72">
        <f>IF(RES_hh_fec_in!P29=0,0,1000*11630*RES_hh_fec_in!P29/RES_hh_num_in!P29)</f>
        <v>1367.1484151345946</v>
      </c>
      <c r="Q29" s="72">
        <f>IF(RES_hh_fec_in!Q29=0,0,1000*11630*RES_hh_fec_in!Q29/RES_hh_num_in!Q29)</f>
        <v>1130.439401210956</v>
      </c>
      <c r="R29" s="72">
        <f>IF(RES_hh_fec_in!R29=0,0,1000*11630*RES_hh_fec_in!R29/RES_hh_num_in!R29)</f>
        <v>874.34158101787375</v>
      </c>
      <c r="S29" s="72">
        <f>IF(RES_hh_fec_in!S29=0,0,1000*11630*RES_hh_fec_in!S29/RES_hh_num_in!S29)</f>
        <v>909.24752858939905</v>
      </c>
      <c r="T29" s="72">
        <f>IF(RES_hh_fec_in!T29=0,0,1000*11630*RES_hh_fec_in!T29/RES_hh_num_in!T29)</f>
        <v>1113.5802304574067</v>
      </c>
      <c r="U29" s="72">
        <f>IF(RES_hh_fec_in!U29=0,0,1000*11630*RES_hh_fec_in!U29/RES_hh_num_in!U29)</f>
        <v>985.5625723953118</v>
      </c>
      <c r="V29" s="72">
        <f>IF(RES_hh_fec_in!V29=0,0,1000*11630*RES_hh_fec_in!V29/RES_hh_num_in!V29)</f>
        <v>1198.9344317707087</v>
      </c>
      <c r="W29" s="72">
        <f>IF(RES_hh_fec_in!W29=0,0,1000*11630*RES_hh_fec_in!W29/RES_hh_num_in!W29)</f>
        <v>1036.2016782610622</v>
      </c>
      <c r="X29" s="72">
        <f>IF(RES_hh_fec_in!X29=0,0,1000*11630*RES_hh_fec_in!X29/RES_hh_num_in!X29)</f>
        <v>885.17837793373769</v>
      </c>
      <c r="Y29" s="72">
        <f>IF(RES_hh_fec_in!Y29=0,0,1000*11630*RES_hh_fec_in!Y29/RES_hh_num_in!Y29)</f>
        <v>995.1751530765024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1054.3611112278372</v>
      </c>
      <c r="D30" s="72">
        <f>IF(RES_hh_fec_in!D30=0,0,1000*11630*RES_hh_fec_in!D30/RES_hh_num_in!D30)</f>
        <v>999.91782778629874</v>
      </c>
      <c r="E30" s="72">
        <f>IF(RES_hh_fec_in!E30=0,0,1000*11630*RES_hh_fec_in!E30/RES_hh_num_in!E30)</f>
        <v>1068.6676311374242</v>
      </c>
      <c r="F30" s="72">
        <f>IF(RES_hh_fec_in!F30=0,0,1000*11630*RES_hh_fec_in!F30/RES_hh_num_in!F30)</f>
        <v>1057.7311609819715</v>
      </c>
      <c r="G30" s="72">
        <f>IF(RES_hh_fec_in!G30=0,0,1000*11630*RES_hh_fec_in!G30/RES_hh_num_in!G30)</f>
        <v>1098.3384077377159</v>
      </c>
      <c r="H30" s="72">
        <f>IF(RES_hh_fec_in!H30=0,0,1000*11630*RES_hh_fec_in!H30/RES_hh_num_in!H30)</f>
        <v>1150.4602534443572</v>
      </c>
      <c r="I30" s="72">
        <f>IF(RES_hh_fec_in!I30=0,0,1000*11630*RES_hh_fec_in!I30/RES_hh_num_in!I30)</f>
        <v>1007.0863225069461</v>
      </c>
      <c r="J30" s="72">
        <f>IF(RES_hh_fec_in!J30=0,0,1000*11630*RES_hh_fec_in!J30/RES_hh_num_in!J30)</f>
        <v>1070.5583492102251</v>
      </c>
      <c r="K30" s="72">
        <f>IF(RES_hh_fec_in!K30=0,0,1000*11630*RES_hh_fec_in!K30/RES_hh_num_in!K30)</f>
        <v>1123.9277776265824</v>
      </c>
      <c r="L30" s="72">
        <f>IF(RES_hh_fec_in!L30=0,0,1000*11630*RES_hh_fec_in!L30/RES_hh_num_in!L30)</f>
        <v>1242.6331997051955</v>
      </c>
      <c r="M30" s="72">
        <f>IF(RES_hh_fec_in!M30=0,0,1000*11630*RES_hh_fec_in!M30/RES_hh_num_in!M30)</f>
        <v>1043.7956924917653</v>
      </c>
      <c r="N30" s="72">
        <f>IF(RES_hh_fec_in!N30=0,0,1000*11630*RES_hh_fec_in!N30/RES_hh_num_in!N30)</f>
        <v>1136.6339794418716</v>
      </c>
      <c r="O30" s="72">
        <f>IF(RES_hh_fec_in!O30=0,0,1000*11630*RES_hh_fec_in!O30/RES_hh_num_in!O30)</f>
        <v>1168.8254773103117</v>
      </c>
      <c r="P30" s="72">
        <f>IF(RES_hh_fec_in!P30=0,0,1000*11630*RES_hh_fec_in!P30/RES_hh_num_in!P30)</f>
        <v>932.57383373763867</v>
      </c>
      <c r="Q30" s="72">
        <f>IF(RES_hh_fec_in!Q30=0,0,1000*11630*RES_hh_fec_in!Q30/RES_hh_num_in!Q30)</f>
        <v>1042.3748020494647</v>
      </c>
      <c r="R30" s="72">
        <f>IF(RES_hh_fec_in!R30=0,0,1000*11630*RES_hh_fec_in!R30/RES_hh_num_in!R30)</f>
        <v>1108.6495256098347</v>
      </c>
      <c r="S30" s="72">
        <f>IF(RES_hh_fec_in!S30=0,0,1000*11630*RES_hh_fec_in!S30/RES_hh_num_in!S30)</f>
        <v>1084.7486864311554</v>
      </c>
      <c r="T30" s="72">
        <f>IF(RES_hh_fec_in!T30=0,0,1000*11630*RES_hh_fec_in!T30/RES_hh_num_in!T30)</f>
        <v>1001.7141814931362</v>
      </c>
      <c r="U30" s="72">
        <f>IF(RES_hh_fec_in!U30=0,0,1000*11630*RES_hh_fec_in!U30/RES_hh_num_in!U30)</f>
        <v>949.25867941137017</v>
      </c>
      <c r="V30" s="72">
        <f>IF(RES_hh_fec_in!V30=0,0,1000*11630*RES_hh_fec_in!V30/RES_hh_num_in!V30)</f>
        <v>1038.0031934970007</v>
      </c>
      <c r="W30" s="72">
        <f>IF(RES_hh_fec_in!W30=0,0,1000*11630*RES_hh_fec_in!W30/RES_hh_num_in!W30)</f>
        <v>1269.1471708439794</v>
      </c>
      <c r="X30" s="72">
        <f>IF(RES_hh_fec_in!X30=0,0,1000*11630*RES_hh_fec_in!X30/RES_hh_num_in!X30)</f>
        <v>926.43035939328888</v>
      </c>
      <c r="Y30" s="72">
        <f>IF(RES_hh_fec_in!Y30=0,0,1000*11630*RES_hh_fec_in!Y30/RES_hh_num_in!Y30)</f>
        <v>991.57706491603801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993.32572762606412</v>
      </c>
      <c r="D31" s="72">
        <f>IF(RES_hh_fec_in!D31=0,0,1000*11630*RES_hh_fec_in!D31/RES_hh_num_in!D31)</f>
        <v>1019.9072106806771</v>
      </c>
      <c r="E31" s="72">
        <f>IF(RES_hh_fec_in!E31=0,0,1000*11630*RES_hh_fec_in!E31/RES_hh_num_in!E31)</f>
        <v>1031.3495916856325</v>
      </c>
      <c r="F31" s="72">
        <f>IF(RES_hh_fec_in!F31=0,0,1000*11630*RES_hh_fec_in!F31/RES_hh_num_in!F31)</f>
        <v>1035.603467913131</v>
      </c>
      <c r="G31" s="72">
        <f>IF(RES_hh_fec_in!G31=0,0,1000*11630*RES_hh_fec_in!G31/RES_hh_num_in!G31)</f>
        <v>1077.0768774274909</v>
      </c>
      <c r="H31" s="72">
        <f>IF(RES_hh_fec_in!H31=0,0,1000*11630*RES_hh_fec_in!H31/RES_hh_num_in!H31)</f>
        <v>1108.8019745090494</v>
      </c>
      <c r="I31" s="72">
        <f>IF(RES_hh_fec_in!I31=0,0,1000*11630*RES_hh_fec_in!I31/RES_hh_num_in!I31)</f>
        <v>1032.1841733894578</v>
      </c>
      <c r="J31" s="72">
        <f>IF(RES_hh_fec_in!J31=0,0,1000*11630*RES_hh_fec_in!J31/RES_hh_num_in!J31)</f>
        <v>1094.7217356434271</v>
      </c>
      <c r="K31" s="72">
        <f>IF(RES_hh_fec_in!K31=0,0,1000*11630*RES_hh_fec_in!K31/RES_hh_num_in!K31)</f>
        <v>1168.0392016529506</v>
      </c>
      <c r="L31" s="72">
        <f>IF(RES_hh_fec_in!L31=0,0,1000*11630*RES_hh_fec_in!L31/RES_hh_num_in!L31)</f>
        <v>1143.634936179418</v>
      </c>
      <c r="M31" s="72">
        <f>IF(RES_hh_fec_in!M31=0,0,1000*11630*RES_hh_fec_in!M31/RES_hh_num_in!M31)</f>
        <v>1141.3467100477274</v>
      </c>
      <c r="N31" s="72">
        <f>IF(RES_hh_fec_in!N31=0,0,1000*11630*RES_hh_fec_in!N31/RES_hh_num_in!N31)</f>
        <v>1056.212975455825</v>
      </c>
      <c r="O31" s="72">
        <f>IF(RES_hh_fec_in!O31=0,0,1000*11630*RES_hh_fec_in!O31/RES_hh_num_in!O31)</f>
        <v>985.41164875550271</v>
      </c>
      <c r="P31" s="72">
        <f>IF(RES_hh_fec_in!P31=0,0,1000*11630*RES_hh_fec_in!P31/RES_hh_num_in!P31)</f>
        <v>1172.7355840783177</v>
      </c>
      <c r="Q31" s="72">
        <f>IF(RES_hh_fec_in!Q31=0,0,1000*11630*RES_hh_fec_in!Q31/RES_hh_num_in!Q31)</f>
        <v>981.73193252294629</v>
      </c>
      <c r="R31" s="72">
        <f>IF(RES_hh_fec_in!R31=0,0,1000*11630*RES_hh_fec_in!R31/RES_hh_num_in!R31)</f>
        <v>1108.0495226452852</v>
      </c>
      <c r="S31" s="72">
        <f>IF(RES_hh_fec_in!S31=0,0,1000*11630*RES_hh_fec_in!S31/RES_hh_num_in!S31)</f>
        <v>1041.9420418181985</v>
      </c>
      <c r="T31" s="72">
        <f>IF(RES_hh_fec_in!T31=0,0,1000*11630*RES_hh_fec_in!T31/RES_hh_num_in!T31)</f>
        <v>1132.5141607713047</v>
      </c>
      <c r="U31" s="72">
        <f>IF(RES_hh_fec_in!U31=0,0,1000*11630*RES_hh_fec_in!U31/RES_hh_num_in!U31)</f>
        <v>1140.7825394875542</v>
      </c>
      <c r="V31" s="72">
        <f>IF(RES_hh_fec_in!V31=0,0,1000*11630*RES_hh_fec_in!V31/RES_hh_num_in!V31)</f>
        <v>1360.4577822392168</v>
      </c>
      <c r="W31" s="72">
        <f>IF(RES_hh_fec_in!W31=0,0,1000*11630*RES_hh_fec_in!W31/RES_hh_num_in!W31)</f>
        <v>1179.3566550795244</v>
      </c>
      <c r="X31" s="72">
        <f>IF(RES_hh_fec_in!X31=0,0,1000*11630*RES_hh_fec_in!X31/RES_hh_num_in!X31)</f>
        <v>860.73327337897035</v>
      </c>
      <c r="Y31" s="72">
        <f>IF(RES_hh_fec_in!Y31=0,0,1000*11630*RES_hh_fec_in!Y31/RES_hh_num_in!Y31)</f>
        <v>1045.0468551690451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789.92994750252376</v>
      </c>
      <c r="D32" s="77">
        <f>IF(RES_hh_fec_in!D32=0,0,1000*11630*RES_hh_fec_in!D32/RES_hh_num_in!D32)</f>
        <v>785.78276934410587</v>
      </c>
      <c r="E32" s="77">
        <f>IF(RES_hh_fec_in!E32=0,0,1000*11630*RES_hh_fec_in!E32/RES_hh_num_in!E32)</f>
        <v>811.86226914445774</v>
      </c>
      <c r="F32" s="77">
        <f>IF(RES_hh_fec_in!F32=0,0,1000*11630*RES_hh_fec_in!F32/RES_hh_num_in!F32)</f>
        <v>798.35197174886912</v>
      </c>
      <c r="G32" s="77">
        <f>IF(RES_hh_fec_in!G32=0,0,1000*11630*RES_hh_fec_in!G32/RES_hh_num_in!G32)</f>
        <v>817.48787550623035</v>
      </c>
      <c r="H32" s="77">
        <f>IF(RES_hh_fec_in!H32=0,0,1000*11630*RES_hh_fec_in!H32/RES_hh_num_in!H32)</f>
        <v>872.46014826154851</v>
      </c>
      <c r="I32" s="77">
        <f>IF(RES_hh_fec_in!I32=0,0,1000*11630*RES_hh_fec_in!I32/RES_hh_num_in!I32)</f>
        <v>788.3482577187184</v>
      </c>
      <c r="J32" s="77">
        <f>IF(RES_hh_fec_in!J32=0,0,1000*11630*RES_hh_fec_in!J32/RES_hh_num_in!J32)</f>
        <v>826.10575665448619</v>
      </c>
      <c r="K32" s="77">
        <f>IF(RES_hh_fec_in!K32=0,0,1000*11630*RES_hh_fec_in!K32/RES_hh_num_in!K32)</f>
        <v>880.51490979936511</v>
      </c>
      <c r="L32" s="77">
        <f>IF(RES_hh_fec_in!L32=0,0,1000*11630*RES_hh_fec_in!L32/RES_hh_num_in!L32)</f>
        <v>911.78398920382949</v>
      </c>
      <c r="M32" s="77">
        <f>IF(RES_hh_fec_in!M32=0,0,1000*11630*RES_hh_fec_in!M32/RES_hh_num_in!M32)</f>
        <v>807.32666416777465</v>
      </c>
      <c r="N32" s="77">
        <f>IF(RES_hh_fec_in!N32=0,0,1000*11630*RES_hh_fec_in!N32/RES_hh_num_in!N32)</f>
        <v>861.01669968789963</v>
      </c>
      <c r="O32" s="77">
        <f>IF(RES_hh_fec_in!O32=0,0,1000*11630*RES_hh_fec_in!O32/RES_hh_num_in!O32)</f>
        <v>867.65325935397198</v>
      </c>
      <c r="P32" s="77">
        <f>IF(RES_hh_fec_in!P32=0,0,1000*11630*RES_hh_fec_in!P32/RES_hh_num_in!P32)</f>
        <v>733.28739125367588</v>
      </c>
      <c r="Q32" s="77">
        <f>IF(RES_hh_fec_in!Q32=0,0,1000*11630*RES_hh_fec_in!Q32/RES_hh_num_in!Q32)</f>
        <v>787.48725932061177</v>
      </c>
      <c r="R32" s="77">
        <f>IF(RES_hh_fec_in!R32=0,0,1000*11630*RES_hh_fec_in!R32/RES_hh_num_in!R32)</f>
        <v>786.74687265637465</v>
      </c>
      <c r="S32" s="77">
        <f>IF(RES_hh_fec_in!S32=0,0,1000*11630*RES_hh_fec_in!S32/RES_hh_num_in!S32)</f>
        <v>776.49597916518132</v>
      </c>
      <c r="T32" s="77">
        <f>IF(RES_hh_fec_in!T32=0,0,1000*11630*RES_hh_fec_in!T32/RES_hh_num_in!T32)</f>
        <v>724.08947235387382</v>
      </c>
      <c r="U32" s="77">
        <f>IF(RES_hh_fec_in!U32=0,0,1000*11630*RES_hh_fec_in!U32/RES_hh_num_in!U32)</f>
        <v>692.50713912961044</v>
      </c>
      <c r="V32" s="77">
        <f>IF(RES_hh_fec_in!V32=0,0,1000*11630*RES_hh_fec_in!V32/RES_hh_num_in!V32)</f>
        <v>722.30411389558833</v>
      </c>
      <c r="W32" s="77">
        <f>IF(RES_hh_fec_in!W32=0,0,1000*11630*RES_hh_fec_in!W32/RES_hh_num_in!W32)</f>
        <v>845.99997581149182</v>
      </c>
      <c r="X32" s="77">
        <f>IF(RES_hh_fec_in!X32=0,0,1000*11630*RES_hh_fec_in!X32/RES_hh_num_in!X32)</f>
        <v>697.47588650060914</v>
      </c>
      <c r="Y32" s="77">
        <f>IF(RES_hh_fec_in!Y32=0,0,1000*11630*RES_hh_fec_in!Y32/RES_hh_num_in!Y32)</f>
        <v>677.58592499709823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10787.028841766683</v>
      </c>
      <c r="D3" s="65">
        <f>IF(RES_hh_tes_in!D3=0,0,1000*11630*RES_hh_tes_in!D3/RES_hh_num_in!D3)</f>
        <v>10275.87469371016</v>
      </c>
      <c r="E3" s="65">
        <f>IF(RES_hh_tes_in!E3=0,0,1000*11630*RES_hh_tes_in!E3/RES_hh_num_in!E3)</f>
        <v>10506.429297598439</v>
      </c>
      <c r="F3" s="65">
        <f>IF(RES_hh_tes_in!F3=0,0,1000*11630*RES_hh_tes_in!F3/RES_hh_num_in!F3)</f>
        <v>10264.050645541005</v>
      </c>
      <c r="G3" s="65">
        <f>IF(RES_hh_tes_in!G3=0,0,1000*11630*RES_hh_tes_in!G3/RES_hh_num_in!G3)</f>
        <v>10017.914562607273</v>
      </c>
      <c r="H3" s="65">
        <f>IF(RES_hh_tes_in!H3=0,0,1000*11630*RES_hh_tes_in!H3/RES_hh_num_in!H3)</f>
        <v>10226.551596482233</v>
      </c>
      <c r="I3" s="65">
        <f>IF(RES_hh_tes_in!I3=0,0,1000*11630*RES_hh_tes_in!I3/RES_hh_num_in!I3)</f>
        <v>9765.868919791219</v>
      </c>
      <c r="J3" s="65">
        <f>IF(RES_hh_tes_in!J3=0,0,1000*11630*RES_hh_tes_in!J3/RES_hh_num_in!J3)</f>
        <v>9739.1371954749011</v>
      </c>
      <c r="K3" s="65">
        <f>IF(RES_hh_tes_in!K3=0,0,1000*11630*RES_hh_tes_in!K3/RES_hh_num_in!K3)</f>
        <v>10035.097845748394</v>
      </c>
      <c r="L3" s="65">
        <f>IF(RES_hh_tes_in!L3=0,0,1000*11630*RES_hh_tes_in!L3/RES_hh_num_in!L3)</f>
        <v>11351.414812663012</v>
      </c>
      <c r="M3" s="65">
        <f>IF(RES_hh_tes_in!M3=0,0,1000*11630*RES_hh_tes_in!M3/RES_hh_num_in!M3)</f>
        <v>10388.207264448698</v>
      </c>
      <c r="N3" s="65">
        <f>IF(RES_hh_tes_in!N3=0,0,1000*11630*RES_hh_tes_in!N3/RES_hh_num_in!N3)</f>
        <v>10686.667444695648</v>
      </c>
      <c r="O3" s="65">
        <f>IF(RES_hh_tes_in!O3=0,0,1000*11630*RES_hh_tes_in!O3/RES_hh_num_in!O3)</f>
        <v>10666.247819502873</v>
      </c>
      <c r="P3" s="65">
        <f>IF(RES_hh_tes_in!P3=0,0,1000*11630*RES_hh_tes_in!P3/RES_hh_num_in!P3)</f>
        <v>9529.8452622951881</v>
      </c>
      <c r="Q3" s="65">
        <f>IF(RES_hh_tes_in!Q3=0,0,1000*11630*RES_hh_tes_in!Q3/RES_hh_num_in!Q3)</f>
        <v>9444.1063087349467</v>
      </c>
      <c r="R3" s="65">
        <f>IF(RES_hh_tes_in!R3=0,0,1000*11630*RES_hh_tes_in!R3/RES_hh_num_in!R3)</f>
        <v>9760.2771543676354</v>
      </c>
      <c r="S3" s="65">
        <f>IF(RES_hh_tes_in!S3=0,0,1000*11630*RES_hh_tes_in!S3/RES_hh_num_in!S3)</f>
        <v>9577.1045177357628</v>
      </c>
      <c r="T3" s="65">
        <f>IF(RES_hh_tes_in!T3=0,0,1000*11630*RES_hh_tes_in!T3/RES_hh_num_in!T3)</f>
        <v>9002.658298280292</v>
      </c>
      <c r="U3" s="65">
        <f>IF(RES_hh_tes_in!U3=0,0,1000*11630*RES_hh_tes_in!U3/RES_hh_num_in!U3)</f>
        <v>8594.5668767758016</v>
      </c>
      <c r="V3" s="65">
        <f>IF(RES_hh_tes_in!V3=0,0,1000*11630*RES_hh_tes_in!V3/RES_hh_num_in!V3)</f>
        <v>8295.782337210876</v>
      </c>
      <c r="W3" s="65">
        <f>IF(RES_hh_tes_in!W3=0,0,1000*11630*RES_hh_tes_in!W3/RES_hh_num_in!W3)</f>
        <v>7809.1327034952637</v>
      </c>
      <c r="X3" s="65">
        <f>IF(RES_hh_tes_in!X3=0,0,1000*11630*RES_hh_tes_in!X3/RES_hh_num_in!X3)</f>
        <v>6191.9476710647923</v>
      </c>
      <c r="Y3" s="65">
        <f>IF(RES_hh_tes_in!Y3=0,0,1000*11630*RES_hh_tes_in!Y3/RES_hh_num_in!Y3)</f>
        <v>4307.7466254531955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8963.553261836938</v>
      </c>
      <c r="D4" s="69">
        <f>IF(RES_hh_tes_in!D4=0,0,1000*11630*RES_hh_tes_in!D4/RES_hh_num_in!D4)</f>
        <v>8486.1373342397746</v>
      </c>
      <c r="E4" s="69">
        <f>IF(RES_hh_tes_in!E4=0,0,1000*11630*RES_hh_tes_in!E4/RES_hh_num_in!E4)</f>
        <v>8638.626015564103</v>
      </c>
      <c r="F4" s="69">
        <f>IF(RES_hh_tes_in!F4=0,0,1000*11630*RES_hh_tes_in!F4/RES_hh_num_in!F4)</f>
        <v>8431.5558771263586</v>
      </c>
      <c r="G4" s="69">
        <f>IF(RES_hh_tes_in!G4=0,0,1000*11630*RES_hh_tes_in!G4/RES_hh_num_in!G4)</f>
        <v>8120.7414593490985</v>
      </c>
      <c r="H4" s="69">
        <f>IF(RES_hh_tes_in!H4=0,0,1000*11630*RES_hh_tes_in!H4/RES_hh_num_in!H4)</f>
        <v>8292.8253634644389</v>
      </c>
      <c r="I4" s="69">
        <f>IF(RES_hh_tes_in!I4=0,0,1000*11630*RES_hh_tes_in!I4/RES_hh_num_in!I4)</f>
        <v>7927.0470818723297</v>
      </c>
      <c r="J4" s="69">
        <f>IF(RES_hh_tes_in!J4=0,0,1000*11630*RES_hh_tes_in!J4/RES_hh_num_in!J4)</f>
        <v>7905.9151967694888</v>
      </c>
      <c r="K4" s="69">
        <f>IF(RES_hh_tes_in!K4=0,0,1000*11630*RES_hh_tes_in!K4/RES_hh_num_in!K4)</f>
        <v>8215.2361452009754</v>
      </c>
      <c r="L4" s="69">
        <f>IF(RES_hh_tes_in!L4=0,0,1000*11630*RES_hh_tes_in!L4/RES_hh_num_in!L4)</f>
        <v>9443.0999200107799</v>
      </c>
      <c r="M4" s="69">
        <f>IF(RES_hh_tes_in!M4=0,0,1000*11630*RES_hh_tes_in!M4/RES_hh_num_in!M4)</f>
        <v>8676.0278959913448</v>
      </c>
      <c r="N4" s="69">
        <f>IF(RES_hh_tes_in!N4=0,0,1000*11630*RES_hh_tes_in!N4/RES_hh_num_in!N4)</f>
        <v>8935.992539549954</v>
      </c>
      <c r="O4" s="69">
        <f>IF(RES_hh_tes_in!O4=0,0,1000*11630*RES_hh_tes_in!O4/RES_hh_num_in!O4)</f>
        <v>8913.8542348888732</v>
      </c>
      <c r="P4" s="69">
        <f>IF(RES_hh_tes_in!P4=0,0,1000*11630*RES_hh_tes_in!P4/RES_hh_num_in!P4)</f>
        <v>7858.462578814574</v>
      </c>
      <c r="Q4" s="69">
        <f>IF(RES_hh_tes_in!Q4=0,0,1000*11630*RES_hh_tes_in!Q4/RES_hh_num_in!Q4)</f>
        <v>7675.4062187039635</v>
      </c>
      <c r="R4" s="69">
        <f>IF(RES_hh_tes_in!R4=0,0,1000*11630*RES_hh_tes_in!R4/RES_hh_num_in!R4)</f>
        <v>7883.4652173398008</v>
      </c>
      <c r="S4" s="69">
        <f>IF(RES_hh_tes_in!S4=0,0,1000*11630*RES_hh_tes_in!S4/RES_hh_num_in!S4)</f>
        <v>7618.5703367381684</v>
      </c>
      <c r="T4" s="69">
        <f>IF(RES_hh_tes_in!T4=0,0,1000*11630*RES_hh_tes_in!T4/RES_hh_num_in!T4)</f>
        <v>7077.4567731552179</v>
      </c>
      <c r="U4" s="69">
        <f>IF(RES_hh_tes_in!U4=0,0,1000*11630*RES_hh_tes_in!U4/RES_hh_num_in!U4)</f>
        <v>6717.003356987163</v>
      </c>
      <c r="V4" s="69">
        <f>IF(RES_hh_tes_in!V4=0,0,1000*11630*RES_hh_tes_in!V4/RES_hh_num_in!V4)</f>
        <v>6324.3135870869601</v>
      </c>
      <c r="W4" s="69">
        <f>IF(RES_hh_tes_in!W4=0,0,1000*11630*RES_hh_tes_in!W4/RES_hh_num_in!W4)</f>
        <v>5810.8685510559681</v>
      </c>
      <c r="X4" s="69">
        <f>IF(RES_hh_tes_in!X4=0,0,1000*11630*RES_hh_tes_in!X4/RES_hh_num_in!X4)</f>
        <v>4416.9377580483433</v>
      </c>
      <c r="Y4" s="69">
        <f>IF(RES_hh_tes_in!Y4=0,0,1000*11630*RES_hh_tes_in!Y4/RES_hh_num_in!Y4)</f>
        <v>2735.7231229996664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8774.7502066754296</v>
      </c>
      <c r="D5" s="72">
        <f>IF(RES_hh_tes_in!D5=0,0,1000*11630*RES_hh_tes_in!D5/RES_hh_num_in!D5)</f>
        <v>8297.0069296031197</v>
      </c>
      <c r="E5" s="72">
        <f>IF(RES_hh_tes_in!E5=0,0,1000*11630*RES_hh_tes_in!E5/RES_hh_num_in!E5)</f>
        <v>8575.7412828823672</v>
      </c>
      <c r="F5" s="72">
        <f>IF(RES_hh_tes_in!F5=0,0,1000*11630*RES_hh_tes_in!F5/RES_hh_num_in!F5)</f>
        <v>8608.6973825879013</v>
      </c>
      <c r="G5" s="72">
        <f>IF(RES_hh_tes_in!G5=0,0,1000*11630*RES_hh_tes_in!G5/RES_hh_num_in!G5)</f>
        <v>7540.3795008277293</v>
      </c>
      <c r="H5" s="72">
        <f>IF(RES_hh_tes_in!H5=0,0,1000*11630*RES_hh_tes_in!H5/RES_hh_num_in!H5)</f>
        <v>8903.371995471487</v>
      </c>
      <c r="I5" s="72">
        <f>IF(RES_hh_tes_in!I5=0,0,1000*11630*RES_hh_tes_in!I5/RES_hh_num_in!I5)</f>
        <v>7477.5096089199214</v>
      </c>
      <c r="J5" s="72">
        <f>IF(RES_hh_tes_in!J5=0,0,1000*11630*RES_hh_tes_in!J5/RES_hh_num_in!J5)</f>
        <v>7391.5842301634038</v>
      </c>
      <c r="K5" s="72">
        <f>IF(RES_hh_tes_in!K5=0,0,1000*11630*RES_hh_tes_in!K5/RES_hh_num_in!K5)</f>
        <v>7965.2866470748922</v>
      </c>
      <c r="L5" s="72">
        <f>IF(RES_hh_tes_in!L5=0,0,1000*11630*RES_hh_tes_in!L5/RES_hh_num_in!L5)</f>
        <v>9717.8752645697277</v>
      </c>
      <c r="M5" s="72">
        <f>IF(RES_hh_tes_in!M5=0,0,1000*11630*RES_hh_tes_in!M5/RES_hh_num_in!M5)</f>
        <v>8701.0138340745671</v>
      </c>
      <c r="N5" s="72">
        <f>IF(RES_hh_tes_in!N5=0,0,1000*11630*RES_hh_tes_in!N5/RES_hh_num_in!N5)</f>
        <v>8927.4624249426215</v>
      </c>
      <c r="O5" s="72">
        <f>IF(RES_hh_tes_in!O5=0,0,1000*11630*RES_hh_tes_in!O5/RES_hh_num_in!O5)</f>
        <v>9162.9419195263563</v>
      </c>
      <c r="P5" s="72">
        <f>IF(RES_hh_tes_in!P5=0,0,1000*11630*RES_hh_tes_in!P5/RES_hh_num_in!P5)</f>
        <v>7655.0748105943185</v>
      </c>
      <c r="Q5" s="72">
        <f>IF(RES_hh_tes_in!Q5=0,0,1000*11630*RES_hh_tes_in!Q5/RES_hh_num_in!Q5)</f>
        <v>7611.6843000571253</v>
      </c>
      <c r="R5" s="72">
        <f>IF(RES_hh_tes_in!R5=0,0,1000*11630*RES_hh_tes_in!R5/RES_hh_num_in!R5)</f>
        <v>7540.61179032986</v>
      </c>
      <c r="S5" s="72">
        <f>IF(RES_hh_tes_in!S5=0,0,1000*11630*RES_hh_tes_in!S5/RES_hh_num_in!S5)</f>
        <v>7644.4847208277515</v>
      </c>
      <c r="T5" s="72">
        <f>IF(RES_hh_tes_in!T5=0,0,1000*11630*RES_hh_tes_in!T5/RES_hh_num_in!T5)</f>
        <v>7219.5526803217663</v>
      </c>
      <c r="U5" s="72">
        <f>IF(RES_hh_tes_in!U5=0,0,1000*11630*RES_hh_tes_in!U5/RES_hh_num_in!U5)</f>
        <v>0</v>
      </c>
      <c r="V5" s="72">
        <f>IF(RES_hh_tes_in!V5=0,0,1000*11630*RES_hh_tes_in!V5/RES_hh_num_in!V5)</f>
        <v>5931.841825951672</v>
      </c>
      <c r="W5" s="72">
        <f>IF(RES_hh_tes_in!W5=0,0,1000*11630*RES_hh_tes_in!W5/RES_hh_num_in!W5)</f>
        <v>5407.8369787342599</v>
      </c>
      <c r="X5" s="72">
        <f>IF(RES_hh_tes_in!X5=0,0,1000*11630*RES_hh_tes_in!X5/RES_hh_num_in!X5)</f>
        <v>4782.2768711954068</v>
      </c>
      <c r="Y5" s="72">
        <f>IF(RES_hh_tes_in!Y5=0,0,1000*11630*RES_hh_tes_in!Y5/RES_hh_num_in!Y5)</f>
        <v>2288.6998980926719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9326.2662476023779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0</v>
      </c>
      <c r="H6" s="72">
        <f>IF(RES_hh_tes_in!H6=0,0,1000*11630*RES_hh_tes_in!H6/RES_hh_num_in!H6)</f>
        <v>0</v>
      </c>
      <c r="I6" s="72">
        <f>IF(RES_hh_tes_in!I6=0,0,1000*11630*RES_hh_tes_in!I6/RES_hh_num_in!I6)</f>
        <v>0</v>
      </c>
      <c r="J6" s="72">
        <f>IF(RES_hh_tes_in!J6=0,0,1000*11630*RES_hh_tes_in!J6/RES_hh_num_in!J6)</f>
        <v>0</v>
      </c>
      <c r="K6" s="72">
        <f>IF(RES_hh_tes_in!K6=0,0,1000*11630*RES_hh_tes_in!K6/RES_hh_num_in!K6)</f>
        <v>1870.8319220694125</v>
      </c>
      <c r="L6" s="72">
        <f>IF(RES_hh_tes_in!L6=0,0,1000*11630*RES_hh_tes_in!L6/RES_hh_num_in!L6)</f>
        <v>8329.4647147711057</v>
      </c>
      <c r="M6" s="72">
        <f>IF(RES_hh_tes_in!M6=0,0,1000*11630*RES_hh_tes_in!M6/RES_hh_num_in!M6)</f>
        <v>8377.1986720224413</v>
      </c>
      <c r="N6" s="72">
        <f>IF(RES_hh_tes_in!N6=0,0,1000*11630*RES_hh_tes_in!N6/RES_hh_num_in!N6)</f>
        <v>10315.631108238027</v>
      </c>
      <c r="O6" s="72">
        <f>IF(RES_hh_tes_in!O6=0,0,1000*11630*RES_hh_tes_in!O6/RES_hh_num_in!O6)</f>
        <v>8316.3242680610037</v>
      </c>
      <c r="P6" s="72">
        <f>IF(RES_hh_tes_in!P6=0,0,1000*11630*RES_hh_tes_in!P6/RES_hh_num_in!P6)</f>
        <v>8007.0801740878951</v>
      </c>
      <c r="Q6" s="72">
        <f>IF(RES_hh_tes_in!Q6=0,0,1000*11630*RES_hh_tes_in!Q6/RES_hh_num_in!Q6)</f>
        <v>7560.0181573210666</v>
      </c>
      <c r="R6" s="72">
        <f>IF(RES_hh_tes_in!R6=0,0,1000*11630*RES_hh_tes_in!R6/RES_hh_num_in!R6)</f>
        <v>7760.1199623347384</v>
      </c>
      <c r="S6" s="72">
        <f>IF(RES_hh_tes_in!S6=0,0,1000*11630*RES_hh_tes_in!S6/RES_hh_num_in!S6)</f>
        <v>7254.4786374672249</v>
      </c>
      <c r="T6" s="72">
        <f>IF(RES_hh_tes_in!T6=0,0,1000*11630*RES_hh_tes_in!T6/RES_hh_num_in!T6)</f>
        <v>7414.5960204541043</v>
      </c>
      <c r="U6" s="72">
        <f>IF(RES_hh_tes_in!U6=0,0,1000*11630*RES_hh_tes_in!U6/RES_hh_num_in!U6)</f>
        <v>6390.4707613510909</v>
      </c>
      <c r="V6" s="72">
        <f>IF(RES_hh_tes_in!V6=0,0,1000*11630*RES_hh_tes_in!V6/RES_hh_num_in!V6)</f>
        <v>6142.4276284396192</v>
      </c>
      <c r="W6" s="72">
        <f>IF(RES_hh_tes_in!W6=0,0,1000*11630*RES_hh_tes_in!W6/RES_hh_num_in!W6)</f>
        <v>5496.1206368524063</v>
      </c>
      <c r="X6" s="72">
        <f>IF(RES_hh_tes_in!X6=0,0,1000*11630*RES_hh_tes_in!X6/RES_hh_num_in!X6)</f>
        <v>3769.7564501863471</v>
      </c>
      <c r="Y6" s="72">
        <f>IF(RES_hh_tes_in!Y6=0,0,1000*11630*RES_hh_tes_in!Y6/RES_hh_num_in!Y6)</f>
        <v>3205.6806579413164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0</v>
      </c>
      <c r="D7" s="72">
        <f>IF(RES_hh_tes_in!D7=0,0,1000*11630*RES_hh_tes_in!D7/RES_hh_num_in!D7)</f>
        <v>0</v>
      </c>
      <c r="E7" s="72">
        <f>IF(RES_hh_tes_in!E7=0,0,1000*11630*RES_hh_tes_in!E7/RES_hh_num_in!E7)</f>
        <v>0</v>
      </c>
      <c r="F7" s="72">
        <f>IF(RES_hh_tes_in!F7=0,0,1000*11630*RES_hh_tes_in!F7/RES_hh_num_in!F7)</f>
        <v>0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0</v>
      </c>
      <c r="L7" s="72">
        <f>IF(RES_hh_tes_in!L7=0,0,1000*11630*RES_hh_tes_in!L7/RES_hh_num_in!L7)</f>
        <v>0</v>
      </c>
      <c r="M7" s="72">
        <f>IF(RES_hh_tes_in!M7=0,0,1000*11630*RES_hh_tes_in!M7/RES_hh_num_in!M7)</f>
        <v>0</v>
      </c>
      <c r="N7" s="72">
        <f>IF(RES_hh_tes_in!N7=0,0,1000*11630*RES_hh_tes_in!N7/RES_hh_num_in!N7)</f>
        <v>0</v>
      </c>
      <c r="O7" s="72">
        <f>IF(RES_hh_tes_in!O7=0,0,1000*11630*RES_hh_tes_in!O7/RES_hh_num_in!O7)</f>
        <v>0</v>
      </c>
      <c r="P7" s="72">
        <f>IF(RES_hh_tes_in!P7=0,0,1000*11630*RES_hh_tes_in!P7/RES_hh_num_in!P7)</f>
        <v>0</v>
      </c>
      <c r="Q7" s="72">
        <f>IF(RES_hh_tes_in!Q7=0,0,1000*11630*RES_hh_tes_in!Q7/RES_hh_num_in!Q7)</f>
        <v>0</v>
      </c>
      <c r="R7" s="72">
        <f>IF(RES_hh_tes_in!R7=0,0,1000*11630*RES_hh_tes_in!R7/RES_hh_num_in!R7)</f>
        <v>0</v>
      </c>
      <c r="S7" s="72">
        <f>IF(RES_hh_tes_in!S7=0,0,1000*11630*RES_hh_tes_in!S7/RES_hh_num_in!S7)</f>
        <v>0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0</v>
      </c>
      <c r="Y7" s="72">
        <f>IF(RES_hh_tes_in!Y7=0,0,1000*11630*RES_hh_tes_in!Y7/RES_hh_num_in!Y7)</f>
        <v>0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8942.6718110810125</v>
      </c>
      <c r="D8" s="72">
        <f>IF(RES_hh_tes_in!D8=0,0,1000*11630*RES_hh_tes_in!D8/RES_hh_num_in!D8)</f>
        <v>8212.7324074880398</v>
      </c>
      <c r="E8" s="72">
        <f>IF(RES_hh_tes_in!E8=0,0,1000*11630*RES_hh_tes_in!E8/RES_hh_num_in!E8)</f>
        <v>8573.2263196260083</v>
      </c>
      <c r="F8" s="72">
        <f>IF(RES_hh_tes_in!F8=0,0,1000*11630*RES_hh_tes_in!F8/RES_hh_num_in!F8)</f>
        <v>8308.4454718031557</v>
      </c>
      <c r="G8" s="72">
        <f>IF(RES_hh_tes_in!G8=0,0,1000*11630*RES_hh_tes_in!G8/RES_hh_num_in!G8)</f>
        <v>8057.5553126203713</v>
      </c>
      <c r="H8" s="72">
        <f>IF(RES_hh_tes_in!H8=0,0,1000*11630*RES_hh_tes_in!H8/RES_hh_num_in!H8)</f>
        <v>8247.5469705622399</v>
      </c>
      <c r="I8" s="72">
        <f>IF(RES_hh_tes_in!I8=0,0,1000*11630*RES_hh_tes_in!I8/RES_hh_num_in!I8)</f>
        <v>7682.2634594178999</v>
      </c>
      <c r="J8" s="72">
        <f>IF(RES_hh_tes_in!J8=0,0,1000*11630*RES_hh_tes_in!J8/RES_hh_num_in!J8)</f>
        <v>7713.7487856383432</v>
      </c>
      <c r="K8" s="72">
        <f>IF(RES_hh_tes_in!K8=0,0,1000*11630*RES_hh_tes_in!K8/RES_hh_num_in!K8)</f>
        <v>8046.2576064182704</v>
      </c>
      <c r="L8" s="72">
        <f>IF(RES_hh_tes_in!L8=0,0,1000*11630*RES_hh_tes_in!L8/RES_hh_num_in!L8)</f>
        <v>9583.5071978919968</v>
      </c>
      <c r="M8" s="72">
        <f>IF(RES_hh_tes_in!M8=0,0,1000*11630*RES_hh_tes_in!M8/RES_hh_num_in!M8)</f>
        <v>8406.7935358235009</v>
      </c>
      <c r="N8" s="72">
        <f>IF(RES_hh_tes_in!N8=0,0,1000*11630*RES_hh_tes_in!N8/RES_hh_num_in!N8)</f>
        <v>8686.8582505325958</v>
      </c>
      <c r="O8" s="72">
        <f>IF(RES_hh_tes_in!O8=0,0,1000*11630*RES_hh_tes_in!O8/RES_hh_num_in!O8)</f>
        <v>8972.9680485518984</v>
      </c>
      <c r="P8" s="72">
        <f>IF(RES_hh_tes_in!P8=0,0,1000*11630*RES_hh_tes_in!P8/RES_hh_num_in!P8)</f>
        <v>7124.762778743986</v>
      </c>
      <c r="Q8" s="72">
        <f>IF(RES_hh_tes_in!Q8=0,0,1000*11630*RES_hh_tes_in!Q8/RES_hh_num_in!Q8)</f>
        <v>7436.5514562737835</v>
      </c>
      <c r="R8" s="72">
        <f>IF(RES_hh_tes_in!R8=0,0,1000*11630*RES_hh_tes_in!R8/RES_hh_num_in!R8)</f>
        <v>7915.6551494707901</v>
      </c>
      <c r="S8" s="72">
        <f>IF(RES_hh_tes_in!S8=0,0,1000*11630*RES_hh_tes_in!S8/RES_hh_num_in!S8)</f>
        <v>7653.7839608215891</v>
      </c>
      <c r="T8" s="72">
        <f>IF(RES_hh_tes_in!T8=0,0,1000*11630*RES_hh_tes_in!T8/RES_hh_num_in!T8)</f>
        <v>6973.6432697363689</v>
      </c>
      <c r="U8" s="72">
        <f>IF(RES_hh_tes_in!U8=0,0,1000*11630*RES_hh_tes_in!U8/RES_hh_num_in!U8)</f>
        <v>6427.3501054564122</v>
      </c>
      <c r="V8" s="72">
        <f>IF(RES_hh_tes_in!V8=0,0,1000*11630*RES_hh_tes_in!V8/RES_hh_num_in!V8)</f>
        <v>6246.678111718199</v>
      </c>
      <c r="W8" s="72">
        <f>IF(RES_hh_tes_in!W8=0,0,1000*11630*RES_hh_tes_in!W8/RES_hh_num_in!W8)</f>
        <v>6056.8839099218612</v>
      </c>
      <c r="X8" s="72">
        <f>IF(RES_hh_tes_in!X8=0,0,1000*11630*RES_hh_tes_in!X8/RES_hh_num_in!X8)</f>
        <v>3994.3751996806923</v>
      </c>
      <c r="Y8" s="72">
        <f>IF(RES_hh_tes_in!Y8=0,0,1000*11630*RES_hh_tes_in!Y8/RES_hh_num_in!Y8)</f>
        <v>2488.8007319388753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8585.2327138635337</v>
      </c>
      <c r="D9" s="72">
        <f>IF(RES_hh_tes_in!D9=0,0,1000*11630*RES_hh_tes_in!D9/RES_hh_num_in!D9)</f>
        <v>8498.880861638796</v>
      </c>
      <c r="E9" s="72">
        <f>IF(RES_hh_tes_in!E9=0,0,1000*11630*RES_hh_tes_in!E9/RES_hh_num_in!E9)</f>
        <v>8402.6211778572942</v>
      </c>
      <c r="F9" s="72">
        <f>IF(RES_hh_tes_in!F9=0,0,1000*11630*RES_hh_tes_in!F9/RES_hh_num_in!F9)</f>
        <v>8278.9445805658615</v>
      </c>
      <c r="G9" s="72">
        <f>IF(RES_hh_tes_in!G9=0,0,1000*11630*RES_hh_tes_in!G9/RES_hh_num_in!G9)</f>
        <v>8074.3289072899452</v>
      </c>
      <c r="H9" s="72">
        <f>IF(RES_hh_tes_in!H9=0,0,1000*11630*RES_hh_tes_in!H9/RES_hh_num_in!H9)</f>
        <v>8051.6533178612335</v>
      </c>
      <c r="I9" s="72">
        <f>IF(RES_hh_tes_in!I9=0,0,1000*11630*RES_hh_tes_in!I9/RES_hh_num_in!I9)</f>
        <v>7903.7403576670122</v>
      </c>
      <c r="J9" s="72">
        <f>IF(RES_hh_tes_in!J9=0,0,1000*11630*RES_hh_tes_in!J9/RES_hh_num_in!J9)</f>
        <v>8009.3769926376954</v>
      </c>
      <c r="K9" s="72">
        <f>IF(RES_hh_tes_in!K9=0,0,1000*11630*RES_hh_tes_in!K9/RES_hh_num_in!K9)</f>
        <v>8399.2005720755351</v>
      </c>
      <c r="L9" s="72">
        <f>IF(RES_hh_tes_in!L9=0,0,1000*11630*RES_hh_tes_in!L9/RES_hh_num_in!L9)</f>
        <v>8718.6864425048861</v>
      </c>
      <c r="M9" s="72">
        <f>IF(RES_hh_tes_in!M9=0,0,1000*11630*RES_hh_tes_in!M9/RES_hh_num_in!M9)</f>
        <v>8751.376136316574</v>
      </c>
      <c r="N9" s="72">
        <f>IF(RES_hh_tes_in!N9=0,0,1000*11630*RES_hh_tes_in!N9/RES_hh_num_in!N9)</f>
        <v>8783.6225524865804</v>
      </c>
      <c r="O9" s="72">
        <f>IF(RES_hh_tes_in!O9=0,0,1000*11630*RES_hh_tes_in!O9/RES_hh_num_in!O9)</f>
        <v>8521.0543946490598</v>
      </c>
      <c r="P9" s="72">
        <f>IF(RES_hh_tes_in!P9=0,0,1000*11630*RES_hh_tes_in!P9/RES_hh_num_in!P9)</f>
        <v>8039.9279436436227</v>
      </c>
      <c r="Q9" s="72">
        <f>IF(RES_hh_tes_in!Q9=0,0,1000*11630*RES_hh_tes_in!Q9/RES_hh_num_in!Q9)</f>
        <v>7826.8133036769905</v>
      </c>
      <c r="R9" s="72">
        <f>IF(RES_hh_tes_in!R9=0,0,1000*11630*RES_hh_tes_in!R9/RES_hh_num_in!R9)</f>
        <v>7576.8042173862987</v>
      </c>
      <c r="S9" s="72">
        <f>IF(RES_hh_tes_in!S9=0,0,1000*11630*RES_hh_tes_in!S9/RES_hh_num_in!S9)</f>
        <v>7343.6782364320634</v>
      </c>
      <c r="T9" s="72">
        <f>IF(RES_hh_tes_in!T9=0,0,1000*11630*RES_hh_tes_in!T9/RES_hh_num_in!T9)</f>
        <v>7026.9481866048918</v>
      </c>
      <c r="U9" s="72">
        <f>IF(RES_hh_tes_in!U9=0,0,1000*11630*RES_hh_tes_in!U9/RES_hh_num_in!U9)</f>
        <v>6778.3756595727154</v>
      </c>
      <c r="V9" s="72">
        <f>IF(RES_hh_tes_in!V9=0,0,1000*11630*RES_hh_tes_in!V9/RES_hh_num_in!V9)</f>
        <v>6355.2990762400523</v>
      </c>
      <c r="W9" s="72">
        <f>IF(RES_hh_tes_in!W9=0,0,1000*11630*RES_hh_tes_in!W9/RES_hh_num_in!W9)</f>
        <v>5890.3639660679992</v>
      </c>
      <c r="X9" s="72">
        <f>IF(RES_hh_tes_in!X9=0,0,1000*11630*RES_hh_tes_in!X9/RES_hh_num_in!X9)</f>
        <v>4394.6821634652842</v>
      </c>
      <c r="Y9" s="72">
        <f>IF(RES_hh_tes_in!Y9=0,0,1000*11630*RES_hh_tes_in!Y9/RES_hh_num_in!Y9)</f>
        <v>2681.3900482732597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8934.8637211803525</v>
      </c>
      <c r="D11" s="72">
        <f>IF(RES_hh_tes_in!D11=0,0,1000*11630*RES_hh_tes_in!D11/RES_hh_num_in!D11)</f>
        <v>8591.4674396896171</v>
      </c>
      <c r="E11" s="72">
        <f>IF(RES_hh_tes_in!E11=0,0,1000*11630*RES_hh_tes_in!E11/RES_hh_num_in!E11)</f>
        <v>8597.2746533766822</v>
      </c>
      <c r="F11" s="72">
        <f>IF(RES_hh_tes_in!F11=0,0,1000*11630*RES_hh_tes_in!F11/RES_hh_num_in!F11)</f>
        <v>8298.9524854351203</v>
      </c>
      <c r="G11" s="72">
        <f>IF(RES_hh_tes_in!G11=0,0,1000*11630*RES_hh_tes_in!G11/RES_hh_num_in!G11)</f>
        <v>8179.7235516743758</v>
      </c>
      <c r="H11" s="72">
        <f>IF(RES_hh_tes_in!H11=0,0,1000*11630*RES_hh_tes_in!H11/RES_hh_num_in!H11)</f>
        <v>7963.8446735314719</v>
      </c>
      <c r="I11" s="72">
        <f>IF(RES_hh_tes_in!I11=0,0,1000*11630*RES_hh_tes_in!I11/RES_hh_num_in!I11)</f>
        <v>8022.7846740169216</v>
      </c>
      <c r="J11" s="72">
        <f>IF(RES_hh_tes_in!J11=0,0,1000*11630*RES_hh_tes_in!J11/RES_hh_num_in!J11)</f>
        <v>8085.5534214655327</v>
      </c>
      <c r="K11" s="72">
        <f>IF(RES_hh_tes_in!K11=0,0,1000*11630*RES_hh_tes_in!K11/RES_hh_num_in!K11)</f>
        <v>8118.2673151924537</v>
      </c>
      <c r="L11" s="72">
        <f>IF(RES_hh_tes_in!L11=0,0,1000*11630*RES_hh_tes_in!L11/RES_hh_num_in!L11)</f>
        <v>9276.3734523146486</v>
      </c>
      <c r="M11" s="72">
        <f>IF(RES_hh_tes_in!M11=0,0,1000*11630*RES_hh_tes_in!M11/RES_hh_num_in!M11)</f>
        <v>8497.8430493777014</v>
      </c>
      <c r="N11" s="72">
        <f>IF(RES_hh_tes_in!N11=0,0,1000*11630*RES_hh_tes_in!N11/RES_hh_num_in!N11)</f>
        <v>8964.29583793643</v>
      </c>
      <c r="O11" s="72">
        <f>IF(RES_hh_tes_in!O11=0,0,1000*11630*RES_hh_tes_in!O11/RES_hh_num_in!O11)</f>
        <v>9131.8984844737261</v>
      </c>
      <c r="P11" s="72">
        <f>IF(RES_hh_tes_in!P11=0,0,1000*11630*RES_hh_tes_in!P11/RES_hh_num_in!P11)</f>
        <v>7561.9179124872389</v>
      </c>
      <c r="Q11" s="72">
        <f>IF(RES_hh_tes_in!Q11=0,0,1000*11630*RES_hh_tes_in!Q11/RES_hh_num_in!Q11)</f>
        <v>7569.394913457626</v>
      </c>
      <c r="R11" s="72">
        <f>IF(RES_hh_tes_in!R11=0,0,1000*11630*RES_hh_tes_in!R11/RES_hh_num_in!R11)</f>
        <v>7754.1605461909567</v>
      </c>
      <c r="S11" s="72">
        <f>IF(RES_hh_tes_in!S11=0,0,1000*11630*RES_hh_tes_in!S11/RES_hh_num_in!S11)</f>
        <v>7612.5808824197757</v>
      </c>
      <c r="T11" s="72">
        <f>IF(RES_hh_tes_in!T11=0,0,1000*11630*RES_hh_tes_in!T11/RES_hh_num_in!T11)</f>
        <v>6947.1321592640952</v>
      </c>
      <c r="U11" s="72">
        <f>IF(RES_hh_tes_in!U11=0,0,1000*11630*RES_hh_tes_in!U11/RES_hh_num_in!U11)</f>
        <v>6496.8280450383163</v>
      </c>
      <c r="V11" s="72">
        <f>IF(RES_hh_tes_in!V11=0,0,1000*11630*RES_hh_tes_in!V11/RES_hh_num_in!V11)</f>
        <v>6164.8294197637333</v>
      </c>
      <c r="W11" s="72">
        <f>IF(RES_hh_tes_in!W11=0,0,1000*11630*RES_hh_tes_in!W11/RES_hh_num_in!W11)</f>
        <v>5986.9499809579347</v>
      </c>
      <c r="X11" s="72">
        <f>IF(RES_hh_tes_in!X11=0,0,1000*11630*RES_hh_tes_in!X11/RES_hh_num_in!X11)</f>
        <v>4253.3863641706839</v>
      </c>
      <c r="Y11" s="72">
        <f>IF(RES_hh_tes_in!Y11=0,0,1000*11630*RES_hh_tes_in!Y11/RES_hh_num_in!Y11)</f>
        <v>2585.3592193454797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7727.8332858616914</v>
      </c>
      <c r="D12" s="72">
        <f>IF(RES_hh_tes_in!D12=0,0,1000*11630*RES_hh_tes_in!D12/RES_hh_num_in!D12)</f>
        <v>8538.9562481424491</v>
      </c>
      <c r="E12" s="72">
        <f>IF(RES_hh_tes_in!E12=0,0,1000*11630*RES_hh_tes_in!E12/RES_hh_num_in!E12)</f>
        <v>8456.4404814856334</v>
      </c>
      <c r="F12" s="72">
        <f>IF(RES_hh_tes_in!F12=0,0,1000*11630*RES_hh_tes_in!F12/RES_hh_num_in!F12)</f>
        <v>8295.8646974476069</v>
      </c>
      <c r="G12" s="72">
        <f>IF(RES_hh_tes_in!G12=0,0,1000*11630*RES_hh_tes_in!G12/RES_hh_num_in!G12)</f>
        <v>7699.5225045812049</v>
      </c>
      <c r="H12" s="72">
        <f>IF(RES_hh_tes_in!H12=0,0,1000*11630*RES_hh_tes_in!H12/RES_hh_num_in!H12)</f>
        <v>7906.1099999201506</v>
      </c>
      <c r="I12" s="72">
        <f>IF(RES_hh_tes_in!I12=0,0,1000*11630*RES_hh_tes_in!I12/RES_hh_num_in!I12)</f>
        <v>7972.9528550595669</v>
      </c>
      <c r="J12" s="72">
        <f>IF(RES_hh_tes_in!J12=0,0,1000*11630*RES_hh_tes_in!J12/RES_hh_num_in!J12)</f>
        <v>7963.4634640595841</v>
      </c>
      <c r="K12" s="72">
        <f>IF(RES_hh_tes_in!K12=0,0,1000*11630*RES_hh_tes_in!K12/RES_hh_num_in!K12)</f>
        <v>8329.8878384504169</v>
      </c>
      <c r="L12" s="72">
        <f>IF(RES_hh_tes_in!L12=0,0,1000*11630*RES_hh_tes_in!L12/RES_hh_num_in!L12)</f>
        <v>8763.3472594973318</v>
      </c>
      <c r="M12" s="72">
        <f>IF(RES_hh_tes_in!M12=0,0,1000*11630*RES_hh_tes_in!M12/RES_hh_num_in!M12)</f>
        <v>8858.255458183985</v>
      </c>
      <c r="N12" s="72">
        <f>IF(RES_hh_tes_in!N12=0,0,1000*11630*RES_hh_tes_in!N12/RES_hh_num_in!N12)</f>
        <v>8851.6579992065163</v>
      </c>
      <c r="O12" s="72">
        <f>IF(RES_hh_tes_in!O12=0,0,1000*11630*RES_hh_tes_in!O12/RES_hh_num_in!O12)</f>
        <v>8581.5505063760302</v>
      </c>
      <c r="P12" s="72">
        <f>IF(RES_hh_tes_in!P12=0,0,1000*11630*RES_hh_tes_in!P12/RES_hh_num_in!P12)</f>
        <v>8046.07561356932</v>
      </c>
      <c r="Q12" s="72">
        <f>IF(RES_hh_tes_in!Q12=0,0,1000*11630*RES_hh_tes_in!Q12/RES_hh_num_in!Q12)</f>
        <v>7789.8860067460355</v>
      </c>
      <c r="R12" s="72">
        <f>IF(RES_hh_tes_in!R12=0,0,1000*11630*RES_hh_tes_in!R12/RES_hh_num_in!R12)</f>
        <v>7678.6764226671103</v>
      </c>
      <c r="S12" s="72">
        <f>IF(RES_hh_tes_in!S12=0,0,1000*11630*RES_hh_tes_in!S12/RES_hh_num_in!S12)</f>
        <v>7468.1268703272362</v>
      </c>
      <c r="T12" s="72">
        <f>IF(RES_hh_tes_in!T12=0,0,1000*11630*RES_hh_tes_in!T12/RES_hh_num_in!T12)</f>
        <v>7150.3290698392511</v>
      </c>
      <c r="U12" s="72">
        <f>IF(RES_hh_tes_in!U12=0,0,1000*11630*RES_hh_tes_in!U12/RES_hh_num_in!U12)</f>
        <v>6893.1427216153943</v>
      </c>
      <c r="V12" s="72">
        <f>IF(RES_hh_tes_in!V12=0,0,1000*11630*RES_hh_tes_in!V12/RES_hh_num_in!V12)</f>
        <v>6341.500895657744</v>
      </c>
      <c r="W12" s="72">
        <f>IF(RES_hh_tes_in!W12=0,0,1000*11630*RES_hh_tes_in!W12/RES_hh_num_in!W12)</f>
        <v>5141.4654904648014</v>
      </c>
      <c r="X12" s="72">
        <f>IF(RES_hh_tes_in!X12=0,0,1000*11630*RES_hh_tes_in!X12/RES_hh_num_in!X12)</f>
        <v>4516.0753519561786</v>
      </c>
      <c r="Y12" s="72">
        <f>IF(RES_hh_tes_in!Y12=0,0,1000*11630*RES_hh_tes_in!Y12/RES_hh_num_in!Y12)</f>
        <v>3126.3307192327425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9072.9558485919042</v>
      </c>
      <c r="D13" s="74">
        <f>IF(RES_hh_tes_in!D13=0,0,1000*11630*RES_hh_tes_in!D13/RES_hh_num_in!D13)</f>
        <v>8334.1897621517783</v>
      </c>
      <c r="E13" s="74">
        <f>IF(RES_hh_tes_in!E13=0,0,1000*11630*RES_hh_tes_in!E13/RES_hh_num_in!E13)</f>
        <v>8703.4543723553306</v>
      </c>
      <c r="F13" s="74">
        <f>IF(RES_hh_tes_in!F13=0,0,1000*11630*RES_hh_tes_in!F13/RES_hh_num_in!F13)</f>
        <v>8409.3371295468696</v>
      </c>
      <c r="G13" s="74">
        <f>IF(RES_hh_tes_in!G13=0,0,1000*11630*RES_hh_tes_in!G13/RES_hh_num_in!G13)</f>
        <v>8173.826227813589</v>
      </c>
      <c r="H13" s="74">
        <f>IF(RES_hh_tes_in!H13=0,0,1000*11630*RES_hh_tes_in!H13/RES_hh_num_in!H13)</f>
        <v>8644.4903494206228</v>
      </c>
      <c r="I13" s="74">
        <f>IF(RES_hh_tes_in!I13=0,0,1000*11630*RES_hh_tes_in!I13/RES_hh_num_in!I13)</f>
        <v>8006.2194998931418</v>
      </c>
      <c r="J13" s="74">
        <f>IF(RES_hh_tes_in!J13=0,0,1000*11630*RES_hh_tes_in!J13/RES_hh_num_in!J13)</f>
        <v>7980.411435142043</v>
      </c>
      <c r="K13" s="74">
        <f>IF(RES_hh_tes_in!K13=0,0,1000*11630*RES_hh_tes_in!K13/RES_hh_num_in!K13)</f>
        <v>0</v>
      </c>
      <c r="L13" s="74">
        <f>IF(RES_hh_tes_in!L13=0,0,1000*11630*RES_hh_tes_in!L13/RES_hh_num_in!L13)</f>
        <v>9415.6496369779488</v>
      </c>
      <c r="M13" s="74">
        <f>IF(RES_hh_tes_in!M13=0,0,1000*11630*RES_hh_tes_in!M13/RES_hh_num_in!M13)</f>
        <v>8118.1865437192118</v>
      </c>
      <c r="N13" s="74">
        <f>IF(RES_hh_tes_in!N13=0,0,1000*11630*RES_hh_tes_in!N13/RES_hh_num_in!N13)</f>
        <v>8776.416189313235</v>
      </c>
      <c r="O13" s="74">
        <f>IF(RES_hh_tes_in!O13=0,0,1000*11630*RES_hh_tes_in!O13/RES_hh_num_in!O13)</f>
        <v>9087.7770660726601</v>
      </c>
      <c r="P13" s="74">
        <f>IF(RES_hh_tes_in!P13=0,0,1000*11630*RES_hh_tes_in!P13/RES_hh_num_in!P13)</f>
        <v>7277.4270842830274</v>
      </c>
      <c r="Q13" s="74">
        <f>IF(RES_hh_tes_in!Q13=0,0,1000*11630*RES_hh_tes_in!Q13/RES_hh_num_in!Q13)</f>
        <v>7174.3432469651325</v>
      </c>
      <c r="R13" s="74">
        <f>IF(RES_hh_tes_in!R13=0,0,1000*11630*RES_hh_tes_in!R13/RES_hh_num_in!R13)</f>
        <v>8543.620477096767</v>
      </c>
      <c r="S13" s="74">
        <f>IF(RES_hh_tes_in!S13=0,0,1000*11630*RES_hh_tes_in!S13/RES_hh_num_in!S13)</f>
        <v>7985.4980829095703</v>
      </c>
      <c r="T13" s="74">
        <f>IF(RES_hh_tes_in!T13=0,0,1000*11630*RES_hh_tes_in!T13/RES_hh_num_in!T13)</f>
        <v>6801.3511370414662</v>
      </c>
      <c r="U13" s="74">
        <f>IF(RES_hh_tes_in!U13=0,0,1000*11630*RES_hh_tes_in!U13/RES_hh_num_in!U13)</f>
        <v>6685.9131104066564</v>
      </c>
      <c r="V13" s="74">
        <f>IF(RES_hh_tes_in!V13=0,0,1000*11630*RES_hh_tes_in!V13/RES_hh_num_in!V13)</f>
        <v>6423.2711314103926</v>
      </c>
      <c r="W13" s="74">
        <f>IF(RES_hh_tes_in!W13=0,0,1000*11630*RES_hh_tes_in!W13/RES_hh_num_in!W13)</f>
        <v>0</v>
      </c>
      <c r="X13" s="74">
        <f>IF(RES_hh_tes_in!X13=0,0,1000*11630*RES_hh_tes_in!X13/RES_hh_num_in!X13)</f>
        <v>0</v>
      </c>
      <c r="Y13" s="74">
        <f>IF(RES_hh_tes_in!Y13=0,0,1000*11630*RES_hh_tes_in!Y13/RES_hh_num_in!Y13)</f>
        <v>0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113.42628225371767</v>
      </c>
      <c r="D14" s="76">
        <f>IF(RES_hh_tes_in!D14=0,0,1000*11630*RES_hh_tes_in!D14/RES_hh_num_in!D14)</f>
        <v>100.9389472488449</v>
      </c>
      <c r="E14" s="76">
        <f>IF(RES_hh_tes_in!E14=0,0,1000*11630*RES_hh_tes_in!E14/RES_hh_num_in!E14)</f>
        <v>108.05321961548786</v>
      </c>
      <c r="F14" s="76">
        <f>IF(RES_hh_tes_in!F14=0,0,1000*11630*RES_hh_tes_in!F14/RES_hh_num_in!F14)</f>
        <v>97.455080783934761</v>
      </c>
      <c r="G14" s="76">
        <f>IF(RES_hh_tes_in!G14=0,0,1000*11630*RES_hh_tes_in!G14/RES_hh_num_in!G14)</f>
        <v>87.027436457650126</v>
      </c>
      <c r="H14" s="76">
        <f>IF(RES_hh_tes_in!H14=0,0,1000*11630*RES_hh_tes_in!H14/RES_hh_num_in!H14)</f>
        <v>75.67270403301282</v>
      </c>
      <c r="I14" s="76">
        <f>IF(RES_hh_tes_in!I14=0,0,1000*11630*RES_hh_tes_in!I14/RES_hh_num_in!I14)</f>
        <v>64.077813527181078</v>
      </c>
      <c r="J14" s="76">
        <f>IF(RES_hh_tes_in!J14=0,0,1000*11630*RES_hh_tes_in!J14/RES_hh_num_in!J14)</f>
        <v>75.812387383381434</v>
      </c>
      <c r="K14" s="76">
        <f>IF(RES_hh_tes_in!K14=0,0,1000*11630*RES_hh_tes_in!K14/RES_hh_num_in!K14)</f>
        <v>75.013995738242258</v>
      </c>
      <c r="L14" s="76">
        <f>IF(RES_hh_tes_in!L14=0,0,1000*11630*RES_hh_tes_in!L14/RES_hh_num_in!L14)</f>
        <v>93.430253101134255</v>
      </c>
      <c r="M14" s="76">
        <f>IF(RES_hh_tes_in!M14=0,0,1000*11630*RES_hh_tes_in!M14/RES_hh_num_in!M14)</f>
        <v>75.7552736641601</v>
      </c>
      <c r="N14" s="76">
        <f>IF(RES_hh_tes_in!N14=0,0,1000*11630*RES_hh_tes_in!N14/RES_hh_num_in!N14)</f>
        <v>81.743234387653288</v>
      </c>
      <c r="O14" s="76">
        <f>IF(RES_hh_tes_in!O14=0,0,1000*11630*RES_hh_tes_in!O14/RES_hh_num_in!O14)</f>
        <v>78.331653691337166</v>
      </c>
      <c r="P14" s="76">
        <f>IF(RES_hh_tes_in!P14=0,0,1000*11630*RES_hh_tes_in!P14/RES_hh_num_in!P14)</f>
        <v>70.126819748126451</v>
      </c>
      <c r="Q14" s="76">
        <f>IF(RES_hh_tes_in!Q14=0,0,1000*11630*RES_hh_tes_in!Q14/RES_hh_num_in!Q14)</f>
        <v>86.650323649580997</v>
      </c>
      <c r="R14" s="76">
        <f>IF(RES_hh_tes_in!R14=0,0,1000*11630*RES_hh_tes_in!R14/RES_hh_num_in!R14)</f>
        <v>91.207037737702365</v>
      </c>
      <c r="S14" s="76">
        <f>IF(RES_hh_tes_in!S14=0,0,1000*11630*RES_hh_tes_in!S14/RES_hh_num_in!S14)</f>
        <v>81.66269346207028</v>
      </c>
      <c r="T14" s="76">
        <f>IF(RES_hh_tes_in!T14=0,0,1000*11630*RES_hh_tes_in!T14/RES_hh_num_in!T14)</f>
        <v>67.954894957268635</v>
      </c>
      <c r="U14" s="76">
        <f>IF(RES_hh_tes_in!U14=0,0,1000*11630*RES_hh_tes_in!U14/RES_hh_num_in!U14)</f>
        <v>60.797327904956042</v>
      </c>
      <c r="V14" s="76">
        <f>IF(RES_hh_tes_in!V14=0,0,1000*11630*RES_hh_tes_in!V14/RES_hh_num_in!V14)</f>
        <v>58.748772056221384</v>
      </c>
      <c r="W14" s="76">
        <f>IF(RES_hh_tes_in!W14=0,0,1000*11630*RES_hh_tes_in!W14/RES_hh_num_in!W14)</f>
        <v>53.444313886925727</v>
      </c>
      <c r="X14" s="76">
        <f>IF(RES_hh_tes_in!X14=0,0,1000*11630*RES_hh_tes_in!X14/RES_hh_num_in!X14)</f>
        <v>33.982575603947097</v>
      </c>
      <c r="Y14" s="76">
        <f>IF(RES_hh_tes_in!Y14=0,0,1000*11630*RES_hh_tes_in!Y14/RES_hh_num_in!Y14)</f>
        <v>23.03279903250149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4.2112737185883455</v>
      </c>
      <c r="F15" s="69">
        <f t="shared" si="0"/>
        <v>7.9251257846728898</v>
      </c>
      <c r="G15" s="69">
        <f t="shared" si="0"/>
        <v>10.182521816800227</v>
      </c>
      <c r="H15" s="69">
        <f t="shared" si="0"/>
        <v>12.455758796985162</v>
      </c>
      <c r="I15" s="69">
        <f t="shared" si="0"/>
        <v>11.881315720894275</v>
      </c>
      <c r="J15" s="69">
        <f t="shared" si="0"/>
        <v>10.756362670921602</v>
      </c>
      <c r="K15" s="69">
        <f t="shared" si="0"/>
        <v>14.357304475780445</v>
      </c>
      <c r="L15" s="69">
        <f t="shared" si="0"/>
        <v>19.104658447362564</v>
      </c>
      <c r="M15" s="69">
        <f t="shared" si="0"/>
        <v>19.960967908988408</v>
      </c>
      <c r="N15" s="69">
        <f t="shared" si="0"/>
        <v>24.319638181241892</v>
      </c>
      <c r="O15" s="69">
        <f t="shared" si="0"/>
        <v>37.366700112689308</v>
      </c>
      <c r="P15" s="69">
        <f t="shared" si="0"/>
        <v>38.295332415801475</v>
      </c>
      <c r="Q15" s="69">
        <f t="shared" si="0"/>
        <v>91.382362261536983</v>
      </c>
      <c r="R15" s="69">
        <f t="shared" si="0"/>
        <v>106.01647621593278</v>
      </c>
      <c r="S15" s="69">
        <f t="shared" si="0"/>
        <v>117.25667802097696</v>
      </c>
      <c r="T15" s="69">
        <f t="shared" si="0"/>
        <v>132.43039487020644</v>
      </c>
      <c r="U15" s="69">
        <f t="shared" si="0"/>
        <v>124.82570564402441</v>
      </c>
      <c r="V15" s="69">
        <f t="shared" si="0"/>
        <v>118.20840512929234</v>
      </c>
      <c r="W15" s="69">
        <f t="shared" si="0"/>
        <v>101.23077343810942</v>
      </c>
      <c r="X15" s="69">
        <f t="shared" si="0"/>
        <v>132.07844130540482</v>
      </c>
      <c r="Y15" s="69">
        <f t="shared" si="0"/>
        <v>88.446387150317321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0</v>
      </c>
      <c r="E16" s="72">
        <f>IF(RES_hh_tes_in!E16=0,0,1000*11630*RES_hh_tes_in!E16/RES_hh_num_in!E$3)</f>
        <v>4.2112737185883455</v>
      </c>
      <c r="F16" s="72">
        <f>IF(RES_hh_tes_in!F16=0,0,1000*11630*RES_hh_tes_in!F16/RES_hh_num_in!F$3)</f>
        <v>7.9251257846728898</v>
      </c>
      <c r="G16" s="72">
        <f>IF(RES_hh_tes_in!G16=0,0,1000*11630*RES_hh_tes_in!G16/RES_hh_num_in!G$3)</f>
        <v>10.182521816800227</v>
      </c>
      <c r="H16" s="72">
        <f>IF(RES_hh_tes_in!H16=0,0,1000*11630*RES_hh_tes_in!H16/RES_hh_num_in!H$3)</f>
        <v>12.455758796985162</v>
      </c>
      <c r="I16" s="72">
        <f>IF(RES_hh_tes_in!I16=0,0,1000*11630*RES_hh_tes_in!I16/RES_hh_num_in!I$3)</f>
        <v>11.881315720894275</v>
      </c>
      <c r="J16" s="72">
        <f>IF(RES_hh_tes_in!J16=0,0,1000*11630*RES_hh_tes_in!J16/RES_hh_num_in!J$3)</f>
        <v>10.756362670921602</v>
      </c>
      <c r="K16" s="72">
        <f>IF(RES_hh_tes_in!K16=0,0,1000*11630*RES_hh_tes_in!K16/RES_hh_num_in!K$3)</f>
        <v>14.357304475780445</v>
      </c>
      <c r="L16" s="72">
        <f>IF(RES_hh_tes_in!L16=0,0,1000*11630*RES_hh_tes_in!L16/RES_hh_num_in!L$3)</f>
        <v>19.104658447362564</v>
      </c>
      <c r="M16" s="72">
        <f>IF(RES_hh_tes_in!M16=0,0,1000*11630*RES_hh_tes_in!M16/RES_hh_num_in!M$3)</f>
        <v>19.960967908988408</v>
      </c>
      <c r="N16" s="72">
        <f>IF(RES_hh_tes_in!N16=0,0,1000*11630*RES_hh_tes_in!N16/RES_hh_num_in!N$3)</f>
        <v>24.319638181241892</v>
      </c>
      <c r="O16" s="72">
        <f>IF(RES_hh_tes_in!O16=0,0,1000*11630*RES_hh_tes_in!O16/RES_hh_num_in!O$3)</f>
        <v>37.366700112689308</v>
      </c>
      <c r="P16" s="72">
        <f>IF(RES_hh_tes_in!P16=0,0,1000*11630*RES_hh_tes_in!P16/RES_hh_num_in!P$3)</f>
        <v>38.295332415801475</v>
      </c>
      <c r="Q16" s="72">
        <f>IF(RES_hh_tes_in!Q16=0,0,1000*11630*RES_hh_tes_in!Q16/RES_hh_num_in!Q$3)</f>
        <v>91.382362261536983</v>
      </c>
      <c r="R16" s="72">
        <f>IF(RES_hh_tes_in!R16=0,0,1000*11630*RES_hh_tes_in!R16/RES_hh_num_in!R$3)</f>
        <v>106.01647621593278</v>
      </c>
      <c r="S16" s="72">
        <f>IF(RES_hh_tes_in!S16=0,0,1000*11630*RES_hh_tes_in!S16/RES_hh_num_in!S$3)</f>
        <v>117.25667802097696</v>
      </c>
      <c r="T16" s="72">
        <f>IF(RES_hh_tes_in!T16=0,0,1000*11630*RES_hh_tes_in!T16/RES_hh_num_in!T$3)</f>
        <v>132.43039487020644</v>
      </c>
      <c r="U16" s="72">
        <f>IF(RES_hh_tes_in!U16=0,0,1000*11630*RES_hh_tes_in!U16/RES_hh_num_in!U$3)</f>
        <v>124.82570564402441</v>
      </c>
      <c r="V16" s="72">
        <f>IF(RES_hh_tes_in!V16=0,0,1000*11630*RES_hh_tes_in!V16/RES_hh_num_in!V$3)</f>
        <v>118.20840512929234</v>
      </c>
      <c r="W16" s="72">
        <f>IF(RES_hh_tes_in!W16=0,0,1000*11630*RES_hh_tes_in!W16/RES_hh_num_in!W$3)</f>
        <v>101.23077343810942</v>
      </c>
      <c r="X16" s="72">
        <f>IF(RES_hh_tes_in!X16=0,0,1000*11630*RES_hh_tes_in!X16/RES_hh_num_in!X$3)</f>
        <v>132.07844130540482</v>
      </c>
      <c r="Y16" s="72">
        <f>IF(RES_hh_tes_in!Y16=0,0,1000*11630*RES_hh_tes_in!Y16/RES_hh_num_in!Y$3)</f>
        <v>88.446387150317321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1231.7372038366827</v>
      </c>
      <c r="D17" s="69">
        <f>IF(RES_hh_tes_in!D17=0,0,1000*11630*RES_hh_tes_in!D17/RES_hh_num_in!D17)</f>
        <v>1211.5916229747629</v>
      </c>
      <c r="E17" s="69">
        <f>IF(RES_hh_tes_in!E17=0,0,1000*11630*RES_hh_tes_in!E17/RES_hh_num_in!E17)</f>
        <v>1258.3322157747527</v>
      </c>
      <c r="F17" s="69">
        <f>IF(RES_hh_tes_in!F17=0,0,1000*11630*RES_hh_tes_in!F17/RES_hh_num_in!F17)</f>
        <v>1225.2246089246398</v>
      </c>
      <c r="G17" s="69">
        <f>IF(RES_hh_tes_in!G17=0,0,1000*11630*RES_hh_tes_in!G17/RES_hh_num_in!G17)</f>
        <v>1272.8038325176785</v>
      </c>
      <c r="H17" s="69">
        <f>IF(RES_hh_tes_in!H17=0,0,1000*11630*RES_hh_tes_in!H17/RES_hh_num_in!H17)</f>
        <v>1268.3019270402422</v>
      </c>
      <c r="I17" s="69">
        <f>IF(RES_hh_tes_in!I17=0,0,1000*11630*RES_hh_tes_in!I17/RES_hh_num_in!I17)</f>
        <v>1238.496607801884</v>
      </c>
      <c r="J17" s="69">
        <f>IF(RES_hh_tes_in!J17=0,0,1000*11630*RES_hh_tes_in!J17/RES_hh_num_in!J17)</f>
        <v>1204.8103885388625</v>
      </c>
      <c r="K17" s="69">
        <f>IF(RES_hh_tes_in!K17=0,0,1000*11630*RES_hh_tes_in!K17/RES_hh_num_in!K17)</f>
        <v>1160.7967215958893</v>
      </c>
      <c r="L17" s="69">
        <f>IF(RES_hh_tes_in!L17=0,0,1000*11630*RES_hh_tes_in!L17/RES_hh_num_in!L17)</f>
        <v>1198.4199737008366</v>
      </c>
      <c r="M17" s="69">
        <f>IF(RES_hh_tes_in!M17=0,0,1000*11630*RES_hh_tes_in!M17/RES_hh_num_in!M17)</f>
        <v>1078.4290880103058</v>
      </c>
      <c r="N17" s="69">
        <f>IF(RES_hh_tes_in!N17=0,0,1000*11630*RES_hh_tes_in!N17/RES_hh_num_in!N17)</f>
        <v>1067.8674572821815</v>
      </c>
      <c r="O17" s="69">
        <f>IF(RES_hh_tes_in!O17=0,0,1000*11630*RES_hh_tes_in!O17/RES_hh_num_in!O17)</f>
        <v>1054.2151639253318</v>
      </c>
      <c r="P17" s="69">
        <f>IF(RES_hh_tes_in!P17=0,0,1000*11630*RES_hh_tes_in!P17/RES_hh_num_in!P17)</f>
        <v>1060.5925473672455</v>
      </c>
      <c r="Q17" s="69">
        <f>IF(RES_hh_tes_in!Q17=0,0,1000*11630*RES_hh_tes_in!Q17/RES_hh_num_in!Q17)</f>
        <v>1066.4507966782189</v>
      </c>
      <c r="R17" s="69">
        <f>IF(RES_hh_tes_in!R17=0,0,1000*11630*RES_hh_tes_in!R17/RES_hh_num_in!R17)</f>
        <v>1135.7528146841905</v>
      </c>
      <c r="S17" s="69">
        <f>IF(RES_hh_tes_in!S17=0,0,1000*11630*RES_hh_tes_in!S17/RES_hh_num_in!S17)</f>
        <v>1208.9968434433199</v>
      </c>
      <c r="T17" s="69">
        <f>IF(RES_hh_tes_in!T17=0,0,1000*11630*RES_hh_tes_in!T17/RES_hh_num_in!T17)</f>
        <v>1190.4925076659572</v>
      </c>
      <c r="U17" s="69">
        <f>IF(RES_hh_tes_in!U17=0,0,1000*11630*RES_hh_tes_in!U17/RES_hh_num_in!U17)</f>
        <v>1169.0474491851346</v>
      </c>
      <c r="V17" s="69">
        <f>IF(RES_hh_tes_in!V17=0,0,1000*11630*RES_hh_tes_in!V17/RES_hh_num_in!V17)</f>
        <v>1226.7476067877576</v>
      </c>
      <c r="W17" s="69">
        <f>IF(RES_hh_tes_in!W17=0,0,1000*11630*RES_hh_tes_in!W17/RES_hh_num_in!W17)</f>
        <v>1154.9284182329588</v>
      </c>
      <c r="X17" s="69">
        <f>IF(RES_hh_tes_in!X17=0,0,1000*11630*RES_hh_tes_in!X17/RES_hh_num_in!X17)</f>
        <v>1036.8772910389475</v>
      </c>
      <c r="Y17" s="69">
        <f>IF(RES_hh_tes_in!Y17=0,0,1000*11630*RES_hh_tes_in!Y17/RES_hh_num_in!Y17)</f>
        <v>884.20046766253029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1211.4897934422843</v>
      </c>
      <c r="D18" s="72">
        <f>IF(RES_hh_tes_in!D18=0,0,1000*11630*RES_hh_tes_in!D18/RES_hh_num_in!D18)</f>
        <v>1194.5897350056271</v>
      </c>
      <c r="E18" s="72">
        <f>IF(RES_hh_tes_in!E18=0,0,1000*11630*RES_hh_tes_in!E18/RES_hh_num_in!E18)</f>
        <v>1254.0142313643969</v>
      </c>
      <c r="F18" s="72">
        <f>IF(RES_hh_tes_in!F18=0,0,1000*11630*RES_hh_tes_in!F18/RES_hh_num_in!F18)</f>
        <v>1253.7496811953943</v>
      </c>
      <c r="G18" s="72">
        <f>IF(RES_hh_tes_in!G18=0,0,1000*11630*RES_hh_tes_in!G18/RES_hh_num_in!G18)</f>
        <v>1195.6184387624671</v>
      </c>
      <c r="H18" s="72">
        <f>IF(RES_hh_tes_in!H18=0,0,1000*11630*RES_hh_tes_in!H18/RES_hh_num_in!H18)</f>
        <v>1356.9850424219121</v>
      </c>
      <c r="I18" s="72">
        <f>IF(RES_hh_tes_in!I18=0,0,1000*11630*RES_hh_tes_in!I18/RES_hh_num_in!I18)</f>
        <v>1171.725844696304</v>
      </c>
      <c r="J18" s="72">
        <f>IF(RES_hh_tes_in!J18=0,0,1000*11630*RES_hh_tes_in!J18/RES_hh_num_in!J18)</f>
        <v>1131.5292502367031</v>
      </c>
      <c r="K18" s="72">
        <f>IF(RES_hh_tes_in!K18=0,0,1000*11630*RES_hh_tes_in!K18/RES_hh_num_in!K18)</f>
        <v>1118.9124106557058</v>
      </c>
      <c r="L18" s="72">
        <f>IF(RES_hh_tes_in!L18=0,0,1000*11630*RES_hh_tes_in!L18/RES_hh_num_in!L18)</f>
        <v>1206.602499771875</v>
      </c>
      <c r="M18" s="72">
        <f>IF(RES_hh_tes_in!M18=0,0,1000*11630*RES_hh_tes_in!M18/RES_hh_num_in!M18)</f>
        <v>1115.6212524956441</v>
      </c>
      <c r="N18" s="72">
        <f>IF(RES_hh_tes_in!N18=0,0,1000*11630*RES_hh_tes_in!N18/RES_hh_num_in!N18)</f>
        <v>1081.1146237383045</v>
      </c>
      <c r="O18" s="72">
        <f>IF(RES_hh_tes_in!O18=0,0,1000*11630*RES_hh_tes_in!O18/RES_hh_num_in!O18)</f>
        <v>1066.8072207288988</v>
      </c>
      <c r="P18" s="72">
        <f>IF(RES_hh_tes_in!P18=0,0,1000*11630*RES_hh_tes_in!P18/RES_hh_num_in!P18)</f>
        <v>1076.0748098783317</v>
      </c>
      <c r="Q18" s="72">
        <f>IF(RES_hh_tes_in!Q18=0,0,1000*11630*RES_hh_tes_in!Q18/RES_hh_num_in!Q18)</f>
        <v>1124.8283091881744</v>
      </c>
      <c r="R18" s="72">
        <f>IF(RES_hh_tes_in!R18=0,0,1000*11630*RES_hh_tes_in!R18/RES_hh_num_in!R18)</f>
        <v>1055.0568289226651</v>
      </c>
      <c r="S18" s="72">
        <f>IF(RES_hh_tes_in!S18=0,0,1000*11630*RES_hh_tes_in!S18/RES_hh_num_in!S18)</f>
        <v>1217.0089418176033</v>
      </c>
      <c r="T18" s="72">
        <f>IF(RES_hh_tes_in!T18=0,0,1000*11630*RES_hh_tes_in!T18/RES_hh_num_in!T18)</f>
        <v>1218.5002995498664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1174.8624017495229</v>
      </c>
      <c r="W18" s="72">
        <f>IF(RES_hh_tes_in!W18=0,0,1000*11630*RES_hh_tes_in!W18/RES_hh_num_in!W18)</f>
        <v>1033.7682758151495</v>
      </c>
      <c r="X18" s="72">
        <f>IF(RES_hh_tes_in!X18=0,0,1000*11630*RES_hh_tes_in!X18/RES_hh_num_in!X18)</f>
        <v>1162.5430673275478</v>
      </c>
      <c r="Y18" s="72">
        <f>IF(RES_hh_tes_in!Y18=0,0,1000*11630*RES_hh_tes_in!Y18/RES_hh_num_in!Y18)</f>
        <v>817.50815343372994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0</v>
      </c>
      <c r="D19" s="72">
        <f>IF(RES_hh_tes_in!D19=0,0,1000*11630*RES_hh_tes_in!D19/RES_hh_num_in!D19)</f>
        <v>0</v>
      </c>
      <c r="E19" s="72">
        <f>IF(RES_hh_tes_in!E19=0,0,1000*11630*RES_hh_tes_in!E19/RES_hh_num_in!E19)</f>
        <v>0</v>
      </c>
      <c r="F19" s="72">
        <f>IF(RES_hh_tes_in!F19=0,0,1000*11630*RES_hh_tes_in!F19/RES_hh_num_in!F19)</f>
        <v>0</v>
      </c>
      <c r="G19" s="72">
        <f>IF(RES_hh_tes_in!G19=0,0,1000*11630*RES_hh_tes_in!G19/RES_hh_num_in!G19)</f>
        <v>0</v>
      </c>
      <c r="H19" s="72">
        <f>IF(RES_hh_tes_in!H19=0,0,1000*11630*RES_hh_tes_in!H19/RES_hh_num_in!H19)</f>
        <v>0</v>
      </c>
      <c r="I19" s="72">
        <f>IF(RES_hh_tes_in!I19=0,0,1000*11630*RES_hh_tes_in!I19/RES_hh_num_in!I19)</f>
        <v>0</v>
      </c>
      <c r="J19" s="72">
        <f>IF(RES_hh_tes_in!J19=0,0,1000*11630*RES_hh_tes_in!J19/RES_hh_num_in!J19)</f>
        <v>0</v>
      </c>
      <c r="K19" s="72">
        <f>IF(RES_hh_tes_in!K19=0,0,1000*11630*RES_hh_tes_in!K19/RES_hh_num_in!K19)</f>
        <v>0</v>
      </c>
      <c r="L19" s="72">
        <f>IF(RES_hh_tes_in!L19=0,0,1000*11630*RES_hh_tes_in!L19/RES_hh_num_in!L19)</f>
        <v>0</v>
      </c>
      <c r="M19" s="72">
        <f>IF(RES_hh_tes_in!M19=0,0,1000*11630*RES_hh_tes_in!M19/RES_hh_num_in!M19)</f>
        <v>0</v>
      </c>
      <c r="N19" s="72">
        <f>IF(RES_hh_tes_in!N19=0,0,1000*11630*RES_hh_tes_in!N19/RES_hh_num_in!N19)</f>
        <v>0</v>
      </c>
      <c r="O19" s="72">
        <f>IF(RES_hh_tes_in!O19=0,0,1000*11630*RES_hh_tes_in!O19/RES_hh_num_in!O19)</f>
        <v>0</v>
      </c>
      <c r="P19" s="72">
        <f>IF(RES_hh_tes_in!P19=0,0,1000*11630*RES_hh_tes_in!P19/RES_hh_num_in!P19)</f>
        <v>0</v>
      </c>
      <c r="Q19" s="72">
        <f>IF(RES_hh_tes_in!Q19=0,0,1000*11630*RES_hh_tes_in!Q19/RES_hh_num_in!Q19)</f>
        <v>0</v>
      </c>
      <c r="R19" s="72">
        <f>IF(RES_hh_tes_in!R19=0,0,1000*11630*RES_hh_tes_in!R19/RES_hh_num_in!R19)</f>
        <v>0</v>
      </c>
      <c r="S19" s="72">
        <f>IF(RES_hh_tes_in!S19=0,0,1000*11630*RES_hh_tes_in!S19/RES_hh_num_in!S19)</f>
        <v>0</v>
      </c>
      <c r="T19" s="72">
        <f>IF(RES_hh_tes_in!T19=0,0,1000*11630*RES_hh_tes_in!T19/RES_hh_num_in!T19)</f>
        <v>0</v>
      </c>
      <c r="U19" s="72">
        <f>IF(RES_hh_tes_in!U19=0,0,1000*11630*RES_hh_tes_in!U19/RES_hh_num_in!U19)</f>
        <v>0</v>
      </c>
      <c r="V19" s="72">
        <f>IF(RES_hh_tes_in!V19=0,0,1000*11630*RES_hh_tes_in!V19/RES_hh_num_in!V19)</f>
        <v>0</v>
      </c>
      <c r="W19" s="72">
        <f>IF(RES_hh_tes_in!W19=0,0,1000*11630*RES_hh_tes_in!W19/RES_hh_num_in!W19)</f>
        <v>0</v>
      </c>
      <c r="X19" s="72">
        <f>IF(RES_hh_tes_in!X19=0,0,1000*11630*RES_hh_tes_in!X19/RES_hh_num_in!X19)</f>
        <v>0</v>
      </c>
      <c r="Y19" s="72">
        <f>IF(RES_hh_tes_in!Y19=0,0,1000*11630*RES_hh_tes_in!Y19/RES_hh_num_in!Y19)</f>
        <v>0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0</v>
      </c>
      <c r="D20" s="72">
        <f>IF(RES_hh_tes_in!D20=0,0,1000*11630*RES_hh_tes_in!D20/RES_hh_num_in!D20)</f>
        <v>0</v>
      </c>
      <c r="E20" s="72">
        <f>IF(RES_hh_tes_in!E20=0,0,1000*11630*RES_hh_tes_in!E20/RES_hh_num_in!E20)</f>
        <v>0</v>
      </c>
      <c r="F20" s="72">
        <f>IF(RES_hh_tes_in!F20=0,0,1000*11630*RES_hh_tes_in!F20/RES_hh_num_in!F20)</f>
        <v>0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0</v>
      </c>
      <c r="L20" s="72">
        <f>IF(RES_hh_tes_in!L20=0,0,1000*11630*RES_hh_tes_in!L20/RES_hh_num_in!L20)</f>
        <v>0</v>
      </c>
      <c r="M20" s="72">
        <f>IF(RES_hh_tes_in!M20=0,0,1000*11630*RES_hh_tes_in!M20/RES_hh_num_in!M20)</f>
        <v>0</v>
      </c>
      <c r="N20" s="72">
        <f>IF(RES_hh_tes_in!N20=0,0,1000*11630*RES_hh_tes_in!N20/RES_hh_num_in!N20)</f>
        <v>0</v>
      </c>
      <c r="O20" s="72">
        <f>IF(RES_hh_tes_in!O20=0,0,1000*11630*RES_hh_tes_in!O20/RES_hh_num_in!O20)</f>
        <v>0</v>
      </c>
      <c r="P20" s="72">
        <f>IF(RES_hh_tes_in!P20=0,0,1000*11630*RES_hh_tes_in!P20/RES_hh_num_in!P20)</f>
        <v>0</v>
      </c>
      <c r="Q20" s="72">
        <f>IF(RES_hh_tes_in!Q20=0,0,1000*11630*RES_hh_tes_in!Q20/RES_hh_num_in!Q20)</f>
        <v>0</v>
      </c>
      <c r="R20" s="72">
        <f>IF(RES_hh_tes_in!R20=0,0,1000*11630*RES_hh_tes_in!R20/RES_hh_num_in!R20)</f>
        <v>0</v>
      </c>
      <c r="S20" s="72">
        <f>IF(RES_hh_tes_in!S20=0,0,1000*11630*RES_hh_tes_in!S20/RES_hh_num_in!S20)</f>
        <v>0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0</v>
      </c>
      <c r="Y20" s="72">
        <f>IF(RES_hh_tes_in!Y20=0,0,1000*11630*RES_hh_tes_in!Y20/RES_hh_num_in!Y20)</f>
        <v>0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1251.2517686599313</v>
      </c>
      <c r="D21" s="72">
        <f>IF(RES_hh_tes_in!D21=0,0,1000*11630*RES_hh_tes_in!D21/RES_hh_num_in!D21)</f>
        <v>1195.975963982343</v>
      </c>
      <c r="E21" s="72">
        <f>IF(RES_hh_tes_in!E21=0,0,1000*11630*RES_hh_tes_in!E21/RES_hh_num_in!E21)</f>
        <v>1269.4709969947271</v>
      </c>
      <c r="F21" s="72">
        <f>IF(RES_hh_tes_in!F21=0,0,1000*11630*RES_hh_tes_in!F21/RES_hh_num_in!F21)</f>
        <v>1229.6242048138372</v>
      </c>
      <c r="G21" s="72">
        <f>IF(RES_hh_tes_in!G21=0,0,1000*11630*RES_hh_tes_in!G21/RES_hh_num_in!G21)</f>
        <v>1304.4975262053435</v>
      </c>
      <c r="H21" s="72">
        <f>IF(RES_hh_tes_in!H21=0,0,1000*11630*RES_hh_tes_in!H21/RES_hh_num_in!H21)</f>
        <v>1271.7153693619734</v>
      </c>
      <c r="I21" s="72">
        <f>IF(RES_hh_tes_in!I21=0,0,1000*11630*RES_hh_tes_in!I21/RES_hh_num_in!I21)</f>
        <v>1206.1296632379785</v>
      </c>
      <c r="J21" s="72">
        <f>IF(RES_hh_tes_in!J21=0,0,1000*11630*RES_hh_tes_in!J21/RES_hh_num_in!J21)</f>
        <v>1200.4777118401264</v>
      </c>
      <c r="K21" s="72">
        <f>IF(RES_hh_tes_in!K21=0,0,1000*11630*RES_hh_tes_in!K21/RES_hh_num_in!K21)</f>
        <v>1152.0257449498451</v>
      </c>
      <c r="L21" s="72">
        <f>IF(RES_hh_tes_in!L21=0,0,1000*11630*RES_hh_tes_in!L21/RES_hh_num_in!L21)</f>
        <v>1232.6978083899414</v>
      </c>
      <c r="M21" s="72">
        <f>IF(RES_hh_tes_in!M21=0,0,1000*11630*RES_hh_tes_in!M21/RES_hh_num_in!M21)</f>
        <v>1055.2616753179227</v>
      </c>
      <c r="N21" s="72">
        <f>IF(RES_hh_tes_in!N21=0,0,1000*11630*RES_hh_tes_in!N21/RES_hh_num_in!N21)</f>
        <v>1063.5413539345229</v>
      </c>
      <c r="O21" s="72">
        <f>IF(RES_hh_tes_in!O21=0,0,1000*11630*RES_hh_tes_in!O21/RES_hh_num_in!O21)</f>
        <v>1074.8970627822173</v>
      </c>
      <c r="P21" s="72">
        <f>IF(RES_hh_tes_in!P21=0,0,1000*11630*RES_hh_tes_in!P21/RES_hh_num_in!P21)</f>
        <v>989.1245910376058</v>
      </c>
      <c r="Q21" s="72">
        <f>IF(RES_hh_tes_in!Q21=0,0,1000*11630*RES_hh_tes_in!Q21/RES_hh_num_in!Q21)</f>
        <v>1048.7933451361969</v>
      </c>
      <c r="R21" s="72">
        <f>IF(RES_hh_tes_in!R21=0,0,1000*11630*RES_hh_tes_in!R21/RES_hh_num_in!R21)</f>
        <v>1161.2601869690673</v>
      </c>
      <c r="S21" s="72">
        <f>IF(RES_hh_tes_in!S21=0,0,1000*11630*RES_hh_tes_in!S21/RES_hh_num_in!S21)</f>
        <v>1230.0940737322558</v>
      </c>
      <c r="T21" s="72">
        <f>IF(RES_hh_tes_in!T21=0,0,1000*11630*RES_hh_tes_in!T21/RES_hh_num_in!T21)</f>
        <v>1187.5179291198901</v>
      </c>
      <c r="U21" s="72">
        <f>IF(RES_hh_tes_in!U21=0,0,1000*11630*RES_hh_tes_in!U21/RES_hh_num_in!U21)</f>
        <v>1149.0236509602246</v>
      </c>
      <c r="V21" s="72">
        <f>IF(RES_hh_tes_in!V21=0,0,1000*11630*RES_hh_tes_in!V21/RES_hh_num_in!V21)</f>
        <v>1229.7778206310938</v>
      </c>
      <c r="W21" s="72">
        <f>IF(RES_hh_tes_in!W21=0,0,1000*11630*RES_hh_tes_in!W21/RES_hh_num_in!W21)</f>
        <v>1212.7461694377603</v>
      </c>
      <c r="X21" s="72">
        <f>IF(RES_hh_tes_in!X21=0,0,1000*11630*RES_hh_tes_in!X21/RES_hh_num_in!X21)</f>
        <v>980.05414200869336</v>
      </c>
      <c r="Y21" s="72">
        <f>IF(RES_hh_tes_in!Y21=0,0,1000*11630*RES_hh_tes_in!Y21/RES_hh_num_in!Y21)</f>
        <v>891.3035129758091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1186.6830791557791</v>
      </c>
      <c r="D22" s="72">
        <f>IF(RES_hh_tes_in!D22=0,0,1000*11630*RES_hh_tes_in!D22/RES_hh_num_in!D22)</f>
        <v>1226.8399379108869</v>
      </c>
      <c r="E22" s="72">
        <f>IF(RES_hh_tes_in!E22=0,0,1000*11630*RES_hh_tes_in!E22/RES_hh_num_in!E22)</f>
        <v>1232.0889135890368</v>
      </c>
      <c r="F22" s="72">
        <f>IF(RES_hh_tes_in!F22=0,0,1000*11630*RES_hh_tes_in!F22/RES_hh_num_in!F22)</f>
        <v>1210.6704287227294</v>
      </c>
      <c r="G22" s="72">
        <f>IF(RES_hh_tes_in!G22=0,0,1000*11630*RES_hh_tes_in!G22/RES_hh_num_in!G22)</f>
        <v>1286.5551272218215</v>
      </c>
      <c r="H22" s="72">
        <f>IF(RES_hh_tes_in!H22=0,0,1000*11630*RES_hh_tes_in!H22/RES_hh_num_in!H22)</f>
        <v>1233.1573860390035</v>
      </c>
      <c r="I22" s="72">
        <f>IF(RES_hh_tes_in!I22=0,0,1000*11630*RES_hh_tes_in!I22/RES_hh_num_in!I22)</f>
        <v>1244.7093419229409</v>
      </c>
      <c r="J22" s="72">
        <f>IF(RES_hh_tes_in!J22=0,0,1000*11630*RES_hh_tes_in!J22/RES_hh_num_in!J22)</f>
        <v>1231.333292787825</v>
      </c>
      <c r="K22" s="72">
        <f>IF(RES_hh_tes_in!K22=0,0,1000*11630*RES_hh_tes_in!K22/RES_hh_num_in!K22)</f>
        <v>1196.7525264267142</v>
      </c>
      <c r="L22" s="72">
        <f>IF(RES_hh_tes_in!L22=0,0,1000*11630*RES_hh_tes_in!L22/RES_hh_num_in!L22)</f>
        <v>1117.0305427229825</v>
      </c>
      <c r="M22" s="72">
        <f>IF(RES_hh_tes_in!M22=0,0,1000*11630*RES_hh_tes_in!M22/RES_hh_num_in!M22)</f>
        <v>1084.7007607666451</v>
      </c>
      <c r="N22" s="72">
        <f>IF(RES_hh_tes_in!N22=0,0,1000*11630*RES_hh_tes_in!N22/RES_hh_num_in!N22)</f>
        <v>1047.9608095624749</v>
      </c>
      <c r="O22" s="72">
        <f>IF(RES_hh_tes_in!O22=0,0,1000*11630*RES_hh_tes_in!O22/RES_hh_num_in!O22)</f>
        <v>1001.732742202789</v>
      </c>
      <c r="P22" s="72">
        <f>IF(RES_hh_tes_in!P22=0,0,1000*11630*RES_hh_tes_in!P22/RES_hh_num_in!P22)</f>
        <v>1120.4144352087055</v>
      </c>
      <c r="Q22" s="72">
        <f>IF(RES_hh_tes_in!Q22=0,0,1000*11630*RES_hh_tes_in!Q22/RES_hh_num_in!Q22)</f>
        <v>1007.8485554342025</v>
      </c>
      <c r="R22" s="72">
        <f>IF(RES_hh_tes_in!R22=0,0,1000*11630*RES_hh_tes_in!R22/RES_hh_num_in!R22)</f>
        <v>1107.1904961174262</v>
      </c>
      <c r="S22" s="72">
        <f>IF(RES_hh_tes_in!S22=0,0,1000*11630*RES_hh_tes_in!S22/RES_hh_num_in!S22)</f>
        <v>1205.3720684389734</v>
      </c>
      <c r="T22" s="72">
        <f>IF(RES_hh_tes_in!T22=0,0,1000*11630*RES_hh_tes_in!T22/RES_hh_num_in!T22)</f>
        <v>1214.2319189026841</v>
      </c>
      <c r="U22" s="72">
        <f>IF(RES_hh_tes_in!U22=0,0,1000*11630*RES_hh_tes_in!U22/RES_hh_num_in!U22)</f>
        <v>1184.3133462663282</v>
      </c>
      <c r="V22" s="72">
        <f>IF(RES_hh_tes_in!V22=0,0,1000*11630*RES_hh_tes_in!V22/RES_hh_num_in!V22)</f>
        <v>1153.8519544491521</v>
      </c>
      <c r="W22" s="72">
        <f>IF(RES_hh_tes_in!W22=0,0,1000*11630*RES_hh_tes_in!W22/RES_hh_num_in!W22)</f>
        <v>1166.3606957678762</v>
      </c>
      <c r="X22" s="72">
        <f>IF(RES_hh_tes_in!X22=0,0,1000*11630*RES_hh_tes_in!X22/RES_hh_num_in!X22)</f>
        <v>1015.6830326879399</v>
      </c>
      <c r="Y22" s="72">
        <f>IF(RES_hh_tes_in!Y22=0,0,1000*11630*RES_hh_tes_in!Y22/RES_hh_num_in!Y22)</f>
        <v>920.5847029957506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1229.6218262801299</v>
      </c>
      <c r="D24" s="72">
        <f>IF(RES_hh_tes_in!D24=0,0,1000*11630*RES_hh_tes_in!D24/RES_hh_num_in!D24)</f>
        <v>1233.7016303653299</v>
      </c>
      <c r="E24" s="72">
        <f>IF(RES_hh_tes_in!E24=0,0,1000*11630*RES_hh_tes_in!E24/RES_hh_num_in!E24)</f>
        <v>1252.2153442651529</v>
      </c>
      <c r="F24" s="72">
        <f>IF(RES_hh_tes_in!F24=0,0,1000*11630*RES_hh_tes_in!F24/RES_hh_num_in!F24)</f>
        <v>1205.8652535863027</v>
      </c>
      <c r="G24" s="72">
        <f>IF(RES_hh_tes_in!G24=0,0,1000*11630*RES_hh_tes_in!G24/RES_hh_num_in!G24)</f>
        <v>1294.5877761837403</v>
      </c>
      <c r="H24" s="72">
        <f>IF(RES_hh_tes_in!H24=0,0,1000*11630*RES_hh_tes_in!H24/RES_hh_num_in!H24)</f>
        <v>1211.7815647170885</v>
      </c>
      <c r="I24" s="72">
        <f>IF(RES_hh_tes_in!I24=0,0,1000*11630*RES_hh_tes_in!I24/RES_hh_num_in!I24)</f>
        <v>1255.7250336216557</v>
      </c>
      <c r="J24" s="72">
        <f>IF(RES_hh_tes_in!J24=0,0,1000*11630*RES_hh_tes_in!J24/RES_hh_num_in!J24)</f>
        <v>1235.8450588569742</v>
      </c>
      <c r="K24" s="72">
        <f>IF(RES_hh_tes_in!K24=0,0,1000*11630*RES_hh_tes_in!K24/RES_hh_num_in!K24)</f>
        <v>1150.9947465016046</v>
      </c>
      <c r="L24" s="72">
        <f>IF(RES_hh_tes_in!L24=0,0,1000*11630*RES_hh_tes_in!L24/RES_hh_num_in!L24)</f>
        <v>1185.8354026865165</v>
      </c>
      <c r="M24" s="72">
        <f>IF(RES_hh_tes_in!M24=0,0,1000*11630*RES_hh_tes_in!M24/RES_hh_num_in!M24)</f>
        <v>1058.6042981622757</v>
      </c>
      <c r="N24" s="72">
        <f>IF(RES_hh_tes_in!N24=0,0,1000*11630*RES_hh_tes_in!N24/RES_hh_num_in!N24)</f>
        <v>1076.4258154761876</v>
      </c>
      <c r="O24" s="72">
        <f>IF(RES_hh_tes_in!O24=0,0,1000*11630*RES_hh_tes_in!O24/RES_hh_num_in!O24)</f>
        <v>1078.7945324465259</v>
      </c>
      <c r="P24" s="72">
        <f>IF(RES_hh_tes_in!P24=0,0,1000*11630*RES_hh_tes_in!P24/RES_hh_num_in!P24)</f>
        <v>1035.6732308425221</v>
      </c>
      <c r="Q24" s="72">
        <f>IF(RES_hh_tes_in!Q24=0,0,1000*11630*RES_hh_tes_in!Q24/RES_hh_num_in!Q24)</f>
        <v>1055.8842553821944</v>
      </c>
      <c r="R24" s="72">
        <f>IF(RES_hh_tes_in!R24=0,0,1000*11630*RES_hh_tes_in!R24/RES_hh_num_in!R24)</f>
        <v>1125.4278283229646</v>
      </c>
      <c r="S24" s="72">
        <f>IF(RES_hh_tes_in!S24=0,0,1000*11630*RES_hh_tes_in!S24/RES_hh_num_in!S24)</f>
        <v>1210.1800115342646</v>
      </c>
      <c r="T24" s="72">
        <f>IF(RES_hh_tes_in!T24=0,0,1000*11630*RES_hh_tes_in!T24/RES_hh_num_in!T24)</f>
        <v>1181.3400691167483</v>
      </c>
      <c r="U24" s="72">
        <f>IF(RES_hh_tes_in!U24=0,0,1000*11630*RES_hh_tes_in!U24/RES_hh_num_in!U24)</f>
        <v>1161.1248848936075</v>
      </c>
      <c r="V24" s="72">
        <f>IF(RES_hh_tes_in!V24=0,0,1000*11630*RES_hh_tes_in!V24/RES_hh_num_in!V24)</f>
        <v>1200.5158893049911</v>
      </c>
      <c r="W24" s="72">
        <f>IF(RES_hh_tes_in!W24=0,0,1000*11630*RES_hh_tes_in!W24/RES_hh_num_in!W24)</f>
        <v>1176.8767948908642</v>
      </c>
      <c r="X24" s="72">
        <f>IF(RES_hh_tes_in!X24=0,0,1000*11630*RES_hh_tes_in!X24/RES_hh_num_in!X24)</f>
        <v>1014.4643124054935</v>
      </c>
      <c r="Y24" s="72">
        <f>IF(RES_hh_tes_in!Y24=0,0,1000*11630*RES_hh_tes_in!Y24/RES_hh_num_in!Y24)</f>
        <v>874.04325586583775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1212.7137938630292</v>
      </c>
      <c r="D25" s="74">
        <f>IF(RES_hh_tes_in!D25=0,0,1000*11630*RES_hh_tes_in!D25/RES_hh_num_in!D25)</f>
        <v>1213.3872895978175</v>
      </c>
      <c r="E25" s="74">
        <f>IF(RES_hh_tes_in!E25=0,0,1000*11630*RES_hh_tes_in!E25/RES_hh_num_in!E25)</f>
        <v>1177.0306067445867</v>
      </c>
      <c r="F25" s="74">
        <f>IF(RES_hh_tes_in!F25=0,0,1000*11630*RES_hh_tes_in!F25/RES_hh_num_in!F25)</f>
        <v>1219.881298358436</v>
      </c>
      <c r="G25" s="74">
        <f>IF(RES_hh_tes_in!G25=0,0,1000*11630*RES_hh_tes_in!G25/RES_hh_num_in!G25)</f>
        <v>1234.2771589925896</v>
      </c>
      <c r="H25" s="74">
        <f>IF(RES_hh_tes_in!H25=0,0,1000*11630*RES_hh_tes_in!H25/RES_hh_num_in!H25)</f>
        <v>1268.5527194009917</v>
      </c>
      <c r="I25" s="74">
        <f>IF(RES_hh_tes_in!I25=0,0,1000*11630*RES_hh_tes_in!I25/RES_hh_num_in!I25)</f>
        <v>1193.3992342488687</v>
      </c>
      <c r="J25" s="74">
        <f>IF(RES_hh_tes_in!J25=0,0,1000*11630*RES_hh_tes_in!J25/RES_hh_num_in!J25)</f>
        <v>1143.8909593256717</v>
      </c>
      <c r="K25" s="74">
        <f>IF(RES_hh_tes_in!K25=0,0,1000*11630*RES_hh_tes_in!K25/RES_hh_num_in!K25)</f>
        <v>1098.6161037980198</v>
      </c>
      <c r="L25" s="74">
        <f>IF(RES_hh_tes_in!L25=0,0,1000*11630*RES_hh_tes_in!L25/RES_hh_num_in!L25)</f>
        <v>1095.0838408322415</v>
      </c>
      <c r="M25" s="74">
        <f>IF(RES_hh_tes_in!M25=0,0,1000*11630*RES_hh_tes_in!M25/RES_hh_num_in!M25)</f>
        <v>1004.7712109190173</v>
      </c>
      <c r="N25" s="74">
        <f>IF(RES_hh_tes_in!N25=0,0,1000*11630*RES_hh_tes_in!N25/RES_hh_num_in!N25)</f>
        <v>1003.1728448727815</v>
      </c>
      <c r="O25" s="74">
        <f>IF(RES_hh_tes_in!O25=0,0,1000*11630*RES_hh_tes_in!O25/RES_hh_num_in!O25)</f>
        <v>982.9165655486654</v>
      </c>
      <c r="P25" s="74">
        <f>IF(RES_hh_tes_in!P25=0,0,1000*11630*RES_hh_tes_in!P25/RES_hh_num_in!P25)</f>
        <v>997.51611889246897</v>
      </c>
      <c r="Q25" s="74">
        <f>IF(RES_hh_tes_in!Q25=0,0,1000*11630*RES_hh_tes_in!Q25/RES_hh_num_in!Q25)</f>
        <v>1022.2551398933907</v>
      </c>
      <c r="R25" s="74">
        <f>IF(RES_hh_tes_in!R25=0,0,1000*11630*RES_hh_tes_in!R25/RES_hh_num_in!R25)</f>
        <v>1036.6510009337226</v>
      </c>
      <c r="S25" s="74">
        <f>IF(RES_hh_tes_in!S25=0,0,1000*11630*RES_hh_tes_in!S25/RES_hh_num_in!S25)</f>
        <v>1098.1722713334839</v>
      </c>
      <c r="T25" s="74">
        <f>IF(RES_hh_tes_in!T25=0,0,1000*11630*RES_hh_tes_in!T25/RES_hh_num_in!T25)</f>
        <v>1091.6158551368262</v>
      </c>
      <c r="U25" s="74">
        <f>IF(RES_hh_tes_in!U25=0,0,1000*11630*RES_hh_tes_in!U25/RES_hh_num_in!U25)</f>
        <v>1099.2167842651822</v>
      </c>
      <c r="V25" s="74">
        <f>IF(RES_hh_tes_in!V25=0,0,1000*11630*RES_hh_tes_in!V25/RES_hh_num_in!V25)</f>
        <v>1171.1933773278483</v>
      </c>
      <c r="W25" s="74">
        <f>IF(RES_hh_tes_in!W25=0,0,1000*11630*RES_hh_tes_in!W25/RES_hh_num_in!W25)</f>
        <v>1042.0614672513241</v>
      </c>
      <c r="X25" s="74">
        <f>IF(RES_hh_tes_in!X25=0,0,1000*11630*RES_hh_tes_in!X25/RES_hh_num_in!X25)</f>
        <v>912.62606848671567</v>
      </c>
      <c r="Y25" s="74">
        <f>IF(RES_hh_tes_in!Y25=0,0,1000*11630*RES_hh_tes_in!Y25/RES_hh_num_in!Y25)</f>
        <v>785.89845553667863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0</v>
      </c>
      <c r="D26" s="77">
        <f>IF(RES_hh_tes_in!D26=0,0,1000*11630*RES_hh_tes_in!D26/RES_hh_num_in!D26)</f>
        <v>0</v>
      </c>
      <c r="E26" s="77">
        <f>IF(RES_hh_tes_in!E26=0,0,1000*11630*RES_hh_tes_in!E26/RES_hh_num_in!E26)</f>
        <v>640.08736001215084</v>
      </c>
      <c r="F26" s="77">
        <f>IF(RES_hh_tes_in!F26=0,0,1000*11630*RES_hh_tes_in!F26/RES_hh_num_in!F26)</f>
        <v>624.82250403313617</v>
      </c>
      <c r="G26" s="77">
        <f>IF(RES_hh_tes_in!G26=0,0,1000*11630*RES_hh_tes_in!G26/RES_hh_num_in!G26)</f>
        <v>654.48587588692862</v>
      </c>
      <c r="H26" s="77">
        <f>IF(RES_hh_tes_in!H26=0,0,1000*11630*RES_hh_tes_in!H26/RES_hh_num_in!H26)</f>
        <v>648.65913046371759</v>
      </c>
      <c r="I26" s="77">
        <f>IF(RES_hh_tes_in!I26=0,0,1000*11630*RES_hh_tes_in!I26/RES_hh_num_in!I26)</f>
        <v>632.63157749184188</v>
      </c>
      <c r="J26" s="77">
        <f>IF(RES_hh_tes_in!J26=0,0,1000*11630*RES_hh_tes_in!J26/RES_hh_num_in!J26)</f>
        <v>621.95141795806262</v>
      </c>
      <c r="K26" s="77">
        <f>IF(RES_hh_tes_in!K26=0,0,1000*11630*RES_hh_tes_in!K26/RES_hh_num_in!K26)</f>
        <v>599.45400398333834</v>
      </c>
      <c r="L26" s="77">
        <f>IF(RES_hh_tes_in!L26=0,0,1000*11630*RES_hh_tes_in!L26/RES_hh_num_in!L26)</f>
        <v>620.2271532829908</v>
      </c>
      <c r="M26" s="77">
        <f>IF(RES_hh_tes_in!M26=0,0,1000*11630*RES_hh_tes_in!M26/RES_hh_num_in!M26)</f>
        <v>625.38605962841382</v>
      </c>
      <c r="N26" s="77">
        <f>IF(RES_hh_tes_in!N26=0,0,1000*11630*RES_hh_tes_in!N26/RES_hh_num_in!N26)</f>
        <v>623.23401194066787</v>
      </c>
      <c r="O26" s="77">
        <f>IF(RES_hh_tes_in!O26=0,0,1000*11630*RES_hh_tes_in!O26/RES_hh_num_in!O26)</f>
        <v>619.56769784823484</v>
      </c>
      <c r="P26" s="77">
        <f>IF(RES_hh_tes_in!P26=0,0,1000*11630*RES_hh_tes_in!P26/RES_hh_num_in!P26)</f>
        <v>610.17360714393317</v>
      </c>
      <c r="Q26" s="77">
        <f>IF(RES_hh_tes_in!Q26=0,0,1000*11630*RES_hh_tes_in!Q26/RES_hh_num_in!Q26)</f>
        <v>646.89211354408621</v>
      </c>
      <c r="R26" s="77">
        <f>IF(RES_hh_tes_in!R26=0,0,1000*11630*RES_hh_tes_in!R26/RES_hh_num_in!R26)</f>
        <v>677.59156757903497</v>
      </c>
      <c r="S26" s="77">
        <f>IF(RES_hh_tes_in!S26=0,0,1000*11630*RES_hh_tes_in!S26/RES_hh_num_in!S26)</f>
        <v>705.73308525165692</v>
      </c>
      <c r="T26" s="77">
        <f>IF(RES_hh_tes_in!T26=0,0,1000*11630*RES_hh_tes_in!T26/RES_hh_num_in!T26)</f>
        <v>694.02354651434871</v>
      </c>
      <c r="U26" s="77">
        <f>IF(RES_hh_tes_in!U26=0,0,1000*11630*RES_hh_tes_in!U26/RES_hh_num_in!U26)</f>
        <v>687.14267429329573</v>
      </c>
      <c r="V26" s="77">
        <f>IF(RES_hh_tes_in!V26=0,0,1000*11630*RES_hh_tes_in!V26/RES_hh_num_in!V26)</f>
        <v>695.45142110555548</v>
      </c>
      <c r="W26" s="77">
        <f>IF(RES_hh_tes_in!W26=0,0,1000*11630*RES_hh_tes_in!W26/RES_hh_num_in!W26)</f>
        <v>683.40036956636231</v>
      </c>
      <c r="X26" s="77">
        <f>IF(RES_hh_tes_in!X26=0,0,1000*11630*RES_hh_tes_in!X26/RES_hh_num_in!X26)</f>
        <v>608.2909628163103</v>
      </c>
      <c r="Y26" s="77">
        <f>IF(RES_hh_tes_in!Y26=0,0,1000*11630*RES_hh_tes_in!Y26/RES_hh_num_in!Y26)</f>
        <v>553.46557369607888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591.7383760930619</v>
      </c>
      <c r="D27" s="69">
        <f>IF(RES_hh_tes_in!D27=0,0,1000*11630*RES_hh_tes_in!D27/RES_hh_num_in!D27)</f>
        <v>578.14573649562431</v>
      </c>
      <c r="E27" s="69">
        <f>IF(RES_hh_tes_in!E27=0,0,1000*11630*RES_hh_tes_in!E27/RES_hh_num_in!E27)</f>
        <v>605.2597925409965</v>
      </c>
      <c r="F27" s="69">
        <f>IF(RES_hh_tes_in!F27=0,0,1000*11630*RES_hh_tes_in!F27/RES_hh_num_in!F27)</f>
        <v>599.34503370533332</v>
      </c>
      <c r="G27" s="69">
        <f>IF(RES_hh_tes_in!G27=0,0,1000*11630*RES_hh_tes_in!G27/RES_hh_num_in!G27)</f>
        <v>614.18674892369393</v>
      </c>
      <c r="H27" s="69">
        <f>IF(RES_hh_tes_in!H27=0,0,1000*11630*RES_hh_tes_in!H27/RES_hh_num_in!H27)</f>
        <v>652.96854718056795</v>
      </c>
      <c r="I27" s="69">
        <f>IF(RES_hh_tes_in!I27=0,0,1000*11630*RES_hh_tes_in!I27/RES_hh_num_in!I27)</f>
        <v>588.44391439611081</v>
      </c>
      <c r="J27" s="69">
        <f>IF(RES_hh_tes_in!J27=0,0,1000*11630*RES_hh_tes_in!J27/RES_hh_num_in!J27)</f>
        <v>617.65524749562746</v>
      </c>
      <c r="K27" s="69">
        <f>IF(RES_hh_tes_in!K27=0,0,1000*11630*RES_hh_tes_in!K27/RES_hh_num_in!K27)</f>
        <v>644.70767447574804</v>
      </c>
      <c r="L27" s="69">
        <f>IF(RES_hh_tes_in!L27=0,0,1000*11630*RES_hh_tes_in!L27/RES_hh_num_in!L27)</f>
        <v>690.79026050403115</v>
      </c>
      <c r="M27" s="69">
        <f>IF(RES_hh_tes_in!M27=0,0,1000*11630*RES_hh_tes_in!M27/RES_hh_num_in!M27)</f>
        <v>613.78931253805683</v>
      </c>
      <c r="N27" s="69">
        <f>IF(RES_hh_tes_in!N27=0,0,1000*11630*RES_hh_tes_in!N27/RES_hh_num_in!N27)</f>
        <v>658.48780968226913</v>
      </c>
      <c r="O27" s="69">
        <f>IF(RES_hh_tes_in!O27=0,0,1000*11630*RES_hh_tes_in!O27/RES_hh_num_in!O27)</f>
        <v>660.81172057597655</v>
      </c>
      <c r="P27" s="69">
        <f>IF(RES_hh_tes_in!P27=0,0,1000*11630*RES_hh_tes_in!P27/RES_hh_num_in!P27)</f>
        <v>572.49480369756554</v>
      </c>
      <c r="Q27" s="69">
        <f>IF(RES_hh_tes_in!Q27=0,0,1000*11630*RES_hh_tes_in!Q27/RES_hh_num_in!Q27)</f>
        <v>610.86693109122803</v>
      </c>
      <c r="R27" s="69">
        <f>IF(RES_hh_tes_in!R27=0,0,1000*11630*RES_hh_tes_in!R27/RES_hh_num_in!R27)</f>
        <v>635.0426461277126</v>
      </c>
      <c r="S27" s="69">
        <f>IF(RES_hh_tes_in!S27=0,0,1000*11630*RES_hh_tes_in!S27/RES_hh_num_in!S27)</f>
        <v>632.28065953329667</v>
      </c>
      <c r="T27" s="69">
        <f>IF(RES_hh_tes_in!T27=0,0,1000*11630*RES_hh_tes_in!T27/RES_hh_num_in!T27)</f>
        <v>602.27862258890798</v>
      </c>
      <c r="U27" s="69">
        <f>IF(RES_hh_tes_in!U27=0,0,1000*11630*RES_hh_tes_in!U27/RES_hh_num_in!U27)</f>
        <v>583.69036495948012</v>
      </c>
      <c r="V27" s="69">
        <f>IF(RES_hh_tes_in!V27=0,0,1000*11630*RES_hh_tes_in!V27/RES_hh_num_in!V27)</f>
        <v>626.51273820686606</v>
      </c>
      <c r="W27" s="69">
        <f>IF(RES_hh_tes_in!W27=0,0,1000*11630*RES_hh_tes_in!W27/RES_hh_num_in!W27)</f>
        <v>742.10496076822676</v>
      </c>
      <c r="X27" s="69">
        <f>IF(RES_hh_tes_in!X27=0,0,1000*11630*RES_hh_tes_in!X27/RES_hh_num_in!X27)</f>
        <v>606.05418067209712</v>
      </c>
      <c r="Y27" s="69">
        <f>IF(RES_hh_tes_in!Y27=0,0,1000*11630*RES_hh_tes_in!Y27/RES_hh_num_in!Y27)</f>
        <v>599.37664764068131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581.30065093334042</v>
      </c>
      <c r="D28" s="72">
        <f>IF(RES_hh_tes_in!D28=0,0,1000*11630*RES_hh_tes_in!D28/RES_hh_num_in!D28)</f>
        <v>569.70407818837793</v>
      </c>
      <c r="E28" s="72">
        <f>IF(RES_hh_tes_in!E28=0,0,1000*11630*RES_hh_tes_in!E28/RES_hh_num_in!E28)</f>
        <v>602.20927508670115</v>
      </c>
      <c r="F28" s="72">
        <f>IF(RES_hh_tes_in!F28=0,0,1000*11630*RES_hh_tes_in!F28/RES_hh_num_in!F28)</f>
        <v>616.10433571838405</v>
      </c>
      <c r="G28" s="72">
        <f>IF(RES_hh_tes_in!G28=0,0,1000*11630*RES_hh_tes_in!G28/RES_hh_num_in!G28)</f>
        <v>575.45690853523183</v>
      </c>
      <c r="H28" s="72">
        <f>IF(RES_hh_tes_in!H28=0,0,1000*11630*RES_hh_tes_in!H28/RES_hh_num_in!H28)</f>
        <v>702.05764901302723</v>
      </c>
      <c r="I28" s="72">
        <f>IF(RES_hh_tes_in!I28=0,0,1000*11630*RES_hh_tes_in!I28/RES_hh_num_in!I28)</f>
        <v>559.36439878099907</v>
      </c>
      <c r="J28" s="72">
        <f>IF(RES_hh_tes_in!J28=0,0,1000*11630*RES_hh_tes_in!J28/RES_hh_num_in!J28)</f>
        <v>579.28603244070041</v>
      </c>
      <c r="K28" s="72">
        <f>IF(RES_hh_tes_in!K28=0,0,1000*11630*RES_hh_tes_in!K28/RES_hh_num_in!K28)</f>
        <v>628.34167687654929</v>
      </c>
      <c r="L28" s="72">
        <f>IF(RES_hh_tes_in!L28=0,0,1000*11630*RES_hh_tes_in!L28/RES_hh_num_in!L28)</f>
        <v>705.56202333107478</v>
      </c>
      <c r="M28" s="72">
        <f>IF(RES_hh_tes_in!M28=0,0,1000*11630*RES_hh_tes_in!M28/RES_hh_num_in!M28)</f>
        <v>654.46565537286142</v>
      </c>
      <c r="N28" s="72">
        <f>IF(RES_hh_tes_in!N28=0,0,1000*11630*RES_hh_tes_in!N28/RES_hh_num_in!N28)</f>
        <v>642.63669506877488</v>
      </c>
      <c r="O28" s="72">
        <f>IF(RES_hh_tes_in!O28=0,0,1000*11630*RES_hh_tes_in!O28/RES_hh_num_in!O28)</f>
        <v>631.52971403479967</v>
      </c>
      <c r="P28" s="72">
        <f>IF(RES_hh_tes_in!P28=0,0,1000*11630*RES_hh_tes_in!P28/RES_hh_num_in!P28)</f>
        <v>622.79979959440743</v>
      </c>
      <c r="Q28" s="72">
        <f>IF(RES_hh_tes_in!Q28=0,0,1000*11630*RES_hh_tes_in!Q28/RES_hh_num_in!Q28)</f>
        <v>655.27440280357644</v>
      </c>
      <c r="R28" s="72">
        <f>IF(RES_hh_tes_in!R28=0,0,1000*11630*RES_hh_tes_in!R28/RES_hh_num_in!R28)</f>
        <v>544.43108502752114</v>
      </c>
      <c r="S28" s="72">
        <f>IF(RES_hh_tes_in!S28=0,0,1000*11630*RES_hh_tes_in!S28/RES_hh_num_in!S28)</f>
        <v>626.89127492949763</v>
      </c>
      <c r="T28" s="72">
        <f>IF(RES_hh_tes_in!T28=0,0,1000*11630*RES_hh_tes_in!T28/RES_hh_num_in!T28)</f>
        <v>667.82076162191436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642.97019025000031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619.42186126016679</v>
      </c>
      <c r="D29" s="72">
        <f>IF(RES_hh_tes_in!D29=0,0,1000*11630*RES_hh_tes_in!D29/RES_hh_num_in!D29)</f>
        <v>580.57195822932806</v>
      </c>
      <c r="E29" s="72">
        <f>IF(RES_hh_tes_in!E29=0,0,1000*11630*RES_hh_tes_in!E29/RES_hh_num_in!E29)</f>
        <v>574.11230209136863</v>
      </c>
      <c r="F29" s="72">
        <f>IF(RES_hh_tes_in!F29=0,0,1000*11630*RES_hh_tes_in!F29/RES_hh_num_in!F29)</f>
        <v>676.03500697210347</v>
      </c>
      <c r="G29" s="72">
        <f>IF(RES_hh_tes_in!G29=0,0,1000*11630*RES_hh_tes_in!G29/RES_hh_num_in!G29)</f>
        <v>530.79686304007259</v>
      </c>
      <c r="H29" s="72">
        <f>IF(RES_hh_tes_in!H29=0,0,1000*11630*RES_hh_tes_in!H29/RES_hh_num_in!H29)</f>
        <v>642.72931337332022</v>
      </c>
      <c r="I29" s="72">
        <f>IF(RES_hh_tes_in!I29=0,0,1000*11630*RES_hh_tes_in!I29/RES_hh_num_in!I29)</f>
        <v>656.24671705859873</v>
      </c>
      <c r="J29" s="72">
        <f>IF(RES_hh_tes_in!J29=0,0,1000*11630*RES_hh_tes_in!J29/RES_hh_num_in!J29)</f>
        <v>518.12037134880279</v>
      </c>
      <c r="K29" s="72">
        <f>IF(RES_hh_tes_in!K29=0,0,1000*11630*RES_hh_tes_in!K29/RES_hh_num_in!K29)</f>
        <v>156.24581140977259</v>
      </c>
      <c r="L29" s="72">
        <f>IF(RES_hh_tes_in!L29=0,0,1000*11630*RES_hh_tes_in!L29/RES_hh_num_in!L29)</f>
        <v>532.14306900935128</v>
      </c>
      <c r="M29" s="72">
        <f>IF(RES_hh_tes_in!M29=0,0,1000*11630*RES_hh_tes_in!M29/RES_hh_num_in!M29)</f>
        <v>696.30247778890168</v>
      </c>
      <c r="N29" s="72">
        <f>IF(RES_hh_tes_in!N29=0,0,1000*11630*RES_hh_tes_in!N29/RES_hh_num_in!N29)</f>
        <v>722.48041815469674</v>
      </c>
      <c r="O29" s="72">
        <f>IF(RES_hh_tes_in!O29=0,0,1000*11630*RES_hh_tes_in!O29/RES_hh_num_in!O29)</f>
        <v>531.91538735478059</v>
      </c>
      <c r="P29" s="72">
        <f>IF(RES_hh_tes_in!P29=0,0,1000*11630*RES_hh_tes_in!P29/RES_hh_num_in!P29)</f>
        <v>788.10394431462487</v>
      </c>
      <c r="Q29" s="72">
        <f>IF(RES_hh_tes_in!Q29=0,0,1000*11630*RES_hh_tes_in!Q29/RES_hh_num_in!Q29)</f>
        <v>653.53845439681777</v>
      </c>
      <c r="R29" s="72">
        <f>IF(RES_hh_tes_in!R29=0,0,1000*11630*RES_hh_tes_in!R29/RES_hh_num_in!R29)</f>
        <v>509.31568658875909</v>
      </c>
      <c r="S29" s="72">
        <f>IF(RES_hh_tes_in!S29=0,0,1000*11630*RES_hh_tes_in!S29/RES_hh_num_in!S29)</f>
        <v>535.27381601899413</v>
      </c>
      <c r="T29" s="72">
        <f>IF(RES_hh_tes_in!T29=0,0,1000*11630*RES_hh_tes_in!T29/RES_hh_num_in!T29)</f>
        <v>663.1230442464223</v>
      </c>
      <c r="U29" s="72">
        <f>IF(RES_hh_tes_in!U29=0,0,1000*11630*RES_hh_tes_in!U29/RES_hh_num_in!U29)</f>
        <v>592.99024104483522</v>
      </c>
      <c r="V29" s="72">
        <f>IF(RES_hh_tes_in!V29=0,0,1000*11630*RES_hh_tes_in!V29/RES_hh_num_in!V29)</f>
        <v>726.63660246650988</v>
      </c>
      <c r="W29" s="72">
        <f>IF(RES_hh_tes_in!W29=0,0,1000*11630*RES_hh_tes_in!W29/RES_hh_num_in!W29)</f>
        <v>630.1965062897832</v>
      </c>
      <c r="X29" s="72">
        <f>IF(RES_hh_tes_in!X29=0,0,1000*11630*RES_hh_tes_in!X29/RES_hh_num_in!X29)</f>
        <v>538.70318311833239</v>
      </c>
      <c r="Y29" s="72">
        <f>IF(RES_hh_tes_in!Y29=0,0,1000*11630*RES_hh_tes_in!Y29/RES_hh_num_in!Y29)</f>
        <v>605.68520190798745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600.16874563920669</v>
      </c>
      <c r="D30" s="72">
        <f>IF(RES_hh_tes_in!D30=0,0,1000*11630*RES_hh_tes_in!D30/RES_hh_num_in!D30)</f>
        <v>569.86498644255664</v>
      </c>
      <c r="E30" s="72">
        <f>IF(RES_hh_tes_in!E30=0,0,1000*11630*RES_hh_tes_in!E30/RES_hh_num_in!E30)</f>
        <v>609.78031473283295</v>
      </c>
      <c r="F30" s="72">
        <f>IF(RES_hh_tes_in!F30=0,0,1000*11630*RES_hh_tes_in!F30/RES_hh_num_in!F30)</f>
        <v>604.26647979864254</v>
      </c>
      <c r="G30" s="72">
        <f>IF(RES_hh_tes_in!G30=0,0,1000*11630*RES_hh_tes_in!G30/RES_hh_num_in!G30)</f>
        <v>628.21926505881993</v>
      </c>
      <c r="H30" s="72">
        <f>IF(RES_hh_tes_in!H30=0,0,1000*11630*RES_hh_tes_in!H30/RES_hh_num_in!H30)</f>
        <v>658.82183798123037</v>
      </c>
      <c r="I30" s="72">
        <f>IF(RES_hh_tes_in!I30=0,0,1000*11630*RES_hh_tes_in!I30/RES_hh_num_in!I30)</f>
        <v>577.4093009222986</v>
      </c>
      <c r="J30" s="72">
        <f>IF(RES_hh_tes_in!J30=0,0,1000*11630*RES_hh_tes_in!J30/RES_hh_num_in!J30)</f>
        <v>614.53637140995056</v>
      </c>
      <c r="K30" s="72">
        <f>IF(RES_hh_tes_in!K30=0,0,1000*11630*RES_hh_tes_in!K30/RES_hh_num_in!K30)</f>
        <v>645.94466993700144</v>
      </c>
      <c r="L30" s="72">
        <f>IF(RES_hh_tes_in!L30=0,0,1000*11630*RES_hh_tes_in!L30/RES_hh_num_in!L30)</f>
        <v>715.02139204502805</v>
      </c>
      <c r="M30" s="72">
        <f>IF(RES_hh_tes_in!M30=0,0,1000*11630*RES_hh_tes_in!M30/RES_hh_num_in!M30)</f>
        <v>601.15359360692537</v>
      </c>
      <c r="N30" s="72">
        <f>IF(RES_hh_tes_in!N30=0,0,1000*11630*RES_hh_tes_in!N30/RES_hh_num_in!N30)</f>
        <v>654.95366790568664</v>
      </c>
      <c r="O30" s="72">
        <f>IF(RES_hh_tes_in!O30=0,0,1000*11630*RES_hh_tes_in!O30/RES_hh_num_in!O30)</f>
        <v>673.70697842612719</v>
      </c>
      <c r="P30" s="72">
        <f>IF(RES_hh_tes_in!P30=0,0,1000*11630*RES_hh_tes_in!P30/RES_hh_num_in!P30)</f>
        <v>537.98619741320044</v>
      </c>
      <c r="Q30" s="72">
        <f>IF(RES_hh_tes_in!Q30=0,0,1000*11630*RES_hh_tes_in!Q30/RES_hh_num_in!Q30)</f>
        <v>603.39331801073263</v>
      </c>
      <c r="R30" s="72">
        <f>IF(RES_hh_tes_in!R30=0,0,1000*11630*RES_hh_tes_in!R30/RES_hh_num_in!R30)</f>
        <v>647.52588822438577</v>
      </c>
      <c r="S30" s="72">
        <f>IF(RES_hh_tes_in!S30=0,0,1000*11630*RES_hh_tes_in!S30/RES_hh_num_in!S30)</f>
        <v>641.52791414764749</v>
      </c>
      <c r="T30" s="72">
        <f>IF(RES_hh_tes_in!T30=0,0,1000*11630*RES_hh_tes_in!T30/RES_hh_num_in!T30)</f>
        <v>600.48761865193762</v>
      </c>
      <c r="U30" s="72">
        <f>IF(RES_hh_tes_in!U30=0,0,1000*11630*RES_hh_tes_in!U30/RES_hh_num_in!U30)</f>
        <v>576.01338813728989</v>
      </c>
      <c r="V30" s="72">
        <f>IF(RES_hh_tes_in!V30=0,0,1000*11630*RES_hh_tes_in!V30/RES_hh_num_in!V30)</f>
        <v>635.27239527237805</v>
      </c>
      <c r="W30" s="72">
        <f>IF(RES_hh_tes_in!W30=0,0,1000*11630*RES_hh_tes_in!W30/RES_hh_num_in!W30)</f>
        <v>779.91394217031609</v>
      </c>
      <c r="X30" s="72">
        <f>IF(RES_hh_tes_in!X30=0,0,1000*11630*RES_hh_tes_in!X30/RES_hh_num_in!X30)</f>
        <v>569.68465518396113</v>
      </c>
      <c r="Y30" s="72">
        <f>IF(RES_hh_tes_in!Y30=0,0,1000*11630*RES_hh_tes_in!Y30/RES_hh_num_in!Y30)</f>
        <v>609.78524305324015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569.55891909718014</v>
      </c>
      <c r="D31" s="72">
        <f>IF(RES_hh_tes_in!D31=0,0,1000*11630*RES_hh_tes_in!D31/RES_hh_num_in!D31)</f>
        <v>585.09250860836892</v>
      </c>
      <c r="E31" s="72">
        <f>IF(RES_hh_tes_in!E31=0,0,1000*11630*RES_hh_tes_in!E31/RES_hh_num_in!E31)</f>
        <v>591.95213292952269</v>
      </c>
      <c r="F31" s="72">
        <f>IF(RES_hh_tes_in!F31=0,0,1000*11630*RES_hh_tes_in!F31/RES_hh_num_in!F31)</f>
        <v>594.69035206082901</v>
      </c>
      <c r="G31" s="72">
        <f>IF(RES_hh_tes_in!G31=0,0,1000*11630*RES_hh_tes_in!G31/RES_hh_num_in!G31)</f>
        <v>618.81483576252856</v>
      </c>
      <c r="H31" s="72">
        <f>IF(RES_hh_tes_in!H31=0,0,1000*11630*RES_hh_tes_in!H31/RES_hh_num_in!H31)</f>
        <v>637.35959924756855</v>
      </c>
      <c r="I31" s="72">
        <f>IF(RES_hh_tes_in!I31=0,0,1000*11630*RES_hh_tes_in!I31/RES_hh_num_in!I31)</f>
        <v>593.6140533673838</v>
      </c>
      <c r="J31" s="72">
        <f>IF(RES_hh_tes_in!J31=0,0,1000*11630*RES_hh_tes_in!J31/RES_hh_num_in!J31)</f>
        <v>629.89343887351288</v>
      </c>
      <c r="K31" s="72">
        <f>IF(RES_hh_tes_in!K31=0,0,1000*11630*RES_hh_tes_in!K31/RES_hh_num_in!K31)</f>
        <v>672.41449727778502</v>
      </c>
      <c r="L31" s="72">
        <f>IF(RES_hh_tes_in!L31=0,0,1000*11630*RES_hh_tes_in!L31/RES_hh_num_in!L31)</f>
        <v>658.6934022787816</v>
      </c>
      <c r="M31" s="72">
        <f>IF(RES_hh_tes_in!M31=0,0,1000*11630*RES_hh_tes_in!M31/RES_hh_num_in!M31)</f>
        <v>657.62399102976872</v>
      </c>
      <c r="N31" s="72">
        <f>IF(RES_hh_tes_in!N31=0,0,1000*11630*RES_hh_tes_in!N31/RES_hh_num_in!N31)</f>
        <v>608.6999765331127</v>
      </c>
      <c r="O31" s="72">
        <f>IF(RES_hh_tes_in!O31=0,0,1000*11630*RES_hh_tes_in!O31/RES_hh_num_in!O31)</f>
        <v>567.96855671035746</v>
      </c>
      <c r="P31" s="72">
        <f>IF(RES_hh_tes_in!P31=0,0,1000*11630*RES_hh_tes_in!P31/RES_hh_num_in!P31)</f>
        <v>676.17579485709723</v>
      </c>
      <c r="Q31" s="72">
        <f>IF(RES_hh_tes_in!Q31=0,0,1000*11630*RES_hh_tes_in!Q31/RES_hh_num_in!Q31)</f>
        <v>566.85800212721949</v>
      </c>
      <c r="R31" s="72">
        <f>IF(RES_hh_tes_in!R31=0,0,1000*11630*RES_hh_tes_in!R31/RES_hh_num_in!R31)</f>
        <v>642.19917692848537</v>
      </c>
      <c r="S31" s="72">
        <f>IF(RES_hh_tes_in!S31=0,0,1000*11630*RES_hh_tes_in!S31/RES_hh_num_in!S31)</f>
        <v>607.0744839528146</v>
      </c>
      <c r="T31" s="72">
        <f>IF(RES_hh_tes_in!T31=0,0,1000*11630*RES_hh_tes_in!T31/RES_hh_num_in!T31)</f>
        <v>663.64905857057806</v>
      </c>
      <c r="U31" s="72">
        <f>IF(RES_hh_tes_in!U31=0,0,1000*11630*RES_hh_tes_in!U31/RES_hh_num_in!U31)</f>
        <v>671.98824748124173</v>
      </c>
      <c r="V31" s="72">
        <f>IF(RES_hh_tes_in!V31=0,0,1000*11630*RES_hh_tes_in!V31/RES_hh_num_in!V31)</f>
        <v>804.34648036422448</v>
      </c>
      <c r="W31" s="72">
        <f>IF(RES_hh_tes_in!W31=0,0,1000*11630*RES_hh_tes_in!W31/RES_hh_num_in!W31)</f>
        <v>698.50544575340803</v>
      </c>
      <c r="X31" s="72">
        <f>IF(RES_hh_tes_in!X31=0,0,1000*11630*RES_hh_tes_in!X31/RES_hh_num_in!X31)</f>
        <v>510.12288160192458</v>
      </c>
      <c r="Y31" s="72">
        <f>IF(RES_hh_tes_in!Y31=0,0,1000*11630*RES_hh_tes_in!Y31/RES_hh_num_in!Y31)</f>
        <v>619.3984624022379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584.915534431693</v>
      </c>
      <c r="D32" s="77">
        <f>IF(RES_hh_tes_in!D32=0,0,1000*11630*RES_hh_tes_in!D32/RES_hh_num_in!D32)</f>
        <v>582.8715881838815</v>
      </c>
      <c r="E32" s="77">
        <f>IF(RES_hh_tes_in!E32=0,0,1000*11630*RES_hh_tes_in!E32/RES_hh_num_in!E32)</f>
        <v>603.32763003508535</v>
      </c>
      <c r="F32" s="77">
        <f>IF(RES_hh_tes_in!F32=0,0,1000*11630*RES_hh_tes_in!F32/RES_hh_num_in!F32)</f>
        <v>594.38680377006051</v>
      </c>
      <c r="G32" s="77">
        <f>IF(RES_hh_tes_in!G32=0,0,1000*11630*RES_hh_tes_in!G32/RES_hh_num_in!G32)</f>
        <v>609.80577222269562</v>
      </c>
      <c r="H32" s="77">
        <f>IF(RES_hh_tes_in!H32=0,0,1000*11630*RES_hh_tes_in!H32/RES_hh_num_in!H32)</f>
        <v>652.1074995843436</v>
      </c>
      <c r="I32" s="77">
        <f>IF(RES_hh_tes_in!I32=0,0,1000*11630*RES_hh_tes_in!I32/RES_hh_num_in!I32)</f>
        <v>590.45902208022358</v>
      </c>
      <c r="J32" s="77">
        <f>IF(RES_hh_tes_in!J32=0,0,1000*11630*RES_hh_tes_in!J32/RES_hh_num_in!J32)</f>
        <v>620.10900639028318</v>
      </c>
      <c r="K32" s="77">
        <f>IF(RES_hh_tes_in!K32=0,0,1000*11630*RES_hh_tes_in!K32/RES_hh_num_in!K32)</f>
        <v>662.54603489287774</v>
      </c>
      <c r="L32" s="77">
        <f>IF(RES_hh_tes_in!L32=0,0,1000*11630*RES_hh_tes_in!L32/RES_hh_num_in!L32)</f>
        <v>687.8761294033859</v>
      </c>
      <c r="M32" s="77">
        <f>IF(RES_hh_tes_in!M32=0,0,1000*11630*RES_hh_tes_in!M32/RES_hh_num_in!M32)</f>
        <v>611.35127759020702</v>
      </c>
      <c r="N32" s="77">
        <f>IF(RES_hh_tes_in!N32=0,0,1000*11630*RES_hh_tes_in!N32/RES_hh_num_in!N32)</f>
        <v>655.33980800645622</v>
      </c>
      <c r="O32" s="77">
        <f>IF(RES_hh_tes_in!O32=0,0,1000*11630*RES_hh_tes_in!O32/RES_hh_num_in!O32)</f>
        <v>665.0555685072776</v>
      </c>
      <c r="P32" s="77">
        <f>IF(RES_hh_tes_in!P32=0,0,1000*11630*RES_hh_tes_in!P32/RES_hh_num_in!P32)</f>
        <v>567.27758441865467</v>
      </c>
      <c r="Q32" s="77">
        <f>IF(RES_hh_tes_in!Q32=0,0,1000*11630*RES_hh_tes_in!Q32/RES_hh_num_in!Q32)</f>
        <v>616.45183887207986</v>
      </c>
      <c r="R32" s="77">
        <f>IF(RES_hh_tes_in!R32=0,0,1000*11630*RES_hh_tes_in!R32/RES_hh_num_in!R32)</f>
        <v>625.72137413354642</v>
      </c>
      <c r="S32" s="77">
        <f>IF(RES_hh_tes_in!S32=0,0,1000*11630*RES_hh_tes_in!S32/RES_hh_num_in!S32)</f>
        <v>629.73243582549969</v>
      </c>
      <c r="T32" s="77">
        <f>IF(RES_hh_tes_in!T32=0,0,1000*11630*RES_hh_tes_in!T32/RES_hh_num_in!T32)</f>
        <v>599.44243314790185</v>
      </c>
      <c r="U32" s="77">
        <f>IF(RES_hh_tes_in!U32=0,0,1000*11630*RES_hh_tes_in!U32/RES_hh_num_in!U32)</f>
        <v>584.45757713328385</v>
      </c>
      <c r="V32" s="77">
        <f>IF(RES_hh_tes_in!V32=0,0,1000*11630*RES_hh_tes_in!V32/RES_hh_num_in!V32)</f>
        <v>619.29992120335305</v>
      </c>
      <c r="W32" s="77">
        <f>IF(RES_hh_tes_in!W32=0,0,1000*11630*RES_hh_tes_in!W32/RES_hh_num_in!W32)</f>
        <v>733.85863140525066</v>
      </c>
      <c r="X32" s="77">
        <f>IF(RES_hh_tes_in!X32=0,0,1000*11630*RES_hh_tes_in!X32/RES_hh_num_in!X32)</f>
        <v>610.33048339033064</v>
      </c>
      <c r="Y32" s="77">
        <f>IF(RES_hh_tes_in!Y32=0,0,1000*11630*RES_hh_tes_in!Y32/RES_hh_num_in!Y32)</f>
        <v>597.49884421828642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2090.5762158839239</v>
      </c>
      <c r="D3" s="65">
        <f>IF(RES_hh_emi_in!D3=0,0,1000000*RES_hh_emi_in!D3/RES_hh_num_in!D3)</f>
        <v>1873.007273443824</v>
      </c>
      <c r="E3" s="65">
        <f>IF(RES_hh_emi_in!E3=0,0,1000000*RES_hh_emi_in!E3/RES_hh_num_in!E3)</f>
        <v>2073.3920184592271</v>
      </c>
      <c r="F3" s="65">
        <f>IF(RES_hh_emi_in!F3=0,0,1000000*RES_hh_emi_in!F3/RES_hh_num_in!F3)</f>
        <v>1974.1904374211274</v>
      </c>
      <c r="G3" s="65">
        <f>IF(RES_hh_emi_in!G3=0,0,1000000*RES_hh_emi_in!G3/RES_hh_num_in!G3)</f>
        <v>1528.1934874601495</v>
      </c>
      <c r="H3" s="65">
        <f>IF(RES_hh_emi_in!H3=0,0,1000000*RES_hh_emi_in!H3/RES_hh_num_in!H3)</f>
        <v>1563.6443668996947</v>
      </c>
      <c r="I3" s="65">
        <f>IF(RES_hh_emi_in!I3=0,0,1000000*RES_hh_emi_in!I3/RES_hh_num_in!I3)</f>
        <v>994.00401845014733</v>
      </c>
      <c r="J3" s="65">
        <f>IF(RES_hh_emi_in!J3=0,0,1000000*RES_hh_emi_in!J3/RES_hh_num_in!J3)</f>
        <v>1717.2742430060744</v>
      </c>
      <c r="K3" s="65">
        <f>IF(RES_hh_emi_in!K3=0,0,1000000*RES_hh_emi_in!K3/RES_hh_num_in!K3)</f>
        <v>1972.5485834064502</v>
      </c>
      <c r="L3" s="65">
        <f>IF(RES_hh_emi_in!L3=0,0,1000000*RES_hh_emi_in!L3/RES_hh_num_in!L3)</f>
        <v>2713.2174265453755</v>
      </c>
      <c r="M3" s="65">
        <f>IF(RES_hh_emi_in!M3=0,0,1000000*RES_hh_emi_in!M3/RES_hh_num_in!M3)</f>
        <v>1921.7797997689329</v>
      </c>
      <c r="N3" s="65">
        <f>IF(RES_hh_emi_in!N3=0,0,1000000*RES_hh_emi_in!N3/RES_hh_num_in!N3)</f>
        <v>1793.2105787491987</v>
      </c>
      <c r="O3" s="65">
        <f>IF(RES_hh_emi_in!O3=0,0,1000000*RES_hh_emi_in!O3/RES_hh_num_in!O3)</f>
        <v>1434.0788878898554</v>
      </c>
      <c r="P3" s="65">
        <f>IF(RES_hh_emi_in!P3=0,0,1000000*RES_hh_emi_in!P3/RES_hh_num_in!P3)</f>
        <v>609.53928809235697</v>
      </c>
      <c r="Q3" s="65">
        <f>IF(RES_hh_emi_in!Q3=0,0,1000000*RES_hh_emi_in!Q3/RES_hh_num_in!Q3)</f>
        <v>1141.9299241383969</v>
      </c>
      <c r="R3" s="65">
        <f>IF(RES_hh_emi_in!R3=0,0,1000000*RES_hh_emi_in!R3/RES_hh_num_in!R3)</f>
        <v>1263.5563954581528</v>
      </c>
      <c r="S3" s="65">
        <f>IF(RES_hh_emi_in!S3=0,0,1000000*RES_hh_emi_in!S3/RES_hh_num_in!S3)</f>
        <v>1152.9724498548837</v>
      </c>
      <c r="T3" s="65">
        <f>IF(RES_hh_emi_in!T3=0,0,1000000*RES_hh_emi_in!T3/RES_hh_num_in!T3)</f>
        <v>763.6347024265533</v>
      </c>
      <c r="U3" s="65">
        <f>IF(RES_hh_emi_in!U3=0,0,1000000*RES_hh_emi_in!U3/RES_hh_num_in!U3)</f>
        <v>533.31787011754875</v>
      </c>
      <c r="V3" s="65">
        <f>IF(RES_hh_emi_in!V3=0,0,1000000*RES_hh_emi_in!V3/RES_hh_num_in!V3)</f>
        <v>671.80937576949896</v>
      </c>
      <c r="W3" s="65">
        <f>IF(RES_hh_emi_in!W3=0,0,1000000*RES_hh_emi_in!W3/RES_hh_num_in!W3)</f>
        <v>604.36022303632433</v>
      </c>
      <c r="X3" s="65">
        <f>IF(RES_hh_emi_in!X3=0,0,1000000*RES_hh_emi_in!X3/RES_hh_num_in!X3)</f>
        <v>394.60888642481694</v>
      </c>
      <c r="Y3" s="65">
        <f>IF(RES_hh_emi_in!Y3=0,0,1000000*RES_hh_emi_in!Y3/RES_hh_num_in!Y3)</f>
        <v>289.06405060955683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1828.5074761966173</v>
      </c>
      <c r="D4" s="69">
        <f>IF(RES_hh_emi_in!D4=0,0,1000000*RES_hh_emi_in!D4/RES_hh_num_in!D4)</f>
        <v>1635.4304333777688</v>
      </c>
      <c r="E4" s="69">
        <f>IF(RES_hh_emi_in!E4=0,0,1000000*RES_hh_emi_in!E4/RES_hh_num_in!E4)</f>
        <v>1809.6781337692685</v>
      </c>
      <c r="F4" s="69">
        <f>IF(RES_hh_emi_in!F4=0,0,1000000*RES_hh_emi_in!F4/RES_hh_num_in!F4)</f>
        <v>1756.4751153810607</v>
      </c>
      <c r="G4" s="69">
        <f>IF(RES_hh_emi_in!G4=0,0,1000000*RES_hh_emi_in!G4/RES_hh_num_in!G4)</f>
        <v>1336.2600580218559</v>
      </c>
      <c r="H4" s="69">
        <f>IF(RES_hh_emi_in!H4=0,0,1000000*RES_hh_emi_in!H4/RES_hh_num_in!H4)</f>
        <v>1425.5269610669288</v>
      </c>
      <c r="I4" s="69">
        <f>IF(RES_hh_emi_in!I4=0,0,1000000*RES_hh_emi_in!I4/RES_hh_num_in!I4)</f>
        <v>889.69834325688896</v>
      </c>
      <c r="J4" s="69">
        <f>IF(RES_hh_emi_in!J4=0,0,1000000*RES_hh_emi_in!J4/RES_hh_num_in!J4)</f>
        <v>1540.3357400493214</v>
      </c>
      <c r="K4" s="69">
        <f>IF(RES_hh_emi_in!K4=0,0,1000000*RES_hh_emi_in!K4/RES_hh_num_in!K4)</f>
        <v>1798.2198558369125</v>
      </c>
      <c r="L4" s="69">
        <f>IF(RES_hh_emi_in!L4=0,0,1000000*RES_hh_emi_in!L4/RES_hh_num_in!L4)</f>
        <v>2500.694304490426</v>
      </c>
      <c r="M4" s="69">
        <f>IF(RES_hh_emi_in!M4=0,0,1000000*RES_hh_emi_in!M4/RES_hh_num_in!M4)</f>
        <v>1760.1916062443186</v>
      </c>
      <c r="N4" s="69">
        <f>IF(RES_hh_emi_in!N4=0,0,1000000*RES_hh_emi_in!N4/RES_hh_num_in!N4)</f>
        <v>1634.4782229930847</v>
      </c>
      <c r="O4" s="69">
        <f>IF(RES_hh_emi_in!O4=0,0,1000000*RES_hh_emi_in!O4/RES_hh_num_in!O4)</f>
        <v>1302.6898872007478</v>
      </c>
      <c r="P4" s="69">
        <f>IF(RES_hh_emi_in!P4=0,0,1000000*RES_hh_emi_in!P4/RES_hh_num_in!P4)</f>
        <v>506.89130876432461</v>
      </c>
      <c r="Q4" s="69">
        <f>IF(RES_hh_emi_in!Q4=0,0,1000000*RES_hh_emi_in!Q4/RES_hh_num_in!Q4)</f>
        <v>940.71427231705923</v>
      </c>
      <c r="R4" s="69">
        <f>IF(RES_hh_emi_in!R4=0,0,1000000*RES_hh_emi_in!R4/RES_hh_num_in!R4)</f>
        <v>1044.4178207406499</v>
      </c>
      <c r="S4" s="69">
        <f>IF(RES_hh_emi_in!S4=0,0,1000000*RES_hh_emi_in!S4/RES_hh_num_in!S4)</f>
        <v>952.70964040937474</v>
      </c>
      <c r="T4" s="69">
        <f>IF(RES_hh_emi_in!T4=0,0,1000000*RES_hh_emi_in!T4/RES_hh_num_in!T4)</f>
        <v>620.13363919505798</v>
      </c>
      <c r="U4" s="69">
        <f>IF(RES_hh_emi_in!U4=0,0,1000000*RES_hh_emi_in!U4/RES_hh_num_in!U4)</f>
        <v>416.72014720312944</v>
      </c>
      <c r="V4" s="69">
        <f>IF(RES_hh_emi_in!V4=0,0,1000000*RES_hh_emi_in!V4/RES_hh_num_in!V4)</f>
        <v>544.76325470776317</v>
      </c>
      <c r="W4" s="69">
        <f>IF(RES_hh_emi_in!W4=0,0,1000000*RES_hh_emi_in!W4/RES_hh_num_in!W4)</f>
        <v>495.40026102949923</v>
      </c>
      <c r="X4" s="69">
        <f>IF(RES_hh_emi_in!X4=0,0,1000000*RES_hh_emi_in!X4/RES_hh_num_in!X4)</f>
        <v>346.5750541294351</v>
      </c>
      <c r="Y4" s="69">
        <f>IF(RES_hh_emi_in!Y4=0,0,1000000*RES_hh_emi_in!Y4/RES_hh_num_in!Y4)</f>
        <v>226.59766040076485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5185.0057887206085</v>
      </c>
      <c r="D5" s="72">
        <f>IF(RES_hh_emi_in!D5=0,0,1000000*RES_hh_emi_in!D5/RES_hh_num_in!D5)</f>
        <v>4873.2857820870031</v>
      </c>
      <c r="E5" s="72">
        <f>IF(RES_hh_emi_in!E5=0,0,1000000*RES_hh_emi_in!E5/RES_hh_num_in!E5)</f>
        <v>5011.2045627744164</v>
      </c>
      <c r="F5" s="72">
        <f>IF(RES_hh_emi_in!F5=0,0,1000000*RES_hh_emi_in!F5/RES_hh_num_in!F5)</f>
        <v>4978.7232198849806</v>
      </c>
      <c r="G5" s="72">
        <f>IF(RES_hh_emi_in!G5=0,0,1000000*RES_hh_emi_in!G5/RES_hh_num_in!G5)</f>
        <v>4316.8760437483388</v>
      </c>
      <c r="H5" s="72">
        <f>IF(RES_hh_emi_in!H5=0,0,1000000*RES_hh_emi_in!H5/RES_hh_num_in!H5)</f>
        <v>5029.9978982539351</v>
      </c>
      <c r="I5" s="72">
        <f>IF(RES_hh_emi_in!I5=0,0,1000000*RES_hh_emi_in!I5/RES_hh_num_in!I5)</f>
        <v>4206.0745703035564</v>
      </c>
      <c r="J5" s="72">
        <f>IF(RES_hh_emi_in!J5=0,0,1000000*RES_hh_emi_in!J5/RES_hh_num_in!J5)</f>
        <v>4116.0546456997636</v>
      </c>
      <c r="K5" s="72">
        <f>IF(RES_hh_emi_in!K5=0,0,1000000*RES_hh_emi_in!K5/RES_hh_num_in!K5)</f>
        <v>4392.5996341520622</v>
      </c>
      <c r="L5" s="72">
        <f>IF(RES_hh_emi_in!L5=0,0,1000000*RES_hh_emi_in!L5/RES_hh_num_in!L5)</f>
        <v>5256.698522790165</v>
      </c>
      <c r="M5" s="72">
        <f>IF(RES_hh_emi_in!M5=0,0,1000000*RES_hh_emi_in!M5/RES_hh_num_in!M5)</f>
        <v>4691.227124751269</v>
      </c>
      <c r="N5" s="72">
        <f>IF(RES_hh_emi_in!N5=0,0,1000000*RES_hh_emi_in!N5/RES_hh_num_in!N5)</f>
        <v>4749.1142688717955</v>
      </c>
      <c r="O5" s="72">
        <f>IF(RES_hh_emi_in!O5=0,0,1000000*RES_hh_emi_in!O5/RES_hh_num_in!O5)</f>
        <v>4845.3240796385053</v>
      </c>
      <c r="P5" s="72">
        <f>IF(RES_hh_emi_in!P5=0,0,1000000*RES_hh_emi_in!P5/RES_hh_num_in!P5)</f>
        <v>4013.539763290602</v>
      </c>
      <c r="Q5" s="72">
        <f>IF(RES_hh_emi_in!Q5=0,0,1000000*RES_hh_emi_in!Q5/RES_hh_num_in!Q5)</f>
        <v>3939.9392053732377</v>
      </c>
      <c r="R5" s="72">
        <f>IF(RES_hh_emi_in!R5=0,0,1000000*RES_hh_emi_in!R5/RES_hh_num_in!R5)</f>
        <v>3814.5469557715642</v>
      </c>
      <c r="S5" s="72">
        <f>IF(RES_hh_emi_in!S5=0,0,1000000*RES_hh_emi_in!S5/RES_hh_num_in!S5)</f>
        <v>3760.6578921529035</v>
      </c>
      <c r="T5" s="72">
        <f>IF(RES_hh_emi_in!T5=0,0,1000000*RES_hh_emi_in!T5/RES_hh_num_in!T5)</f>
        <v>3442.9392407950331</v>
      </c>
      <c r="U5" s="72">
        <f>IF(RES_hh_emi_in!U5=0,0,1000000*RES_hh_emi_in!U5/RES_hh_num_in!U5)</f>
        <v>0</v>
      </c>
      <c r="V5" s="72">
        <f>IF(RES_hh_emi_in!V5=0,0,1000000*RES_hh_emi_in!V5/RES_hh_num_in!V5)</f>
        <v>2704.4648487247018</v>
      </c>
      <c r="W5" s="72">
        <f>IF(RES_hh_emi_in!W5=0,0,1000000*RES_hh_emi_in!W5/RES_hh_num_in!W5)</f>
        <v>2428.4426178016652</v>
      </c>
      <c r="X5" s="72">
        <f>IF(RES_hh_emi_in!X5=0,0,1000000*RES_hh_emi_in!X5/RES_hh_num_in!X5)</f>
        <v>2133.1143973054859</v>
      </c>
      <c r="Y5" s="72">
        <f>IF(RES_hh_emi_in!Y5=0,0,1000000*RES_hh_emi_in!Y5/RES_hh_num_in!Y5)</f>
        <v>1014.2487635761216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3937.1462291338362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0</v>
      </c>
      <c r="H6" s="72">
        <f>IF(RES_hh_emi_in!H6=0,0,1000000*RES_hh_emi_in!H6/RES_hh_num_in!H6)</f>
        <v>0</v>
      </c>
      <c r="I6" s="72">
        <f>IF(RES_hh_emi_in!I6=0,0,1000000*RES_hh_emi_in!I6/RES_hh_num_in!I6)</f>
        <v>0</v>
      </c>
      <c r="J6" s="72">
        <f>IF(RES_hh_emi_in!J6=0,0,1000000*RES_hh_emi_in!J6/RES_hh_num_in!J6)</f>
        <v>0</v>
      </c>
      <c r="K6" s="72">
        <f>IF(RES_hh_emi_in!K6=0,0,1000000*RES_hh_emi_in!K6/RES_hh_num_in!K6)</f>
        <v>729.20775751089525</v>
      </c>
      <c r="L6" s="72">
        <f>IF(RES_hh_emi_in!L6=0,0,1000000*RES_hh_emi_in!L6/RES_hh_num_in!L6)</f>
        <v>3204.2710849481118</v>
      </c>
      <c r="M6" s="72">
        <f>IF(RES_hh_emi_in!M6=0,0,1000000*RES_hh_emi_in!M6/RES_hh_num_in!M6)</f>
        <v>3148.3012803941483</v>
      </c>
      <c r="N6" s="72">
        <f>IF(RES_hh_emi_in!N6=0,0,1000000*RES_hh_emi_in!N6/RES_hh_num_in!N6)</f>
        <v>3741.7343632724564</v>
      </c>
      <c r="O6" s="72">
        <f>IF(RES_hh_emi_in!O6=0,0,1000000*RES_hh_emi_in!O6/RES_hh_num_in!O6)</f>
        <v>2876.3187651952903</v>
      </c>
      <c r="P6" s="72">
        <f>IF(RES_hh_emi_in!P6=0,0,1000000*RES_hh_emi_in!P6/RES_hh_num_in!P6)</f>
        <v>2628.5520858105187</v>
      </c>
      <c r="Q6" s="72">
        <f>IF(RES_hh_emi_in!Q6=0,0,1000000*RES_hh_emi_in!Q6/RES_hh_num_in!Q6)</f>
        <v>2384.9597121524262</v>
      </c>
      <c r="R6" s="72">
        <f>IF(RES_hh_emi_in!R6=0,0,1000000*RES_hh_emi_in!R6/RES_hh_num_in!R6)</f>
        <v>2412.4735328102702</v>
      </c>
      <c r="S6" s="72">
        <f>IF(RES_hh_emi_in!S6=0,0,1000000*RES_hh_emi_in!S6/RES_hh_num_in!S6)</f>
        <v>2240.3005229586802</v>
      </c>
      <c r="T6" s="72">
        <f>IF(RES_hh_emi_in!T6=0,0,1000000*RES_hh_emi_in!T6/RES_hh_num_in!T6)</f>
        <v>2284.9350680015236</v>
      </c>
      <c r="U6" s="72">
        <f>IF(RES_hh_emi_in!U6=0,0,1000000*RES_hh_emi_in!U6/RES_hh_num_in!U6)</f>
        <v>1967.9438776351267</v>
      </c>
      <c r="V6" s="72">
        <f>IF(RES_hh_emi_in!V6=0,0,1000000*RES_hh_emi_in!V6/RES_hh_num_in!V6)</f>
        <v>1887.1408874747972</v>
      </c>
      <c r="W6" s="72">
        <f>IF(RES_hh_emi_in!W6=0,0,1000000*RES_hh_emi_in!W6/RES_hh_num_in!W6)</f>
        <v>1682.5247762744355</v>
      </c>
      <c r="X6" s="72">
        <f>IF(RES_hh_emi_in!X6=0,0,1000000*RES_hh_emi_in!X6/RES_hh_num_in!X6)</f>
        <v>1150.6930971956181</v>
      </c>
      <c r="Y6" s="72">
        <f>IF(RES_hh_emi_in!Y6=0,0,1000000*RES_hh_emi_in!Y6/RES_hh_num_in!Y6)</f>
        <v>976.07364572193649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0</v>
      </c>
      <c r="D7" s="72">
        <f>IF(RES_hh_emi_in!D7=0,0,1000000*RES_hh_emi_in!D7/RES_hh_num_in!D7)</f>
        <v>0</v>
      </c>
      <c r="E7" s="72">
        <f>IF(RES_hh_emi_in!E7=0,0,1000000*RES_hh_emi_in!E7/RES_hh_num_in!E7)</f>
        <v>0</v>
      </c>
      <c r="F7" s="72">
        <f>IF(RES_hh_emi_in!F7=0,0,1000000*RES_hh_emi_in!F7/RES_hh_num_in!F7)</f>
        <v>0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0</v>
      </c>
      <c r="L7" s="72">
        <f>IF(RES_hh_emi_in!L7=0,0,1000000*RES_hh_emi_in!L7/RES_hh_num_in!L7)</f>
        <v>0</v>
      </c>
      <c r="M7" s="72">
        <f>IF(RES_hh_emi_in!M7=0,0,1000000*RES_hh_emi_in!M7/RES_hh_num_in!M7)</f>
        <v>0</v>
      </c>
      <c r="N7" s="72">
        <f>IF(RES_hh_emi_in!N7=0,0,1000000*RES_hh_emi_in!N7/RES_hh_num_in!N7)</f>
        <v>0</v>
      </c>
      <c r="O7" s="72">
        <f>IF(RES_hh_emi_in!O7=0,0,1000000*RES_hh_emi_in!O7/RES_hh_num_in!O7)</f>
        <v>0</v>
      </c>
      <c r="P7" s="72">
        <f>IF(RES_hh_emi_in!P7=0,0,1000000*RES_hh_emi_in!P7/RES_hh_num_in!P7)</f>
        <v>0</v>
      </c>
      <c r="Q7" s="72">
        <f>IF(RES_hh_emi_in!Q7=0,0,1000000*RES_hh_emi_in!Q7/RES_hh_num_in!Q7)</f>
        <v>0</v>
      </c>
      <c r="R7" s="72">
        <f>IF(RES_hh_emi_in!R7=0,0,1000000*RES_hh_emi_in!R7/RES_hh_num_in!R7)</f>
        <v>0</v>
      </c>
      <c r="S7" s="72">
        <f>IF(RES_hh_emi_in!S7=0,0,1000000*RES_hh_emi_in!S7/RES_hh_num_in!S7)</f>
        <v>0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0</v>
      </c>
      <c r="Y7" s="72">
        <f>IF(RES_hh_emi_in!Y7=0,0,1000000*RES_hh_emi_in!Y7/RES_hh_num_in!Y7)</f>
        <v>0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3599.8119129001934</v>
      </c>
      <c r="D8" s="72">
        <f>IF(RES_hh_emi_in!D8=0,0,1000000*RES_hh_emi_in!D8/RES_hh_num_in!D8)</f>
        <v>3274.3037205262967</v>
      </c>
      <c r="E8" s="72">
        <f>IF(RES_hh_emi_in!E8=0,0,1000000*RES_hh_emi_in!E8/RES_hh_num_in!E8)</f>
        <v>3383.5638261063427</v>
      </c>
      <c r="F8" s="72">
        <f>IF(RES_hh_emi_in!F8=0,0,1000000*RES_hh_emi_in!F8/RES_hh_num_in!F8)</f>
        <v>3246.4489727573969</v>
      </c>
      <c r="G8" s="72">
        <f>IF(RES_hh_emi_in!G8=0,0,1000000*RES_hh_emi_in!G8/RES_hh_num_in!G8)</f>
        <v>3115.7727511351263</v>
      </c>
      <c r="H8" s="72">
        <f>IF(RES_hh_emi_in!H8=0,0,1000000*RES_hh_emi_in!H8/RES_hh_num_in!H8)</f>
        <v>3155.0980692967637</v>
      </c>
      <c r="I8" s="72">
        <f>IF(RES_hh_emi_in!I8=0,0,1000000*RES_hh_emi_in!I8/RES_hh_num_in!I8)</f>
        <v>2906.0469713329608</v>
      </c>
      <c r="J8" s="72">
        <f>IF(RES_hh_emi_in!J8=0,0,1000000*RES_hh_emi_in!J8/RES_hh_num_in!J8)</f>
        <v>2882.5453484222526</v>
      </c>
      <c r="K8" s="72">
        <f>IF(RES_hh_emi_in!K8=0,0,1000000*RES_hh_emi_in!K8/RES_hh_num_in!K8)</f>
        <v>2966.159458098688</v>
      </c>
      <c r="L8" s="72">
        <f>IF(RES_hh_emi_in!L8=0,0,1000000*RES_hh_emi_in!L8/RES_hh_num_in!L8)</f>
        <v>3480.0452169264859</v>
      </c>
      <c r="M8" s="72">
        <f>IF(RES_hh_emi_in!M8=0,0,1000000*RES_hh_emi_in!M8/RES_hh_num_in!M8)</f>
        <v>2970.5921847212171</v>
      </c>
      <c r="N8" s="72">
        <f>IF(RES_hh_emi_in!N8=0,0,1000000*RES_hh_emi_in!N8/RES_hh_num_in!N8)</f>
        <v>2944.0392177133549</v>
      </c>
      <c r="O8" s="72">
        <f>IF(RES_hh_emi_in!O8=0,0,1000000*RES_hh_emi_in!O8/RES_hh_num_in!O8)</f>
        <v>2873.9777028002545</v>
      </c>
      <c r="P8" s="72">
        <f>IF(RES_hh_emi_in!P8=0,0,1000000*RES_hh_emi_in!P8/RES_hh_num_in!P8)</f>
        <v>2143.3280536401694</v>
      </c>
      <c r="Q8" s="72">
        <f>IF(RES_hh_emi_in!Q8=0,0,1000000*RES_hh_emi_in!Q8/RES_hh_num_in!Q8)</f>
        <v>2128.0223365703596</v>
      </c>
      <c r="R8" s="72">
        <f>IF(RES_hh_emi_in!R8=0,0,1000000*RES_hh_emi_in!R8/RES_hh_num_in!R8)</f>
        <v>2210.3202592910893</v>
      </c>
      <c r="S8" s="72">
        <f>IF(RES_hh_emi_in!S8=0,0,1000000*RES_hh_emi_in!S8/RES_hh_num_in!S8)</f>
        <v>2098.2998995700082</v>
      </c>
      <c r="T8" s="72">
        <f>IF(RES_hh_emi_in!T8=0,0,1000000*RES_hh_emi_in!T8/RES_hh_num_in!T8)</f>
        <v>1883.9283211607833</v>
      </c>
      <c r="U8" s="72">
        <f>IF(RES_hh_emi_in!U8=0,0,1000000*RES_hh_emi_in!U8/RES_hh_num_in!U8)</f>
        <v>1714.5044792174951</v>
      </c>
      <c r="V8" s="72">
        <f>IF(RES_hh_emi_in!V8=0,0,1000000*RES_hh_emi_in!V8/RES_hh_num_in!V8)</f>
        <v>1647.2782929976697</v>
      </c>
      <c r="W8" s="72">
        <f>IF(RES_hh_emi_in!W8=0,0,1000000*RES_hh_emi_in!W8/RES_hh_num_in!W8)</f>
        <v>1583.625662405196</v>
      </c>
      <c r="X8" s="72">
        <f>IF(RES_hh_emi_in!X8=0,0,1000000*RES_hh_emi_in!X8/RES_hh_num_in!X8)</f>
        <v>1039.1467318028861</v>
      </c>
      <c r="Y8" s="72">
        <f>IF(RES_hh_emi_in!Y8=0,0,1000000*RES_hh_emi_in!Y8/RES_hh_num_in!Y8)</f>
        <v>645.05886356455483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176.63438069758755</v>
      </c>
      <c r="D17" s="69">
        <f>IF(RES_hh_emi_in!D17=0,0,1000000*RES_hh_emi_in!D17/RES_hh_num_in!D17)</f>
        <v>160.32056495113315</v>
      </c>
      <c r="E17" s="69">
        <f>IF(RES_hh_emi_in!E17=0,0,1000000*RES_hh_emi_in!E17/RES_hh_num_in!E17)</f>
        <v>177.52698224928866</v>
      </c>
      <c r="F17" s="69">
        <f>IF(RES_hh_emi_in!F17=0,0,1000000*RES_hh_emi_in!F17/RES_hh_num_in!F17)</f>
        <v>142.61850395517047</v>
      </c>
      <c r="G17" s="69">
        <f>IF(RES_hh_emi_in!G17=0,0,1000000*RES_hh_emi_in!G17/RES_hh_num_in!G17)</f>
        <v>128.55553488475354</v>
      </c>
      <c r="H17" s="69">
        <f>IF(RES_hh_emi_in!H17=0,0,1000000*RES_hh_emi_in!H17/RES_hh_num_in!H17)</f>
        <v>88.198955923848999</v>
      </c>
      <c r="I17" s="69">
        <f>IF(RES_hh_emi_in!I17=0,0,1000000*RES_hh_emi_in!I17/RES_hh_num_in!I17)</f>
        <v>71.681370157124093</v>
      </c>
      <c r="J17" s="69">
        <f>IF(RES_hh_emi_in!J17=0,0,1000000*RES_hh_emi_in!J17/RES_hh_num_in!J17)</f>
        <v>121.66947657752144</v>
      </c>
      <c r="K17" s="69">
        <f>IF(RES_hh_emi_in!K17=0,0,1000000*RES_hh_emi_in!K17/RES_hh_num_in!K17)</f>
        <v>120.97354198688578</v>
      </c>
      <c r="L17" s="69">
        <f>IF(RES_hh_emi_in!L17=0,0,1000000*RES_hh_emi_in!L17/RES_hh_num_in!L17)</f>
        <v>148.56425482427707</v>
      </c>
      <c r="M17" s="69">
        <f>IF(RES_hh_emi_in!M17=0,0,1000000*RES_hh_emi_in!M17/RES_hh_num_in!M17)</f>
        <v>103.27564907137548</v>
      </c>
      <c r="N17" s="69">
        <f>IF(RES_hh_emi_in!N17=0,0,1000000*RES_hh_emi_in!N17/RES_hh_num_in!N17)</f>
        <v>92.657123898237401</v>
      </c>
      <c r="O17" s="69">
        <f>IF(RES_hh_emi_in!O17=0,0,1000000*RES_hh_emi_in!O17/RES_hh_num_in!O17)</f>
        <v>81.700344319306723</v>
      </c>
      <c r="P17" s="69">
        <f>IF(RES_hh_emi_in!P17=0,0,1000000*RES_hh_emi_in!P17/RES_hh_num_in!P17)</f>
        <v>54.293091505366803</v>
      </c>
      <c r="Q17" s="69">
        <f>IF(RES_hh_emi_in!Q17=0,0,1000000*RES_hh_emi_in!Q17/RES_hh_num_in!Q17)</f>
        <v>112.51311829061137</v>
      </c>
      <c r="R17" s="69">
        <f>IF(RES_hh_emi_in!R17=0,0,1000000*RES_hh_emi_in!R17/RES_hh_num_in!R17)</f>
        <v>124.58111167883369</v>
      </c>
      <c r="S17" s="69">
        <f>IF(RES_hh_emi_in!S17=0,0,1000000*RES_hh_emi_in!S17/RES_hh_num_in!S17)</f>
        <v>117.76044703318344</v>
      </c>
      <c r="T17" s="69">
        <f>IF(RES_hh_emi_in!T17=0,0,1000000*RES_hh_emi_in!T17/RES_hh_num_in!T17)</f>
        <v>82.369617397285552</v>
      </c>
      <c r="U17" s="69">
        <f>IF(RES_hh_emi_in!U17=0,0,1000000*RES_hh_emi_in!U17/RES_hh_num_in!U17)</f>
        <v>65.932484553368127</v>
      </c>
      <c r="V17" s="69">
        <f>IF(RES_hh_emi_in!V17=0,0,1000000*RES_hh_emi_in!V17/RES_hh_num_in!V17)</f>
        <v>73.334738792379142</v>
      </c>
      <c r="W17" s="69">
        <f>IF(RES_hh_emi_in!W17=0,0,1000000*RES_hh_emi_in!W17/RES_hh_num_in!W17)</f>
        <v>61.472396513936971</v>
      </c>
      <c r="X17" s="69">
        <f>IF(RES_hh_emi_in!X17=0,0,1000000*RES_hh_emi_in!X17/RES_hh_num_in!X17)</f>
        <v>28.879739134189762</v>
      </c>
      <c r="Y17" s="69">
        <f>IF(RES_hh_emi_in!Y17=0,0,1000000*RES_hh_emi_in!Y17/RES_hh_num_in!Y17)</f>
        <v>32.390225331942922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699.83111117600242</v>
      </c>
      <c r="D18" s="72">
        <f>IF(RES_hh_emi_in!D18=0,0,1000000*RES_hh_emi_in!D18/RES_hh_num_in!D18)</f>
        <v>686.44467949817704</v>
      </c>
      <c r="E18" s="72">
        <f>IF(RES_hh_emi_in!E18=0,0,1000000*RES_hh_emi_in!E18/RES_hh_num_in!E18)</f>
        <v>717.45844952740356</v>
      </c>
      <c r="F18" s="72">
        <f>IF(RES_hh_emi_in!F18=0,0,1000000*RES_hh_emi_in!F18/RES_hh_num_in!F18)</f>
        <v>710.49117385025727</v>
      </c>
      <c r="G18" s="72">
        <f>IF(RES_hh_emi_in!G18=0,0,1000000*RES_hh_emi_in!G18/RES_hh_num_in!G18)</f>
        <v>671.25462386308243</v>
      </c>
      <c r="H18" s="72">
        <f>IF(RES_hh_emi_in!H18=0,0,1000000*RES_hh_emi_in!H18/RES_hh_num_in!H18)</f>
        <v>752.4256351647972</v>
      </c>
      <c r="I18" s="72">
        <f>IF(RES_hh_emi_in!I18=0,0,1000000*RES_hh_emi_in!I18/RES_hh_num_in!I18)</f>
        <v>647.41572296035065</v>
      </c>
      <c r="J18" s="72">
        <f>IF(RES_hh_emi_in!J18=0,0,1000000*RES_hh_emi_in!J18/RES_hh_num_in!J18)</f>
        <v>619.46046646652962</v>
      </c>
      <c r="K18" s="72">
        <f>IF(RES_hh_emi_in!K18=0,0,1000000*RES_hh_emi_in!K18/RES_hh_num_in!K18)</f>
        <v>607.14329003284183</v>
      </c>
      <c r="L18" s="72">
        <f>IF(RES_hh_emi_in!L18=0,0,1000000*RES_hh_emi_in!L18/RES_hh_num_in!L18)</f>
        <v>642.76600271837606</v>
      </c>
      <c r="M18" s="72">
        <f>IF(RES_hh_emi_in!M18=0,0,1000000*RES_hh_emi_in!M18/RES_hh_num_in!M18)</f>
        <v>592.85046980473373</v>
      </c>
      <c r="N18" s="72">
        <f>IF(RES_hh_emi_in!N18=0,0,1000000*RES_hh_emi_in!N18/RES_hh_num_in!N18)</f>
        <v>567.28769828192253</v>
      </c>
      <c r="O18" s="72">
        <f>IF(RES_hh_emi_in!O18=0,0,1000000*RES_hh_emi_in!O18/RES_hh_num_in!O18)</f>
        <v>556.82143442707218</v>
      </c>
      <c r="P18" s="72">
        <f>IF(RES_hh_emi_in!P18=0,0,1000000*RES_hh_emi_in!P18/RES_hh_num_in!P18)</f>
        <v>557.25300289140966</v>
      </c>
      <c r="Q18" s="72">
        <f>IF(RES_hh_emi_in!Q18=0,0,1000000*RES_hh_emi_in!Q18/RES_hh_num_in!Q18)</f>
        <v>575.69216458374558</v>
      </c>
      <c r="R18" s="72">
        <f>IF(RES_hh_emi_in!R18=0,0,1000000*RES_hh_emi_in!R18/RES_hh_num_in!R18)</f>
        <v>528.78879211865217</v>
      </c>
      <c r="S18" s="72">
        <f>IF(RES_hh_emi_in!S18=0,0,1000000*RES_hh_emi_in!S18/RES_hh_num_in!S18)</f>
        <v>594.65128997764907</v>
      </c>
      <c r="T18" s="72">
        <f>IF(RES_hh_emi_in!T18=0,0,1000000*RES_hh_emi_in!T18/RES_hh_num_in!T18)</f>
        <v>578.60689161526295</v>
      </c>
      <c r="U18" s="72">
        <f>IF(RES_hh_emi_in!U18=0,0,1000000*RES_hh_emi_in!U18/RES_hh_num_in!U18)</f>
        <v>0</v>
      </c>
      <c r="V18" s="72">
        <f>IF(RES_hh_emi_in!V18=0,0,1000000*RES_hh_emi_in!V18/RES_hh_num_in!V18)</f>
        <v>535.39793241832797</v>
      </c>
      <c r="W18" s="72">
        <f>IF(RES_hh_emi_in!W18=0,0,1000000*RES_hh_emi_in!W18/RES_hh_num_in!W18)</f>
        <v>464.52991536587234</v>
      </c>
      <c r="X18" s="72">
        <f>IF(RES_hh_emi_in!X18=0,0,1000000*RES_hh_emi_in!X18/RES_hh_num_in!X18)</f>
        <v>518.88929828336234</v>
      </c>
      <c r="Y18" s="72">
        <f>IF(RES_hh_emi_in!Y18=0,0,1000000*RES_hh_emi_in!Y18/RES_hh_num_in!Y18)</f>
        <v>362.52166148054744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0</v>
      </c>
      <c r="D19" s="72">
        <f>IF(RES_hh_emi_in!D19=0,0,1000000*RES_hh_emi_in!D19/RES_hh_num_in!D19)</f>
        <v>0</v>
      </c>
      <c r="E19" s="72">
        <f>IF(RES_hh_emi_in!E19=0,0,1000000*RES_hh_emi_in!E19/RES_hh_num_in!E19)</f>
        <v>0</v>
      </c>
      <c r="F19" s="72">
        <f>IF(RES_hh_emi_in!F19=0,0,1000000*RES_hh_emi_in!F19/RES_hh_num_in!F19)</f>
        <v>0</v>
      </c>
      <c r="G19" s="72">
        <f>IF(RES_hh_emi_in!G19=0,0,1000000*RES_hh_emi_in!G19/RES_hh_num_in!G19)</f>
        <v>0</v>
      </c>
      <c r="H19" s="72">
        <f>IF(RES_hh_emi_in!H19=0,0,1000000*RES_hh_emi_in!H19/RES_hh_num_in!H19)</f>
        <v>0</v>
      </c>
      <c r="I19" s="72">
        <f>IF(RES_hh_emi_in!I19=0,0,1000000*RES_hh_emi_in!I19/RES_hh_num_in!I19)</f>
        <v>0</v>
      </c>
      <c r="J19" s="72">
        <f>IF(RES_hh_emi_in!J19=0,0,1000000*RES_hh_emi_in!J19/RES_hh_num_in!J19)</f>
        <v>0</v>
      </c>
      <c r="K19" s="72">
        <f>IF(RES_hh_emi_in!K19=0,0,1000000*RES_hh_emi_in!K19/RES_hh_num_in!K19)</f>
        <v>0</v>
      </c>
      <c r="L19" s="72">
        <f>IF(RES_hh_emi_in!L19=0,0,1000000*RES_hh_emi_in!L19/RES_hh_num_in!L19)</f>
        <v>0</v>
      </c>
      <c r="M19" s="72">
        <f>IF(RES_hh_emi_in!M19=0,0,1000000*RES_hh_emi_in!M19/RES_hh_num_in!M19)</f>
        <v>0</v>
      </c>
      <c r="N19" s="72">
        <f>IF(RES_hh_emi_in!N19=0,0,1000000*RES_hh_emi_in!N19/RES_hh_num_in!N19)</f>
        <v>0</v>
      </c>
      <c r="O19" s="72">
        <f>IF(RES_hh_emi_in!O19=0,0,1000000*RES_hh_emi_in!O19/RES_hh_num_in!O19)</f>
        <v>0</v>
      </c>
      <c r="P19" s="72">
        <f>IF(RES_hh_emi_in!P19=0,0,1000000*RES_hh_emi_in!P19/RES_hh_num_in!P19)</f>
        <v>0</v>
      </c>
      <c r="Q19" s="72">
        <f>IF(RES_hh_emi_in!Q19=0,0,1000000*RES_hh_emi_in!Q19/RES_hh_num_in!Q19)</f>
        <v>0</v>
      </c>
      <c r="R19" s="72">
        <f>IF(RES_hh_emi_in!R19=0,0,1000000*RES_hh_emi_in!R19/RES_hh_num_in!R19)</f>
        <v>0</v>
      </c>
      <c r="S19" s="72">
        <f>IF(RES_hh_emi_in!S19=0,0,1000000*RES_hh_emi_in!S19/RES_hh_num_in!S19)</f>
        <v>0</v>
      </c>
      <c r="T19" s="72">
        <f>IF(RES_hh_emi_in!T19=0,0,1000000*RES_hh_emi_in!T19/RES_hh_num_in!T19)</f>
        <v>0</v>
      </c>
      <c r="U19" s="72">
        <f>IF(RES_hh_emi_in!U19=0,0,1000000*RES_hh_emi_in!U19/RES_hh_num_in!U19)</f>
        <v>0</v>
      </c>
      <c r="V19" s="72">
        <f>IF(RES_hh_emi_in!V19=0,0,1000000*RES_hh_emi_in!V19/RES_hh_num_in!V19)</f>
        <v>0</v>
      </c>
      <c r="W19" s="72">
        <f>IF(RES_hh_emi_in!W19=0,0,1000000*RES_hh_emi_in!W19/RES_hh_num_in!W19)</f>
        <v>0</v>
      </c>
      <c r="X19" s="72">
        <f>IF(RES_hh_emi_in!X19=0,0,1000000*RES_hh_emi_in!X19/RES_hh_num_in!X19)</f>
        <v>0</v>
      </c>
      <c r="Y19" s="72">
        <f>IF(RES_hh_emi_in!Y19=0,0,1000000*RES_hh_emi_in!Y19/RES_hh_num_in!Y19)</f>
        <v>0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0</v>
      </c>
      <c r="D20" s="72">
        <f>IF(RES_hh_emi_in!D20=0,0,1000000*RES_hh_emi_in!D20/RES_hh_num_in!D20)</f>
        <v>0</v>
      </c>
      <c r="E20" s="72">
        <f>IF(RES_hh_emi_in!E20=0,0,1000000*RES_hh_emi_in!E20/RES_hh_num_in!E20)</f>
        <v>0</v>
      </c>
      <c r="F20" s="72">
        <f>IF(RES_hh_emi_in!F20=0,0,1000000*RES_hh_emi_in!F20/RES_hh_num_in!F20)</f>
        <v>0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0</v>
      </c>
      <c r="L20" s="72">
        <f>IF(RES_hh_emi_in!L20=0,0,1000000*RES_hh_emi_in!L20/RES_hh_num_in!L20)</f>
        <v>0</v>
      </c>
      <c r="M20" s="72">
        <f>IF(RES_hh_emi_in!M20=0,0,1000000*RES_hh_emi_in!M20/RES_hh_num_in!M20)</f>
        <v>0</v>
      </c>
      <c r="N20" s="72">
        <f>IF(RES_hh_emi_in!N20=0,0,1000000*RES_hh_emi_in!N20/RES_hh_num_in!N20)</f>
        <v>0</v>
      </c>
      <c r="O20" s="72">
        <f>IF(RES_hh_emi_in!O20=0,0,1000000*RES_hh_emi_in!O20/RES_hh_num_in!O20)</f>
        <v>0</v>
      </c>
      <c r="P20" s="72">
        <f>IF(RES_hh_emi_in!P20=0,0,1000000*RES_hh_emi_in!P20/RES_hh_num_in!P20)</f>
        <v>0</v>
      </c>
      <c r="Q20" s="72">
        <f>IF(RES_hh_emi_in!Q20=0,0,1000000*RES_hh_emi_in!Q20/RES_hh_num_in!Q20)</f>
        <v>0</v>
      </c>
      <c r="R20" s="72">
        <f>IF(RES_hh_emi_in!R20=0,0,1000000*RES_hh_emi_in!R20/RES_hh_num_in!R20)</f>
        <v>0</v>
      </c>
      <c r="S20" s="72">
        <f>IF(RES_hh_emi_in!S20=0,0,1000000*RES_hh_emi_in!S20/RES_hh_num_in!S20)</f>
        <v>0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0</v>
      </c>
      <c r="Y20" s="72">
        <f>IF(RES_hh_emi_in!Y20=0,0,1000000*RES_hh_emi_in!Y20/RES_hh_num_in!Y20)</f>
        <v>0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469.96247113071558</v>
      </c>
      <c r="D21" s="72">
        <f>IF(RES_hh_emi_in!D21=0,0,1000000*RES_hh_emi_in!D21/RES_hh_num_in!D21)</f>
        <v>443.7311095562896</v>
      </c>
      <c r="E21" s="72">
        <f>IF(RES_hh_emi_in!E21=0,0,1000000*RES_hh_emi_in!E21/RES_hh_num_in!E21)</f>
        <v>465.07925911809286</v>
      </c>
      <c r="F21" s="72">
        <f>IF(RES_hh_emi_in!F21=0,0,1000000*RES_hh_emi_in!F21/RES_hh_num_in!F21)</f>
        <v>444.84676785314537</v>
      </c>
      <c r="G21" s="72">
        <f>IF(RES_hh_emi_in!G21=0,0,1000000*RES_hh_emi_in!G21/RES_hh_num_in!G21)</f>
        <v>465.87814568641971</v>
      </c>
      <c r="H21" s="72">
        <f>IF(RES_hh_emi_in!H21=0,0,1000000*RES_hh_emi_in!H21/RES_hh_num_in!H21)</f>
        <v>448.22473051086001</v>
      </c>
      <c r="I21" s="72">
        <f>IF(RES_hh_emi_in!I21=0,0,1000000*RES_hh_emi_in!I21/RES_hh_num_in!I21)</f>
        <v>419.40048266911117</v>
      </c>
      <c r="J21" s="72">
        <f>IF(RES_hh_emi_in!J21=0,0,1000000*RES_hh_emi_in!J21/RES_hh_num_in!J21)</f>
        <v>411.54365641332163</v>
      </c>
      <c r="K21" s="72">
        <f>IF(RES_hh_emi_in!K21=0,0,1000000*RES_hh_emi_in!K21/RES_hh_num_in!K21)</f>
        <v>388.98219924704068</v>
      </c>
      <c r="L21" s="72">
        <f>IF(RES_hh_emi_in!L21=0,0,1000000*RES_hh_emi_in!L21/RES_hh_num_in!L21)</f>
        <v>409.54151077248895</v>
      </c>
      <c r="M21" s="72">
        <f>IF(RES_hh_emi_in!M21=0,0,1000000*RES_hh_emi_in!M21/RES_hh_num_in!M21)</f>
        <v>342.1207462334275</v>
      </c>
      <c r="N21" s="72">
        <f>IF(RES_hh_emi_in!N21=0,0,1000000*RES_hh_emi_in!N21/RES_hh_num_in!N21)</f>
        <v>333.17094859381018</v>
      </c>
      <c r="O21" s="72">
        <f>IF(RES_hh_emi_in!O21=0,0,1000000*RES_hh_emi_in!O21/RES_hh_num_in!O21)</f>
        <v>322.0146674942925</v>
      </c>
      <c r="P21" s="72">
        <f>IF(RES_hh_emi_in!P21=0,0,1000000*RES_hh_emi_in!P21/RES_hh_num_in!P21)</f>
        <v>281.99210643913966</v>
      </c>
      <c r="Q21" s="72">
        <f>IF(RES_hh_emi_in!Q21=0,0,1000000*RES_hh_emi_in!Q21/RES_hh_num_in!Q21)</f>
        <v>286.8599401302875</v>
      </c>
      <c r="R21" s="72">
        <f>IF(RES_hh_emi_in!R21=0,0,1000000*RES_hh_emi_in!R21/RES_hh_num_in!R21)</f>
        <v>309.92716903669356</v>
      </c>
      <c r="S21" s="72">
        <f>IF(RES_hh_emi_in!S21=0,0,1000000*RES_hh_emi_in!S21/RES_hh_num_in!S21)</f>
        <v>321.66242559447448</v>
      </c>
      <c r="T21" s="72">
        <f>IF(RES_hh_emi_in!T21=0,0,1000000*RES_hh_emi_in!T21/RES_hh_num_in!T21)</f>
        <v>305.33589196180145</v>
      </c>
      <c r="U21" s="72">
        <f>IF(RES_hh_emi_in!U21=0,0,1000000*RES_hh_emi_in!U21/RES_hh_num_in!U21)</f>
        <v>291.39667143126007</v>
      </c>
      <c r="V21" s="72">
        <f>IF(RES_hh_emi_in!V21=0,0,1000000*RES_hh_emi_in!V21/RES_hh_num_in!V21)</f>
        <v>308.4201477837334</v>
      </c>
      <c r="W21" s="72">
        <f>IF(RES_hh_emi_in!W21=0,0,1000000*RES_hh_emi_in!W21/RES_hh_num_in!W21)</f>
        <v>301.93945482096848</v>
      </c>
      <c r="X21" s="72">
        <f>IF(RES_hh_emi_in!X21=0,0,1000000*RES_hh_emi_in!X21/RES_hh_num_in!X21)</f>
        <v>243.20349776721235</v>
      </c>
      <c r="Y21" s="72">
        <f>IF(RES_hh_emi_in!Y21=0,0,1000000*RES_hh_emi_in!Y21/RES_hh_num_in!Y21)</f>
        <v>220.70766676575039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85.434358989719101</v>
      </c>
      <c r="D27" s="69">
        <f>IF(RES_hh_emi_in!D27=0,0,1000000*RES_hh_emi_in!D27/RES_hh_num_in!D27)</f>
        <v>77.256275114922033</v>
      </c>
      <c r="E27" s="69">
        <f>IF(RES_hh_emi_in!E27=0,0,1000000*RES_hh_emi_in!E27/RES_hh_num_in!E27)</f>
        <v>86.186902440670025</v>
      </c>
      <c r="F27" s="69">
        <f>IF(RES_hh_emi_in!F27=0,0,1000000*RES_hh_emi_in!F27/RES_hh_num_in!F27)</f>
        <v>75.096818084896142</v>
      </c>
      <c r="G27" s="69">
        <f>IF(RES_hh_emi_in!G27=0,0,1000000*RES_hh_emi_in!G27/RES_hh_num_in!G27)</f>
        <v>63.37789455354018</v>
      </c>
      <c r="H27" s="69">
        <f>IF(RES_hh_emi_in!H27=0,0,1000000*RES_hh_emi_in!H27/RES_hh_num_in!H27)</f>
        <v>49.918449908916799</v>
      </c>
      <c r="I27" s="69">
        <f>IF(RES_hh_emi_in!I27=0,0,1000000*RES_hh_emi_in!I27/RES_hh_num_in!I27)</f>
        <v>32.62430503613421</v>
      </c>
      <c r="J27" s="69">
        <f>IF(RES_hh_emi_in!J27=0,0,1000000*RES_hh_emi_in!J27/RES_hh_num_in!J27)</f>
        <v>55.269026379231413</v>
      </c>
      <c r="K27" s="69">
        <f>IF(RES_hh_emi_in!K27=0,0,1000000*RES_hh_emi_in!K27/RES_hh_num_in!K27)</f>
        <v>53.355185582651849</v>
      </c>
      <c r="L27" s="69">
        <f>IF(RES_hh_emi_in!L27=0,0,1000000*RES_hh_emi_in!L27/RES_hh_num_in!L27)</f>
        <v>63.958867230672162</v>
      </c>
      <c r="M27" s="69">
        <f>IF(RES_hh_emi_in!M27=0,0,1000000*RES_hh_emi_in!M27/RES_hh_num_in!M27)</f>
        <v>58.312544453239013</v>
      </c>
      <c r="N27" s="69">
        <f>IF(RES_hh_emi_in!N27=0,0,1000000*RES_hh_emi_in!N27/RES_hh_num_in!N27)</f>
        <v>66.075231857876346</v>
      </c>
      <c r="O27" s="69">
        <f>IF(RES_hh_emi_in!O27=0,0,1000000*RES_hh_emi_in!O27/RES_hh_num_in!O27)</f>
        <v>49.688656369801109</v>
      </c>
      <c r="P27" s="69">
        <f>IF(RES_hh_emi_in!P27=0,0,1000000*RES_hh_emi_in!P27/RES_hh_num_in!P27)</f>
        <v>48.354887822665553</v>
      </c>
      <c r="Q27" s="69">
        <f>IF(RES_hh_emi_in!Q27=0,0,1000000*RES_hh_emi_in!Q27/RES_hh_num_in!Q27)</f>
        <v>88.702533530726157</v>
      </c>
      <c r="R27" s="69">
        <f>IF(RES_hh_emi_in!R27=0,0,1000000*RES_hh_emi_in!R27/RES_hh_num_in!R27)</f>
        <v>94.55746303866907</v>
      </c>
      <c r="S27" s="69">
        <f>IF(RES_hh_emi_in!S27=0,0,1000000*RES_hh_emi_in!S27/RES_hh_num_in!S27)</f>
        <v>82.502362412325539</v>
      </c>
      <c r="T27" s="69">
        <f>IF(RES_hh_emi_in!T27=0,0,1000000*RES_hh_emi_in!T27/RES_hh_num_in!T27)</f>
        <v>61.131445834209813</v>
      </c>
      <c r="U27" s="69">
        <f>IF(RES_hh_emi_in!U27=0,0,1000000*RES_hh_emi_in!U27/RES_hh_num_in!U27)</f>
        <v>50.665238361051109</v>
      </c>
      <c r="V27" s="69">
        <f>IF(RES_hh_emi_in!V27=0,0,1000000*RES_hh_emi_in!V27/RES_hh_num_in!V27)</f>
        <v>53.711382269356641</v>
      </c>
      <c r="W27" s="69">
        <f>IF(RES_hh_emi_in!W27=0,0,1000000*RES_hh_emi_in!W27/RES_hh_num_in!W27)</f>
        <v>47.487565492888102</v>
      </c>
      <c r="X27" s="69">
        <f>IF(RES_hh_emi_in!X27=0,0,1000000*RES_hh_emi_in!X27/RES_hh_num_in!X27)</f>
        <v>19.15409316119208</v>
      </c>
      <c r="Y27" s="69">
        <f>IF(RES_hh_emi_in!Y27=0,0,1000000*RES_hh_emi_in!Y27/RES_hh_num_in!Y27)</f>
        <v>30.076164876849141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350.99168830166644</v>
      </c>
      <c r="D28" s="72">
        <f>IF(RES_hh_emi_in!D28=0,0,1000000*RES_hh_emi_in!D28/RES_hh_num_in!D28)</f>
        <v>344.3351483743599</v>
      </c>
      <c r="E28" s="72">
        <f>IF(RES_hh_emi_in!E28=0,0,1000000*RES_hh_emi_in!E28/RES_hh_num_in!E28)</f>
        <v>364.7743892028306</v>
      </c>
      <c r="F28" s="72">
        <f>IF(RES_hh_emi_in!F28=0,0,1000000*RES_hh_emi_in!F28/RES_hh_num_in!F28)</f>
        <v>372.13546399888537</v>
      </c>
      <c r="G28" s="72">
        <f>IF(RES_hh_emi_in!G28=0,0,1000000*RES_hh_emi_in!G28/RES_hh_num_in!G28)</f>
        <v>346.7508819602217</v>
      </c>
      <c r="H28" s="72">
        <f>IF(RES_hh_emi_in!H28=0,0,1000000*RES_hh_emi_in!H28/RES_hh_num_in!H28)</f>
        <v>420.78919568749899</v>
      </c>
      <c r="I28" s="72">
        <f>IF(RES_hh_emi_in!I28=0,0,1000000*RES_hh_emi_in!I28/RES_hh_num_in!I28)</f>
        <v>336.53055815752384</v>
      </c>
      <c r="J28" s="72">
        <f>IF(RES_hh_emi_in!J28=0,0,1000000*RES_hh_emi_in!J28/RES_hh_num_in!J28)</f>
        <v>347.90365461347307</v>
      </c>
      <c r="K28" s="72">
        <f>IF(RES_hh_emi_in!K28=0,0,1000000*RES_hh_emi_in!K28/RES_hh_num_in!K28)</f>
        <v>376.89573811614889</v>
      </c>
      <c r="L28" s="72">
        <f>IF(RES_hh_emi_in!L28=0,0,1000000*RES_hh_emi_in!L28/RES_hh_num_in!L28)</f>
        <v>418.70794617946251</v>
      </c>
      <c r="M28" s="72">
        <f>IF(RES_hh_emi_in!M28=0,0,1000000*RES_hh_emi_in!M28/RES_hh_num_in!M28)</f>
        <v>390.45833804793506</v>
      </c>
      <c r="N28" s="72">
        <f>IF(RES_hh_emi_in!N28=0,0,1000000*RES_hh_emi_in!N28/RES_hh_num_in!N28)</f>
        <v>381.36632875839553</v>
      </c>
      <c r="O28" s="72">
        <f>IF(RES_hh_emi_in!O28=0,0,1000000*RES_hh_emi_in!O28/RES_hh_num_in!O28)</f>
        <v>375.25074091410943</v>
      </c>
      <c r="P28" s="72">
        <f>IF(RES_hh_emi_in!P28=0,0,1000000*RES_hh_emi_in!P28/RES_hh_num_in!P28)</f>
        <v>369.46983311528771</v>
      </c>
      <c r="Q28" s="72">
        <f>IF(RES_hh_emi_in!Q28=0,0,1000000*RES_hh_emi_in!Q28/RES_hh_num_in!Q28)</f>
        <v>387.76687310410415</v>
      </c>
      <c r="R28" s="72">
        <f>IF(RES_hh_emi_in!R28=0,0,1000000*RES_hh_emi_in!R28/RES_hh_num_in!R28)</f>
        <v>320.83374117449199</v>
      </c>
      <c r="S28" s="72">
        <f>IF(RES_hh_emi_in!S28=0,0,1000000*RES_hh_emi_in!S28/RES_hh_num_in!S28)</f>
        <v>367.73023614279543</v>
      </c>
      <c r="T28" s="72">
        <f>IF(RES_hh_emi_in!T28=0,0,1000000*RES_hh_emi_in!T28/RES_hh_num_in!T28)</f>
        <v>388.84838031257959</v>
      </c>
      <c r="U28" s="72">
        <f>IF(RES_hh_emi_in!U28=0,0,1000000*RES_hh_emi_in!U28/RES_hh_num_in!U28)</f>
        <v>0</v>
      </c>
      <c r="V28" s="72">
        <f>IF(RES_hh_emi_in!V28=0,0,1000000*RES_hh_emi_in!V28/RES_hh_num_in!V28)</f>
        <v>371.64664422890098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246.85443829782307</v>
      </c>
      <c r="D29" s="72">
        <f>IF(RES_hh_emi_in!D29=0,0,1000000*RES_hh_emi_in!D29/RES_hh_num_in!D29)</f>
        <v>231.13709311497331</v>
      </c>
      <c r="E29" s="72">
        <f>IF(RES_hh_emi_in!E29=0,0,1000000*RES_hh_emi_in!E29/RES_hh_num_in!E29)</f>
        <v>228.33370962449436</v>
      </c>
      <c r="F29" s="72">
        <f>IF(RES_hh_emi_in!F29=0,0,1000000*RES_hh_emi_in!F29/RES_hh_num_in!F29)</f>
        <v>268.59776434881377</v>
      </c>
      <c r="G29" s="72">
        <f>IF(RES_hh_emi_in!G29=0,0,1000000*RES_hh_emi_in!G29/RES_hh_num_in!G29)</f>
        <v>210.67936127235541</v>
      </c>
      <c r="H29" s="72">
        <f>IF(RES_hh_emi_in!H29=0,0,1000000*RES_hh_emi_in!H29/RES_hh_num_in!H29)</f>
        <v>254.84880542555467</v>
      </c>
      <c r="I29" s="72">
        <f>IF(RES_hh_emi_in!I29=0,0,1000000*RES_hh_emi_in!I29/RES_hh_num_in!I29)</f>
        <v>259.94585168641186</v>
      </c>
      <c r="J29" s="72">
        <f>IF(RES_hh_emi_in!J29=0,0,1000000*RES_hh_emi_in!J29/RES_hh_num_in!J29)</f>
        <v>205.0255754658609</v>
      </c>
      <c r="K29" s="72">
        <f>IF(RES_hh_emi_in!K29=0,0,1000000*RES_hh_emi_in!K29/RES_hh_num_in!K29)</f>
        <v>61.765750585371329</v>
      </c>
      <c r="L29" s="72">
        <f>IF(RES_hh_emi_in!L29=0,0,1000000*RES_hh_emi_in!L29/RES_hh_num_in!L29)</f>
        <v>210.15031936968421</v>
      </c>
      <c r="M29" s="72">
        <f>IF(RES_hh_emi_in!M29=0,0,1000000*RES_hh_emi_in!M29/RES_hh_num_in!M29)</f>
        <v>274.76883657792661</v>
      </c>
      <c r="N29" s="72">
        <f>IF(RES_hh_emi_in!N29=0,0,1000000*RES_hh_emi_in!N29/RES_hh_num_in!N29)</f>
        <v>284.97718455982488</v>
      </c>
      <c r="O29" s="72">
        <f>IF(RES_hh_emi_in!O29=0,0,1000000*RES_hh_emi_in!O29/RES_hh_num_in!O29)</f>
        <v>209.75664122178478</v>
      </c>
      <c r="P29" s="72">
        <f>IF(RES_hh_emi_in!P29=0,0,1000000*RES_hh_emi_in!P29/RES_hh_num_in!P29)</f>
        <v>310.56143398197457</v>
      </c>
      <c r="Q29" s="72">
        <f>IF(RES_hh_emi_in!Q29=0,0,1000000*RES_hh_emi_in!Q29/RES_hh_num_in!Q29)</f>
        <v>256.79061437908081</v>
      </c>
      <c r="R29" s="72">
        <f>IF(RES_hh_emi_in!R29=0,0,1000000*RES_hh_emi_in!R29/RES_hh_num_in!R29)</f>
        <v>198.61543354402022</v>
      </c>
      <c r="S29" s="72">
        <f>IF(RES_hh_emi_in!S29=0,0,1000000*RES_hh_emi_in!S29/RES_hh_num_in!S29)</f>
        <v>206.54466859436789</v>
      </c>
      <c r="T29" s="72">
        <f>IF(RES_hh_emi_in!T29=0,0,1000000*RES_hh_emi_in!T29/RES_hh_num_in!T29)</f>
        <v>252.96088515070457</v>
      </c>
      <c r="U29" s="72">
        <f>IF(RES_hh_emi_in!U29=0,0,1000000*RES_hh_emi_in!U29/RES_hh_num_in!U29)</f>
        <v>223.88039394531913</v>
      </c>
      <c r="V29" s="72">
        <f>IF(RES_hh_emi_in!V29=0,0,1000000*RES_hh_emi_in!V29/RES_hh_num_in!V29)</f>
        <v>272.34994552103421</v>
      </c>
      <c r="W29" s="72">
        <f>IF(RES_hh_emi_in!W29=0,0,1000000*RES_hh_emi_in!W29/RES_hh_num_in!W29)</f>
        <v>235.38357323378295</v>
      </c>
      <c r="X29" s="72">
        <f>IF(RES_hh_emi_in!X29=0,0,1000000*RES_hh_emi_in!X29/RES_hh_num_in!X29)</f>
        <v>201.07712033142792</v>
      </c>
      <c r="Y29" s="72">
        <f>IF(RES_hh_emi_in!Y29=0,0,1000000*RES_hh_emi_in!Y29/RES_hh_num_in!Y29)</f>
        <v>226.06398777285833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212.93877002357402</v>
      </c>
      <c r="D30" s="72">
        <f>IF(RES_hh_emi_in!D30=0,0,1000000*RES_hh_emi_in!D30/RES_hh_num_in!D30)</f>
        <v>201.94340449972088</v>
      </c>
      <c r="E30" s="72">
        <f>IF(RES_hh_emi_in!E30=0,0,1000000*RES_hh_emi_in!E30/RES_hh_num_in!E30)</f>
        <v>215.82811478451424</v>
      </c>
      <c r="F30" s="72">
        <f>IF(RES_hh_emi_in!F30=0,0,1000000*RES_hh_emi_in!F30/RES_hh_num_in!F30)</f>
        <v>213.61938527191899</v>
      </c>
      <c r="G30" s="72">
        <f>IF(RES_hh_emi_in!G30=0,0,1000000*RES_hh_emi_in!G30/RES_hh_num_in!G30)</f>
        <v>221.82042482670917</v>
      </c>
      <c r="H30" s="72">
        <f>IF(RES_hh_emi_in!H30=0,0,1000000*RES_hh_emi_in!H30/RES_hh_num_in!H30)</f>
        <v>232.34695278562245</v>
      </c>
      <c r="I30" s="72">
        <f>IF(RES_hh_emi_in!I30=0,0,1000000*RES_hh_emi_in!I30/RES_hh_num_in!I30)</f>
        <v>203.39115369350284</v>
      </c>
      <c r="J30" s="72">
        <f>IF(RES_hh_emi_in!J30=0,0,1000000*RES_hh_emi_in!J30/RES_hh_num_in!J30)</f>
        <v>216.20996420649709</v>
      </c>
      <c r="K30" s="72">
        <f>IF(RES_hh_emi_in!K30=0,0,1000000*RES_hh_emi_in!K30/RES_hh_num_in!K30)</f>
        <v>226.98845396946459</v>
      </c>
      <c r="L30" s="72">
        <f>IF(RES_hh_emi_in!L30=0,0,1000000*RES_hh_emi_in!L30/RES_hh_num_in!L30)</f>
        <v>250.96220101246129</v>
      </c>
      <c r="M30" s="72">
        <f>IF(RES_hh_emi_in!M30=0,0,1000000*RES_hh_emi_in!M30/RES_hh_num_in!M30)</f>
        <v>210.80497805563695</v>
      </c>
      <c r="N30" s="72">
        <f>IF(RES_hh_emi_in!N30=0,0,1000000*RES_hh_emi_in!N30/RES_hh_num_in!N30)</f>
        <v>229.55459848808044</v>
      </c>
      <c r="O30" s="72">
        <f>IF(RES_hh_emi_in!O30=0,0,1000000*RES_hh_emi_in!O30/RES_hh_num_in!O30)</f>
        <v>236.05599339759058</v>
      </c>
      <c r="P30" s="72">
        <f>IF(RES_hh_emi_in!P30=0,0,1000000*RES_hh_emi_in!P30/RES_hh_num_in!P30)</f>
        <v>188.34261146165355</v>
      </c>
      <c r="Q30" s="72">
        <f>IF(RES_hh_emi_in!Q30=0,0,1000000*RES_hh_emi_in!Q30/RES_hh_num_in!Q30)</f>
        <v>210.51801502190995</v>
      </c>
      <c r="R30" s="72">
        <f>IF(RES_hh_emi_in!R30=0,0,1000000*RES_hh_emi_in!R30/RES_hh_num_in!R30)</f>
        <v>223.90285819216223</v>
      </c>
      <c r="S30" s="72">
        <f>IF(RES_hh_emi_in!S30=0,0,1000000*RES_hh_emi_in!S30/RES_hh_num_in!S30)</f>
        <v>219.07584471163619</v>
      </c>
      <c r="T30" s="72">
        <f>IF(RES_hh_emi_in!T30=0,0,1000000*RES_hh_emi_in!T30/RES_hh_num_in!T30)</f>
        <v>202.30619609435382</v>
      </c>
      <c r="U30" s="72">
        <f>IF(RES_hh_emi_in!U30=0,0,1000000*RES_hh_emi_in!U30/RES_hh_num_in!U30)</f>
        <v>191.71228289392036</v>
      </c>
      <c r="V30" s="72">
        <f>IF(RES_hh_emi_in!V30=0,0,1000000*RES_hh_emi_in!V30/RES_hh_num_in!V30)</f>
        <v>209.61773181989284</v>
      </c>
      <c r="W30" s="72">
        <f>IF(RES_hh_emi_in!W30=0,0,1000000*RES_hh_emi_in!W30/RES_hh_num_in!W30)</f>
        <v>256.28618739194604</v>
      </c>
      <c r="X30" s="72">
        <f>IF(RES_hh_emi_in!X30=0,0,1000000*RES_hh_emi_in!X30/RES_hh_num_in!X30)</f>
        <v>187.07125053505652</v>
      </c>
      <c r="Y30" s="72">
        <f>IF(RES_hh_emi_in!Y30=0,0,1000000*RES_hh_emi_in!Y30/RES_hh_num_in!Y30)</f>
        <v>200.17882357800642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232.95895613280121</v>
      </c>
      <c r="D3" s="65">
        <f>IF(RES_hh_fech_in!D3=0,0,RES_hh_fech_in!D3/RES_summary!D$21)</f>
        <v>219.48489979171381</v>
      </c>
      <c r="E3" s="65">
        <f>IF(RES_hh_fech_in!E3=0,0,RES_hh_fech_in!E3/RES_summary!E$21)</f>
        <v>223.31671505020711</v>
      </c>
      <c r="F3" s="65">
        <f>IF(RES_hh_fech_in!F3=0,0,RES_hh_fech_in!F3/RES_summary!F$21)</f>
        <v>212.20587207832554</v>
      </c>
      <c r="G3" s="65">
        <f>IF(RES_hh_fech_in!G3=0,0,RES_hh_fech_in!G3/RES_summary!G$21)</f>
        <v>198.5454232265748</v>
      </c>
      <c r="H3" s="65">
        <f>IF(RES_hh_fech_in!H3=0,0,RES_hh_fech_in!H3/RES_summary!H$21)</f>
        <v>191.97201067940918</v>
      </c>
      <c r="I3" s="65">
        <f>IF(RES_hh_fech_in!I3=0,0,RES_hh_fech_in!I3/RES_summary!I$21)</f>
        <v>174.28081607564496</v>
      </c>
      <c r="J3" s="65">
        <f>IF(RES_hh_fech_in!J3=0,0,RES_hh_fech_in!J3/RES_summary!J$21)</f>
        <v>175.04131235222147</v>
      </c>
      <c r="K3" s="65">
        <f>IF(RES_hh_fech_in!K3=0,0,RES_hh_fech_in!K3/RES_summary!K$21)</f>
        <v>172.61695639712482</v>
      </c>
      <c r="L3" s="65">
        <f>IF(RES_hh_fech_in!L3=0,0,RES_hh_fech_in!L3/RES_summary!L$21)</f>
        <v>190.75002249796637</v>
      </c>
      <c r="M3" s="65">
        <f>IF(RES_hh_fech_in!M3=0,0,RES_hh_fech_in!M3/RES_summary!M$21)</f>
        <v>164.40916626285357</v>
      </c>
      <c r="N3" s="65">
        <f>IF(RES_hh_fech_in!N3=0,0,RES_hh_fech_in!N3/RES_summary!N$21)</f>
        <v>163.08385546536329</v>
      </c>
      <c r="O3" s="65">
        <f>IF(RES_hh_fech_in!O3=0,0,RES_hh_fech_in!O3/RES_summary!O$21)</f>
        <v>156.45158149690059</v>
      </c>
      <c r="P3" s="65">
        <f>IF(RES_hh_fech_in!P3=0,0,RES_hh_fech_in!P3/RES_summary!P$21)</f>
        <v>130.88787707347919</v>
      </c>
      <c r="Q3" s="65">
        <f>IF(RES_hh_fech_in!Q3=0,0,RES_hh_fech_in!Q3/RES_summary!Q$21)</f>
        <v>126.47504656617586</v>
      </c>
      <c r="R3" s="65">
        <f>IF(RES_hh_fech_in!R3=0,0,RES_hh_fech_in!R3/RES_summary!R$21)</f>
        <v>127.24498511626791</v>
      </c>
      <c r="S3" s="65">
        <f>IF(RES_hh_fech_in!S3=0,0,RES_hh_fech_in!S3/RES_summary!S$21)</f>
        <v>120.88010184531535</v>
      </c>
      <c r="T3" s="65">
        <f>IF(RES_hh_fech_in!T3=0,0,RES_hh_fech_in!T3/RES_summary!T$21)</f>
        <v>110.20059896946026</v>
      </c>
      <c r="U3" s="65">
        <f>IF(RES_hh_fech_in!U3=0,0,RES_hh_fech_in!U3/RES_summary!U$21)</f>
        <v>103.35445517517532</v>
      </c>
      <c r="V3" s="65">
        <f>IF(RES_hh_fech_in!V3=0,0,RES_hh_fech_in!V3/RES_summary!V$21)</f>
        <v>95.084860190453213</v>
      </c>
      <c r="W3" s="65">
        <f>IF(RES_hh_fech_in!W3=0,0,RES_hh_fech_in!W3/RES_summary!W$21)</f>
        <v>86.758181353416916</v>
      </c>
      <c r="X3" s="65">
        <f>IF(RES_hh_fech_in!X3=0,0,RES_hh_fech_in!X3/RES_summary!X$21)</f>
        <v>59.313398858182865</v>
      </c>
      <c r="Y3" s="65">
        <f>IF(RES_hh_fech_in!Y3=0,0,RES_hh_fech_in!Y3/RES_summary!Y$21)</f>
        <v>42.985621899489153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196.27862643169152</v>
      </c>
      <c r="D4" s="69">
        <f>IF(RES_hh_fech_in!D4=0,0,RES_hh_fech_in!D4/RES_summary!D$21)</f>
        <v>183.76994388531028</v>
      </c>
      <c r="E4" s="69">
        <f>IF(RES_hh_fech_in!E4=0,0,RES_hh_fech_in!E4/RES_summary!E$21)</f>
        <v>186.35829696270767</v>
      </c>
      <c r="F4" s="69">
        <f>IF(RES_hh_fech_in!F4=0,0,RES_hh_fech_in!F4/RES_summary!F$21)</f>
        <v>176.68705208479986</v>
      </c>
      <c r="G4" s="69">
        <f>IF(RES_hh_fech_in!G4=0,0,RES_hh_fech_in!G4/RES_summary!G$21)</f>
        <v>163.16613740142105</v>
      </c>
      <c r="H4" s="69">
        <f>IF(RES_hh_fech_in!H4=0,0,RES_hh_fech_in!H4/RES_summary!H$21)</f>
        <v>157.38645340492559</v>
      </c>
      <c r="I4" s="69">
        <f>IF(RES_hh_fech_in!I4=0,0,RES_hh_fech_in!I4/RES_summary!I$21)</f>
        <v>142.91772410415956</v>
      </c>
      <c r="J4" s="69">
        <f>IF(RES_hh_fech_in!J4=0,0,RES_hh_fech_in!J4/RES_summary!J$21)</f>
        <v>143.63705456265754</v>
      </c>
      <c r="K4" s="69">
        <f>IF(RES_hh_fech_in!K4=0,0,RES_hh_fech_in!K4/RES_summary!K$21)</f>
        <v>142.56513842446054</v>
      </c>
      <c r="L4" s="69">
        <f>IF(RES_hh_fech_in!L4=0,0,RES_hh_fech_in!L4/RES_summary!L$21)</f>
        <v>160.03746704361717</v>
      </c>
      <c r="M4" s="69">
        <f>IF(RES_hh_fech_in!M4=0,0,RES_hh_fech_in!M4/RES_summary!M$21)</f>
        <v>138.09360241851584</v>
      </c>
      <c r="N4" s="69">
        <f>IF(RES_hh_fech_in!N4=0,0,RES_hh_fech_in!N4/RES_summary!N$21)</f>
        <v>137.03110130706099</v>
      </c>
      <c r="O4" s="69">
        <f>IF(RES_hh_fech_in!O4=0,0,RES_hh_fech_in!O4/RES_summary!O$21)</f>
        <v>131.40530598230441</v>
      </c>
      <c r="P4" s="69">
        <f>IF(RES_hh_fech_in!P4=0,0,RES_hh_fech_in!P4/RES_summary!P$21)</f>
        <v>107.19981133153702</v>
      </c>
      <c r="Q4" s="69">
        <f>IF(RES_hh_fech_in!Q4=0,0,RES_hh_fech_in!Q4/RES_summary!Q$21)</f>
        <v>102.46272980607108</v>
      </c>
      <c r="R4" s="69">
        <f>IF(RES_hh_fech_in!R4=0,0,RES_hh_fech_in!R4/RES_summary!R$21)</f>
        <v>102.59706753126177</v>
      </c>
      <c r="S4" s="69">
        <f>IF(RES_hh_fech_in!S4=0,0,RES_hh_fech_in!S4/RES_summary!S$21)</f>
        <v>96.12380477011385</v>
      </c>
      <c r="T4" s="69">
        <f>IF(RES_hh_fech_in!T4=0,0,RES_hh_fech_in!T4/RES_summary!T$21)</f>
        <v>86.758403839358749</v>
      </c>
      <c r="U4" s="69">
        <f>IF(RES_hh_fech_in!U4=0,0,RES_hh_fech_in!U4/RES_summary!U$21)</f>
        <v>81.025510647338322</v>
      </c>
      <c r="V4" s="69">
        <f>IF(RES_hh_fech_in!V4=0,0,RES_hh_fech_in!V4/RES_summary!V$21)</f>
        <v>71.990770239669615</v>
      </c>
      <c r="W4" s="69">
        <f>IF(RES_hh_fech_in!W4=0,0,RES_hh_fech_in!W4/RES_summary!W$21)</f>
        <v>63.916884252486291</v>
      </c>
      <c r="X4" s="69">
        <f>IF(RES_hh_fech_in!X4=0,0,RES_hh_fech_in!X4/RES_summary!X$21)</f>
        <v>40.066534049637511</v>
      </c>
      <c r="Y4" s="69">
        <f>IF(RES_hh_fech_in!Y4=0,0,RES_hh_fech_in!Y4/RES_summary!Y$21)</f>
        <v>25.758038534263694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187.21421499776076</v>
      </c>
      <c r="D5" s="72">
        <f>IF(RES_hh_fech_in!D5=0,0,RES_hh_fech_in!D5/RES_summary!D$21)</f>
        <v>174.18844603824121</v>
      </c>
      <c r="E5" s="72">
        <f>IF(RES_hh_fech_in!E5=0,0,RES_hh_fech_in!E5/RES_summary!E$21)</f>
        <v>177.91885176358161</v>
      </c>
      <c r="F5" s="72">
        <f>IF(RES_hh_fech_in!F5=0,0,RES_hh_fech_in!F5/RES_summary!F$21)</f>
        <v>174.72717370195443</v>
      </c>
      <c r="G5" s="72">
        <f>IF(RES_hh_fech_in!G5=0,0,RES_hh_fech_in!G5/RES_summary!G$21)</f>
        <v>149.11365566596371</v>
      </c>
      <c r="H5" s="72">
        <f>IF(RES_hh_fech_in!H5=0,0,RES_hh_fech_in!H5/RES_summary!H$21)</f>
        <v>170.76023227580387</v>
      </c>
      <c r="I5" s="72">
        <f>IF(RES_hh_fech_in!I5=0,0,RES_hh_fech_in!I5/RES_summary!I$21)</f>
        <v>139.18291842912069</v>
      </c>
      <c r="J5" s="72">
        <f>IF(RES_hh_fech_in!J5=0,0,RES_hh_fech_in!J5/RES_summary!J$21)</f>
        <v>134.79386046953377</v>
      </c>
      <c r="K5" s="72">
        <f>IF(RES_hh_fech_in!K5=0,0,RES_hh_fech_in!K5/RES_summary!K$21)</f>
        <v>139.90371898449385</v>
      </c>
      <c r="L5" s="72">
        <f>IF(RES_hh_fech_in!L5=0,0,RES_hh_fech_in!L5/RES_summary!L$21)</f>
        <v>165.73796676926463</v>
      </c>
      <c r="M5" s="72">
        <f>IF(RES_hh_fech_in!M5=0,0,RES_hh_fech_in!M5/RES_summary!M$21)</f>
        <v>142.33159026342605</v>
      </c>
      <c r="N5" s="72">
        <f>IF(RES_hh_fech_in!N5=0,0,RES_hh_fech_in!N5/RES_summary!N$21)</f>
        <v>141.98534794944396</v>
      </c>
      <c r="O5" s="72">
        <f>IF(RES_hh_fech_in!O5=0,0,RES_hh_fech_in!O5/RES_summary!O$21)</f>
        <v>142.80548077047573</v>
      </c>
      <c r="P5" s="72">
        <f>IF(RES_hh_fech_in!P5=0,0,RES_hh_fech_in!P5/RES_summary!P$21)</f>
        <v>117.68432152709393</v>
      </c>
      <c r="Q5" s="72">
        <f>IF(RES_hh_fech_in!Q5=0,0,RES_hh_fech_in!Q5/RES_summary!Q$21)</f>
        <v>114.76871067061396</v>
      </c>
      <c r="R5" s="72">
        <f>IF(RES_hh_fech_in!R5=0,0,RES_hh_fech_in!R5/RES_summary!R$21)</f>
        <v>110.02689293633698</v>
      </c>
      <c r="S5" s="72">
        <f>IF(RES_hh_fech_in!S5=0,0,RES_hh_fech_in!S5/RES_summary!S$21)</f>
        <v>107.25563196142403</v>
      </c>
      <c r="T5" s="72">
        <f>IF(RES_hh_fech_in!T5=0,0,RES_hh_fech_in!T5/RES_summary!T$21)</f>
        <v>97.386574506945351</v>
      </c>
      <c r="U5" s="72">
        <f>IF(RES_hh_fech_in!U5=0,0,RES_hh_fech_in!U5/RES_summary!U$21)</f>
        <v>0</v>
      </c>
      <c r="V5" s="72">
        <f>IF(RES_hh_fech_in!V5=0,0,RES_hh_fech_in!V5/RES_summary!V$21)</f>
        <v>75.185382498183728</v>
      </c>
      <c r="W5" s="72">
        <f>IF(RES_hh_fech_in!W5=0,0,RES_hh_fech_in!W5/RES_summary!W$21)</f>
        <v>66.818955059872593</v>
      </c>
      <c r="X5" s="72">
        <f>IF(RES_hh_fech_in!X5=0,0,RES_hh_fech_in!X5/RES_summary!X$21)</f>
        <v>58.093944402241505</v>
      </c>
      <c r="Y5" s="72">
        <f>IF(RES_hh_fech_in!Y5=0,0,RES_hh_fech_in!Y5/RES_summary!Y$21)</f>
        <v>27.392383393367393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218.87847548030024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0</v>
      </c>
      <c r="H6" s="72">
        <f>IF(RES_hh_fech_in!H6=0,0,RES_hh_fech_in!H6/RES_summary!H$21)</f>
        <v>0</v>
      </c>
      <c r="I6" s="72">
        <f>IF(RES_hh_fech_in!I6=0,0,RES_hh_fech_in!I6/RES_summary!I$21)</f>
        <v>0</v>
      </c>
      <c r="J6" s="72">
        <f>IF(RES_hh_fech_in!J6=0,0,RES_hh_fech_in!J6/RES_summary!J$21)</f>
        <v>0</v>
      </c>
      <c r="K6" s="72">
        <f>IF(RES_hh_fech_in!K6=0,0,RES_hh_fech_in!K6/RES_summary!K$21)</f>
        <v>35.665873585843499</v>
      </c>
      <c r="L6" s="72">
        <f>IF(RES_hh_fech_in!L6=0,0,RES_hh_fech_in!L6/RES_summary!L$21)</f>
        <v>153.56739976941597</v>
      </c>
      <c r="M6" s="72">
        <f>IF(RES_hh_fech_in!M6=0,0,RES_hh_fech_in!M6/RES_summary!M$21)</f>
        <v>146.02525187269143</v>
      </c>
      <c r="N6" s="72">
        <f>IF(RES_hh_fech_in!N6=0,0,RES_hh_fech_in!N6/RES_summary!N$21)</f>
        <v>170.14587070527097</v>
      </c>
      <c r="O6" s="72">
        <f>IF(RES_hh_fech_in!O6=0,0,RES_hh_fech_in!O6/RES_summary!O$21)</f>
        <v>129.11668554163072</v>
      </c>
      <c r="P6" s="72">
        <f>IF(RES_hh_fech_in!P6=0,0,RES_hh_fech_in!P6/RES_summary!P$21)</f>
        <v>117.24291311268323</v>
      </c>
      <c r="Q6" s="72">
        <f>IF(RES_hh_fech_in!Q6=0,0,RES_hh_fech_in!Q6/RES_summary!Q$21)</f>
        <v>105.56813111342595</v>
      </c>
      <c r="R6" s="72">
        <f>IF(RES_hh_fech_in!R6=0,0,RES_hh_fech_in!R6/RES_summary!R$21)</f>
        <v>105.69515372457435</v>
      </c>
      <c r="S6" s="72">
        <f>IF(RES_hh_fech_in!S6=0,0,RES_hh_fech_in!S6/RES_summary!S$21)</f>
        <v>97.115159992259805</v>
      </c>
      <c r="T6" s="72">
        <f>IF(RES_hh_fech_in!T6=0,0,RES_hh_fech_in!T6/RES_summary!T$21)</f>
        <v>98.0726142788901</v>
      </c>
      <c r="U6" s="72">
        <f>IF(RES_hh_fech_in!U6=0,0,RES_hh_fech_in!U6/RES_summary!U$21)</f>
        <v>83.724548994780534</v>
      </c>
      <c r="V6" s="72">
        <f>IF(RES_hh_fech_in!V6=0,0,RES_hh_fech_in!V6/RES_summary!V$21)</f>
        <v>79.733863594129986</v>
      </c>
      <c r="W6" s="72">
        <f>IF(RES_hh_fech_in!W6=0,0,RES_hh_fech_in!W6/RES_summary!W$21)</f>
        <v>70.282832119273436</v>
      </c>
      <c r="X6" s="72">
        <f>IF(RES_hh_fech_in!X6=0,0,RES_hh_fech_in!X6/RES_summary!X$21)</f>
        <v>47.709761090393158</v>
      </c>
      <c r="Y6" s="72">
        <f>IF(RES_hh_fech_in!Y6=0,0,RES_hh_fech_in!Y6/RES_summary!Y$21)</f>
        <v>40.188412594206717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0</v>
      </c>
      <c r="D7" s="72">
        <f>IF(RES_hh_fech_in!D7=0,0,RES_hh_fech_in!D7/RES_summary!D$21)</f>
        <v>0</v>
      </c>
      <c r="E7" s="72">
        <f>IF(RES_hh_fech_in!E7=0,0,RES_hh_fech_in!E7/RES_summary!E$21)</f>
        <v>0</v>
      </c>
      <c r="F7" s="72">
        <f>IF(RES_hh_fech_in!F7=0,0,RES_hh_fech_in!F7/RES_summary!F$21)</f>
        <v>0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0</v>
      </c>
      <c r="L7" s="72">
        <f>IF(RES_hh_fech_in!L7=0,0,RES_hh_fech_in!L7/RES_summary!L$21)</f>
        <v>0</v>
      </c>
      <c r="M7" s="72">
        <f>IF(RES_hh_fech_in!M7=0,0,RES_hh_fech_in!M7/RES_summary!M$21)</f>
        <v>0</v>
      </c>
      <c r="N7" s="72">
        <f>IF(RES_hh_fech_in!N7=0,0,RES_hh_fech_in!N7/RES_summary!N$21)</f>
        <v>0</v>
      </c>
      <c r="O7" s="72">
        <f>IF(RES_hh_fech_in!O7=0,0,RES_hh_fech_in!O7/RES_summary!O$21)</f>
        <v>0</v>
      </c>
      <c r="P7" s="72">
        <f>IF(RES_hh_fech_in!P7=0,0,RES_hh_fech_in!P7/RES_summary!P$21)</f>
        <v>0</v>
      </c>
      <c r="Q7" s="72">
        <f>IF(RES_hh_fech_in!Q7=0,0,RES_hh_fech_in!Q7/RES_summary!Q$21)</f>
        <v>0</v>
      </c>
      <c r="R7" s="72">
        <f>IF(RES_hh_fech_in!R7=0,0,RES_hh_fech_in!R7/RES_summary!R$21)</f>
        <v>0</v>
      </c>
      <c r="S7" s="72">
        <f>IF(RES_hh_fech_in!S7=0,0,RES_hh_fech_in!S7/RES_summary!S$21)</f>
        <v>0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0</v>
      </c>
      <c r="Y7" s="72">
        <f>IF(RES_hh_fech_in!Y7=0,0,RES_hh_fech_in!Y7/RES_summary!Y$21)</f>
        <v>0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225.09602084264787</v>
      </c>
      <c r="D8" s="72">
        <f>IF(RES_hh_fech_in!D8=0,0,RES_hh_fech_in!D8/RES_summary!D$21)</f>
        <v>202.98678512937022</v>
      </c>
      <c r="E8" s="72">
        <f>IF(RES_hh_fech_in!E8=0,0,RES_hh_fech_in!E8/RES_summary!E$21)</f>
        <v>208.91385004475708</v>
      </c>
      <c r="F8" s="72">
        <f>IF(RES_hh_fech_in!F8=0,0,RES_hh_fech_in!F8/RES_summary!F$21)</f>
        <v>197.67451289528768</v>
      </c>
      <c r="G8" s="72">
        <f>IF(RES_hh_fech_in!G8=0,0,RES_hh_fech_in!G8/RES_summary!G$21)</f>
        <v>186.3750748688349</v>
      </c>
      <c r="H8" s="72">
        <f>IF(RES_hh_fech_in!H8=0,0,RES_hh_fech_in!H8/RES_summary!H$21)</f>
        <v>184.59059839358423</v>
      </c>
      <c r="I8" s="72">
        <f>IF(RES_hh_fech_in!I8=0,0,RES_hh_fech_in!I8/RES_summary!I$21)</f>
        <v>166.4346314717971</v>
      </c>
      <c r="J8" s="72">
        <f>IF(RES_hh_fech_in!J8=0,0,RES_hh_fech_in!J8/RES_summary!J$21)</f>
        <v>163.17357990602289</v>
      </c>
      <c r="K8" s="72">
        <f>IF(RES_hh_fech_in!K8=0,0,RES_hh_fech_in!K8/RES_summary!K$21)</f>
        <v>163.17836539738482</v>
      </c>
      <c r="L8" s="72">
        <f>IF(RES_hh_fech_in!L8=0,0,RES_hh_fech_in!L8/RES_summary!L$21)</f>
        <v>187.59495938850148</v>
      </c>
      <c r="M8" s="72">
        <f>IF(RES_hh_fech_in!M8=0,0,RES_hh_fech_in!M8/RES_summary!M$21)</f>
        <v>154.9748448141967</v>
      </c>
      <c r="N8" s="72">
        <f>IF(RES_hh_fech_in!N8=0,0,RES_hh_fech_in!N8/RES_summary!N$21)</f>
        <v>150.57696874591957</v>
      </c>
      <c r="O8" s="72">
        <f>IF(RES_hh_fech_in!O8=0,0,RES_hh_fech_in!O8/RES_summary!O$21)</f>
        <v>145.10929991492944</v>
      </c>
      <c r="P8" s="72">
        <f>IF(RES_hh_fech_in!P8=0,0,RES_hh_fech_in!P8/RES_summary!P$21)</f>
        <v>107.52888932572763</v>
      </c>
      <c r="Q8" s="72">
        <f>IF(RES_hh_fech_in!Q8=0,0,RES_hh_fech_in!Q8/RES_summary!Q$21)</f>
        <v>105.94841555555129</v>
      </c>
      <c r="R8" s="72">
        <f>IF(RES_hh_fech_in!R8=0,0,RES_hh_fech_in!R8/RES_summary!R$21)</f>
        <v>108.92165201505817</v>
      </c>
      <c r="S8" s="72">
        <f>IF(RES_hh_fech_in!S8=0,0,RES_hh_fech_in!S8/RES_summary!S$21)</f>
        <v>102.30922798953554</v>
      </c>
      <c r="T8" s="72">
        <f>IF(RES_hh_fech_in!T8=0,0,RES_hh_fech_in!T8/RES_summary!T$21)</f>
        <v>90.950431140595654</v>
      </c>
      <c r="U8" s="72">
        <f>IF(RES_hh_fech_in!U8=0,0,RES_hh_fech_in!U8/RES_summary!U$21)</f>
        <v>82.04369848276724</v>
      </c>
      <c r="V8" s="72">
        <f>IF(RES_hh_fech_in!V8=0,0,RES_hh_fech_in!V8/RES_summary!V$21)</f>
        <v>78.290306333503523</v>
      </c>
      <c r="W8" s="72">
        <f>IF(RES_hh_fech_in!W8=0,0,RES_hh_fech_in!W8/RES_summary!W$21)</f>
        <v>74.41473880273449</v>
      </c>
      <c r="X8" s="72">
        <f>IF(RES_hh_fech_in!X8=0,0,RES_hh_fech_in!X8/RES_summary!X$21)</f>
        <v>48.468792374055155</v>
      </c>
      <c r="Y8" s="72">
        <f>IF(RES_hh_fech_in!Y8=0,0,RES_hh_fech_in!Y8/RES_summary!Y$21)</f>
        <v>29.885313291891585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207.71007463359686</v>
      </c>
      <c r="D9" s="72">
        <f>IF(RES_hh_fech_in!D9=0,0,RES_hh_fech_in!D9/RES_summary!D$21)</f>
        <v>199.87925405711988</v>
      </c>
      <c r="E9" s="72">
        <f>IF(RES_hh_fech_in!E9=0,0,RES_hh_fech_in!E9/RES_summary!E$21)</f>
        <v>193.01490299659332</v>
      </c>
      <c r="F9" s="72">
        <f>IF(RES_hh_fech_in!F9=0,0,RES_hh_fech_in!F9/RES_summary!F$21)</f>
        <v>183.95809427584274</v>
      </c>
      <c r="G9" s="72">
        <f>IF(RES_hh_fech_in!G9=0,0,RES_hh_fech_in!G9/RES_summary!G$21)</f>
        <v>172.92087301698032</v>
      </c>
      <c r="H9" s="72">
        <f>IF(RES_hh_fech_in!H9=0,0,RES_hh_fech_in!H9/RES_summary!H$21)</f>
        <v>165.50953185700772</v>
      </c>
      <c r="I9" s="72">
        <f>IF(RES_hh_fech_in!I9=0,0,RES_hh_fech_in!I9/RES_summary!I$21)</f>
        <v>156.11748032588022</v>
      </c>
      <c r="J9" s="72">
        <f>IF(RES_hh_fech_in!J9=0,0,RES_hh_fech_in!J9/RES_summary!J$21)</f>
        <v>153.54054770378283</v>
      </c>
      <c r="K9" s="72">
        <f>IF(RES_hh_fech_in!K9=0,0,RES_hh_fech_in!K9/RES_summary!K$21)</f>
        <v>153.70722030771171</v>
      </c>
      <c r="L9" s="72">
        <f>IF(RES_hh_fech_in!L9=0,0,RES_hh_fech_in!L9/RES_summary!L$21)</f>
        <v>153.63868188365399</v>
      </c>
      <c r="M9" s="72">
        <f>IF(RES_hh_fech_in!M9=0,0,RES_hh_fech_in!M9/RES_summary!M$21)</f>
        <v>146.91429069874962</v>
      </c>
      <c r="N9" s="72">
        <f>IF(RES_hh_fech_in!N9=0,0,RES_hh_fech_in!N9/RES_summary!N$21)</f>
        <v>142.63010692260383</v>
      </c>
      <c r="O9" s="72">
        <f>IF(RES_hh_fech_in!O9=0,0,RES_hh_fech_in!O9/RES_summary!O$21)</f>
        <v>135.11676465277151</v>
      </c>
      <c r="P9" s="72">
        <f>IF(RES_hh_fech_in!P9=0,0,RES_hh_fech_in!P9/RES_summary!P$21)</f>
        <v>125.50583174166559</v>
      </c>
      <c r="Q9" s="72">
        <f>IF(RES_hh_fech_in!Q9=0,0,RES_hh_fech_in!Q9/RES_summary!Q$21)</f>
        <v>119.92777304208731</v>
      </c>
      <c r="R9" s="72">
        <f>IF(RES_hh_fech_in!R9=0,0,RES_hh_fech_in!R9/RES_summary!R$21)</f>
        <v>113.06541426706687</v>
      </c>
      <c r="S9" s="72">
        <f>IF(RES_hh_fech_in!S9=0,0,RES_hh_fech_in!S9/RES_summary!S$21)</f>
        <v>106.50382397598207</v>
      </c>
      <c r="T9" s="72">
        <f>IF(RES_hh_fech_in!T9=0,0,RES_hh_fech_in!T9/RES_summary!T$21)</f>
        <v>99.129345929554972</v>
      </c>
      <c r="U9" s="72">
        <f>IF(RES_hh_fech_in!U9=0,0,RES_hh_fech_in!U9/RES_summary!U$21)</f>
        <v>93.266471487485717</v>
      </c>
      <c r="V9" s="72">
        <f>IF(RES_hh_fech_in!V9=0,0,RES_hh_fech_in!V9/RES_summary!V$21)</f>
        <v>85.693295577222997</v>
      </c>
      <c r="W9" s="72">
        <f>IF(RES_hh_fech_in!W9=0,0,RES_hh_fech_in!W9/RES_summary!W$21)</f>
        <v>77.697725969802008</v>
      </c>
      <c r="X9" s="72">
        <f>IF(RES_hh_fech_in!X9=0,0,RES_hh_fech_in!X9/RES_summary!X$21)</f>
        <v>56.989809081161184</v>
      </c>
      <c r="Y9" s="72">
        <f>IF(RES_hh_fech_in!Y9=0,0,RES_hh_fech_in!Y9/RES_summary!Y$21)</f>
        <v>34.223098753801068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155.65990944035067</v>
      </c>
      <c r="D11" s="72">
        <f>IF(RES_hh_fech_in!D11=0,0,RES_hh_fech_in!D11/RES_summary!D$21)</f>
        <v>148.13637943977463</v>
      </c>
      <c r="E11" s="72">
        <f>IF(RES_hh_fech_in!E11=0,0,RES_hh_fech_in!E11/RES_summary!E$21)</f>
        <v>147.37538409946723</v>
      </c>
      <c r="F11" s="72">
        <f>IF(RES_hh_fech_in!F11=0,0,RES_hh_fech_in!F11/RES_summary!F$21)</f>
        <v>140.0428657022903</v>
      </c>
      <c r="G11" s="72">
        <f>IF(RES_hh_fech_in!G11=0,0,RES_hh_fech_in!G11/RES_summary!G$21)</f>
        <v>135.35158453125879</v>
      </c>
      <c r="H11" s="72">
        <f>IF(RES_hh_fech_in!H11=0,0,RES_hh_fech_in!H11/RES_summary!H$21)</f>
        <v>128.65123689730456</v>
      </c>
      <c r="I11" s="72">
        <f>IF(RES_hh_fech_in!I11=0,0,RES_hh_fech_in!I11/RES_summary!I$21)</f>
        <v>126.6290735896501</v>
      </c>
      <c r="J11" s="72">
        <f>IF(RES_hh_fech_in!J11=0,0,RES_hh_fech_in!J11/RES_summary!J$21)</f>
        <v>125.88921477219129</v>
      </c>
      <c r="K11" s="72">
        <f>IF(RES_hh_fech_in!K11=0,0,RES_hh_fech_in!K11/RES_summary!K$21)</f>
        <v>122.58184179793844</v>
      </c>
      <c r="L11" s="72">
        <f>IF(RES_hh_fech_in!L11=0,0,RES_hh_fech_in!L11/RES_summary!L$21)</f>
        <v>136.94535653422679</v>
      </c>
      <c r="M11" s="72">
        <f>IF(RES_hh_fech_in!M11=0,0,RES_hh_fech_in!M11/RES_summary!M$21)</f>
        <v>121.04067135074767</v>
      </c>
      <c r="N11" s="72">
        <f>IF(RES_hh_fech_in!N11=0,0,RES_hh_fech_in!N11/RES_summary!N$21)</f>
        <v>124.66509198700915</v>
      </c>
      <c r="O11" s="72">
        <f>IF(RES_hh_fech_in!O11=0,0,RES_hh_fech_in!O11/RES_summary!O$21)</f>
        <v>124.69606583604983</v>
      </c>
      <c r="P11" s="72">
        <f>IF(RES_hh_fech_in!P11=0,0,RES_hh_fech_in!P11/RES_summary!P$21)</f>
        <v>101.96321899521718</v>
      </c>
      <c r="Q11" s="72">
        <f>IF(RES_hh_fech_in!Q11=0,0,RES_hh_fech_in!Q11/RES_summary!Q$21)</f>
        <v>100.69733840112424</v>
      </c>
      <c r="R11" s="72">
        <f>IF(RES_hh_fech_in!R11=0,0,RES_hh_fech_in!R11/RES_summary!R$21)</f>
        <v>101.64796063770217</v>
      </c>
      <c r="S11" s="72">
        <f>IF(RES_hh_fech_in!S11=0,0,RES_hh_fech_in!S11/RES_summary!S$21)</f>
        <v>98.313037534370906</v>
      </c>
      <c r="T11" s="72">
        <f>IF(RES_hh_fech_in!T11=0,0,RES_hh_fech_in!T11/RES_summary!T$21)</f>
        <v>88.466210233156517</v>
      </c>
      <c r="U11" s="72">
        <f>IF(RES_hh_fech_in!U11=0,0,RES_hh_fech_in!U11/RES_summary!U$21)</f>
        <v>81.681358132290811</v>
      </c>
      <c r="V11" s="72">
        <f>IF(RES_hh_fech_in!V11=0,0,RES_hh_fech_in!V11/RES_summary!V$21)</f>
        <v>76.686666826705618</v>
      </c>
      <c r="W11" s="72">
        <f>IF(RES_hh_fech_in!W11=0,0,RES_hh_fech_in!W11/RES_summary!W$21)</f>
        <v>73.377965427071075</v>
      </c>
      <c r="X11" s="72">
        <f>IF(RES_hh_fech_in!X11=0,0,RES_hh_fech_in!X11/RES_summary!X$21)</f>
        <v>51.469423847300476</v>
      </c>
      <c r="Y11" s="72">
        <f>IF(RES_hh_fech_in!Y11=0,0,RES_hh_fech_in!Y11/RES_summary!Y$21)</f>
        <v>30.910205928074372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66.411219305925712</v>
      </c>
      <c r="D12" s="72">
        <f>IF(RES_hh_fech_in!D12=0,0,RES_hh_fech_in!D12/RES_summary!D$21)</f>
        <v>68.210589708012023</v>
      </c>
      <c r="E12" s="72">
        <f>IF(RES_hh_fech_in!E12=0,0,RES_hh_fech_in!E12/RES_summary!E$21)</f>
        <v>63.262715103811495</v>
      </c>
      <c r="F12" s="72">
        <f>IF(RES_hh_fech_in!F12=0,0,RES_hh_fech_in!F12/RES_summary!F$21)</f>
        <v>57.73264117895198</v>
      </c>
      <c r="G12" s="72">
        <f>IF(RES_hh_fech_in!G12=0,0,RES_hh_fech_in!G12/RES_summary!G$21)</f>
        <v>49.772450000397221</v>
      </c>
      <c r="H12" s="72">
        <f>IF(RES_hh_fech_in!H12=0,0,RES_hh_fech_in!H12/RES_summary!H$21)</f>
        <v>47.371444502245268</v>
      </c>
      <c r="I12" s="72">
        <f>IF(RES_hh_fech_in!I12=0,0,RES_hh_fech_in!I12/RES_summary!I$21)</f>
        <v>44.402987183411348</v>
      </c>
      <c r="J12" s="72">
        <f>IF(RES_hh_fech_in!J12=0,0,RES_hh_fech_in!J12/RES_summary!J$21)</f>
        <v>41.679464309856385</v>
      </c>
      <c r="K12" s="72">
        <f>IF(RES_hh_fech_in!K12=0,0,RES_hh_fech_in!K12/RES_summary!K$21)</f>
        <v>40.324805833116223</v>
      </c>
      <c r="L12" s="72">
        <f>IF(RES_hh_fech_in!L12=0,0,RES_hh_fech_in!L12/RES_summary!L$21)</f>
        <v>39.597432617059525</v>
      </c>
      <c r="M12" s="72">
        <f>IF(RES_hh_fech_in!M12=0,0,RES_hh_fech_in!M12/RES_summary!M$21)</f>
        <v>36.61350432454153</v>
      </c>
      <c r="N12" s="72">
        <f>IF(RES_hh_fech_in!N12=0,0,RES_hh_fech_in!N12/RES_summary!N$21)</f>
        <v>33.591857993783321</v>
      </c>
      <c r="O12" s="72">
        <f>IF(RES_hh_fech_in!O12=0,0,RES_hh_fech_in!O12/RES_summary!O$21)</f>
        <v>29.862936270626381</v>
      </c>
      <c r="P12" s="72">
        <f>IF(RES_hh_fech_in!P12=0,0,RES_hh_fech_in!P12/RES_summary!P$21)</f>
        <v>25.853591179548388</v>
      </c>
      <c r="Q12" s="72">
        <f>IF(RES_hh_fech_in!Q12=0,0,RES_hh_fech_in!Q12/RES_summary!Q$21)</f>
        <v>23.544946517895049</v>
      </c>
      <c r="R12" s="72">
        <f>IF(RES_hh_fech_in!R12=0,0,RES_hh_fech_in!R12/RES_summary!R$21)</f>
        <v>22.966257729797864</v>
      </c>
      <c r="S12" s="72">
        <f>IF(RES_hh_fech_in!S12=0,0,RES_hh_fech_in!S12/RES_summary!S$21)</f>
        <v>22.100000922380922</v>
      </c>
      <c r="T12" s="72">
        <f>IF(RES_hh_fech_in!T12=0,0,RES_hh_fech_in!T12/RES_summary!T$21)</f>
        <v>20.950143462056168</v>
      </c>
      <c r="U12" s="72">
        <f>IF(RES_hh_fech_in!U12=0,0,RES_hh_fech_in!U12/RES_summary!U$21)</f>
        <v>20.018441840252478</v>
      </c>
      <c r="V12" s="72">
        <f>IF(RES_hh_fech_in!V12=0,0,RES_hh_fech_in!V12/RES_summary!V$21)</f>
        <v>18.235940654361368</v>
      </c>
      <c r="W12" s="72">
        <f>IF(RES_hh_fech_in!W12=0,0,RES_hh_fech_in!W12/RES_summary!W$21)</f>
        <v>14.392696085400072</v>
      </c>
      <c r="X12" s="72">
        <f>IF(RES_hh_fech_in!X12=0,0,RES_hh_fech_in!X12/RES_summary!X$21)</f>
        <v>12.29484390889337</v>
      </c>
      <c r="Y12" s="72">
        <f>IF(RES_hh_fech_in!Y12=0,0,RES_hh_fech_in!Y12/RES_summary!Y$21)</f>
        <v>8.2608593601471476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172.15044406664364</v>
      </c>
      <c r="D13" s="74">
        <f>IF(RES_hh_fech_in!D13=0,0,RES_hh_fech_in!D13/RES_summary!D$21)</f>
        <v>155.53167696415923</v>
      </c>
      <c r="E13" s="74">
        <f>IF(RES_hh_fech_in!E13=0,0,RES_hh_fech_in!E13/RES_summary!E$21)</f>
        <v>160.49572336814111</v>
      </c>
      <c r="F13" s="74">
        <f>IF(RES_hh_fech_in!F13=0,0,RES_hh_fech_in!F13/RES_summary!F$21)</f>
        <v>151.73422544904133</v>
      </c>
      <c r="G13" s="74">
        <f>IF(RES_hh_fech_in!G13=0,0,RES_hh_fech_in!G13/RES_summary!G$21)</f>
        <v>143.76823231623578</v>
      </c>
      <c r="H13" s="74">
        <f>IF(RES_hh_fech_in!H13=0,0,RES_hh_fech_in!H13/RES_summary!H$21)</f>
        <v>147.57776309421948</v>
      </c>
      <c r="I13" s="74">
        <f>IF(RES_hh_fech_in!I13=0,0,RES_hh_fech_in!I13/RES_summary!I$21)</f>
        <v>132.78755594931587</v>
      </c>
      <c r="J13" s="74">
        <f>IF(RES_hh_fech_in!J13=0,0,RES_hh_fech_in!J13/RES_summary!J$21)</f>
        <v>129.84724729469781</v>
      </c>
      <c r="K13" s="74">
        <f>IF(RES_hh_fech_in!K13=0,0,RES_hh_fech_in!K13/RES_summary!K$21)</f>
        <v>0</v>
      </c>
      <c r="L13" s="74">
        <f>IF(RES_hh_fech_in!L13=0,0,RES_hh_fech_in!L13/RES_summary!L$21)</f>
        <v>143.76356541206204</v>
      </c>
      <c r="M13" s="74">
        <f>IF(RES_hh_fech_in!M13=0,0,RES_hh_fech_in!M13/RES_summary!M$21)</f>
        <v>119.26107700851998</v>
      </c>
      <c r="N13" s="74">
        <f>IF(RES_hh_fech_in!N13=0,0,RES_hh_fech_in!N13/RES_summary!N$21)</f>
        <v>125.90160805200698</v>
      </c>
      <c r="O13" s="74">
        <f>IF(RES_hh_fech_in!O13=0,0,RES_hh_fech_in!O13/RES_summary!O$21)</f>
        <v>128.34567997331285</v>
      </c>
      <c r="P13" s="74">
        <f>IF(RES_hh_fech_in!P13=0,0,RES_hh_fech_in!P13/RES_summary!P$21)</f>
        <v>101.68878942331719</v>
      </c>
      <c r="Q13" s="74">
        <f>IF(RES_hh_fech_in!Q13=0,0,RES_hh_fech_in!Q13/RES_summary!Q$21)</f>
        <v>98.182566758545391</v>
      </c>
      <c r="R13" s="74">
        <f>IF(RES_hh_fech_in!R13=0,0,RES_hh_fech_in!R13/RES_summary!R$21)</f>
        <v>112.28327341595052</v>
      </c>
      <c r="S13" s="74">
        <f>IF(RES_hh_fech_in!S13=0,0,RES_hh_fech_in!S13/RES_summary!S$21)</f>
        <v>99.837257765983509</v>
      </c>
      <c r="T13" s="74">
        <f>IF(RES_hh_fech_in!T13=0,0,RES_hh_fech_in!T13/RES_summary!T$21)</f>
        <v>80.708479129494634</v>
      </c>
      <c r="U13" s="74">
        <f>IF(RES_hh_fech_in!U13=0,0,RES_hh_fech_in!U13/RES_summary!U$21)</f>
        <v>75.557943340936475</v>
      </c>
      <c r="V13" s="74">
        <f>IF(RES_hh_fech_in!V13=0,0,RES_hh_fech_in!V13/RES_summary!V$21)</f>
        <v>69.732344266858249</v>
      </c>
      <c r="W13" s="74">
        <f>IF(RES_hh_fech_in!W13=0,0,RES_hh_fech_in!W13/RES_summary!W$21)</f>
        <v>0</v>
      </c>
      <c r="X13" s="74">
        <f>IF(RES_hh_fech_in!X13=0,0,RES_hh_fech_in!X13/RES_summary!X$21)</f>
        <v>0</v>
      </c>
      <c r="Y13" s="74">
        <f>IF(RES_hh_fech_in!Y13=0,0,RES_hh_fech_in!Y13/RES_summary!Y$21)</f>
        <v>0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1.432409087201425</v>
      </c>
      <c r="D14" s="76">
        <f>IF(RES_hh_fech_in!D14=0,0,RES_hh_fech_in!D14/RES_summary!D$21)</f>
        <v>1.2637842443366905</v>
      </c>
      <c r="E14" s="76">
        <f>IF(RES_hh_fech_in!E14=0,0,RES_hh_fech_in!E14/RES_summary!E$21)</f>
        <v>1.3473981085917259</v>
      </c>
      <c r="F14" s="76">
        <f>IF(RES_hh_fech_in!F14=0,0,RES_hh_fech_in!F14/RES_summary!F$21)</f>
        <v>1.1984279910439644</v>
      </c>
      <c r="G14" s="76">
        <f>IF(RES_hh_fech_in!G14=0,0,RES_hh_fech_in!G14/RES_summary!G$21)</f>
        <v>1.0513410183927936</v>
      </c>
      <c r="H14" s="76">
        <f>IF(RES_hh_fech_in!H14=0,0,RES_hh_fech_in!H14/RES_summary!H$21)</f>
        <v>0.89413136536257332</v>
      </c>
      <c r="I14" s="76">
        <f>IF(RES_hh_fech_in!I14=0,0,RES_hh_fech_in!I14/RES_summary!I$21)</f>
        <v>0.7411636567125669</v>
      </c>
      <c r="J14" s="76">
        <f>IF(RES_hh_fech_in!J14=0,0,RES_hh_fech_in!J14/RES_summary!J$21)</f>
        <v>0.86672081868071627</v>
      </c>
      <c r="K14" s="76">
        <f>IF(RES_hh_fech_in!K14=0,0,RES_hh_fech_in!K14/RES_summary!K$21)</f>
        <v>0.8334426965864854</v>
      </c>
      <c r="L14" s="76">
        <f>IF(RES_hh_fech_in!L14=0,0,RES_hh_fech_in!L14/RES_summary!L$21)</f>
        <v>1.017159747611003</v>
      </c>
      <c r="M14" s="76">
        <f>IF(RES_hh_fech_in!M14=0,0,RES_hh_fech_in!M14/RES_summary!M$21)</f>
        <v>0.79817185451300232</v>
      </c>
      <c r="N14" s="76">
        <f>IF(RES_hh_fech_in!N14=0,0,RES_hh_fech_in!N14/RES_summary!N$21)</f>
        <v>0.84436872509054361</v>
      </c>
      <c r="O14" s="76">
        <f>IF(RES_hh_fech_in!O14=0,0,RES_hh_fech_in!O14/RES_summary!O$21)</f>
        <v>0.79875669189379195</v>
      </c>
      <c r="P14" s="76">
        <f>IF(RES_hh_fech_in!P14=0,0,RES_hh_fech_in!P14/RES_summary!P$21)</f>
        <v>0.71053588694608938</v>
      </c>
      <c r="Q14" s="76">
        <f>IF(RES_hh_fech_in!Q14=0,0,RES_hh_fech_in!Q14/RES_summary!Q$21)</f>
        <v>0.87127215638821276</v>
      </c>
      <c r="R14" s="76">
        <f>IF(RES_hh_fech_in!R14=0,0,RES_hh_fech_in!R14/RES_summary!R$21)</f>
        <v>0.90772172146859031</v>
      </c>
      <c r="S14" s="76">
        <f>IF(RES_hh_fech_in!S14=0,0,RES_hh_fech_in!S14/RES_summary!S$21)</f>
        <v>0.80414859927231208</v>
      </c>
      <c r="T14" s="76">
        <f>IF(RES_hh_fech_in!T14=0,0,RES_hh_fech_in!T14/RES_summary!T$21)</f>
        <v>0.66256195513615923</v>
      </c>
      <c r="U14" s="76">
        <f>IF(RES_hh_fech_in!U14=0,0,RES_hh_fech_in!U14/RES_summary!U$21)</f>
        <v>0.58756573331964623</v>
      </c>
      <c r="V14" s="76">
        <f>IF(RES_hh_fech_in!V14=0,0,RES_hh_fech_in!V14/RES_summary!V$21)</f>
        <v>0.56385721002429567</v>
      </c>
      <c r="W14" s="76">
        <f>IF(RES_hh_fech_in!W14=0,0,RES_hh_fech_in!W14/RES_summary!W$21)</f>
        <v>0.50713215876331463</v>
      </c>
      <c r="X14" s="76">
        <f>IF(RES_hh_fech_in!X14=0,0,RES_hh_fech_in!X14/RES_summary!X$21)</f>
        <v>0.32006330520008353</v>
      </c>
      <c r="Y14" s="76">
        <f>IF(RES_hh_fech_in!Y14=0,0,RES_hh_fech_in!Y14/RES_summary!Y$21)</f>
        <v>0.21542536811173715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0</v>
      </c>
      <c r="E15" s="69">
        <f>IF(RES_hh_fech_in!E15=0,0,RES_hh_fech_in!E15/RES_summary!E$21)</f>
        <v>2.1875824703395094E-2</v>
      </c>
      <c r="F15" s="69">
        <f>IF(RES_hh_fech_in!F15=0,0,RES_hh_fech_in!F15/RES_summary!F$21)</f>
        <v>3.9085261377182871E-2</v>
      </c>
      <c r="G15" s="69">
        <f>IF(RES_hh_fech_in!G15=0,0,RES_hh_fech_in!G15/RES_summary!G$21)</f>
        <v>4.7537648016482179E-2</v>
      </c>
      <c r="H15" s="69">
        <f>IF(RES_hh_fech_in!H15=0,0,RES_hh_fech_in!H15/RES_summary!H$21)</f>
        <v>5.4853619383331081E-2</v>
      </c>
      <c r="I15" s="69">
        <f>IF(RES_hh_fech_in!I15=0,0,RES_hh_fech_in!I15/RES_summary!I$21)</f>
        <v>4.943871555877033E-2</v>
      </c>
      <c r="J15" s="69">
        <f>IF(RES_hh_fech_in!J15=0,0,RES_hh_fech_in!J15/RES_summary!J$21)</f>
        <v>4.2724419820710118E-2</v>
      </c>
      <c r="K15" s="69">
        <f>IF(RES_hh_fech_in!K15=0,0,RES_hh_fech_in!K15/RES_summary!K$21)</f>
        <v>5.3547570678441667E-2</v>
      </c>
      <c r="L15" s="69">
        <f>IF(RES_hh_fech_in!L15=0,0,RES_hh_fech_in!L15/RES_summary!L$21)</f>
        <v>6.7485951635511965E-2</v>
      </c>
      <c r="M15" s="69">
        <f>IF(RES_hh_fech_in!M15=0,0,RES_hh_fech_in!M15/RES_summary!M$21)</f>
        <v>6.5722999217653302E-2</v>
      </c>
      <c r="N15" s="69">
        <f>IF(RES_hh_fech_in!N15=0,0,RES_hh_fech_in!N15/RES_summary!N$21)</f>
        <v>7.5284313885713619E-2</v>
      </c>
      <c r="O15" s="69">
        <f>IF(RES_hh_fech_in!O15=0,0,RES_hh_fech_in!O15/RES_summary!O$21)</f>
        <v>0.10910856228282843</v>
      </c>
      <c r="P15" s="69">
        <f>IF(RES_hh_fech_in!P15=0,0,RES_hh_fech_in!P15/RES_summary!P$21)</f>
        <v>0.10627347575816387</v>
      </c>
      <c r="Q15" s="69">
        <f>IF(RES_hh_fech_in!Q15=0,0,RES_hh_fech_in!Q15/RES_summary!Q$21)</f>
        <v>0.2435328055457239</v>
      </c>
      <c r="R15" s="69">
        <f>IF(RES_hh_fech_in!R15=0,0,RES_hh_fech_in!R15/RES_summary!R$21)</f>
        <v>0.27770195080659799</v>
      </c>
      <c r="S15" s="69">
        <f>IF(RES_hh_fech_in!S15=0,0,RES_hh_fech_in!S15/RES_summary!S$21)</f>
        <v>0.30366587518483745</v>
      </c>
      <c r="T15" s="69">
        <f>IF(RES_hh_fech_in!T15=0,0,RES_hh_fech_in!T15/RES_summary!T$21)</f>
        <v>0.33928672013206745</v>
      </c>
      <c r="U15" s="69">
        <f>IF(RES_hh_fech_in!U15=0,0,RES_hh_fech_in!U15/RES_summary!U$21)</f>
        <v>0.31669126211456644</v>
      </c>
      <c r="V15" s="69">
        <f>IF(RES_hh_fech_in!V15=0,0,RES_hh_fech_in!V15/RES_summary!V$21)</f>
        <v>0.29702962859335247</v>
      </c>
      <c r="W15" s="69">
        <f>IF(RES_hh_fech_in!W15=0,0,RES_hh_fech_in!W15/RES_summary!W$21)</f>
        <v>0.24926761600181377</v>
      </c>
      <c r="X15" s="69">
        <f>IF(RES_hh_fech_in!X15=0,0,RES_hh_fech_in!X15/RES_summary!X$21)</f>
        <v>0.31933797551280507</v>
      </c>
      <c r="Y15" s="69">
        <f>IF(RES_hh_fech_in!Y15=0,0,RES_hh_fech_in!Y15/RES_summary!Y$21)</f>
        <v>0.20981557518773922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0</v>
      </c>
      <c r="E16" s="72">
        <f>IF(RES_hh_fech_in!E16=0,0,RES_hh_fech_in!E16/RES_summary!E$21)</f>
        <v>2.1875824703395094E-2</v>
      </c>
      <c r="F16" s="72">
        <f>IF(RES_hh_fech_in!F16=0,0,RES_hh_fech_in!F16/RES_summary!F$21)</f>
        <v>3.9085261377182871E-2</v>
      </c>
      <c r="G16" s="72">
        <f>IF(RES_hh_fech_in!G16=0,0,RES_hh_fech_in!G16/RES_summary!G$21)</f>
        <v>4.7537648016482179E-2</v>
      </c>
      <c r="H16" s="72">
        <f>IF(RES_hh_fech_in!H16=0,0,RES_hh_fech_in!H16/RES_summary!H$21)</f>
        <v>5.4853619383331081E-2</v>
      </c>
      <c r="I16" s="72">
        <f>IF(RES_hh_fech_in!I16=0,0,RES_hh_fech_in!I16/RES_summary!I$21)</f>
        <v>4.943871555877033E-2</v>
      </c>
      <c r="J16" s="72">
        <f>IF(RES_hh_fech_in!J16=0,0,RES_hh_fech_in!J16/RES_summary!J$21)</f>
        <v>4.2724419820710118E-2</v>
      </c>
      <c r="K16" s="72">
        <f>IF(RES_hh_fech_in!K16=0,0,RES_hh_fech_in!K16/RES_summary!K$21)</f>
        <v>5.3547570678441667E-2</v>
      </c>
      <c r="L16" s="72">
        <f>IF(RES_hh_fech_in!L16=0,0,RES_hh_fech_in!L16/RES_summary!L$21)</f>
        <v>6.7485951635511965E-2</v>
      </c>
      <c r="M16" s="72">
        <f>IF(RES_hh_fech_in!M16=0,0,RES_hh_fech_in!M16/RES_summary!M$21)</f>
        <v>6.5722999217653302E-2</v>
      </c>
      <c r="N16" s="72">
        <f>IF(RES_hh_fech_in!N16=0,0,RES_hh_fech_in!N16/RES_summary!N$21)</f>
        <v>7.5284313885713619E-2</v>
      </c>
      <c r="O16" s="72">
        <f>IF(RES_hh_fech_in!O16=0,0,RES_hh_fech_in!O16/RES_summary!O$21)</f>
        <v>0.10910856228282843</v>
      </c>
      <c r="P16" s="72">
        <f>IF(RES_hh_fech_in!P16=0,0,RES_hh_fech_in!P16/RES_summary!P$21)</f>
        <v>0.10627347575816387</v>
      </c>
      <c r="Q16" s="72">
        <f>IF(RES_hh_fech_in!Q16=0,0,RES_hh_fech_in!Q16/RES_summary!Q$21)</f>
        <v>0.2435328055457239</v>
      </c>
      <c r="R16" s="72">
        <f>IF(RES_hh_fech_in!R16=0,0,RES_hh_fech_in!R16/RES_summary!R$21)</f>
        <v>0.27770195080659799</v>
      </c>
      <c r="S16" s="72">
        <f>IF(RES_hh_fech_in!S16=0,0,RES_hh_fech_in!S16/RES_summary!S$21)</f>
        <v>0.30366587518483745</v>
      </c>
      <c r="T16" s="72">
        <f>IF(RES_hh_fech_in!T16=0,0,RES_hh_fech_in!T16/RES_summary!T$21)</f>
        <v>0.33928672013206745</v>
      </c>
      <c r="U16" s="72">
        <f>IF(RES_hh_fech_in!U16=0,0,RES_hh_fech_in!U16/RES_summary!U$21)</f>
        <v>0.31669126211456644</v>
      </c>
      <c r="V16" s="72">
        <f>IF(RES_hh_fech_in!V16=0,0,RES_hh_fech_in!V16/RES_summary!V$21)</f>
        <v>0.29702962859335247</v>
      </c>
      <c r="W16" s="72">
        <f>IF(RES_hh_fech_in!W16=0,0,RES_hh_fech_in!W16/RES_summary!W$21)</f>
        <v>0.24926761600181377</v>
      </c>
      <c r="X16" s="72">
        <f>IF(RES_hh_fech_in!X16=0,0,RES_hh_fech_in!X16/RES_summary!X$21)</f>
        <v>0.31933797551280507</v>
      </c>
      <c r="Y16" s="72">
        <f>IF(RES_hh_fech_in!Y16=0,0,RES_hh_fech_in!Y16/RES_summary!Y$21)</f>
        <v>0.20981557518773922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25.36483088461452</v>
      </c>
      <c r="D17" s="69">
        <f>IF(RES_hh_fech_in!D17=0,0,RES_hh_fech_in!D17/RES_summary!D$21)</f>
        <v>24.838124294386976</v>
      </c>
      <c r="E17" s="69">
        <f>IF(RES_hh_fech_in!E17=0,0,RES_hh_fech_in!E17/RES_summary!E$21)</f>
        <v>25.533297253120477</v>
      </c>
      <c r="F17" s="69">
        <f>IF(RES_hh_fech_in!F17=0,0,RES_hh_fech_in!F17/RES_summary!F$21)</f>
        <v>24.504755587584267</v>
      </c>
      <c r="G17" s="69">
        <f>IF(RES_hh_fech_in!G17=0,0,RES_hh_fech_in!G17/RES_summary!G$21)</f>
        <v>24.479296574542676</v>
      </c>
      <c r="H17" s="69">
        <f>IF(RES_hh_fech_in!H17=0,0,RES_hh_fech_in!H17/RES_summary!H$21)</f>
        <v>23.508803644274465</v>
      </c>
      <c r="I17" s="69">
        <f>IF(RES_hh_fech_in!I17=0,0,RES_hh_fech_in!I17/RES_summary!I$21)</f>
        <v>21.764764546757565</v>
      </c>
      <c r="J17" s="69">
        <f>IF(RES_hh_fech_in!J17=0,0,RES_hh_fech_in!J17/RES_summary!J$21)</f>
        <v>21.190659367382583</v>
      </c>
      <c r="K17" s="69">
        <f>IF(RES_hh_fech_in!K17=0,0,RES_hh_fech_in!K17/RES_summary!K$21)</f>
        <v>19.764095683897022</v>
      </c>
      <c r="L17" s="69">
        <f>IF(RES_hh_fech_in!L17=0,0,RES_hh_fech_in!L17/RES_summary!L$21)</f>
        <v>19.853648442246385</v>
      </c>
      <c r="M17" s="69">
        <f>IF(RES_hh_fech_in!M17=0,0,RES_hh_fech_in!M17/RES_summary!M$21)</f>
        <v>16.980251268140147</v>
      </c>
      <c r="N17" s="69">
        <f>IF(RES_hh_fech_in!N17=0,0,RES_hh_fech_in!N17/RES_summary!N$21)</f>
        <v>16.219705390394957</v>
      </c>
      <c r="O17" s="69">
        <f>IF(RES_hh_fech_in!O17=0,0,RES_hh_fech_in!O17/RES_summary!O$21)</f>
        <v>15.502565166823304</v>
      </c>
      <c r="P17" s="69">
        <f>IF(RES_hh_fech_in!P17=0,0,RES_hh_fech_in!P17/RES_summary!P$21)</f>
        <v>15.391736601072299</v>
      </c>
      <c r="Q17" s="69">
        <f>IF(RES_hh_fech_in!Q17=0,0,RES_hh_fech_in!Q17/RES_summary!Q$21)</f>
        <v>14.749776509190006</v>
      </c>
      <c r="R17" s="69">
        <f>IF(RES_hh_fech_in!R17=0,0,RES_hh_fech_in!R17/RES_summary!R$21)</f>
        <v>15.148240876451203</v>
      </c>
      <c r="S17" s="69">
        <f>IF(RES_hh_fech_in!S17=0,0,RES_hh_fech_in!S17/RES_summary!S$21)</f>
        <v>15.65968712580862</v>
      </c>
      <c r="T17" s="69">
        <f>IF(RES_hh_fech_in!T17=0,0,RES_hh_fech_in!T17/RES_summary!T$21)</f>
        <v>15.168999372832062</v>
      </c>
      <c r="U17" s="69">
        <f>IF(RES_hh_fech_in!U17=0,0,RES_hh_fech_in!U17/RES_summary!U$21)</f>
        <v>14.621950501023555</v>
      </c>
      <c r="V17" s="69">
        <f>IF(RES_hh_fech_in!V17=0,0,RES_hh_fech_in!V17/RES_summary!V$21)</f>
        <v>15.037632156907197</v>
      </c>
      <c r="W17" s="69">
        <f>IF(RES_hh_fech_in!W17=0,0,RES_hh_fech_in!W17/RES_summary!W$21)</f>
        <v>13.813222923348034</v>
      </c>
      <c r="X17" s="69">
        <f>IF(RES_hh_fech_in!X17=0,0,RES_hh_fech_in!X17/RES_summary!X$21)</f>
        <v>12.137536025778923</v>
      </c>
      <c r="Y17" s="69">
        <f>IF(RES_hh_fech_in!Y17=0,0,RES_hh_fech_in!Y17/RES_summary!Y$21)</f>
        <v>10.233382493008857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25.268695436144252</v>
      </c>
      <c r="D18" s="72">
        <f>IF(RES_hh_fech_in!D18=0,0,RES_hh_fech_in!D18/RES_summary!D$21)</f>
        <v>24.535957331400205</v>
      </c>
      <c r="E18" s="72">
        <f>IF(RES_hh_fech_in!E18=0,0,RES_hh_fech_in!E18/RES_summary!E$21)</f>
        <v>25.472794400818291</v>
      </c>
      <c r="F18" s="72">
        <f>IF(RES_hh_fech_in!F18=0,0,RES_hh_fech_in!F18/RES_summary!F$21)</f>
        <v>24.934528244353249</v>
      </c>
      <c r="G18" s="72">
        <f>IF(RES_hh_fech_in!G18=0,0,RES_hh_fech_in!G18/RES_summary!G$21)</f>
        <v>23.186496399835193</v>
      </c>
      <c r="H18" s="72">
        <f>IF(RES_hh_fech_in!H18=0,0,RES_hh_fech_in!H18/RES_summary!H$21)</f>
        <v>25.543624238016253</v>
      </c>
      <c r="I18" s="72">
        <f>IF(RES_hh_fech_in!I18=0,0,RES_hh_fech_in!I18/RES_summary!I$21)</f>
        <v>21.423588253695037</v>
      </c>
      <c r="J18" s="72">
        <f>IF(RES_hh_fech_in!J18=0,0,RES_hh_fech_in!J18/RES_summary!J$21)</f>
        <v>20.286287445313082</v>
      </c>
      <c r="K18" s="72">
        <f>IF(RES_hh_fech_in!K18=0,0,RES_hh_fech_in!K18/RES_summary!K$21)</f>
        <v>19.337433708199242</v>
      </c>
      <c r="L18" s="72">
        <f>IF(RES_hh_fech_in!L18=0,0,RES_hh_fech_in!L18/RES_summary!L$21)</f>
        <v>20.265710490546944</v>
      </c>
      <c r="M18" s="72">
        <f>IF(RES_hh_fech_in!M18=0,0,RES_hh_fech_in!M18/RES_summary!M$21)</f>
        <v>17.987052835392394</v>
      </c>
      <c r="N18" s="72">
        <f>IF(RES_hh_fech_in!N18=0,0,RES_hh_fech_in!N18/RES_summary!N$21)</f>
        <v>16.960329161996071</v>
      </c>
      <c r="O18" s="72">
        <f>IF(RES_hh_fech_in!O18=0,0,RES_hh_fech_in!O18/RES_summary!O$21)</f>
        <v>16.411111277534296</v>
      </c>
      <c r="P18" s="72">
        <f>IF(RES_hh_fech_in!P18=0,0,RES_hh_fech_in!P18/RES_summary!P$21)</f>
        <v>16.339676552860134</v>
      </c>
      <c r="Q18" s="72">
        <f>IF(RES_hh_fech_in!Q18=0,0,RES_hh_fech_in!Q18/RES_summary!Q$21)</f>
        <v>16.769661669485661</v>
      </c>
      <c r="R18" s="72">
        <f>IF(RES_hh_fech_in!R18=0,0,RES_hh_fech_in!R18/RES_summary!R$21)</f>
        <v>15.25239785771773</v>
      </c>
      <c r="S18" s="72">
        <f>IF(RES_hh_fech_in!S18=0,0,RES_hh_fech_in!S18/RES_summary!S$21)</f>
        <v>16.959718680157884</v>
      </c>
      <c r="T18" s="72">
        <f>IF(RES_hh_fech_in!T18=0,0,RES_hh_fech_in!T18/RES_summary!T$21)</f>
        <v>16.366406497347896</v>
      </c>
      <c r="U18" s="72">
        <f>IF(RES_hh_fech_in!U18=0,0,RES_hh_fech_in!U18/RES_summary!U$21)</f>
        <v>0</v>
      </c>
      <c r="V18" s="72">
        <f>IF(RES_hh_fech_in!V18=0,0,RES_hh_fech_in!V18/RES_summary!V$21)</f>
        <v>14.884311902441862</v>
      </c>
      <c r="W18" s="72">
        <f>IF(RES_hh_fech_in!W18=0,0,RES_hh_fech_in!W18/RES_summary!W$21)</f>
        <v>12.781608801980628</v>
      </c>
      <c r="X18" s="72">
        <f>IF(RES_hh_fech_in!X18=0,0,RES_hh_fech_in!X18/RES_summary!X$21)</f>
        <v>14.131603107395257</v>
      </c>
      <c r="Y18" s="72">
        <f>IF(RES_hh_fech_in!Y18=0,0,RES_hh_fech_in!Y18/RES_summary!Y$21)</f>
        <v>9.7908251863798377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0</v>
      </c>
      <c r="D19" s="72">
        <f>IF(RES_hh_fech_in!D19=0,0,RES_hh_fech_in!D19/RES_summary!D$21)</f>
        <v>0</v>
      </c>
      <c r="E19" s="72">
        <f>IF(RES_hh_fech_in!E19=0,0,RES_hh_fech_in!E19/RES_summary!E$21)</f>
        <v>0</v>
      </c>
      <c r="F19" s="72">
        <f>IF(RES_hh_fech_in!F19=0,0,RES_hh_fech_in!F19/RES_summary!F$21)</f>
        <v>0</v>
      </c>
      <c r="G19" s="72">
        <f>IF(RES_hh_fech_in!G19=0,0,RES_hh_fech_in!G19/RES_summary!G$21)</f>
        <v>0</v>
      </c>
      <c r="H19" s="72">
        <f>IF(RES_hh_fech_in!H19=0,0,RES_hh_fech_in!H19/RES_summary!H$21)</f>
        <v>0</v>
      </c>
      <c r="I19" s="72">
        <f>IF(RES_hh_fech_in!I19=0,0,RES_hh_fech_in!I19/RES_summary!I$21)</f>
        <v>0</v>
      </c>
      <c r="J19" s="72">
        <f>IF(RES_hh_fech_in!J19=0,0,RES_hh_fech_in!J19/RES_summary!J$21)</f>
        <v>0</v>
      </c>
      <c r="K19" s="72">
        <f>IF(RES_hh_fech_in!K19=0,0,RES_hh_fech_in!K19/RES_summary!K$21)</f>
        <v>0</v>
      </c>
      <c r="L19" s="72">
        <f>IF(RES_hh_fech_in!L19=0,0,RES_hh_fech_in!L19/RES_summary!L$21)</f>
        <v>0</v>
      </c>
      <c r="M19" s="72">
        <f>IF(RES_hh_fech_in!M19=0,0,RES_hh_fech_in!M19/RES_summary!M$21)</f>
        <v>0</v>
      </c>
      <c r="N19" s="72">
        <f>IF(RES_hh_fech_in!N19=0,0,RES_hh_fech_in!N19/RES_summary!N$21)</f>
        <v>0</v>
      </c>
      <c r="O19" s="72">
        <f>IF(RES_hh_fech_in!O19=0,0,RES_hh_fech_in!O19/RES_summary!O$21)</f>
        <v>0</v>
      </c>
      <c r="P19" s="72">
        <f>IF(RES_hh_fech_in!P19=0,0,RES_hh_fech_in!P19/RES_summary!P$21)</f>
        <v>0</v>
      </c>
      <c r="Q19" s="72">
        <f>IF(RES_hh_fech_in!Q19=0,0,RES_hh_fech_in!Q19/RES_summary!Q$21)</f>
        <v>0</v>
      </c>
      <c r="R19" s="72">
        <f>IF(RES_hh_fech_in!R19=0,0,RES_hh_fech_in!R19/RES_summary!R$21)</f>
        <v>0</v>
      </c>
      <c r="S19" s="72">
        <f>IF(RES_hh_fech_in!S19=0,0,RES_hh_fech_in!S19/RES_summary!S$21)</f>
        <v>0</v>
      </c>
      <c r="T19" s="72">
        <f>IF(RES_hh_fech_in!T19=0,0,RES_hh_fech_in!T19/RES_summary!T$21)</f>
        <v>0</v>
      </c>
      <c r="U19" s="72">
        <f>IF(RES_hh_fech_in!U19=0,0,RES_hh_fech_in!U19/RES_summary!U$21)</f>
        <v>0</v>
      </c>
      <c r="V19" s="72">
        <f>IF(RES_hh_fech_in!V19=0,0,RES_hh_fech_in!V19/RES_summary!V$21)</f>
        <v>0</v>
      </c>
      <c r="W19" s="72">
        <f>IF(RES_hh_fech_in!W19=0,0,RES_hh_fech_in!W19/RES_summary!W$21)</f>
        <v>0</v>
      </c>
      <c r="X19" s="72">
        <f>IF(RES_hh_fech_in!X19=0,0,RES_hh_fech_in!X19/RES_summary!X$21)</f>
        <v>0</v>
      </c>
      <c r="Y19" s="72">
        <f>IF(RES_hh_fech_in!Y19=0,0,RES_hh_fech_in!Y19/RES_summary!Y$21)</f>
        <v>0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0</v>
      </c>
      <c r="D20" s="72">
        <f>IF(RES_hh_fech_in!D20=0,0,RES_hh_fech_in!D20/RES_summary!D$21)</f>
        <v>0</v>
      </c>
      <c r="E20" s="72">
        <f>IF(RES_hh_fech_in!E20=0,0,RES_hh_fech_in!E20/RES_summary!E$21)</f>
        <v>0</v>
      </c>
      <c r="F20" s="72">
        <f>IF(RES_hh_fech_in!F20=0,0,RES_hh_fech_in!F20/RES_summary!F$21)</f>
        <v>0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0</v>
      </c>
      <c r="L20" s="72">
        <f>IF(RES_hh_fech_in!L20=0,0,RES_hh_fech_in!L20/RES_summary!L$21)</f>
        <v>0</v>
      </c>
      <c r="M20" s="72">
        <f>IF(RES_hh_fech_in!M20=0,0,RES_hh_fech_in!M20/RES_summary!M$21)</f>
        <v>0</v>
      </c>
      <c r="N20" s="72">
        <f>IF(RES_hh_fech_in!N20=0,0,RES_hh_fech_in!N20/RES_summary!N$21)</f>
        <v>0</v>
      </c>
      <c r="O20" s="72">
        <f>IF(RES_hh_fech_in!O20=0,0,RES_hh_fech_in!O20/RES_summary!O$21)</f>
        <v>0</v>
      </c>
      <c r="P20" s="72">
        <f>IF(RES_hh_fech_in!P20=0,0,RES_hh_fech_in!P20/RES_summary!P$21)</f>
        <v>0</v>
      </c>
      <c r="Q20" s="72">
        <f>IF(RES_hh_fech_in!Q20=0,0,RES_hh_fech_in!Q20/RES_summary!Q$21)</f>
        <v>0</v>
      </c>
      <c r="R20" s="72">
        <f>IF(RES_hh_fech_in!R20=0,0,RES_hh_fech_in!R20/RES_summary!R$21)</f>
        <v>0</v>
      </c>
      <c r="S20" s="72">
        <f>IF(RES_hh_fech_in!S20=0,0,RES_hh_fech_in!S20/RES_summary!S$21)</f>
        <v>0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0</v>
      </c>
      <c r="Y20" s="72">
        <f>IF(RES_hh_fech_in!Y20=0,0,RES_hh_fech_in!Y20/RES_summary!Y$21)</f>
        <v>0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29.386724850208815</v>
      </c>
      <c r="D21" s="72">
        <f>IF(RES_hh_fech_in!D21=0,0,RES_hh_fech_in!D21/RES_summary!D$21)</f>
        <v>27.508612235960172</v>
      </c>
      <c r="E21" s="72">
        <f>IF(RES_hh_fech_in!E21=0,0,RES_hh_fech_in!E21/RES_summary!E$21)</f>
        <v>28.715728028731515</v>
      </c>
      <c r="F21" s="72">
        <f>IF(RES_hh_fech_in!F21=0,0,RES_hh_fech_in!F21/RES_summary!F$21)</f>
        <v>27.086477836651614</v>
      </c>
      <c r="G21" s="72">
        <f>IF(RES_hh_fech_in!G21=0,0,RES_hh_fech_in!G21/RES_summary!G$21)</f>
        <v>27.867267999704914</v>
      </c>
      <c r="H21" s="72">
        <f>IF(RES_hh_fech_in!H21=0,0,RES_hh_fech_in!H21/RES_summary!H$21)</f>
        <v>26.223613150080013</v>
      </c>
      <c r="I21" s="72">
        <f>IF(RES_hh_fech_in!I21=0,0,RES_hh_fech_in!I21/RES_summary!I$21)</f>
        <v>24.019833629911993</v>
      </c>
      <c r="J21" s="72">
        <f>IF(RES_hh_fech_in!J21=0,0,RES_hh_fech_in!J21/RES_summary!J$21)</f>
        <v>23.296442410292652</v>
      </c>
      <c r="K21" s="72">
        <f>IF(RES_hh_fech_in!K21=0,0,RES_hh_fech_in!K21/RES_summary!K$21)</f>
        <v>21.399213474011457</v>
      </c>
      <c r="L21" s="72">
        <f>IF(RES_hh_fech_in!L21=0,0,RES_hh_fech_in!L21/RES_summary!L$21)</f>
        <v>22.076702540412295</v>
      </c>
      <c r="M21" s="72">
        <f>IF(RES_hh_fech_in!M21=0,0,RES_hh_fech_in!M21/RES_summary!M$21)</f>
        <v>17.848329982130615</v>
      </c>
      <c r="N21" s="72">
        <f>IF(RES_hh_fech_in!N21=0,0,RES_hh_fech_in!N21/RES_summary!N$21)</f>
        <v>17.040490225678475</v>
      </c>
      <c r="O21" s="72">
        <f>IF(RES_hh_fech_in!O21=0,0,RES_hh_fech_in!O21/RES_summary!O$21)</f>
        <v>16.258763217580597</v>
      </c>
      <c r="P21" s="72">
        <f>IF(RES_hh_fech_in!P21=0,0,RES_hh_fech_in!P21/RES_summary!P$21)</f>
        <v>14.147296748402329</v>
      </c>
      <c r="Q21" s="72">
        <f>IF(RES_hh_fech_in!Q21=0,0,RES_hh_fech_in!Q21/RES_summary!Q$21)</f>
        <v>14.281972336881717</v>
      </c>
      <c r="R21" s="72">
        <f>IF(RES_hh_fech_in!R21=0,0,RES_hh_fech_in!R21/RES_summary!R$21)</f>
        <v>15.272799999875993</v>
      </c>
      <c r="S21" s="72">
        <f>IF(RES_hh_fech_in!S21=0,0,RES_hh_fech_in!S21/RES_summary!S$21)</f>
        <v>15.683665829920665</v>
      </c>
      <c r="T21" s="72">
        <f>IF(RES_hh_fech_in!T21=0,0,RES_hh_fech_in!T21/RES_summary!T$21)</f>
        <v>14.740704677932449</v>
      </c>
      <c r="U21" s="72">
        <f>IF(RES_hh_fech_in!U21=0,0,RES_hh_fech_in!U21/RES_summary!U$21)</f>
        <v>13.944122596109894</v>
      </c>
      <c r="V21" s="72">
        <f>IF(RES_hh_fech_in!V21=0,0,RES_hh_fech_in!V21/RES_summary!V$21)</f>
        <v>14.658305127952705</v>
      </c>
      <c r="W21" s="72">
        <f>IF(RES_hh_fech_in!W21=0,0,RES_hh_fech_in!W21/RES_summary!W$21)</f>
        <v>14.188167190102932</v>
      </c>
      <c r="X21" s="72">
        <f>IF(RES_hh_fech_in!X21=0,0,RES_hh_fech_in!X21/RES_summary!X$21)</f>
        <v>11.343710639855047</v>
      </c>
      <c r="Y21" s="72">
        <f>IF(RES_hh_fech_in!Y21=0,0,RES_hh_fech_in!Y21/RES_summary!Y$21)</f>
        <v>10.225295922248444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27.708658439738603</v>
      </c>
      <c r="D22" s="72">
        <f>IF(RES_hh_fech_in!D22=0,0,RES_hh_fech_in!D22/RES_summary!D$21)</f>
        <v>27.734978250162424</v>
      </c>
      <c r="E22" s="72">
        <f>IF(RES_hh_fech_in!E22=0,0,RES_hh_fech_in!E22/RES_summary!E$21)</f>
        <v>27.099946259382207</v>
      </c>
      <c r="F22" s="72">
        <f>IF(RES_hh_fech_in!F22=0,0,RES_hh_fech_in!F22/RES_summary!F$21)</f>
        <v>25.662157965234286</v>
      </c>
      <c r="G22" s="72">
        <f>IF(RES_hh_fech_in!G22=0,0,RES_hh_fech_in!G22/RES_summary!G$21)</f>
        <v>26.189134998087685</v>
      </c>
      <c r="H22" s="72">
        <f>IF(RES_hh_fech_in!H22=0,0,RES_hh_fech_in!H22/RES_summary!H$21)</f>
        <v>24.00994548140935</v>
      </c>
      <c r="I22" s="72">
        <f>IF(RES_hh_fech_in!I22=0,0,RES_hh_fech_in!I22/RES_summary!I$21)</f>
        <v>23.209106846271656</v>
      </c>
      <c r="J22" s="72">
        <f>IF(RES_hh_fech_in!J22=0,0,RES_hh_fech_in!J22/RES_summary!J$21)</f>
        <v>22.210794683014385</v>
      </c>
      <c r="K22" s="72">
        <f>IF(RES_hh_fech_in!K22=0,0,RES_hh_fech_in!K22/RES_summary!K$21)</f>
        <v>20.54355120838644</v>
      </c>
      <c r="L22" s="72">
        <f>IF(RES_hh_fech_in!L22=0,0,RES_hh_fech_in!L22/RES_summary!L$21)</f>
        <v>18.409402147611967</v>
      </c>
      <c r="M22" s="72">
        <f>IF(RES_hh_fech_in!M22=0,0,RES_hh_fech_in!M22/RES_summary!M$21)</f>
        <v>16.985562470482417</v>
      </c>
      <c r="N22" s="72">
        <f>IF(RES_hh_fech_in!N22=0,0,RES_hh_fech_in!N22/RES_summary!N$21)</f>
        <v>15.838169856511463</v>
      </c>
      <c r="O22" s="72">
        <f>IF(RES_hh_fech_in!O22=0,0,RES_hh_fech_in!O22/RES_summary!O$21)</f>
        <v>14.757963409053483</v>
      </c>
      <c r="P22" s="72">
        <f>IF(RES_hh_fech_in!P22=0,0,RES_hh_fech_in!P22/RES_summary!P$21)</f>
        <v>16.225742336634802</v>
      </c>
      <c r="Q22" s="72">
        <f>IF(RES_hh_fech_in!Q22=0,0,RES_hh_fech_in!Q22/RES_summary!Q$21)</f>
        <v>14.301835316168544</v>
      </c>
      <c r="R22" s="72">
        <f>IF(RES_hh_fech_in!R22=0,0,RES_hh_fech_in!R22/RES_summary!R$21)</f>
        <v>15.262765682885833</v>
      </c>
      <c r="S22" s="72">
        <f>IF(RES_hh_fech_in!S22=0,0,RES_hh_fech_in!S22/RES_summary!S$21)</f>
        <v>16.104691648948084</v>
      </c>
      <c r="T22" s="72">
        <f>IF(RES_hh_fech_in!T22=0,0,RES_hh_fech_in!T22/RES_summary!T$21)</f>
        <v>15.738530739579462</v>
      </c>
      <c r="U22" s="72">
        <f>IF(RES_hh_fech_in!U22=0,0,RES_hh_fech_in!U22/RES_summary!U$21)</f>
        <v>14.937119217643646</v>
      </c>
      <c r="V22" s="72">
        <f>IF(RES_hh_fech_in!V22=0,0,RES_hh_fech_in!V22/RES_summary!V$21)</f>
        <v>14.233994135017193</v>
      </c>
      <c r="W22" s="72">
        <f>IF(RES_hh_fech_in!W22=0,0,RES_hh_fech_in!W22/RES_summary!W$21)</f>
        <v>14.054373674371213</v>
      </c>
      <c r="X22" s="72">
        <f>IF(RES_hh_fech_in!X22=0,0,RES_hh_fech_in!X22/RES_summary!X$21)</f>
        <v>12.032070584014376</v>
      </c>
      <c r="Y22" s="72">
        <f>IF(RES_hh_fech_in!Y22=0,0,RES_hh_fech_in!Y22/RES_summary!Y$21)</f>
        <v>10.733355993904373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20.036983290481384</v>
      </c>
      <c r="D24" s="72">
        <f>IF(RES_hh_fech_in!D24=0,0,RES_hh_fech_in!D24/RES_summary!D$21)</f>
        <v>19.884023352656882</v>
      </c>
      <c r="E24" s="72">
        <f>IF(RES_hh_fech_in!E24=0,0,RES_hh_fech_in!E24/RES_summary!E$21)</f>
        <v>20.052316275489083</v>
      </c>
      <c r="F24" s="72">
        <f>IF(RES_hh_fech_in!F24=0,0,RES_hh_fech_in!F24/RES_summary!F$21)</f>
        <v>18.996765928568173</v>
      </c>
      <c r="G24" s="72">
        <f>IF(RES_hh_fech_in!G24=0,0,RES_hh_fech_in!G24/RES_summary!G$21)</f>
        <v>19.985531492639069</v>
      </c>
      <c r="H24" s="72">
        <f>IF(RES_hh_fech_in!H24=0,0,RES_hh_fech_in!H24/RES_summary!H$21)</f>
        <v>18.250996500227579</v>
      </c>
      <c r="I24" s="72">
        <f>IF(RES_hh_fech_in!I24=0,0,RES_hh_fech_in!I24/RES_summary!I$21)</f>
        <v>18.466280487876059</v>
      </c>
      <c r="J24" s="72">
        <f>IF(RES_hh_fech_in!J24=0,0,RES_hh_fech_in!J24/RES_summary!J$21)</f>
        <v>17.914854838274699</v>
      </c>
      <c r="K24" s="72">
        <f>IF(RES_hh_fech_in!K24=0,0,RES_hh_fech_in!K24/RES_summary!K$21)</f>
        <v>16.169042887876543</v>
      </c>
      <c r="L24" s="72">
        <f>IF(RES_hh_fech_in!L24=0,0,RES_hh_fech_in!L24/RES_summary!L$21)</f>
        <v>16.274292027877689</v>
      </c>
      <c r="M24" s="72">
        <f>IF(RES_hh_fech_in!M24=0,0,RES_hh_fech_in!M24/RES_summary!M$21)</f>
        <v>14.002242884802055</v>
      </c>
      <c r="N24" s="72">
        <f>IF(RES_hh_fech_in!N24=0,0,RES_hh_fech_in!N24/RES_summary!N$21)</f>
        <v>13.881207930231213</v>
      </c>
      <c r="O24" s="72">
        <f>IF(RES_hh_fech_in!O24=0,0,RES_hh_fech_in!O24/RES_summary!O$21)</f>
        <v>13.634307849469769</v>
      </c>
      <c r="P24" s="72">
        <f>IF(RES_hh_fech_in!P24=0,0,RES_hh_fech_in!P24/RES_summary!P$21)</f>
        <v>12.89744086850145</v>
      </c>
      <c r="Q24" s="72">
        <f>IF(RES_hh_fech_in!Q24=0,0,RES_hh_fech_in!Q24/RES_summary!Q$21)</f>
        <v>12.947145240116855</v>
      </c>
      <c r="R24" s="72">
        <f>IF(RES_hh_fech_in!R24=0,0,RES_hh_fech_in!R24/RES_summary!R$21)</f>
        <v>13.577662245038955</v>
      </c>
      <c r="S24" s="72">
        <f>IF(RES_hh_fech_in!S24=0,0,RES_hh_fech_in!S24/RES_summary!S$21)</f>
        <v>14.362816575579902</v>
      </c>
      <c r="T24" s="72">
        <f>IF(RES_hh_fech_in!T24=0,0,RES_hh_fech_in!T24/RES_summary!T$21)</f>
        <v>13.805499774148846</v>
      </c>
      <c r="U24" s="72">
        <f>IF(RES_hh_fech_in!U24=0,0,RES_hh_fech_in!U24/RES_summary!U$21)</f>
        <v>13.379259268396398</v>
      </c>
      <c r="V24" s="72">
        <f>IF(RES_hh_fech_in!V24=0,0,RES_hh_fech_in!V24/RES_summary!V$21)</f>
        <v>13.669704689870644</v>
      </c>
      <c r="W24" s="72">
        <f>IF(RES_hh_fech_in!W24=0,0,RES_hh_fech_in!W24/RES_summary!W$21)</f>
        <v>13.188364391316268</v>
      </c>
      <c r="X24" s="72">
        <f>IF(RES_hh_fech_in!X24=0,0,RES_hh_fech_in!X24/RES_summary!X$21)</f>
        <v>11.224090205806288</v>
      </c>
      <c r="Y24" s="72">
        <f>IF(RES_hh_fech_in!Y24=0,0,RES_hh_fech_in!Y24/RES_summary!Y$21)</f>
        <v>9.5546290980890056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25.238852937073105</v>
      </c>
      <c r="D25" s="74">
        <f>IF(RES_hh_fech_in!D25=0,0,RES_hh_fech_in!D25/RES_summary!D$21)</f>
        <v>24.976890616325527</v>
      </c>
      <c r="E25" s="74">
        <f>IF(RES_hh_fech_in!E25=0,0,RES_hh_fech_in!E25/RES_summary!E$21)</f>
        <v>24.068138287758586</v>
      </c>
      <c r="F25" s="74">
        <f>IF(RES_hh_fech_in!F25=0,0,RES_hh_fech_in!F25/RES_summary!F$21)</f>
        <v>24.534808445422733</v>
      </c>
      <c r="G25" s="74">
        <f>IF(RES_hh_fech_in!G25=0,0,RES_hh_fech_in!G25/RES_summary!G$21)</f>
        <v>24.318218476012891</v>
      </c>
      <c r="H25" s="74">
        <f>IF(RES_hh_fech_in!H25=0,0,RES_hh_fech_in!H25/RES_summary!H$21)</f>
        <v>24.372411117413204</v>
      </c>
      <c r="I25" s="74">
        <f>IF(RES_hh_fech_in!I25=0,0,RES_hh_fech_in!I25/RES_summary!I$21)</f>
        <v>22.372759691176178</v>
      </c>
      <c r="J25" s="74">
        <f>IF(RES_hh_fech_in!J25=0,0,RES_hh_fech_in!J25/RES_summary!J$21)</f>
        <v>21.11912172428179</v>
      </c>
      <c r="K25" s="74">
        <f>IF(RES_hh_fech_in!K25=0,0,RES_hh_fech_in!K25/RES_summary!K$21)</f>
        <v>19.629726565519285</v>
      </c>
      <c r="L25" s="74">
        <f>IF(RES_hh_fech_in!L25=0,0,RES_hh_fech_in!L25/RES_summary!L$21)</f>
        <v>19.081113783374139</v>
      </c>
      <c r="M25" s="74">
        <f>IF(RES_hh_fech_in!M25=0,0,RES_hh_fech_in!M25/RES_summary!M$21)</f>
        <v>16.79106006768032</v>
      </c>
      <c r="N25" s="74">
        <f>IF(RES_hh_fech_in!N25=0,0,RES_hh_fech_in!N25/RES_summary!N$21)</f>
        <v>16.195123412671784</v>
      </c>
      <c r="O25" s="74">
        <f>IF(RES_hh_fech_in!O25=0,0,RES_hh_fech_in!O25/RES_summary!O$21)</f>
        <v>15.322937954280132</v>
      </c>
      <c r="P25" s="74">
        <f>IF(RES_hh_fech_in!P25=0,0,RES_hh_fech_in!P25/RES_summary!P$21)</f>
        <v>15.026342810567309</v>
      </c>
      <c r="Q25" s="74">
        <f>IF(RES_hh_fech_in!Q25=0,0,RES_hh_fech_in!Q25/RES_summary!Q$21)</f>
        <v>14.886628672248767</v>
      </c>
      <c r="R25" s="74">
        <f>IF(RES_hh_fech_in!R25=0,0,RES_hh_fech_in!R25/RES_summary!R$21)</f>
        <v>14.685071927999985</v>
      </c>
      <c r="S25" s="74">
        <f>IF(RES_hh_fech_in!S25=0,0,RES_hh_fech_in!S25/RES_summary!S$21)</f>
        <v>15.1399826020634</v>
      </c>
      <c r="T25" s="74">
        <f>IF(RES_hh_fech_in!T25=0,0,RES_hh_fech_in!T25/RES_summary!T$21)</f>
        <v>14.662636396277586</v>
      </c>
      <c r="U25" s="74">
        <f>IF(RES_hh_fech_in!U25=0,0,RES_hh_fech_in!U25/RES_summary!U$21)</f>
        <v>14.403961335524105</v>
      </c>
      <c r="V25" s="74">
        <f>IF(RES_hh_fech_in!V25=0,0,RES_hh_fech_in!V25/RES_summary!V$21)</f>
        <v>15.008692063502929</v>
      </c>
      <c r="W25" s="74">
        <f>IF(RES_hh_fech_in!W25=0,0,RES_hh_fech_in!W25/RES_summary!W$21)</f>
        <v>13.020926605940417</v>
      </c>
      <c r="X25" s="74">
        <f>IF(RES_hh_fech_in!X25=0,0,RES_hh_fech_in!X25/RES_summary!X$21)</f>
        <v>11.14880828033235</v>
      </c>
      <c r="Y25" s="74">
        <f>IF(RES_hh_fech_in!Y25=0,0,RES_hh_fech_in!Y25/RES_summary!Y$21)</f>
        <v>9.402185682048021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0</v>
      </c>
      <c r="D26" s="77">
        <f>IF(RES_hh_fech_in!D26=0,0,RES_hh_fech_in!D26/RES_summary!D$21)</f>
        <v>0</v>
      </c>
      <c r="E26" s="77">
        <f>IF(RES_hh_fech_in!E26=0,0,RES_hh_fech_in!E26/RES_summary!E$21)</f>
        <v>7.9817380850188302</v>
      </c>
      <c r="F26" s="77">
        <f>IF(RES_hh_fech_in!F26=0,0,RES_hh_fech_in!F26/RES_summary!F$21)</f>
        <v>7.6835889134158855</v>
      </c>
      <c r="G26" s="77">
        <f>IF(RES_hh_fech_in!G26=0,0,RES_hh_fech_in!G26/RES_summary!G$21)</f>
        <v>7.9065622898533263</v>
      </c>
      <c r="H26" s="77">
        <f>IF(RES_hh_fech_in!H26=0,0,RES_hh_fech_in!H26/RES_summary!H$21)</f>
        <v>7.6644079445528952</v>
      </c>
      <c r="I26" s="77">
        <f>IF(RES_hh_fech_in!I26=0,0,RES_hh_fech_in!I26/RES_summary!I$21)</f>
        <v>7.3174084369591998</v>
      </c>
      <c r="J26" s="77">
        <f>IF(RES_hh_fech_in!J26=0,0,RES_hh_fech_in!J26/RES_summary!J$21)</f>
        <v>7.1104243087114476</v>
      </c>
      <c r="K26" s="77">
        <f>IF(RES_hh_fech_in!K26=0,0,RES_hh_fech_in!K26/RES_summary!K$21)</f>
        <v>6.6602312894090643</v>
      </c>
      <c r="L26" s="77">
        <f>IF(RES_hh_fech_in!L26=0,0,RES_hh_fech_in!L26/RES_summary!L$21)</f>
        <v>6.752310667637043</v>
      </c>
      <c r="M26" s="77">
        <f>IF(RES_hh_fech_in!M26=0,0,RES_hh_fech_in!M26/RES_summary!M$21)</f>
        <v>6.5891855029539137</v>
      </c>
      <c r="N26" s="77">
        <f>IF(RES_hh_fech_in!N26=0,0,RES_hh_fech_in!N26/RES_summary!N$21)</f>
        <v>6.4377108642387038</v>
      </c>
      <c r="O26" s="77">
        <f>IF(RES_hh_fech_in!O26=0,0,RES_hh_fech_in!O26/RES_summary!O$21)</f>
        <v>6.3178015708385153</v>
      </c>
      <c r="P26" s="77">
        <f>IF(RES_hh_fech_in!P26=0,0,RES_hh_fech_in!P26/RES_summary!P$21)</f>
        <v>6.1823742571000047</v>
      </c>
      <c r="Q26" s="77">
        <f>IF(RES_hh_fech_in!Q26=0,0,RES_hh_fech_in!Q26/RES_summary!Q$21)</f>
        <v>6.5045237337761517</v>
      </c>
      <c r="R26" s="77">
        <f>IF(RES_hh_fech_in!R26=0,0,RES_hh_fech_in!R26/RES_summary!R$21)</f>
        <v>6.7436088204539093</v>
      </c>
      <c r="S26" s="77">
        <f>IF(RES_hh_fech_in!S26=0,0,RES_hh_fech_in!S26/RES_summary!S$21)</f>
        <v>6.9494924537217164</v>
      </c>
      <c r="T26" s="77">
        <f>IF(RES_hh_fech_in!T26=0,0,RES_hh_fech_in!T26/RES_summary!T$21)</f>
        <v>6.7667472398894937</v>
      </c>
      <c r="U26" s="77">
        <f>IF(RES_hh_fech_in!U26=0,0,RES_hh_fech_in!U26/RES_summary!U$21)</f>
        <v>6.6407768766997268</v>
      </c>
      <c r="V26" s="77">
        <f>IF(RES_hh_fech_in!V26=0,0,RES_hh_fech_in!V26/RES_summary!V$21)</f>
        <v>6.6747828811935781</v>
      </c>
      <c r="W26" s="77">
        <f>IF(RES_hh_fech_in!W26=0,0,RES_hh_fech_in!W26/RES_summary!W$21)</f>
        <v>6.4847741417561728</v>
      </c>
      <c r="X26" s="77">
        <f>IF(RES_hh_fech_in!X26=0,0,RES_hh_fech_in!X26/RES_summary!X$21)</f>
        <v>5.7291600952023138</v>
      </c>
      <c r="Y26" s="77">
        <f>IF(RES_hh_fech_in!Y26=0,0,RES_hh_fech_in!Y26/RES_summary!Y$21)</f>
        <v>5.1765538692195365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11.315498816495152</v>
      </c>
      <c r="D27" s="69">
        <f>IF(RES_hh_fech_in!D27=0,0,RES_hh_fech_in!D27/RES_summary!D$21)</f>
        <v>10.876831612016534</v>
      </c>
      <c r="E27" s="69">
        <f>IF(RES_hh_fech_in!E27=0,0,RES_hh_fech_in!E27/RES_summary!E$21)</f>
        <v>11.403245009675629</v>
      </c>
      <c r="F27" s="69">
        <f>IF(RES_hh_fech_in!F27=0,0,RES_hh_fech_in!F27/RES_summary!F$21)</f>
        <v>10.974979144564264</v>
      </c>
      <c r="G27" s="69">
        <f>IF(RES_hh_fech_in!G27=0,0,RES_hh_fech_in!G27/RES_summary!G$21)</f>
        <v>10.852451602594629</v>
      </c>
      <c r="H27" s="69">
        <f>IF(RES_hh_fech_in!H27=0,0,RES_hh_fech_in!H27/RES_summary!H$21)</f>
        <v>11.021900010825828</v>
      </c>
      <c r="I27" s="69">
        <f>IF(RES_hh_fech_in!I27=0,0,RES_hh_fech_in!I27/RES_summary!I$21)</f>
        <v>9.5488887091690664</v>
      </c>
      <c r="J27" s="69">
        <f>IF(RES_hh_fech_in!J27=0,0,RES_hh_fech_in!J27/RES_summary!J$21)</f>
        <v>10.170874002360602</v>
      </c>
      <c r="K27" s="69">
        <f>IF(RES_hh_fech_in!K27=0,0,RES_hh_fech_in!K27/RES_summary!K$21)</f>
        <v>10.234174718088799</v>
      </c>
      <c r="L27" s="69">
        <f>IF(RES_hh_fech_in!L27=0,0,RES_hh_fech_in!L27/RES_summary!L$21)</f>
        <v>10.791421060467327</v>
      </c>
      <c r="M27" s="69">
        <f>IF(RES_hh_fech_in!M27=0,0,RES_hh_fech_in!M27/RES_summary!M$21)</f>
        <v>9.2695895769799019</v>
      </c>
      <c r="N27" s="69">
        <f>IF(RES_hh_fech_in!N27=0,0,RES_hh_fech_in!N27/RES_summary!N$21)</f>
        <v>9.7577644540216291</v>
      </c>
      <c r="O27" s="69">
        <f>IF(RES_hh_fech_in!O27=0,0,RES_hh_fech_in!O27/RES_summary!O$21)</f>
        <v>9.4346017854900452</v>
      </c>
      <c r="P27" s="69">
        <f>IF(RES_hh_fech_in!P27=0,0,RES_hh_fech_in!P27/RES_summary!P$21)</f>
        <v>8.1900556651116965</v>
      </c>
      <c r="Q27" s="69">
        <f>IF(RES_hh_fech_in!Q27=0,0,RES_hh_fech_in!Q27/RES_summary!Q$21)</f>
        <v>9.0190074453690805</v>
      </c>
      <c r="R27" s="69">
        <f>IF(RES_hh_fech_in!R27=0,0,RES_hh_fech_in!R27/RES_summary!R$21)</f>
        <v>9.2219747577483364</v>
      </c>
      <c r="S27" s="69">
        <f>IF(RES_hh_fech_in!S27=0,0,RES_hh_fech_in!S27/RES_summary!S$21)</f>
        <v>8.7929440742080764</v>
      </c>
      <c r="T27" s="69">
        <f>IF(RES_hh_fech_in!T27=0,0,RES_hh_fech_in!T27/RES_summary!T$21)</f>
        <v>7.9339090371374077</v>
      </c>
      <c r="U27" s="69">
        <f>IF(RES_hh_fech_in!U27=0,0,RES_hh_fech_in!U27/RES_summary!U$21)</f>
        <v>7.3903027646988591</v>
      </c>
      <c r="V27" s="69">
        <f>IF(RES_hh_fech_in!V27=0,0,RES_hh_fech_in!V27/RES_summary!V$21)</f>
        <v>7.7594281652830395</v>
      </c>
      <c r="W27" s="69">
        <f>IF(RES_hh_fech_in!W27=0,0,RES_hh_fech_in!W27/RES_summary!W$21)</f>
        <v>8.7788065615807955</v>
      </c>
      <c r="X27" s="69">
        <f>IF(RES_hh_fech_in!X27=0,0,RES_hh_fech_in!X27/RES_summary!X$21)</f>
        <v>6.7899908072536315</v>
      </c>
      <c r="Y27" s="69">
        <f>IF(RES_hh_fech_in!Y27=0,0,RES_hh_fech_in!Y27/RES_summary!Y$21)</f>
        <v>6.7843852970288747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12.673203478206569</v>
      </c>
      <c r="D28" s="72">
        <f>IF(RES_hh_fech_in!D28=0,0,RES_hh_fech_in!D28/RES_summary!D$21)</f>
        <v>12.307754376348241</v>
      </c>
      <c r="E28" s="72">
        <f>IF(RES_hh_fech_in!E28=0,0,RES_hh_fech_in!E28/RES_summary!E$21)</f>
        <v>12.951025979230412</v>
      </c>
      <c r="F28" s="72">
        <f>IF(RES_hh_fech_in!F28=0,0,RES_hh_fech_in!F28/RES_summary!F$21)</f>
        <v>13.060010566382278</v>
      </c>
      <c r="G28" s="72">
        <f>IF(RES_hh_fech_in!G28=0,0,RES_hh_fech_in!G28/RES_summary!G$21)</f>
        <v>11.977478873725101</v>
      </c>
      <c r="H28" s="72">
        <f>IF(RES_hh_fech_in!H28=0,0,RES_hh_fech_in!H28/RES_summary!H$21)</f>
        <v>14.285107518571476</v>
      </c>
      <c r="I28" s="72">
        <f>IF(RES_hh_fech_in!I28=0,0,RES_hh_fech_in!I28/RES_summary!I$21)</f>
        <v>11.136109082717633</v>
      </c>
      <c r="J28" s="72">
        <f>IF(RES_hh_fech_in!J28=0,0,RES_hh_fech_in!J28/RES_summary!J$21)</f>
        <v>11.393259009766325</v>
      </c>
      <c r="K28" s="72">
        <f>IF(RES_hh_fech_in!K28=0,0,RES_hh_fech_in!K28/RES_summary!K$21)</f>
        <v>12.004079548222652</v>
      </c>
      <c r="L28" s="72">
        <f>IF(RES_hh_fech_in!L28=0,0,RES_hh_fech_in!L28/RES_summary!L$21)</f>
        <v>13.201404525874297</v>
      </c>
      <c r="M28" s="72">
        <f>IF(RES_hh_fech_in!M28=0,0,RES_hh_fech_in!M28/RES_summary!M$21)</f>
        <v>11.846485942401177</v>
      </c>
      <c r="N28" s="72">
        <f>IF(RES_hh_fech_in!N28=0,0,RES_hh_fech_in!N28/RES_summary!N$21)</f>
        <v>11.401795749552765</v>
      </c>
      <c r="O28" s="72">
        <f>IF(RES_hh_fech_in!O28=0,0,RES_hh_fech_in!O28/RES_summary!O$21)</f>
        <v>11.059706551086803</v>
      </c>
      <c r="P28" s="72">
        <f>IF(RES_hh_fech_in!P28=0,0,RES_hh_fech_in!P28/RES_summary!P$21)</f>
        <v>10.833530798073472</v>
      </c>
      <c r="Q28" s="72">
        <f>IF(RES_hh_fech_in!Q28=0,0,RES_hh_fech_in!Q28/RES_summary!Q$21)</f>
        <v>11.295479891222763</v>
      </c>
      <c r="R28" s="72">
        <f>IF(RES_hh_fech_in!R28=0,0,RES_hh_fech_in!R28/RES_summary!R$21)</f>
        <v>9.2541368869924199</v>
      </c>
      <c r="S28" s="72">
        <f>IF(RES_hh_fech_in!S28=0,0,RES_hh_fech_in!S28/RES_summary!S$21)</f>
        <v>10.487829523424139</v>
      </c>
      <c r="T28" s="72">
        <f>IF(RES_hh_fech_in!T28=0,0,RES_hh_fech_in!T28/RES_summary!T$21)</f>
        <v>10.99891956050655</v>
      </c>
      <c r="U28" s="72">
        <f>IF(RES_hh_fech_in!U28=0,0,RES_hh_fech_in!U28/RES_summary!U$21)</f>
        <v>0</v>
      </c>
      <c r="V28" s="72">
        <f>IF(RES_hh_fech_in!V28=0,0,RES_hh_fech_in!V28/RES_summary!V$21)</f>
        <v>10.331949817610919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13.723423001248319</v>
      </c>
      <c r="D29" s="72">
        <f>IF(RES_hh_fech_in!D29=0,0,RES_hh_fech_in!D29/RES_summary!D$21)</f>
        <v>12.739487378211171</v>
      </c>
      <c r="E29" s="72">
        <f>IF(RES_hh_fech_in!E29=0,0,RES_hh_fech_in!E29/RES_summary!E$21)</f>
        <v>12.534193471078801</v>
      </c>
      <c r="F29" s="72">
        <f>IF(RES_hh_fech_in!F29=0,0,RES_hh_fech_in!F29/RES_summary!F$21)</f>
        <v>14.540454835166143</v>
      </c>
      <c r="G29" s="72">
        <f>IF(RES_hh_fech_in!G29=0,0,RES_hh_fech_in!G29/RES_summary!G$21)</f>
        <v>11.204114825787331</v>
      </c>
      <c r="H29" s="72">
        <f>IF(RES_hh_fech_in!H29=0,0,RES_hh_fech_in!H29/RES_summary!H$21)</f>
        <v>13.256009877923292</v>
      </c>
      <c r="I29" s="72">
        <f>IF(RES_hh_fech_in!I29=0,0,RES_hh_fech_in!I29/RES_summary!I$21)</f>
        <v>13.236021448859431</v>
      </c>
      <c r="J29" s="72">
        <f>IF(RES_hh_fech_in!J29=0,0,RES_hh_fech_in!J29/RES_summary!J$21)</f>
        <v>10.318468315106635</v>
      </c>
      <c r="K29" s="72">
        <f>IF(RES_hh_fech_in!K29=0,0,RES_hh_fech_in!K29/RES_summary!K$21)</f>
        <v>3.0209901494083846</v>
      </c>
      <c r="L29" s="72">
        <f>IF(RES_hh_fech_in!L29=0,0,RES_hh_fech_in!L29/RES_summary!L$21)</f>
        <v>10.071631659977774</v>
      </c>
      <c r="M29" s="72">
        <f>IF(RES_hh_fech_in!M29=0,0,RES_hh_fech_in!M29/RES_summary!M$21)</f>
        <v>12.744392926408537</v>
      </c>
      <c r="N29" s="72">
        <f>IF(RES_hh_fech_in!N29=0,0,RES_hh_fech_in!N29/RES_summary!N$21)</f>
        <v>12.958613971640043</v>
      </c>
      <c r="O29" s="72">
        <f>IF(RES_hh_fech_in!O29=0,0,RES_hh_fech_in!O29/RES_summary!O$21)</f>
        <v>9.4158834593087981</v>
      </c>
      <c r="P29" s="72">
        <f>IF(RES_hh_fech_in!P29=0,0,RES_hh_fech_in!P29/RES_summary!P$21)</f>
        <v>13.852161201999357</v>
      </c>
      <c r="Q29" s="72">
        <f>IF(RES_hh_fech_in!Q29=0,0,RES_hh_fech_in!Q29/RES_summary!Q$21)</f>
        <v>11.366609301337935</v>
      </c>
      <c r="R29" s="72">
        <f>IF(RES_hh_fech_in!R29=0,0,RES_hh_fech_in!R29/RES_summary!R$21)</f>
        <v>8.7017281205377586</v>
      </c>
      <c r="S29" s="72">
        <f>IF(RES_hh_fech_in!S29=0,0,RES_hh_fech_in!S29/RES_summary!S$21)</f>
        <v>8.953539192857777</v>
      </c>
      <c r="T29" s="72">
        <f>IF(RES_hh_fech_in!T29=0,0,RES_hh_fech_in!T29/RES_summary!T$21)</f>
        <v>10.857435585130213</v>
      </c>
      <c r="U29" s="72">
        <f>IF(RES_hh_fech_in!U29=0,0,RES_hh_fech_in!U29/RES_summary!U$21)</f>
        <v>9.5248066903059243</v>
      </c>
      <c r="V29" s="72">
        <f>IF(RES_hh_fech_in!V29=0,0,RES_hh_fech_in!V29/RES_summary!V$21)</f>
        <v>11.507097085422505</v>
      </c>
      <c r="W29" s="72">
        <f>IF(RES_hh_fech_in!W29=0,0,RES_hh_fech_in!W29/RES_summary!W$21)</f>
        <v>9.8324995830707973</v>
      </c>
      <c r="X29" s="72">
        <f>IF(RES_hh_fech_in!X29=0,0,RES_hh_fech_in!X29/RES_summary!X$21)</f>
        <v>8.3370113152992964</v>
      </c>
      <c r="Y29" s="72">
        <f>IF(RES_hh_fech_in!Y29=0,0,RES_hh_fech_in!Y29/RES_summary!Y$21)</f>
        <v>9.3078558704324532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13.315048390074915</v>
      </c>
      <c r="D30" s="72">
        <f>IF(RES_hh_fech_in!D30=0,0,RES_hh_fech_in!D30/RES_summary!D$21)</f>
        <v>12.519254765678701</v>
      </c>
      <c r="E30" s="72">
        <f>IF(RES_hh_fech_in!E30=0,0,RES_hh_fech_in!E30/RES_summary!E$21)</f>
        <v>13.326032764519068</v>
      </c>
      <c r="F30" s="72">
        <f>IF(RES_hh_fech_in!F30=0,0,RES_hh_fech_in!F30/RES_summary!F$21)</f>
        <v>13.007168226873887</v>
      </c>
      <c r="G30" s="72">
        <f>IF(RES_hh_fech_in!G30=0,0,RES_hh_fech_in!G30/RES_summary!G$21)</f>
        <v>13.2685537703137</v>
      </c>
      <c r="H30" s="72">
        <f>IF(RES_hh_fech_in!H30=0,0,RES_hh_fech_in!H30/RES_summary!H$21)</f>
        <v>13.593575257450997</v>
      </c>
      <c r="I30" s="72">
        <f>IF(RES_hh_fech_in!I30=0,0,RES_hh_fech_in!I30/RES_summary!I$21)</f>
        <v>11.648583812833104</v>
      </c>
      <c r="J30" s="72">
        <f>IF(RES_hh_fech_in!J30=0,0,RES_hh_fech_in!J30/RES_summary!J$21)</f>
        <v>12.239097605259674</v>
      </c>
      <c r="K30" s="72">
        <f>IF(RES_hh_fech_in!K30=0,0,RES_hh_fech_in!K30/RES_summary!K$21)</f>
        <v>12.487395032551351</v>
      </c>
      <c r="L30" s="72">
        <f>IF(RES_hh_fech_in!L30=0,0,RES_hh_fech_in!L30/RES_summary!L$21)</f>
        <v>13.528342585318812</v>
      </c>
      <c r="M30" s="72">
        <f>IF(RES_hh_fech_in!M30=0,0,RES_hh_fech_in!M30/RES_summary!M$21)</f>
        <v>10.997628327531073</v>
      </c>
      <c r="N30" s="72">
        <f>IF(RES_hh_fech_in!N30=0,0,RES_hh_fech_in!N30/RES_summary!N$21)</f>
        <v>11.740888298651486</v>
      </c>
      <c r="O30" s="72">
        <f>IF(RES_hh_fech_in!O30=0,0,RES_hh_fech_in!O30/RES_summary!O$21)</f>
        <v>11.918644987841184</v>
      </c>
      <c r="P30" s="72">
        <f>IF(RES_hh_fech_in!P30=0,0,RES_hh_fech_in!P30/RES_summary!P$21)</f>
        <v>9.4489836909393148</v>
      </c>
      <c r="Q30" s="72">
        <f>IF(RES_hh_fech_in!Q30=0,0,RES_hh_fech_in!Q30/RES_summary!Q$21)</f>
        <v>10.481116553230153</v>
      </c>
      <c r="R30" s="72">
        <f>IF(RES_hh_fech_in!R30=0,0,RES_hh_fech_in!R30/RES_summary!R$21)</f>
        <v>11.033636009383308</v>
      </c>
      <c r="S30" s="72">
        <f>IF(RES_hh_fech_in!S30=0,0,RES_hh_fech_in!S30/RES_summary!S$21)</f>
        <v>10.681733601662909</v>
      </c>
      <c r="T30" s="72">
        <f>IF(RES_hh_fech_in!T30=0,0,RES_hh_fech_in!T30/RES_summary!T$21)</f>
        <v>9.7667387609833813</v>
      </c>
      <c r="U30" s="72">
        <f>IF(RES_hh_fech_in!U30=0,0,RES_hh_fech_in!U30/RES_summary!U$21)</f>
        <v>9.1739537130695865</v>
      </c>
      <c r="V30" s="72">
        <f>IF(RES_hh_fech_in!V30=0,0,RES_hh_fech_in!V30/RES_summary!V$21)</f>
        <v>9.9625160526150491</v>
      </c>
      <c r="W30" s="72">
        <f>IF(RES_hh_fech_in!W30=0,0,RES_hh_fech_in!W30/RES_summary!W$21)</f>
        <v>12.042915283751316</v>
      </c>
      <c r="X30" s="72">
        <f>IF(RES_hh_fech_in!X30=0,0,RES_hh_fech_in!X30/RES_summary!X$21)</f>
        <v>8.7255411808949734</v>
      </c>
      <c r="Y30" s="72">
        <f>IF(RES_hh_fech_in!Y30=0,0,RES_hh_fech_in!Y30/RES_summary!Y$21)</f>
        <v>9.2742030145475578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12.54426020611203</v>
      </c>
      <c r="D31" s="72">
        <f>IF(RES_hh_fech_in!D31=0,0,RES_hh_fech_in!D31/RES_summary!D$21)</f>
        <v>12.769527508207405</v>
      </c>
      <c r="E31" s="72">
        <f>IF(RES_hh_fech_in!E31=0,0,RES_hh_fech_in!E31/RES_summary!E$21)</f>
        <v>12.860685633238509</v>
      </c>
      <c r="F31" s="72">
        <f>IF(RES_hh_fech_in!F31=0,0,RES_hh_fech_in!F31/RES_summary!F$21)</f>
        <v>12.735058794121771</v>
      </c>
      <c r="G31" s="72">
        <f>IF(RES_hh_fech_in!G31=0,0,RES_hh_fech_in!G31/RES_summary!G$21)</f>
        <v>13.011702369895641</v>
      </c>
      <c r="H31" s="72">
        <f>IF(RES_hh_fech_in!H31=0,0,RES_hh_fech_in!H31/RES_summary!H$21)</f>
        <v>13.10135056032861</v>
      </c>
      <c r="I31" s="72">
        <f>IF(RES_hh_fech_in!I31=0,0,RES_hh_fech_in!I31/RES_summary!I$21)</f>
        <v>11.938881092215437</v>
      </c>
      <c r="J31" s="72">
        <f>IF(RES_hh_fech_in!J31=0,0,RES_hh_fech_in!J31/RES_summary!J$21)</f>
        <v>12.515344150109602</v>
      </c>
      <c r="K31" s="72">
        <f>IF(RES_hh_fech_in!K31=0,0,RES_hh_fech_in!K31/RES_summary!K$21)</f>
        <v>12.977494830982215</v>
      </c>
      <c r="L31" s="72">
        <f>IF(RES_hh_fech_in!L31=0,0,RES_hh_fech_in!L31/RES_summary!L$21)</f>
        <v>12.450564827050224</v>
      </c>
      <c r="M31" s="72">
        <f>IF(RES_hh_fech_in!M31=0,0,RES_hh_fech_in!M31/RES_summary!M$21)</f>
        <v>12.025444251442249</v>
      </c>
      <c r="N31" s="72">
        <f>IF(RES_hh_fech_in!N31=0,0,RES_hh_fech_in!N31/RES_summary!N$21)</f>
        <v>10.910177584610347</v>
      </c>
      <c r="O31" s="72">
        <f>IF(RES_hh_fech_in!O31=0,0,RES_hh_fech_in!O31/RES_summary!O$21)</f>
        <v>10.048353527874005</v>
      </c>
      <c r="P31" s="72">
        <f>IF(RES_hh_fech_in!P31=0,0,RES_hh_fech_in!P31/RES_summary!P$21)</f>
        <v>11.88234004307018</v>
      </c>
      <c r="Q31" s="72">
        <f>IF(RES_hh_fech_in!Q31=0,0,RES_hh_fech_in!Q31/RES_summary!Q$21)</f>
        <v>9.8713502941263513</v>
      </c>
      <c r="R31" s="72">
        <f>IF(RES_hh_fech_in!R31=0,0,RES_hh_fech_in!R31/RES_summary!R$21)</f>
        <v>11.027664587249927</v>
      </c>
      <c r="S31" s="72">
        <f>IF(RES_hh_fech_in!S31=0,0,RES_hh_fech_in!S31/RES_summary!S$21)</f>
        <v>10.260208155394777</v>
      </c>
      <c r="T31" s="72">
        <f>IF(RES_hh_fech_in!T31=0,0,RES_hh_fech_in!T31/RES_summary!T$21)</f>
        <v>11.04204188751765</v>
      </c>
      <c r="U31" s="72">
        <f>IF(RES_hh_fech_in!U31=0,0,RES_hh_fech_in!U31/RES_summary!U$21)</f>
        <v>11.024904423761907</v>
      </c>
      <c r="V31" s="72">
        <f>IF(RES_hh_fech_in!V31=0,0,RES_hh_fech_in!V31/RES_summary!V$21)</f>
        <v>13.057361074970942</v>
      </c>
      <c r="W31" s="72">
        <f>IF(RES_hh_fech_in!W31=0,0,RES_hh_fech_in!W31/RES_summary!W$21)</f>
        <v>11.190894651725969</v>
      </c>
      <c r="X31" s="72">
        <f>IF(RES_hh_fech_in!X31=0,0,RES_hh_fech_in!X31/RES_summary!X$21)</f>
        <v>8.1067762368595186</v>
      </c>
      <c r="Y31" s="72">
        <f>IF(RES_hh_fech_in!Y31=0,0,RES_hh_fech_in!Y31/RES_summary!Y$21)</f>
        <v>9.7743050313218696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9.9756671255799123</v>
      </c>
      <c r="D32" s="77">
        <f>IF(RES_hh_fech_in!D32=0,0,RES_hh_fech_in!D32/RES_summary!D$21)</f>
        <v>9.838223108471114</v>
      </c>
      <c r="E32" s="77">
        <f>IF(RES_hh_fech_in!E32=0,0,RES_hh_fech_in!E32/RES_summary!E$21)</f>
        <v>10.123730600299801</v>
      </c>
      <c r="F32" s="77">
        <f>IF(RES_hh_fech_in!F32=0,0,RES_hh_fech_in!F32/RES_summary!F$21)</f>
        <v>9.8175214873630861</v>
      </c>
      <c r="G32" s="77">
        <f>IF(RES_hh_fech_in!G32=0,0,RES_hh_fech_in!G32/RES_summary!G$21)</f>
        <v>9.8757193195816697</v>
      </c>
      <c r="H32" s="77">
        <f>IF(RES_hh_fech_in!H32=0,0,RES_hh_fech_in!H32/RES_summary!H$21)</f>
        <v>10.308789590090626</v>
      </c>
      <c r="I32" s="77">
        <f>IF(RES_hh_fech_in!I32=0,0,RES_hh_fech_in!I32/RES_summary!I$21)</f>
        <v>9.1185239522246668</v>
      </c>
      <c r="J32" s="77">
        <f>IF(RES_hh_fech_in!J32=0,0,RES_hh_fech_in!J32/RES_summary!J$21)</f>
        <v>9.444407206221042</v>
      </c>
      <c r="K32" s="77">
        <f>IF(RES_hh_fech_in!K32=0,0,RES_hh_fech_in!K32/RES_summary!K$21)</f>
        <v>9.7829573479668195</v>
      </c>
      <c r="L32" s="77">
        <f>IF(RES_hh_fech_in!L32=0,0,RES_hh_fech_in!L32/RES_summary!L$21)</f>
        <v>9.9264418274712085</v>
      </c>
      <c r="M32" s="77">
        <f>IF(RES_hh_fech_in!M32=0,0,RES_hh_fech_in!M32/RES_summary!M$21)</f>
        <v>8.5061460353676726</v>
      </c>
      <c r="N32" s="77">
        <f>IF(RES_hh_fech_in!N32=0,0,RES_hh_fech_in!N32/RES_summary!N$21)</f>
        <v>8.8938929128910225</v>
      </c>
      <c r="O32" s="77">
        <f>IF(RES_hh_fech_in!O32=0,0,RES_hh_fech_in!O32/RES_summary!O$21)</f>
        <v>8.8475579729665519</v>
      </c>
      <c r="P32" s="77">
        <f>IF(RES_hh_fech_in!P32=0,0,RES_hh_fech_in!P32/RES_summary!P$21)</f>
        <v>7.4297823400830136</v>
      </c>
      <c r="Q32" s="77">
        <f>IF(RES_hh_fech_in!Q32=0,0,RES_hh_fech_in!Q32/RES_summary!Q$21)</f>
        <v>7.9182130390095882</v>
      </c>
      <c r="R32" s="77">
        <f>IF(RES_hh_fech_in!R32=0,0,RES_hh_fech_in!R32/RES_summary!R$21)</f>
        <v>7.8299574607548763</v>
      </c>
      <c r="S32" s="77">
        <f>IF(RES_hh_fech_in!S32=0,0,RES_hh_fech_in!S32/RES_summary!S$21)</f>
        <v>7.6463085836898745</v>
      </c>
      <c r="T32" s="77">
        <f>IF(RES_hh_fech_in!T32=0,0,RES_hh_fech_in!T32/RES_summary!T$21)</f>
        <v>7.0598907819366259</v>
      </c>
      <c r="U32" s="77">
        <f>IF(RES_hh_fech_in!U32=0,0,RES_hh_fech_in!U32/RES_summary!U$21)</f>
        <v>6.6926208610331201</v>
      </c>
      <c r="V32" s="77">
        <f>IF(RES_hh_fech_in!V32=0,0,RES_hh_fech_in!V32/RES_summary!V$21)</f>
        <v>6.9325088541507274</v>
      </c>
      <c r="W32" s="77">
        <f>IF(RES_hh_fech_in!W32=0,0,RES_hh_fech_in!W32/RES_summary!W$21)</f>
        <v>8.0276789586019888</v>
      </c>
      <c r="X32" s="77">
        <f>IF(RES_hh_fech_in!X32=0,0,RES_hh_fech_in!X32/RES_summary!X$21)</f>
        <v>6.5691441441187948</v>
      </c>
      <c r="Y32" s="77">
        <f>IF(RES_hh_fech_in!Y32=0,0,RES_hh_fech_in!Y32/RES_summary!Y$21)</f>
        <v>6.3374493527189317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136.22449603247946</v>
      </c>
      <c r="D3" s="65">
        <f>IF(RES_hh_tesh_in!D3=0,0,RES_hh_tesh_in!D3/RES_summary!D$21)</f>
        <v>128.65686525017355</v>
      </c>
      <c r="E3" s="65">
        <f>IF(RES_hh_tesh_in!E3=0,0,RES_hh_tesh_in!E3/RES_summary!E$21)</f>
        <v>131.01268998751544</v>
      </c>
      <c r="F3" s="65">
        <f>IF(RES_hh_tesh_in!F3=0,0,RES_hh_tesh_in!F3/RES_summary!F$21)</f>
        <v>126.21943870100364</v>
      </c>
      <c r="G3" s="65">
        <f>IF(RES_hh_tesh_in!G3=0,0,RES_hh_tesh_in!G3/RES_summary!G$21)</f>
        <v>121.02211586513639</v>
      </c>
      <c r="H3" s="65">
        <f>IF(RES_hh_tesh_in!H3=0,0,RES_hh_tesh_in!H3/RES_summary!H$21)</f>
        <v>120.83459496735273</v>
      </c>
      <c r="I3" s="65">
        <f>IF(RES_hh_tesh_in!I3=0,0,RES_hh_tesh_in!I3/RES_summary!I$21)</f>
        <v>112.95808519586492</v>
      </c>
      <c r="J3" s="65">
        <f>IF(RES_hh_tesh_in!J3=0,0,RES_hh_tesh_in!J3/RES_summary!J$21)</f>
        <v>111.34213358325354</v>
      </c>
      <c r="K3" s="65">
        <f>IF(RES_hh_tesh_in!K3=0,0,RES_hh_tesh_in!K3/RES_summary!K$21)</f>
        <v>111.49491407249428</v>
      </c>
      <c r="L3" s="65">
        <f>IF(RES_hh_tesh_in!L3=0,0,RES_hh_tesh_in!L3/RES_summary!L$21)</f>
        <v>123.58097985004748</v>
      </c>
      <c r="M3" s="65">
        <f>IF(RES_hh_tesh_in!M3=0,0,RES_hh_tesh_in!M3/RES_summary!M$21)</f>
        <v>109.45211146736591</v>
      </c>
      <c r="N3" s="65">
        <f>IF(RES_hh_tesh_in!N3=0,0,RES_hh_tesh_in!N3/RES_summary!N$21)</f>
        <v>110.38819094130697</v>
      </c>
      <c r="O3" s="65">
        <f>IF(RES_hh_tesh_in!O3=0,0,RES_hh_tesh_in!O3/RES_summary!O$21)</f>
        <v>108.76492990684427</v>
      </c>
      <c r="P3" s="65">
        <f>IF(RES_hh_tesh_in!P3=0,0,RES_hh_tesh_in!P3/RES_summary!P$21)</f>
        <v>96.557880140925747</v>
      </c>
      <c r="Q3" s="65">
        <f>IF(RES_hh_tesh_in!Q3=0,0,RES_hh_tesh_in!Q3/RES_summary!Q$21)</f>
        <v>94.960832483985882</v>
      </c>
      <c r="R3" s="65">
        <f>IF(RES_hh_tesh_in!R3=0,0,RES_hh_tesh_in!R3/RES_summary!R$21)</f>
        <v>97.137411764781319</v>
      </c>
      <c r="S3" s="65">
        <f>IF(RES_hh_tesh_in!S3=0,0,RES_hh_tesh_in!S3/RES_summary!S$21)</f>
        <v>94.307631263703144</v>
      </c>
      <c r="T3" s="65">
        <f>IF(RES_hh_tesh_in!T3=0,0,RES_hh_tesh_in!T3/RES_summary!T$21)</f>
        <v>87.776147506109055</v>
      </c>
      <c r="U3" s="65">
        <f>IF(RES_hh_tesh_in!U3=0,0,RES_hh_tesh_in!U3/RES_summary!U$21)</f>
        <v>83.060771970306661</v>
      </c>
      <c r="V3" s="65">
        <f>IF(RES_hh_tesh_in!V3=0,0,RES_hh_tesh_in!V3/RES_summary!V$21)</f>
        <v>79.621011978806166</v>
      </c>
      <c r="W3" s="65">
        <f>IF(RES_hh_tesh_in!W3=0,0,RES_hh_tesh_in!W3/RES_summary!W$21)</f>
        <v>74.100723500195684</v>
      </c>
      <c r="X3" s="65">
        <f>IF(RES_hh_tesh_in!X3=0,0,RES_hh_tesh_in!X3/RES_summary!X$21)</f>
        <v>58.318570679403358</v>
      </c>
      <c r="Y3" s="65">
        <f>IF(RES_hh_tesh_in!Y3=0,0,RES_hh_tesh_in!Y3/RES_summary!Y$21)</f>
        <v>40.290279145441858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113.19664976014302</v>
      </c>
      <c r="D4" s="69">
        <f>IF(RES_hh_tesh_in!D4=0,0,RES_hh_tesh_in!D4/RES_summary!D$21)</f>
        <v>106.24884596676154</v>
      </c>
      <c r="E4" s="69">
        <f>IF(RES_hh_tesh_in!E4=0,0,RES_hh_tesh_in!E4/RES_summary!E$21)</f>
        <v>107.72162454411468</v>
      </c>
      <c r="F4" s="69">
        <f>IF(RES_hh_tesh_in!F4=0,0,RES_hh_tesh_in!F4/RES_summary!F$21)</f>
        <v>103.68482063651619</v>
      </c>
      <c r="G4" s="69">
        <f>IF(RES_hh_tesh_in!G4=0,0,RES_hh_tesh_in!G4/RES_summary!G$21)</f>
        <v>98.103183817569061</v>
      </c>
      <c r="H4" s="69">
        <f>IF(RES_hh_tesh_in!H4=0,0,RES_hh_tesh_in!H4/RES_summary!H$21)</f>
        <v>97.986128019332284</v>
      </c>
      <c r="I4" s="69">
        <f>IF(RES_hh_tesh_in!I4=0,0,RES_hh_tesh_in!I4/RES_summary!I$21)</f>
        <v>91.68913355074092</v>
      </c>
      <c r="J4" s="69">
        <f>IF(RES_hh_tesh_in!J4=0,0,RES_hh_tesh_in!J4/RES_summary!J$21)</f>
        <v>90.383927063434214</v>
      </c>
      <c r="K4" s="69">
        <f>IF(RES_hh_tesh_in!K4=0,0,RES_hh_tesh_in!K4/RES_summary!K$21)</f>
        <v>91.275348000966289</v>
      </c>
      <c r="L4" s="69">
        <f>IF(RES_hh_tesh_in!L4=0,0,RES_hh_tesh_in!L4/RES_summary!L$21)</f>
        <v>102.8054705246971</v>
      </c>
      <c r="M4" s="69">
        <f>IF(RES_hh_tesh_in!M4=0,0,RES_hh_tesh_in!M4/RES_summary!M$21)</f>
        <v>91.412266639677654</v>
      </c>
      <c r="N4" s="69">
        <f>IF(RES_hh_tesh_in!N4=0,0,RES_hh_tesh_in!N4/RES_summary!N$21)</f>
        <v>92.304551985993612</v>
      </c>
      <c r="O4" s="69">
        <f>IF(RES_hh_tesh_in!O4=0,0,RES_hh_tesh_in!O4/RES_summary!O$21)</f>
        <v>90.895575226068772</v>
      </c>
      <c r="P4" s="69">
        <f>IF(RES_hh_tesh_in!P4=0,0,RES_hh_tesh_in!P4/RES_summary!P$21)</f>
        <v>79.623169830396364</v>
      </c>
      <c r="Q4" s="69">
        <f>IF(RES_hh_tesh_in!Q4=0,0,RES_hh_tesh_in!Q4/RES_summary!Q$21)</f>
        <v>77.176488738458829</v>
      </c>
      <c r="R4" s="69">
        <f>IF(RES_hh_tesh_in!R4=0,0,RES_hh_tesh_in!R4/RES_summary!R$21)</f>
        <v>78.458776819404989</v>
      </c>
      <c r="S4" s="69">
        <f>IF(RES_hh_tesh_in!S4=0,0,RES_hh_tesh_in!S4/RES_summary!S$21)</f>
        <v>75.021560090852645</v>
      </c>
      <c r="T4" s="69">
        <f>IF(RES_hh_tesh_in!T4=0,0,RES_hh_tesh_in!T4/RES_summary!T$21)</f>
        <v>69.005383643990143</v>
      </c>
      <c r="U4" s="69">
        <f>IF(RES_hh_tesh_in!U4=0,0,RES_hh_tesh_in!U4/RES_summary!U$21)</f>
        <v>64.915369460455594</v>
      </c>
      <c r="V4" s="69">
        <f>IF(RES_hh_tesh_in!V4=0,0,RES_hh_tesh_in!V4/RES_summary!V$21)</f>
        <v>60.699308082916183</v>
      </c>
      <c r="W4" s="69">
        <f>IF(RES_hh_tesh_in!W4=0,0,RES_hh_tesh_in!W4/RES_summary!W$21)</f>
        <v>55.139229943557609</v>
      </c>
      <c r="X4" s="69">
        <f>IF(RES_hh_tesh_in!X4=0,0,RES_hh_tesh_in!X4/RES_summary!X$21)</f>
        <v>41.600722504970975</v>
      </c>
      <c r="Y4" s="69">
        <f>IF(RES_hh_tesh_in!Y4=0,0,RES_hh_tesh_in!Y4/RES_summary!Y$21)</f>
        <v>25.587170712181926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110.81234158631258</v>
      </c>
      <c r="D5" s="72">
        <f>IF(RES_hh_tesh_in!D5=0,0,RES_hh_tesh_in!D5/RES_summary!D$21)</f>
        <v>103.88087966614646</v>
      </c>
      <c r="E5" s="72">
        <f>IF(RES_hh_tesh_in!E5=0,0,RES_hh_tesh_in!E5/RES_summary!E$21)</f>
        <v>106.9374667913315</v>
      </c>
      <c r="F5" s="72">
        <f>IF(RES_hh_tesh_in!F5=0,0,RES_hh_tesh_in!F5/RES_summary!F$21)</f>
        <v>105.86317128599589</v>
      </c>
      <c r="G5" s="72">
        <f>IF(RES_hh_tesh_in!G5=0,0,RES_hh_tesh_in!G5/RES_summary!G$21)</f>
        <v>91.092080683384339</v>
      </c>
      <c r="H5" s="72">
        <f>IF(RES_hh_tesh_in!H5=0,0,RES_hh_tesh_in!H5/RES_summary!H$21)</f>
        <v>105.20020739801851</v>
      </c>
      <c r="I5" s="72">
        <f>IF(RES_hh_tesh_in!I5=0,0,RES_hh_tesh_in!I5/RES_summary!I$21)</f>
        <v>86.489504865823292</v>
      </c>
      <c r="J5" s="72">
        <f>IF(RES_hh_tesh_in!J5=0,0,RES_hh_tesh_in!J5/RES_summary!J$21)</f>
        <v>84.503867460570575</v>
      </c>
      <c r="K5" s="72">
        <f>IF(RES_hh_tesh_in!K5=0,0,RES_hh_tesh_in!K5/RES_summary!K$21)</f>
        <v>88.498285111854784</v>
      </c>
      <c r="L5" s="72">
        <f>IF(RES_hh_tesh_in!L5=0,0,RES_hh_tesh_in!L5/RES_summary!L$21)</f>
        <v>105.79690435736336</v>
      </c>
      <c r="M5" s="72">
        <f>IF(RES_hh_tesh_in!M5=0,0,RES_hh_tesh_in!M5/RES_summary!M$21)</f>
        <v>91.675523196904876</v>
      </c>
      <c r="N5" s="72">
        <f>IF(RES_hh_tesh_in!N5=0,0,RES_hh_tesh_in!N5/RES_summary!N$21)</f>
        <v>92.216439959966934</v>
      </c>
      <c r="O5" s="72">
        <f>IF(RES_hh_tesh_in!O5=0,0,RES_hh_tesh_in!O5/RES_summary!O$21)</f>
        <v>93.435550390598237</v>
      </c>
      <c r="P5" s="72">
        <f>IF(RES_hh_tesh_in!P5=0,0,RES_hh_tesh_in!P5/RES_summary!P$21)</f>
        <v>77.562413206819031</v>
      </c>
      <c r="Q5" s="72">
        <f>IF(RES_hh_tesh_in!Q5=0,0,RES_hh_tesh_in!Q5/RES_summary!Q$21)</f>
        <v>76.535762528443186</v>
      </c>
      <c r="R5" s="72">
        <f>IF(RES_hh_tesh_in!R5=0,0,RES_hh_tesh_in!R5/RES_summary!R$21)</f>
        <v>75.046589441147205</v>
      </c>
      <c r="S5" s="72">
        <f>IF(RES_hh_tesh_in!S5=0,0,RES_hh_tesh_in!S5/RES_summary!S$21)</f>
        <v>75.276744126342763</v>
      </c>
      <c r="T5" s="72">
        <f>IF(RES_hh_tesh_in!T5=0,0,RES_hh_tesh_in!T5/RES_summary!T$21)</f>
        <v>70.390822354892663</v>
      </c>
      <c r="U5" s="72">
        <f>IF(RES_hh_tesh_in!U5=0,0,RES_hh_tesh_in!U5/RES_summary!U$21)</f>
        <v>0</v>
      </c>
      <c r="V5" s="72">
        <f>IF(RES_hh_tesh_in!V5=0,0,RES_hh_tesh_in!V5/RES_summary!V$21)</f>
        <v>56.932454334291656</v>
      </c>
      <c r="W5" s="72">
        <f>IF(RES_hh_tesh_in!W5=0,0,RES_hh_tesh_in!W5/RES_summary!W$21)</f>
        <v>51.314870410124037</v>
      </c>
      <c r="X5" s="72">
        <f>IF(RES_hh_tesh_in!X5=0,0,RES_hh_tesh_in!X5/RES_summary!X$21)</f>
        <v>45.041651922314337</v>
      </c>
      <c r="Y5" s="72">
        <f>IF(RES_hh_tesh_in!Y5=0,0,RES_hh_tesh_in!Y5/RES_summary!Y$21)</f>
        <v>21.406170276924517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117.77718759082157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0</v>
      </c>
      <c r="H6" s="72">
        <f>IF(RES_hh_tesh_in!H6=0,0,RES_hh_tesh_in!H6/RES_summary!H$21)</f>
        <v>0</v>
      </c>
      <c r="I6" s="72">
        <f>IF(RES_hh_tesh_in!I6=0,0,RES_hh_tesh_in!I6/RES_summary!I$21)</f>
        <v>0</v>
      </c>
      <c r="J6" s="72">
        <f>IF(RES_hh_tesh_in!J6=0,0,RES_hh_tesh_in!J6/RES_summary!J$21)</f>
        <v>0</v>
      </c>
      <c r="K6" s="72">
        <f>IF(RES_hh_tesh_in!K6=0,0,RES_hh_tesh_in!K6/RES_summary!K$21)</f>
        <v>20.785870511823838</v>
      </c>
      <c r="L6" s="72">
        <f>IF(RES_hh_tesh_in!L6=0,0,RES_hh_tesh_in!L6/RES_summary!L$21)</f>
        <v>90.681507817819195</v>
      </c>
      <c r="M6" s="72">
        <f>IF(RES_hh_tesh_in!M6=0,0,RES_hh_tesh_in!M6/RES_summary!M$21)</f>
        <v>88.263745561985559</v>
      </c>
      <c r="N6" s="72">
        <f>IF(RES_hh_tesh_in!N6=0,0,RES_hh_tesh_in!N6/RES_summary!N$21)</f>
        <v>106.55556209166718</v>
      </c>
      <c r="O6" s="72">
        <f>IF(RES_hh_tesh_in!O6=0,0,RES_hh_tesh_in!O6/RES_summary!O$21)</f>
        <v>84.802494879628696</v>
      </c>
      <c r="P6" s="72">
        <f>IF(RES_hh_tesh_in!P6=0,0,RES_hh_tesh_in!P6/RES_summary!P$21)</f>
        <v>81.128986510128868</v>
      </c>
      <c r="Q6" s="72">
        <f>IF(RES_hh_tesh_in!Q6=0,0,RES_hh_tesh_in!Q6/RES_summary!Q$21)</f>
        <v>76.016257583765181</v>
      </c>
      <c r="R6" s="72">
        <f>IF(RES_hh_tesh_in!R6=0,0,RES_hh_tesh_in!R6/RES_summary!R$21)</f>
        <v>77.231205241758019</v>
      </c>
      <c r="S6" s="72">
        <f>IF(RES_hh_tesh_in!S6=0,0,RES_hh_tesh_in!S6/RES_summary!S$21)</f>
        <v>71.436277539385088</v>
      </c>
      <c r="T6" s="72">
        <f>IF(RES_hh_tesh_in!T6=0,0,RES_hh_tesh_in!T6/RES_summary!T$21)</f>
        <v>72.292499884607494</v>
      </c>
      <c r="U6" s="72">
        <f>IF(RES_hh_tesh_in!U6=0,0,RES_hh_tesh_in!U6/RES_summary!U$21)</f>
        <v>61.759649125055191</v>
      </c>
      <c r="V6" s="72">
        <f>IF(RES_hh_tesh_in!V6=0,0,RES_hh_tesh_in!V6/RES_summary!V$21)</f>
        <v>58.953608460678318</v>
      </c>
      <c r="W6" s="72">
        <f>IF(RES_hh_tesh_in!W6=0,0,RES_hh_tesh_in!W6/RES_summary!W$21)</f>
        <v>52.152592496325816</v>
      </c>
      <c r="X6" s="72">
        <f>IF(RES_hh_tesh_in!X6=0,0,RES_hh_tesh_in!X6/RES_summary!X$21)</f>
        <v>35.505275506716842</v>
      </c>
      <c r="Y6" s="72">
        <f>IF(RES_hh_tesh_in!Y6=0,0,RES_hh_tesh_in!Y6/RES_summary!Y$21)</f>
        <v>29.982675349669933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0</v>
      </c>
      <c r="D7" s="72">
        <f>IF(RES_hh_tesh_in!D7=0,0,RES_hh_tesh_in!D7/RES_summary!D$21)</f>
        <v>0</v>
      </c>
      <c r="E7" s="72">
        <f>IF(RES_hh_tesh_in!E7=0,0,RES_hh_tesh_in!E7/RES_summary!E$21)</f>
        <v>0</v>
      </c>
      <c r="F7" s="72">
        <f>IF(RES_hh_tesh_in!F7=0,0,RES_hh_tesh_in!F7/RES_summary!F$21)</f>
        <v>0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0</v>
      </c>
      <c r="L7" s="72">
        <f>IF(RES_hh_tesh_in!L7=0,0,RES_hh_tesh_in!L7/RES_summary!L$21)</f>
        <v>0</v>
      </c>
      <c r="M7" s="72">
        <f>IF(RES_hh_tesh_in!M7=0,0,RES_hh_tesh_in!M7/RES_summary!M$21)</f>
        <v>0</v>
      </c>
      <c r="N7" s="72">
        <f>IF(RES_hh_tesh_in!N7=0,0,RES_hh_tesh_in!N7/RES_summary!N$21)</f>
        <v>0</v>
      </c>
      <c r="O7" s="72">
        <f>IF(RES_hh_tesh_in!O7=0,0,RES_hh_tesh_in!O7/RES_summary!O$21)</f>
        <v>0</v>
      </c>
      <c r="P7" s="72">
        <f>IF(RES_hh_tesh_in!P7=0,0,RES_hh_tesh_in!P7/RES_summary!P$21)</f>
        <v>0</v>
      </c>
      <c r="Q7" s="72">
        <f>IF(RES_hh_tesh_in!Q7=0,0,RES_hh_tesh_in!Q7/RES_summary!Q$21)</f>
        <v>0</v>
      </c>
      <c r="R7" s="72">
        <f>IF(RES_hh_tesh_in!R7=0,0,RES_hh_tesh_in!R7/RES_summary!R$21)</f>
        <v>0</v>
      </c>
      <c r="S7" s="72">
        <f>IF(RES_hh_tesh_in!S7=0,0,RES_hh_tesh_in!S7/RES_summary!S$21)</f>
        <v>0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0</v>
      </c>
      <c r="Y7" s="72">
        <f>IF(RES_hh_tesh_in!Y7=0,0,RES_hh_tesh_in!Y7/RES_summary!Y$21)</f>
        <v>0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112.93294738691499</v>
      </c>
      <c r="D8" s="72">
        <f>IF(RES_hh_tesh_in!D8=0,0,RES_hh_tesh_in!D8/RES_summary!D$21)</f>
        <v>102.82573875026712</v>
      </c>
      <c r="E8" s="72">
        <f>IF(RES_hh_tesh_in!E8=0,0,RES_hh_tesh_in!E8/RES_summary!E$21)</f>
        <v>106.90610579397433</v>
      </c>
      <c r="F8" s="72">
        <f>IF(RES_hh_tesh_in!F8=0,0,RES_hh_tesh_in!F8/RES_summary!F$21)</f>
        <v>102.17090310095743</v>
      </c>
      <c r="G8" s="72">
        <f>IF(RES_hh_tesh_in!G8=0,0,RES_hh_tesh_in!G8/RES_summary!G$21)</f>
        <v>97.339859163252456</v>
      </c>
      <c r="H8" s="72">
        <f>IF(RES_hh_tesh_in!H8=0,0,RES_hh_tesh_in!H8/RES_summary!H$21)</f>
        <v>97.451128883456235</v>
      </c>
      <c r="I8" s="72">
        <f>IF(RES_hh_tesh_in!I8=0,0,RES_hh_tesh_in!I8/RES_summary!I$21)</f>
        <v>88.857814647440392</v>
      </c>
      <c r="J8" s="72">
        <f>IF(RES_hh_tesh_in!J8=0,0,RES_hh_tesh_in!J8/RES_summary!J$21)</f>
        <v>88.186995467859219</v>
      </c>
      <c r="K8" s="72">
        <f>IF(RES_hh_tesh_in!K8=0,0,RES_hh_tesh_in!K8/RES_summary!K$21)</f>
        <v>89.397912628509474</v>
      </c>
      <c r="L8" s="72">
        <f>IF(RES_hh_tesh_in!L8=0,0,RES_hh_tesh_in!L8/RES_summary!L$21)</f>
        <v>104.33406138891978</v>
      </c>
      <c r="M8" s="72">
        <f>IF(RES_hh_tesh_in!M8=0,0,RES_hh_tesh_in!M8/RES_summary!M$21)</f>
        <v>88.575562630047017</v>
      </c>
      <c r="N8" s="72">
        <f>IF(RES_hh_tesh_in!N8=0,0,RES_hh_tesh_in!N8/RES_summary!N$21)</f>
        <v>89.731113296299441</v>
      </c>
      <c r="O8" s="72">
        <f>IF(RES_hh_tesh_in!O8=0,0,RES_hh_tesh_in!O8/RES_summary!O$21)</f>
        <v>91.498365439495942</v>
      </c>
      <c r="P8" s="72">
        <f>IF(RES_hh_tesh_in!P8=0,0,RES_hh_tesh_in!P8/RES_summary!P$21)</f>
        <v>72.189208899788895</v>
      </c>
      <c r="Q8" s="72">
        <f>IF(RES_hh_tesh_in!Q8=0,0,RES_hh_tesh_in!Q8/RES_summary!Q$21)</f>
        <v>74.774795413368253</v>
      </c>
      <c r="R8" s="72">
        <f>IF(RES_hh_tesh_in!R8=0,0,RES_hh_tesh_in!R8/RES_summary!R$21)</f>
        <v>78.779141358509193</v>
      </c>
      <c r="S8" s="72">
        <f>IF(RES_hh_tesh_in!S8=0,0,RES_hh_tesh_in!S8/RES_summary!S$21)</f>
        <v>75.368315571005127</v>
      </c>
      <c r="T8" s="72">
        <f>IF(RES_hh_tesh_in!T8=0,0,RES_hh_tesh_in!T8/RES_summary!T$21)</f>
        <v>67.993199343830767</v>
      </c>
      <c r="U8" s="72">
        <f>IF(RES_hh_tesh_in!U8=0,0,RES_hh_tesh_in!U8/RES_summary!U$21)</f>
        <v>62.116063454603776</v>
      </c>
      <c r="V8" s="72">
        <f>IF(RES_hh_tesh_in!V8=0,0,RES_hh_tesh_in!V8/RES_summary!V$21)</f>
        <v>59.954180635853163</v>
      </c>
      <c r="W8" s="72">
        <f>IF(RES_hh_tesh_in!W8=0,0,RES_hh_tesh_in!W8/RES_summary!W$21)</f>
        <v>57.473665376568441</v>
      </c>
      <c r="X8" s="72">
        <f>IF(RES_hh_tesh_in!X8=0,0,RES_hh_tesh_in!X8/RES_summary!X$21)</f>
        <v>37.620836734651533</v>
      </c>
      <c r="Y8" s="72">
        <f>IF(RES_hh_tesh_in!Y8=0,0,RES_hh_tesh_in!Y8/RES_summary!Y$21)</f>
        <v>23.277709890062987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108.41901110334604</v>
      </c>
      <c r="D9" s="72">
        <f>IF(RES_hh_tesh_in!D9=0,0,RES_hh_tesh_in!D9/RES_summary!D$21)</f>
        <v>106.40839854367174</v>
      </c>
      <c r="E9" s="72">
        <f>IF(RES_hh_tesh_in!E9=0,0,RES_hh_tesh_in!E9/RES_summary!E$21)</f>
        <v>104.77870000122515</v>
      </c>
      <c r="F9" s="72">
        <f>IF(RES_hh_tesh_in!F9=0,0,RES_hh_tesh_in!F9/RES_summary!F$21)</f>
        <v>101.80812372059962</v>
      </c>
      <c r="G9" s="72">
        <f>IF(RES_hh_tesh_in!G9=0,0,RES_hh_tesh_in!G9/RES_summary!G$21)</f>
        <v>97.542493744021698</v>
      </c>
      <c r="H9" s="72">
        <f>IF(RES_hh_tesh_in!H9=0,0,RES_hh_tesh_in!H9/RES_summary!H$21)</f>
        <v>95.136494281803834</v>
      </c>
      <c r="I9" s="72">
        <f>IF(RES_hh_tesh_in!I9=0,0,RES_hh_tesh_in!I9/RES_summary!I$21)</f>
        <v>91.419553551250502</v>
      </c>
      <c r="J9" s="72">
        <f>IF(RES_hh_tesh_in!J9=0,0,RES_hh_tesh_in!J9/RES_summary!J$21)</f>
        <v>91.566748176342813</v>
      </c>
      <c r="K9" s="72">
        <f>IF(RES_hh_tesh_in!K9=0,0,RES_hh_tesh_in!K9/RES_summary!K$21)</f>
        <v>93.319284022523348</v>
      </c>
      <c r="L9" s="72">
        <f>IF(RES_hh_tesh_in!L9=0,0,RES_hh_tesh_in!L9/RES_summary!L$21)</f>
        <v>94.918900538117896</v>
      </c>
      <c r="M9" s="72">
        <f>IF(RES_hh_tesh_in!M9=0,0,RES_hh_tesh_in!M9/RES_summary!M$21)</f>
        <v>92.206149914145087</v>
      </c>
      <c r="N9" s="72">
        <f>IF(RES_hh_tesh_in!N9=0,0,RES_hh_tesh_in!N9/RES_summary!N$21)</f>
        <v>90.730642503667141</v>
      </c>
      <c r="O9" s="72">
        <f>IF(RES_hh_tesh_in!O9=0,0,RES_hh_tesh_in!O9/RES_summary!O$21)</f>
        <v>86.890151030599981</v>
      </c>
      <c r="P9" s="72">
        <f>IF(RES_hh_tesh_in!P9=0,0,RES_hh_tesh_in!P9/RES_summary!P$21)</f>
        <v>81.461805239957314</v>
      </c>
      <c r="Q9" s="72">
        <f>IF(RES_hh_tesh_in!Q9=0,0,RES_hh_tesh_in!Q9/RES_summary!Q$21)</f>
        <v>78.698892485620604</v>
      </c>
      <c r="R9" s="72">
        <f>IF(RES_hh_tesh_in!R9=0,0,RES_hh_tesh_in!R9/RES_summary!R$21)</f>
        <v>75.406788094745366</v>
      </c>
      <c r="S9" s="72">
        <f>IF(RES_hh_tesh_in!S9=0,0,RES_hh_tesh_in!S9/RES_summary!S$21)</f>
        <v>72.314643529070977</v>
      </c>
      <c r="T9" s="72">
        <f>IF(RES_hh_tesh_in!T9=0,0,RES_hh_tesh_in!T9/RES_summary!T$21)</f>
        <v>68.512923639791893</v>
      </c>
      <c r="U9" s="72">
        <f>IF(RES_hh_tesh_in!U9=0,0,RES_hh_tesh_in!U9/RES_summary!U$21)</f>
        <v>65.508491941604234</v>
      </c>
      <c r="V9" s="72">
        <f>IF(RES_hh_tesh_in!V9=0,0,RES_hh_tesh_in!V9/RES_summary!V$21)</f>
        <v>60.99669968538884</v>
      </c>
      <c r="W9" s="72">
        <f>IF(RES_hh_tesh_in!W9=0,0,RES_hh_tesh_in!W9/RES_summary!W$21)</f>
        <v>55.893560544791121</v>
      </c>
      <c r="X9" s="72">
        <f>IF(RES_hh_tesh_in!X9=0,0,RES_hh_tesh_in!X9/RES_summary!X$21)</f>
        <v>41.391109224198352</v>
      </c>
      <c r="Y9" s="72">
        <f>IF(RES_hh_tesh_in!Y9=0,0,RES_hh_tesh_in!Y9/RES_summary!Y$21)</f>
        <v>25.078994410766619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112.8343425600163</v>
      </c>
      <c r="D11" s="72">
        <f>IF(RES_hh_tesh_in!D11=0,0,RES_hh_tesh_in!D11/RES_summary!D$21)</f>
        <v>107.56760875704174</v>
      </c>
      <c r="E11" s="72">
        <f>IF(RES_hh_tesh_in!E11=0,0,RES_hh_tesh_in!E11/RES_summary!E$21)</f>
        <v>107.20598283165768</v>
      </c>
      <c r="F11" s="72">
        <f>IF(RES_hh_tesh_in!F11=0,0,RES_hh_tesh_in!F11/RES_summary!F$21)</f>
        <v>102.05416562056608</v>
      </c>
      <c r="G11" s="72">
        <f>IF(RES_hh_tesh_in!G11=0,0,RES_hh_tesh_in!G11/RES_summary!G$21)</f>
        <v>98.815721099330446</v>
      </c>
      <c r="H11" s="72">
        <f>IF(RES_hh_tesh_in!H11=0,0,RES_hh_tesh_in!H11/RES_summary!H$21)</f>
        <v>94.098967421247167</v>
      </c>
      <c r="I11" s="72">
        <f>IF(RES_hh_tesh_in!I11=0,0,RES_hh_tesh_in!I11/RES_summary!I$21)</f>
        <v>92.796493804983101</v>
      </c>
      <c r="J11" s="72">
        <f>IF(RES_hh_tesh_in!J11=0,0,RES_hh_tesh_in!J11/RES_summary!J$21)</f>
        <v>92.437630878188827</v>
      </c>
      <c r="K11" s="72">
        <f>IF(RES_hh_tesh_in!K11=0,0,RES_hh_tesh_in!K11/RES_summary!K$21)</f>
        <v>90.197976206919364</v>
      </c>
      <c r="L11" s="72">
        <f>IF(RES_hh_tesh_in!L11=0,0,RES_hh_tesh_in!L11/RES_summary!L$21)</f>
        <v>100.99034698416361</v>
      </c>
      <c r="M11" s="72">
        <f>IF(RES_hh_tesh_in!M11=0,0,RES_hh_tesh_in!M11/RES_summary!M$21)</f>
        <v>89.534877481290749</v>
      </c>
      <c r="N11" s="72">
        <f>IF(RES_hh_tesh_in!N11=0,0,RES_hh_tesh_in!N11/RES_summary!N$21)</f>
        <v>92.596911594143094</v>
      </c>
      <c r="O11" s="72">
        <f>IF(RES_hh_tesh_in!O11=0,0,RES_hh_tesh_in!O11/RES_summary!O$21)</f>
        <v>93.118996988248711</v>
      </c>
      <c r="P11" s="72">
        <f>IF(RES_hh_tesh_in!P11=0,0,RES_hh_tesh_in!P11/RES_summary!P$21)</f>
        <v>76.618532970136428</v>
      </c>
      <c r="Q11" s="72">
        <f>IF(RES_hh_tesh_in!Q11=0,0,RES_hh_tesh_in!Q11/RES_summary!Q$21)</f>
        <v>76.110541207817931</v>
      </c>
      <c r="R11" s="72">
        <f>IF(RES_hh_tesh_in!R11=0,0,RES_hh_tesh_in!R11/RES_summary!R$21)</f>
        <v>77.171895219032166</v>
      </c>
      <c r="S11" s="72">
        <f>IF(RES_hh_tesh_in!S11=0,0,RES_hh_tesh_in!S11/RES_summary!S$21)</f>
        <v>74.962580756515877</v>
      </c>
      <c r="T11" s="72">
        <f>IF(RES_hh_tesh_in!T11=0,0,RES_hh_tesh_in!T11/RES_summary!T$21)</f>
        <v>67.734715342076584</v>
      </c>
      <c r="U11" s="72">
        <f>IF(RES_hh_tesh_in!U11=0,0,RES_hh_tesh_in!U11/RES_summary!U$21)</f>
        <v>62.787521525652515</v>
      </c>
      <c r="V11" s="72">
        <f>IF(RES_hh_tesh_in!V11=0,0,RES_hh_tesh_in!V11/RES_summary!V$21)</f>
        <v>59.168615704463321</v>
      </c>
      <c r="W11" s="72">
        <f>IF(RES_hh_tesh_in!W11=0,0,RES_hh_tesh_in!W11/RES_summary!W$21)</f>
        <v>56.810063549041701</v>
      </c>
      <c r="X11" s="72">
        <f>IF(RES_hh_tesh_in!X11=0,0,RES_hh_tesh_in!X11/RES_summary!X$21)</f>
        <v>40.060321321004089</v>
      </c>
      <c r="Y11" s="72">
        <f>IF(RES_hh_tesh_in!Y11=0,0,RES_hh_tesh_in!Y11/RES_summary!Y$21)</f>
        <v>24.180819740695028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97.591302501525149</v>
      </c>
      <c r="D12" s="72">
        <f>IF(RES_hh_tesh_in!D12=0,0,RES_hh_tesh_in!D12/RES_summary!D$21)</f>
        <v>106.91015374747984</v>
      </c>
      <c r="E12" s="72">
        <f>IF(RES_hh_tesh_in!E12=0,0,RES_hh_tesh_in!E12/RES_summary!E$21)</f>
        <v>105.44981399646379</v>
      </c>
      <c r="F12" s="72">
        <f>IF(RES_hh_tesh_in!F12=0,0,RES_hh_tesh_in!F12/RES_summary!F$21)</f>
        <v>102.01619436729865</v>
      </c>
      <c r="G12" s="72">
        <f>IF(RES_hh_tesh_in!G12=0,0,RES_hh_tesh_in!G12/RES_summary!G$21)</f>
        <v>93.014618844297388</v>
      </c>
      <c r="H12" s="72">
        <f>IF(RES_hh_tesh_in!H12=0,0,RES_hh_tesh_in!H12/RES_summary!H$21)</f>
        <v>93.416787721122631</v>
      </c>
      <c r="I12" s="72">
        <f>IF(RES_hh_tesh_in!I12=0,0,RES_hh_tesh_in!I12/RES_summary!I$21)</f>
        <v>92.220108140022717</v>
      </c>
      <c r="J12" s="72">
        <f>IF(RES_hh_tesh_in!J12=0,0,RES_hh_tesh_in!J12/RES_summary!J$21)</f>
        <v>91.041844365089602</v>
      </c>
      <c r="K12" s="72">
        <f>IF(RES_hh_tesh_in!K12=0,0,RES_hh_tesh_in!K12/RES_summary!K$21)</f>
        <v>92.549185175611115</v>
      </c>
      <c r="L12" s="72">
        <f>IF(RES_hh_tesh_in!L12=0,0,RES_hh_tesh_in!L12/RES_summary!L$21)</f>
        <v>95.405115482767187</v>
      </c>
      <c r="M12" s="72">
        <f>IF(RES_hh_tesh_in!M12=0,0,RES_hh_tesh_in!M12/RES_summary!M$21)</f>
        <v>93.332250612060761</v>
      </c>
      <c r="N12" s="72">
        <f>IF(RES_hh_tesh_in!N12=0,0,RES_hh_tesh_in!N12/RES_summary!N$21)</f>
        <v>91.433416303091875</v>
      </c>
      <c r="O12" s="72">
        <f>IF(RES_hh_tesh_in!O12=0,0,RES_hh_tesh_in!O12/RES_summary!O$21)</f>
        <v>87.507036693015365</v>
      </c>
      <c r="P12" s="72">
        <f>IF(RES_hh_tesh_in!P12=0,0,RES_hh_tesh_in!P12/RES_summary!P$21)</f>
        <v>81.524094391511539</v>
      </c>
      <c r="Q12" s="72">
        <f>IF(RES_hh_tesh_in!Q12=0,0,RES_hh_tesh_in!Q12/RES_summary!Q$21)</f>
        <v>78.327587171670089</v>
      </c>
      <c r="R12" s="72">
        <f>IF(RES_hh_tesh_in!R12=0,0,RES_hh_tesh_in!R12/RES_summary!R$21)</f>
        <v>76.420652987641404</v>
      </c>
      <c r="S12" s="72">
        <f>IF(RES_hh_tesh_in!S12=0,0,RES_hh_tesh_in!S12/RES_summary!S$21)</f>
        <v>73.540113696481484</v>
      </c>
      <c r="T12" s="72">
        <f>IF(RES_hh_tesh_in!T12=0,0,RES_hh_tesh_in!T12/RES_summary!T$21)</f>
        <v>69.715890391099336</v>
      </c>
      <c r="U12" s="72">
        <f>IF(RES_hh_tesh_in!U12=0,0,RES_hh_tesh_in!U12/RES_summary!U$21)</f>
        <v>66.61763925603006</v>
      </c>
      <c r="V12" s="72">
        <f>IF(RES_hh_tesh_in!V12=0,0,RES_hh_tesh_in!V12/RES_summary!V$21)</f>
        <v>60.864267919851578</v>
      </c>
      <c r="W12" s="72">
        <f>IF(RES_hh_tesh_in!W12=0,0,RES_hh_tesh_in!W12/RES_summary!W$21)</f>
        <v>48.787276021600434</v>
      </c>
      <c r="X12" s="72">
        <f>IF(RES_hh_tesh_in!X12=0,0,RES_hh_tesh_in!X12/RES_summary!X$21)</f>
        <v>42.534445314728806</v>
      </c>
      <c r="Y12" s="72">
        <f>IF(RES_hh_tesh_in!Y12=0,0,RES_hh_tesh_in!Y12/RES_summary!Y$21)</f>
        <v>29.240516755231752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114.57824542137276</v>
      </c>
      <c r="D13" s="74">
        <f>IF(RES_hh_tesh_in!D13=0,0,RES_hh_tesh_in!D13/RES_summary!D$21)</f>
        <v>104.34641927415284</v>
      </c>
      <c r="E13" s="74">
        <f>IF(RES_hh_tesh_in!E13=0,0,RES_hh_tesh_in!E13/RES_summary!E$21)</f>
        <v>108.53001883013823</v>
      </c>
      <c r="F13" s="74">
        <f>IF(RES_hh_tesh_in!F13=0,0,RES_hh_tesh_in!F13/RES_summary!F$21)</f>
        <v>103.41159148508555</v>
      </c>
      <c r="G13" s="74">
        <f>IF(RES_hh_tesh_in!G13=0,0,RES_hh_tesh_in!G13/RES_summary!G$21)</f>
        <v>98.744478066949398</v>
      </c>
      <c r="H13" s="74">
        <f>IF(RES_hh_tesh_in!H13=0,0,RES_hh_tesh_in!H13/RES_summary!H$21)</f>
        <v>102.14132107158582</v>
      </c>
      <c r="I13" s="74">
        <f>IF(RES_hh_tesh_in!I13=0,0,RES_hh_tesh_in!I13/RES_summary!I$21)</f>
        <v>92.60489074689103</v>
      </c>
      <c r="J13" s="74">
        <f>IF(RES_hh_tesh_in!J13=0,0,RES_hh_tesh_in!J13/RES_summary!J$21)</f>
        <v>91.235601083200635</v>
      </c>
      <c r="K13" s="74">
        <f>IF(RES_hh_tesh_in!K13=0,0,RES_hh_tesh_in!K13/RES_summary!K$21)</f>
        <v>0</v>
      </c>
      <c r="L13" s="74">
        <f>IF(RES_hh_tesh_in!L13=0,0,RES_hh_tesh_in!L13/RES_summary!L$21)</f>
        <v>102.50662382317633</v>
      </c>
      <c r="M13" s="74">
        <f>IF(RES_hh_tesh_in!M13=0,0,RES_hh_tesh_in!M13/RES_summary!M$21)</f>
        <v>85.534744915698468</v>
      </c>
      <c r="N13" s="74">
        <f>IF(RES_hh_tesh_in!N13=0,0,RES_hh_tesh_in!N13/RES_summary!N$21)</f>
        <v>90.656204200230775</v>
      </c>
      <c r="O13" s="74">
        <f>IF(RES_hh_tesh_in!O13=0,0,RES_hh_tesh_in!O13/RES_summary!O$21)</f>
        <v>92.669085917271346</v>
      </c>
      <c r="P13" s="74">
        <f>IF(RES_hh_tesh_in!P13=0,0,RES_hh_tesh_in!P13/RES_summary!P$21)</f>
        <v>73.736027479767202</v>
      </c>
      <c r="Q13" s="74">
        <f>IF(RES_hh_tesh_in!Q13=0,0,RES_hh_tesh_in!Q13/RES_summary!Q$21)</f>
        <v>72.138282330382836</v>
      </c>
      <c r="R13" s="74">
        <f>IF(RES_hh_tesh_in!R13=0,0,RES_hh_tesh_in!R13/RES_summary!R$21)</f>
        <v>85.028853906509312</v>
      </c>
      <c r="S13" s="74">
        <f>IF(RES_hh_tesh_in!S13=0,0,RES_hh_tesh_in!S13/RES_summary!S$21)</f>
        <v>78.634769753780645</v>
      </c>
      <c r="T13" s="74">
        <f>IF(RES_hh_tesh_in!T13=0,0,RES_hh_tesh_in!T13/RES_summary!T$21)</f>
        <v>66.313346665599198</v>
      </c>
      <c r="U13" s="74">
        <f>IF(RES_hh_tesh_in!U13=0,0,RES_hh_tesh_in!U13/RES_summary!U$21)</f>
        <v>64.614902907719568</v>
      </c>
      <c r="V13" s="74">
        <f>IF(RES_hh_tesh_in!V13=0,0,RES_hh_tesh_in!V13/RES_summary!V$21)</f>
        <v>61.649079846650558</v>
      </c>
      <c r="W13" s="74">
        <f>IF(RES_hh_tesh_in!W13=0,0,RES_hh_tesh_in!W13/RES_summary!W$21)</f>
        <v>0</v>
      </c>
      <c r="X13" s="74">
        <f>IF(RES_hh_tesh_in!X13=0,0,RES_hh_tesh_in!X13/RES_summary!X$21)</f>
        <v>0</v>
      </c>
      <c r="Y13" s="74">
        <f>IF(RES_hh_tesh_in!Y13=0,0,RES_hh_tesh_in!Y13/RES_summary!Y$21)</f>
        <v>0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1.432409087201425</v>
      </c>
      <c r="D14" s="76">
        <f>IF(RES_hh_tesh_in!D14=0,0,RES_hh_tesh_in!D14/RES_summary!D$21)</f>
        <v>1.2637842443366905</v>
      </c>
      <c r="E14" s="76">
        <f>IF(RES_hh_tesh_in!E14=0,0,RES_hh_tesh_in!E14/RES_summary!E$21)</f>
        <v>1.3473981085917259</v>
      </c>
      <c r="F14" s="76">
        <f>IF(RES_hh_tesh_in!F14=0,0,RES_hh_tesh_in!F14/RES_summary!F$21)</f>
        <v>1.1984279910439644</v>
      </c>
      <c r="G14" s="76">
        <f>IF(RES_hh_tesh_in!G14=0,0,RES_hh_tesh_in!G14/RES_summary!G$21)</f>
        <v>1.0513410183927936</v>
      </c>
      <c r="H14" s="76">
        <f>IF(RES_hh_tesh_in!H14=0,0,RES_hh_tesh_in!H14/RES_summary!H$21)</f>
        <v>0.89413136536257332</v>
      </c>
      <c r="I14" s="76">
        <f>IF(RES_hh_tesh_in!I14=0,0,RES_hh_tesh_in!I14/RES_summary!I$21)</f>
        <v>0.7411636567125669</v>
      </c>
      <c r="J14" s="76">
        <f>IF(RES_hh_tesh_in!J14=0,0,RES_hh_tesh_in!J14/RES_summary!J$21)</f>
        <v>0.86672081868071627</v>
      </c>
      <c r="K14" s="76">
        <f>IF(RES_hh_tesh_in!K14=0,0,RES_hh_tesh_in!K14/RES_summary!K$21)</f>
        <v>0.8334426965864854</v>
      </c>
      <c r="L14" s="76">
        <f>IF(RES_hh_tesh_in!L14=0,0,RES_hh_tesh_in!L14/RES_summary!L$21)</f>
        <v>1.017159747611003</v>
      </c>
      <c r="M14" s="76">
        <f>IF(RES_hh_tesh_in!M14=0,0,RES_hh_tesh_in!M14/RES_summary!M$21)</f>
        <v>0.79817185451300232</v>
      </c>
      <c r="N14" s="76">
        <f>IF(RES_hh_tesh_in!N14=0,0,RES_hh_tesh_in!N14/RES_summary!N$21)</f>
        <v>0.84436872509054361</v>
      </c>
      <c r="O14" s="76">
        <f>IF(RES_hh_tesh_in!O14=0,0,RES_hh_tesh_in!O14/RES_summary!O$21)</f>
        <v>0.79875669189379195</v>
      </c>
      <c r="P14" s="76">
        <f>IF(RES_hh_tesh_in!P14=0,0,RES_hh_tesh_in!P14/RES_summary!P$21)</f>
        <v>0.71053588694608938</v>
      </c>
      <c r="Q14" s="76">
        <f>IF(RES_hh_tesh_in!Q14=0,0,RES_hh_tesh_in!Q14/RES_summary!Q$21)</f>
        <v>0.87127215638821276</v>
      </c>
      <c r="R14" s="76">
        <f>IF(RES_hh_tesh_in!R14=0,0,RES_hh_tesh_in!R14/RES_summary!R$21)</f>
        <v>0.90772172146859031</v>
      </c>
      <c r="S14" s="76">
        <f>IF(RES_hh_tesh_in!S14=0,0,RES_hh_tesh_in!S14/RES_summary!S$21)</f>
        <v>0.80414859927231208</v>
      </c>
      <c r="T14" s="76">
        <f>IF(RES_hh_tesh_in!T14=0,0,RES_hh_tesh_in!T14/RES_summary!T$21)</f>
        <v>0.66256195513615923</v>
      </c>
      <c r="U14" s="76">
        <f>IF(RES_hh_tesh_in!U14=0,0,RES_hh_tesh_in!U14/RES_summary!U$21)</f>
        <v>0.58756573331964623</v>
      </c>
      <c r="V14" s="76">
        <f>IF(RES_hh_tesh_in!V14=0,0,RES_hh_tesh_in!V14/RES_summary!V$21)</f>
        <v>0.56385721002429567</v>
      </c>
      <c r="W14" s="76">
        <f>IF(RES_hh_tesh_in!W14=0,0,RES_hh_tesh_in!W14/RES_summary!W$21)</f>
        <v>0.50713215876331463</v>
      </c>
      <c r="X14" s="76">
        <f>IF(RES_hh_tesh_in!X14=0,0,RES_hh_tesh_in!X14/RES_summary!X$21)</f>
        <v>0.32006330520008353</v>
      </c>
      <c r="Y14" s="76">
        <f>IF(RES_hh_tesh_in!Y14=0,0,RES_hh_tesh_in!Y14/RES_summary!Y$21)</f>
        <v>0.21542536811173715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0</v>
      </c>
      <c r="E15" s="69">
        <f>IF(RES_hh_tesh_in!E15=0,0,RES_hh_tesh_in!E15/RES_summary!E$21)</f>
        <v>5.2513587872532567E-2</v>
      </c>
      <c r="F15" s="69">
        <f>IF(RES_hh_tesh_in!F15=0,0,RES_hh_tesh_in!F15/RES_summary!F$21)</f>
        <v>9.7457130982768883E-2</v>
      </c>
      <c r="G15" s="69">
        <f>IF(RES_hh_tesh_in!G15=0,0,RES_hh_tesh_in!G15/RES_summary!G$21)</f>
        <v>0.12301066528474702</v>
      </c>
      <c r="H15" s="69">
        <f>IF(RES_hh_tesh_in!H15=0,0,RES_hh_tesh_in!H15/RES_summary!H$21)</f>
        <v>0.14717439745402233</v>
      </c>
      <c r="I15" s="69">
        <f>IF(RES_hh_tesh_in!I15=0,0,RES_hh_tesh_in!I15/RES_summary!I$21)</f>
        <v>0.13742665240160082</v>
      </c>
      <c r="J15" s="69">
        <f>IF(RES_hh_tesh_in!J15=0,0,RES_hh_tesh_in!J15/RES_summary!J$21)</f>
        <v>0.12297150613425316</v>
      </c>
      <c r="K15" s="69">
        <f>IF(RES_hh_tesh_in!K15=0,0,RES_hh_tesh_in!K15/RES_summary!K$21)</f>
        <v>0.15951677337336384</v>
      </c>
      <c r="L15" s="69">
        <f>IF(RES_hh_tesh_in!L15=0,0,RES_hh_tesh_in!L15/RES_summary!L$21)</f>
        <v>0.2079892638573812</v>
      </c>
      <c r="M15" s="69">
        <f>IF(RES_hh_tesh_in!M15=0,0,RES_hh_tesh_in!M15/RES_summary!M$21)</f>
        <v>0.21031252351384988</v>
      </c>
      <c r="N15" s="69">
        <f>IF(RES_hh_tesh_in!N15=0,0,RES_hh_tesh_in!N15/RES_summary!N$21)</f>
        <v>0.2512102932993332</v>
      </c>
      <c r="O15" s="69">
        <f>IF(RES_hh_tesh_in!O15=0,0,RES_hh_tesh_in!O15/RES_summary!O$21)</f>
        <v>0.38103244809064868</v>
      </c>
      <c r="P15" s="69">
        <f>IF(RES_hh_tesh_in!P15=0,0,RES_hh_tesh_in!P15/RES_summary!P$21)</f>
        <v>0.38801428728248855</v>
      </c>
      <c r="Q15" s="69">
        <f>IF(RES_hh_tesh_in!Q15=0,0,RES_hh_tesh_in!Q15/RES_summary!Q$21)</f>
        <v>0.91885297676950073</v>
      </c>
      <c r="R15" s="69">
        <f>IF(RES_hh_tesh_in!R15=0,0,RES_hh_tesh_in!R15/RES_summary!R$21)</f>
        <v>1.0551100077552482</v>
      </c>
      <c r="S15" s="69">
        <f>IF(RES_hh_tesh_in!S15=0,0,RES_hh_tesh_in!S15/RES_summary!S$21)</f>
        <v>1.1546495638144567</v>
      </c>
      <c r="T15" s="69">
        <f>IF(RES_hh_tesh_in!T15=0,0,RES_hh_tesh_in!T15/RES_summary!T$21)</f>
        <v>1.2911997200471326</v>
      </c>
      <c r="U15" s="69">
        <f>IF(RES_hh_tesh_in!U15=0,0,RES_hh_tesh_in!U15/RES_summary!U$21)</f>
        <v>1.2063574140713962</v>
      </c>
      <c r="V15" s="69">
        <f>IF(RES_hh_tesh_in!V15=0,0,RES_hh_tesh_in!V15/RES_summary!V$21)</f>
        <v>1.1345371006876397</v>
      </c>
      <c r="W15" s="69">
        <f>IF(RES_hh_tesh_in!W15=0,0,RES_hh_tesh_in!W15/RES_summary!W$21)</f>
        <v>0.96057703679319351</v>
      </c>
      <c r="X15" s="69">
        <f>IF(RES_hh_tesh_in!X15=0,0,RES_hh_tesh_in!X15/RES_summary!X$21)</f>
        <v>1.2439746463765098</v>
      </c>
      <c r="Y15" s="69">
        <f>IF(RES_hh_tesh_in!Y15=0,0,RES_hh_tesh_in!Y15/RES_summary!Y$21)</f>
        <v>0.82723751825055547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0</v>
      </c>
      <c r="E16" s="72">
        <f>IF(RES_hh_tesh_in!E16=0,0,RES_hh_tesh_in!E16/RES_summary!E$21)</f>
        <v>5.2513587872532567E-2</v>
      </c>
      <c r="F16" s="72">
        <f>IF(RES_hh_tesh_in!F16=0,0,RES_hh_tesh_in!F16/RES_summary!F$21)</f>
        <v>9.7457130982768883E-2</v>
      </c>
      <c r="G16" s="72">
        <f>IF(RES_hh_tesh_in!G16=0,0,RES_hh_tesh_in!G16/RES_summary!G$21)</f>
        <v>0.12301066528474702</v>
      </c>
      <c r="H16" s="72">
        <f>IF(RES_hh_tesh_in!H16=0,0,RES_hh_tesh_in!H16/RES_summary!H$21)</f>
        <v>0.14717439745402233</v>
      </c>
      <c r="I16" s="72">
        <f>IF(RES_hh_tesh_in!I16=0,0,RES_hh_tesh_in!I16/RES_summary!I$21)</f>
        <v>0.13742665240160082</v>
      </c>
      <c r="J16" s="72">
        <f>IF(RES_hh_tesh_in!J16=0,0,RES_hh_tesh_in!J16/RES_summary!J$21)</f>
        <v>0.12297150613425316</v>
      </c>
      <c r="K16" s="72">
        <f>IF(RES_hh_tesh_in!K16=0,0,RES_hh_tesh_in!K16/RES_summary!K$21)</f>
        <v>0.15951677337336384</v>
      </c>
      <c r="L16" s="72">
        <f>IF(RES_hh_tesh_in!L16=0,0,RES_hh_tesh_in!L16/RES_summary!L$21)</f>
        <v>0.2079892638573812</v>
      </c>
      <c r="M16" s="72">
        <f>IF(RES_hh_tesh_in!M16=0,0,RES_hh_tesh_in!M16/RES_summary!M$21)</f>
        <v>0.21031252351384988</v>
      </c>
      <c r="N16" s="72">
        <f>IF(RES_hh_tesh_in!N16=0,0,RES_hh_tesh_in!N16/RES_summary!N$21)</f>
        <v>0.2512102932993332</v>
      </c>
      <c r="O16" s="72">
        <f>IF(RES_hh_tesh_in!O16=0,0,RES_hh_tesh_in!O16/RES_summary!O$21)</f>
        <v>0.38103244809064868</v>
      </c>
      <c r="P16" s="72">
        <f>IF(RES_hh_tesh_in!P16=0,0,RES_hh_tesh_in!P16/RES_summary!P$21)</f>
        <v>0.38801428728248855</v>
      </c>
      <c r="Q16" s="72">
        <f>IF(RES_hh_tesh_in!Q16=0,0,RES_hh_tesh_in!Q16/RES_summary!Q$21)</f>
        <v>0.91885297676950073</v>
      </c>
      <c r="R16" s="72">
        <f>IF(RES_hh_tesh_in!R16=0,0,RES_hh_tesh_in!R16/RES_summary!R$21)</f>
        <v>1.0551100077552482</v>
      </c>
      <c r="S16" s="72">
        <f>IF(RES_hh_tesh_in!S16=0,0,RES_hh_tesh_in!S16/RES_summary!S$21)</f>
        <v>1.1546495638144567</v>
      </c>
      <c r="T16" s="72">
        <f>IF(RES_hh_tesh_in!T16=0,0,RES_hh_tesh_in!T16/RES_summary!T$21)</f>
        <v>1.2911997200471326</v>
      </c>
      <c r="U16" s="72">
        <f>IF(RES_hh_tesh_in!U16=0,0,RES_hh_tesh_in!U16/RES_summary!U$21)</f>
        <v>1.2063574140713962</v>
      </c>
      <c r="V16" s="72">
        <f>IF(RES_hh_tesh_in!V16=0,0,RES_hh_tesh_in!V16/RES_summary!V$21)</f>
        <v>1.1345371006876397</v>
      </c>
      <c r="W16" s="72">
        <f>IF(RES_hh_tesh_in!W16=0,0,RES_hh_tesh_in!W16/RES_summary!W$21)</f>
        <v>0.96057703679319351</v>
      </c>
      <c r="X16" s="72">
        <f>IF(RES_hh_tesh_in!X16=0,0,RES_hh_tesh_in!X16/RES_summary!X$21)</f>
        <v>1.2439746463765098</v>
      </c>
      <c r="Y16" s="72">
        <f>IF(RES_hh_tesh_in!Y16=0,0,RES_hh_tesh_in!Y16/RES_summary!Y$21)</f>
        <v>0.82723751825055547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15.555050635205932</v>
      </c>
      <c r="D17" s="69">
        <f>IF(RES_hh_tesh_in!D17=0,0,RES_hh_tesh_in!D17/RES_summary!D$21)</f>
        <v>15.169470708972025</v>
      </c>
      <c r="E17" s="69">
        <f>IF(RES_hh_tesh_in!E17=0,0,RES_hh_tesh_in!E17/RES_summary!E$21)</f>
        <v>15.691105304852163</v>
      </c>
      <c r="F17" s="69">
        <f>IF(RES_hh_tesh_in!F17=0,0,RES_hh_tesh_in!F17/RES_summary!F$21)</f>
        <v>15.066874449641171</v>
      </c>
      <c r="G17" s="69">
        <f>IF(RES_hh_tesh_in!G17=0,0,RES_hh_tesh_in!G17/RES_summary!G$21)</f>
        <v>15.376195507546253</v>
      </c>
      <c r="H17" s="69">
        <f>IF(RES_hh_tesh_in!H17=0,0,RES_hh_tesh_in!H17/RES_summary!H$21)</f>
        <v>14.985965523602085</v>
      </c>
      <c r="I17" s="69">
        <f>IF(RES_hh_tesh_in!I17=0,0,RES_hh_tesh_in!I17/RES_summary!I$21)</f>
        <v>14.325218420181884</v>
      </c>
      <c r="J17" s="69">
        <f>IF(RES_hh_tesh_in!J17=0,0,RES_hh_tesh_in!J17/RES_summary!J$21)</f>
        <v>13.773926430106561</v>
      </c>
      <c r="K17" s="69">
        <f>IF(RES_hh_tesh_in!K17=0,0,RES_hh_tesh_in!K17/RES_summary!K$21)</f>
        <v>12.897027285568502</v>
      </c>
      <c r="L17" s="69">
        <f>IF(RES_hh_tesh_in!L17=0,0,RES_hh_tesh_in!L17/RES_summary!L$21)</f>
        <v>13.047000489895163</v>
      </c>
      <c r="M17" s="69">
        <f>IF(RES_hh_tesh_in!M17=0,0,RES_hh_tesh_in!M17/RES_summary!M$21)</f>
        <v>11.362532316283923</v>
      </c>
      <c r="N17" s="69">
        <f>IF(RES_hh_tesh_in!N17=0,0,RES_hh_tesh_in!N17/RES_summary!N$21)</f>
        <v>11.030562837714522</v>
      </c>
      <c r="O17" s="69">
        <f>IF(RES_hh_tesh_in!O17=0,0,RES_hh_tesh_in!O17/RES_summary!O$21)</f>
        <v>10.749950718510041</v>
      </c>
      <c r="P17" s="69">
        <f>IF(RES_hh_tesh_in!P17=0,0,RES_hh_tesh_in!P17/RES_summary!P$21)</f>
        <v>10.746089285649251</v>
      </c>
      <c r="Q17" s="69">
        <f>IF(RES_hh_tesh_in!Q17=0,0,RES_hh_tesh_in!Q17/RES_summary!Q$21)</f>
        <v>10.723201555038305</v>
      </c>
      <c r="R17" s="69">
        <f>IF(RES_hh_tesh_in!R17=0,0,RES_hh_tesh_in!R17/RES_summary!R$21)</f>
        <v>11.303376643727638</v>
      </c>
      <c r="S17" s="69">
        <f>IF(RES_hh_tesh_in!S17=0,0,RES_hh_tesh_in!S17/RES_summary!S$21)</f>
        <v>11.905229633788096</v>
      </c>
      <c r="T17" s="69">
        <f>IF(RES_hh_tesh_in!T17=0,0,RES_hh_tesh_in!T17/RES_summary!T$21)</f>
        <v>11.60733224516207</v>
      </c>
      <c r="U17" s="69">
        <f>IF(RES_hh_tesh_in!U17=0,0,RES_hh_tesh_in!U17/RES_summary!U$21)</f>
        <v>11.298065974868804</v>
      </c>
      <c r="V17" s="69">
        <f>IF(RES_hh_tesh_in!V17=0,0,RES_hh_tesh_in!V17/RES_summary!V$21)</f>
        <v>11.774041546015189</v>
      </c>
      <c r="W17" s="69">
        <f>IF(RES_hh_tesh_in!W17=0,0,RES_hh_tesh_in!W17/RES_summary!W$21)</f>
        <v>10.959095539981529</v>
      </c>
      <c r="X17" s="69">
        <f>IF(RES_hh_tesh_in!X17=0,0,RES_hh_tesh_in!X17/RES_summary!X$21)</f>
        <v>9.7657804612752184</v>
      </c>
      <c r="Y17" s="69">
        <f>IF(RES_hh_tesh_in!Y17=0,0,RES_hh_tesh_in!Y17/RES_summary!Y$21)</f>
        <v>8.2699115709726065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15.29935527020791</v>
      </c>
      <c r="D18" s="72">
        <f>IF(RES_hh_tesh_in!D18=0,0,RES_hh_tesh_in!D18/RES_summary!D$21)</f>
        <v>14.956602250116394</v>
      </c>
      <c r="E18" s="72">
        <f>IF(RES_hh_tesh_in!E18=0,0,RES_hh_tesh_in!E18/RES_summary!E$21)</f>
        <v>15.637261059875977</v>
      </c>
      <c r="F18" s="72">
        <f>IF(RES_hh_tesh_in!F18=0,0,RES_hh_tesh_in!F18/RES_summary!F$21)</f>
        <v>15.417653955243503</v>
      </c>
      <c r="G18" s="72">
        <f>IF(RES_hh_tesh_in!G18=0,0,RES_hh_tesh_in!G18/RES_summary!G$21)</f>
        <v>14.443751972740518</v>
      </c>
      <c r="H18" s="72">
        <f>IF(RES_hh_tesh_in!H18=0,0,RES_hh_tesh_in!H18/RES_summary!H$21)</f>
        <v>16.033824934126471</v>
      </c>
      <c r="I18" s="72">
        <f>IF(RES_hh_tesh_in!I18=0,0,RES_hh_tesh_in!I18/RES_summary!I$21)</f>
        <v>13.552906441655525</v>
      </c>
      <c r="J18" s="72">
        <f>IF(RES_hh_tesh_in!J18=0,0,RES_hh_tesh_in!J18/RES_summary!J$21)</f>
        <v>12.936143972974429</v>
      </c>
      <c r="K18" s="72">
        <f>IF(RES_hh_tesh_in!K18=0,0,RES_hh_tesh_in!K18/RES_summary!K$21)</f>
        <v>12.431671818083958</v>
      </c>
      <c r="L18" s="72">
        <f>IF(RES_hh_tesh_in!L18=0,0,RES_hh_tesh_in!L18/RES_summary!L$21)</f>
        <v>13.136082300946544</v>
      </c>
      <c r="M18" s="72">
        <f>IF(RES_hh_tesh_in!M18=0,0,RES_hh_tesh_in!M18/RES_summary!M$21)</f>
        <v>11.754395977581202</v>
      </c>
      <c r="N18" s="72">
        <f>IF(RES_hh_tesh_in!N18=0,0,RES_hh_tesh_in!N18/RES_summary!N$21)</f>
        <v>11.167399765387014</v>
      </c>
      <c r="O18" s="72">
        <f>IF(RES_hh_tesh_in!O18=0,0,RES_hh_tesh_in!O18/RES_summary!O$21)</f>
        <v>10.878353339450344</v>
      </c>
      <c r="P18" s="72">
        <f>IF(RES_hh_tesh_in!P18=0,0,RES_hh_tesh_in!P18/RES_summary!P$21)</f>
        <v>10.902957986736196</v>
      </c>
      <c r="Q18" s="72">
        <f>IF(RES_hh_tesh_in!Q18=0,0,RES_hh_tesh_in!Q18/RES_summary!Q$21)</f>
        <v>11.310189566933339</v>
      </c>
      <c r="R18" s="72">
        <f>IF(RES_hh_tesh_in!R18=0,0,RES_hh_tesh_in!R18/RES_summary!R$21)</f>
        <v>10.500264286085773</v>
      </c>
      <c r="S18" s="72">
        <f>IF(RES_hh_tesh_in!S18=0,0,RES_hh_tesh_in!S18/RES_summary!S$21)</f>
        <v>11.984126341841259</v>
      </c>
      <c r="T18" s="72">
        <f>IF(RES_hh_tesh_in!T18=0,0,RES_hh_tesh_in!T18/RES_summary!T$21)</f>
        <v>11.880408928766959</v>
      </c>
      <c r="U18" s="72">
        <f>IF(RES_hh_tesh_in!U18=0,0,RES_hh_tesh_in!U18/RES_summary!U$21)</f>
        <v>0</v>
      </c>
      <c r="V18" s="72">
        <f>IF(RES_hh_tesh_in!V18=0,0,RES_hh_tesh_in!V18/RES_summary!V$21)</f>
        <v>11.276059274549151</v>
      </c>
      <c r="W18" s="72">
        <f>IF(RES_hh_tesh_in!W18=0,0,RES_hh_tesh_in!W18/RES_summary!W$21)</f>
        <v>9.8094090698658452</v>
      </c>
      <c r="X18" s="72">
        <f>IF(RES_hh_tesh_in!X18=0,0,RES_hh_tesh_in!X18/RES_summary!X$21)</f>
        <v>10.9493577209339</v>
      </c>
      <c r="Y18" s="72">
        <f>IF(RES_hh_tesh_in!Y18=0,0,RES_hh_tesh_in!Y18/RES_summary!Y$21)</f>
        <v>7.6461395177935971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0</v>
      </c>
      <c r="D19" s="72">
        <f>IF(RES_hh_tesh_in!D19=0,0,RES_hh_tesh_in!D19/RES_summary!D$21)</f>
        <v>0</v>
      </c>
      <c r="E19" s="72">
        <f>IF(RES_hh_tesh_in!E19=0,0,RES_hh_tesh_in!E19/RES_summary!E$21)</f>
        <v>0</v>
      </c>
      <c r="F19" s="72">
        <f>IF(RES_hh_tesh_in!F19=0,0,RES_hh_tesh_in!F19/RES_summary!F$21)</f>
        <v>0</v>
      </c>
      <c r="G19" s="72">
        <f>IF(RES_hh_tesh_in!G19=0,0,RES_hh_tesh_in!G19/RES_summary!G$21)</f>
        <v>0</v>
      </c>
      <c r="H19" s="72">
        <f>IF(RES_hh_tesh_in!H19=0,0,RES_hh_tesh_in!H19/RES_summary!H$21)</f>
        <v>0</v>
      </c>
      <c r="I19" s="72">
        <f>IF(RES_hh_tesh_in!I19=0,0,RES_hh_tesh_in!I19/RES_summary!I$21)</f>
        <v>0</v>
      </c>
      <c r="J19" s="72">
        <f>IF(RES_hh_tesh_in!J19=0,0,RES_hh_tesh_in!J19/RES_summary!J$21)</f>
        <v>0</v>
      </c>
      <c r="K19" s="72">
        <f>IF(RES_hh_tesh_in!K19=0,0,RES_hh_tesh_in!K19/RES_summary!K$21)</f>
        <v>0</v>
      </c>
      <c r="L19" s="72">
        <f>IF(RES_hh_tesh_in!L19=0,0,RES_hh_tesh_in!L19/RES_summary!L$21)</f>
        <v>0</v>
      </c>
      <c r="M19" s="72">
        <f>IF(RES_hh_tesh_in!M19=0,0,RES_hh_tesh_in!M19/RES_summary!M$21)</f>
        <v>0</v>
      </c>
      <c r="N19" s="72">
        <f>IF(RES_hh_tesh_in!N19=0,0,RES_hh_tesh_in!N19/RES_summary!N$21)</f>
        <v>0</v>
      </c>
      <c r="O19" s="72">
        <f>IF(RES_hh_tesh_in!O19=0,0,RES_hh_tesh_in!O19/RES_summary!O$21)</f>
        <v>0</v>
      </c>
      <c r="P19" s="72">
        <f>IF(RES_hh_tesh_in!P19=0,0,RES_hh_tesh_in!P19/RES_summary!P$21)</f>
        <v>0</v>
      </c>
      <c r="Q19" s="72">
        <f>IF(RES_hh_tesh_in!Q19=0,0,RES_hh_tesh_in!Q19/RES_summary!Q$21)</f>
        <v>0</v>
      </c>
      <c r="R19" s="72">
        <f>IF(RES_hh_tesh_in!R19=0,0,RES_hh_tesh_in!R19/RES_summary!R$21)</f>
        <v>0</v>
      </c>
      <c r="S19" s="72">
        <f>IF(RES_hh_tesh_in!S19=0,0,RES_hh_tesh_in!S19/RES_summary!S$21)</f>
        <v>0</v>
      </c>
      <c r="T19" s="72">
        <f>IF(RES_hh_tesh_in!T19=0,0,RES_hh_tesh_in!T19/RES_summary!T$21)</f>
        <v>0</v>
      </c>
      <c r="U19" s="72">
        <f>IF(RES_hh_tesh_in!U19=0,0,RES_hh_tesh_in!U19/RES_summary!U$21)</f>
        <v>0</v>
      </c>
      <c r="V19" s="72">
        <f>IF(RES_hh_tesh_in!V19=0,0,RES_hh_tesh_in!V19/RES_summary!V$21)</f>
        <v>0</v>
      </c>
      <c r="W19" s="72">
        <f>IF(RES_hh_tesh_in!W19=0,0,RES_hh_tesh_in!W19/RES_summary!W$21)</f>
        <v>0</v>
      </c>
      <c r="X19" s="72">
        <f>IF(RES_hh_tesh_in!X19=0,0,RES_hh_tesh_in!X19/RES_summary!X$21)</f>
        <v>0</v>
      </c>
      <c r="Y19" s="72">
        <f>IF(RES_hh_tesh_in!Y19=0,0,RES_hh_tesh_in!Y19/RES_summary!Y$21)</f>
        <v>0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0</v>
      </c>
      <c r="D20" s="72">
        <f>IF(RES_hh_tesh_in!D20=0,0,RES_hh_tesh_in!D20/RES_summary!D$21)</f>
        <v>0</v>
      </c>
      <c r="E20" s="72">
        <f>IF(RES_hh_tesh_in!E20=0,0,RES_hh_tesh_in!E20/RES_summary!E$21)</f>
        <v>0</v>
      </c>
      <c r="F20" s="72">
        <f>IF(RES_hh_tesh_in!F20=0,0,RES_hh_tesh_in!F20/RES_summary!F$21)</f>
        <v>0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0</v>
      </c>
      <c r="L20" s="72">
        <f>IF(RES_hh_tesh_in!L20=0,0,RES_hh_tesh_in!L20/RES_summary!L$21)</f>
        <v>0</v>
      </c>
      <c r="M20" s="72">
        <f>IF(RES_hh_tesh_in!M20=0,0,RES_hh_tesh_in!M20/RES_summary!M$21)</f>
        <v>0</v>
      </c>
      <c r="N20" s="72">
        <f>IF(RES_hh_tesh_in!N20=0,0,RES_hh_tesh_in!N20/RES_summary!N$21)</f>
        <v>0</v>
      </c>
      <c r="O20" s="72">
        <f>IF(RES_hh_tesh_in!O20=0,0,RES_hh_tesh_in!O20/RES_summary!O$21)</f>
        <v>0</v>
      </c>
      <c r="P20" s="72">
        <f>IF(RES_hh_tesh_in!P20=0,0,RES_hh_tesh_in!P20/RES_summary!P$21)</f>
        <v>0</v>
      </c>
      <c r="Q20" s="72">
        <f>IF(RES_hh_tesh_in!Q20=0,0,RES_hh_tesh_in!Q20/RES_summary!Q$21)</f>
        <v>0</v>
      </c>
      <c r="R20" s="72">
        <f>IF(RES_hh_tesh_in!R20=0,0,RES_hh_tesh_in!R20/RES_summary!R$21)</f>
        <v>0</v>
      </c>
      <c r="S20" s="72">
        <f>IF(RES_hh_tesh_in!S20=0,0,RES_hh_tesh_in!S20/RES_summary!S$21)</f>
        <v>0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0</v>
      </c>
      <c r="Y20" s="72">
        <f>IF(RES_hh_tesh_in!Y20=0,0,RES_hh_tesh_in!Y20/RES_summary!Y$21)</f>
        <v>0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15.801491225783309</v>
      </c>
      <c r="D21" s="72">
        <f>IF(RES_hh_tesh_in!D21=0,0,RES_hh_tesh_in!D21/RES_summary!D$21)</f>
        <v>14.973958230018757</v>
      </c>
      <c r="E21" s="72">
        <f>IF(RES_hh_tesh_in!E21=0,0,RES_hh_tesh_in!E21/RES_summary!E$21)</f>
        <v>15.830003273845762</v>
      </c>
      <c r="F21" s="72">
        <f>IF(RES_hh_tesh_in!F21=0,0,RES_hh_tesh_in!F21/RES_summary!F$21)</f>
        <v>15.120977312421468</v>
      </c>
      <c r="G21" s="72">
        <f>IF(RES_hh_tesh_in!G21=0,0,RES_hh_tesh_in!G21/RES_summary!G$21)</f>
        <v>15.7590733855409</v>
      </c>
      <c r="H21" s="72">
        <f>IF(RES_hh_tesh_in!H21=0,0,RES_hh_tesh_in!H21/RES_summary!H$21)</f>
        <v>15.026297977460011</v>
      </c>
      <c r="I21" s="72">
        <f>IF(RES_hh_tesh_in!I21=0,0,RES_hh_tesh_in!I21/RES_summary!I$21)</f>
        <v>13.950842303565151</v>
      </c>
      <c r="J21" s="72">
        <f>IF(RES_hh_tesh_in!J21=0,0,RES_hh_tesh_in!J21/RES_summary!J$21)</f>
        <v>13.724393349497751</v>
      </c>
      <c r="K21" s="72">
        <f>IF(RES_hh_tesh_in!K21=0,0,RES_hh_tesh_in!K21/RES_summary!K$21)</f>
        <v>12.799577384978159</v>
      </c>
      <c r="L21" s="72">
        <f>IF(RES_hh_tesh_in!L21=0,0,RES_hh_tesh_in!L21/RES_summary!L$21)</f>
        <v>13.420177619612243</v>
      </c>
      <c r="M21" s="72">
        <f>IF(RES_hh_tesh_in!M21=0,0,RES_hh_tesh_in!M21/RES_summary!M$21)</f>
        <v>11.118436085638322</v>
      </c>
      <c r="N21" s="72">
        <f>IF(RES_hh_tesh_in!N21=0,0,RES_hh_tesh_in!N21/RES_summary!N$21)</f>
        <v>10.985876248107001</v>
      </c>
      <c r="O21" s="72">
        <f>IF(RES_hh_tesh_in!O21=0,0,RES_hh_tesh_in!O21/RES_summary!O$21)</f>
        <v>10.960846369687067</v>
      </c>
      <c r="P21" s="72">
        <f>IF(RES_hh_tesh_in!P21=0,0,RES_hh_tesh_in!P21/RES_summary!P$21)</f>
        <v>10.021964793460775</v>
      </c>
      <c r="Q21" s="72">
        <f>IF(RES_hh_tesh_in!Q21=0,0,RES_hh_tesh_in!Q21/RES_summary!Q$21)</f>
        <v>10.545655237455538</v>
      </c>
      <c r="R21" s="72">
        <f>IF(RES_hh_tesh_in!R21=0,0,RES_hh_tesh_in!R21/RES_summary!R$21)</f>
        <v>11.557234201816026</v>
      </c>
      <c r="S21" s="72">
        <f>IF(RES_hh_tesh_in!S21=0,0,RES_hh_tesh_in!S21/RES_summary!S$21)</f>
        <v>12.112978208640737</v>
      </c>
      <c r="T21" s="72">
        <f>IF(RES_hh_tesh_in!T21=0,0,RES_hh_tesh_in!T21/RES_summary!T$21)</f>
        <v>11.578330028641428</v>
      </c>
      <c r="U21" s="72">
        <f>IF(RES_hh_tesh_in!U21=0,0,RES_hh_tesh_in!U21/RES_summary!U$21)</f>
        <v>11.104549284361344</v>
      </c>
      <c r="V21" s="72">
        <f>IF(RES_hh_tesh_in!V21=0,0,RES_hh_tesh_in!V21/RES_summary!V$21)</f>
        <v>11.803124841949366</v>
      </c>
      <c r="W21" s="72">
        <f>IF(RES_hh_tesh_in!W21=0,0,RES_hh_tesh_in!W21/RES_summary!W$21)</f>
        <v>11.507727168883481</v>
      </c>
      <c r="X21" s="72">
        <f>IF(RES_hh_tesh_in!X21=0,0,RES_hh_tesh_in!X21/RES_summary!X$21)</f>
        <v>9.2305942793194387</v>
      </c>
      <c r="Y21" s="72">
        <f>IF(RES_hh_tesh_in!Y21=0,0,RES_hh_tesh_in!Y21/RES_summary!Y$21)</f>
        <v>8.3363462300502214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14.986082523701798</v>
      </c>
      <c r="D22" s="72">
        <f>IF(RES_hh_tesh_in!D22=0,0,RES_hh_tesh_in!D22/RES_summary!D$21)</f>
        <v>15.360383936167167</v>
      </c>
      <c r="E22" s="72">
        <f>IF(RES_hh_tesh_in!E22=0,0,RES_hh_tesh_in!E22/RES_summary!E$21)</f>
        <v>15.363857529597844</v>
      </c>
      <c r="F22" s="72">
        <f>IF(RES_hh_tesh_in!F22=0,0,RES_hh_tesh_in!F22/RES_summary!F$21)</f>
        <v>14.887898281335099</v>
      </c>
      <c r="G22" s="72">
        <f>IF(RES_hh_tesh_in!G22=0,0,RES_hh_tesh_in!G22/RES_summary!G$21)</f>
        <v>15.542318982704669</v>
      </c>
      <c r="H22" s="72">
        <f>IF(RES_hh_tesh_in!H22=0,0,RES_hh_tesh_in!H22/RES_summary!H$21)</f>
        <v>14.57070566429047</v>
      </c>
      <c r="I22" s="72">
        <f>IF(RES_hh_tesh_in!I22=0,0,RES_hh_tesh_in!I22/RES_summary!I$21)</f>
        <v>14.397078748833581</v>
      </c>
      <c r="J22" s="72">
        <f>IF(RES_hh_tesh_in!J22=0,0,RES_hh_tesh_in!J22/RES_summary!J$21)</f>
        <v>14.077148028553284</v>
      </c>
      <c r="K22" s="72">
        <f>IF(RES_hh_tesh_in!K22=0,0,RES_hh_tesh_in!K22/RES_summary!K$21)</f>
        <v>13.296514109876714</v>
      </c>
      <c r="L22" s="72">
        <f>IF(RES_hh_tesh_in!L22=0,0,RES_hh_tesh_in!L22/RES_summary!L$21)</f>
        <v>12.160927185758602</v>
      </c>
      <c r="M22" s="72">
        <f>IF(RES_hh_tesh_in!M22=0,0,RES_hh_tesh_in!M22/RES_summary!M$21)</f>
        <v>11.428611843592057</v>
      </c>
      <c r="N22" s="72">
        <f>IF(RES_hh_tesh_in!N22=0,0,RES_hh_tesh_in!N22/RES_summary!N$21)</f>
        <v>10.824936636575922</v>
      </c>
      <c r="O22" s="72">
        <f>IF(RES_hh_tesh_in!O22=0,0,RES_hh_tesh_in!O22/RES_summary!O$21)</f>
        <v>10.214781555315044</v>
      </c>
      <c r="P22" s="72">
        <f>IF(RES_hh_tesh_in!P22=0,0,RES_hh_tesh_in!P22/RES_summary!P$21)</f>
        <v>11.352213993555415</v>
      </c>
      <c r="Q22" s="72">
        <f>IF(RES_hh_tesh_in!Q22=0,0,RES_hh_tesh_in!Q22/RES_summary!Q$21)</f>
        <v>10.133953887547296</v>
      </c>
      <c r="R22" s="72">
        <f>IF(RES_hh_tesh_in!R22=0,0,RES_hh_tesh_in!R22/RES_summary!R$21)</f>
        <v>11.019115279455304</v>
      </c>
      <c r="S22" s="72">
        <f>IF(RES_hh_tesh_in!S22=0,0,RES_hh_tesh_in!S22/RES_summary!S$21)</f>
        <v>11.869535761606715</v>
      </c>
      <c r="T22" s="72">
        <f>IF(RES_hh_tesh_in!T22=0,0,RES_hh_tesh_in!T22/RES_summary!T$21)</f>
        <v>11.838792108836023</v>
      </c>
      <c r="U22" s="72">
        <f>IF(RES_hh_tesh_in!U22=0,0,RES_hh_tesh_in!U22/RES_summary!U$21)</f>
        <v>11.445600715660635</v>
      </c>
      <c r="V22" s="72">
        <f>IF(RES_hh_tesh_in!V22=0,0,RES_hh_tesh_in!V22/RES_summary!V$21)</f>
        <v>11.074405830885473</v>
      </c>
      <c r="W22" s="72">
        <f>IF(RES_hh_tesh_in!W22=0,0,RES_hh_tesh_in!W22/RES_summary!W$21)</f>
        <v>11.067576221352617</v>
      </c>
      <c r="X22" s="72">
        <f>IF(RES_hh_tesh_in!X22=0,0,RES_hh_tesh_in!X22/RES_summary!X$21)</f>
        <v>9.5661633263603463</v>
      </c>
      <c r="Y22" s="72">
        <f>IF(RES_hh_tesh_in!Y22=0,0,RES_hh_tesh_in!Y22/RES_summary!Y$21)</f>
        <v>8.6102126902183738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15.528336491229226</v>
      </c>
      <c r="D24" s="72">
        <f>IF(RES_hh_tesh_in!D24=0,0,RES_hh_tesh_in!D24/RES_summary!D$21)</f>
        <v>15.446294271570515</v>
      </c>
      <c r="E24" s="72">
        <f>IF(RES_hh_tesh_in!E24=0,0,RES_hh_tesh_in!E24/RES_summary!E$21)</f>
        <v>15.61482936294259</v>
      </c>
      <c r="F24" s="72">
        <f>IF(RES_hh_tesh_in!F24=0,0,RES_hh_tesh_in!F24/RES_summary!F$21)</f>
        <v>14.828807915404054</v>
      </c>
      <c r="G24" s="72">
        <f>IF(RES_hh_tesh_in!G24=0,0,RES_hh_tesh_in!G24/RES_summary!G$21)</f>
        <v>15.639357958960451</v>
      </c>
      <c r="H24" s="72">
        <f>IF(RES_hh_tesh_in!H24=0,0,RES_hh_tesh_in!H24/RES_summary!H$21)</f>
        <v>14.318133847959283</v>
      </c>
      <c r="I24" s="72">
        <f>IF(RES_hh_tesh_in!I24=0,0,RES_hh_tesh_in!I24/RES_summary!I$21)</f>
        <v>14.524493057955949</v>
      </c>
      <c r="J24" s="72">
        <f>IF(RES_hh_tesh_in!J24=0,0,RES_hh_tesh_in!J24/RES_summary!J$21)</f>
        <v>14.128728538231391</v>
      </c>
      <c r="K24" s="72">
        <f>IF(RES_hh_tesh_in!K24=0,0,RES_hh_tesh_in!K24/RES_summary!K$21)</f>
        <v>12.788122480884308</v>
      </c>
      <c r="L24" s="72">
        <f>IF(RES_hh_tesh_in!L24=0,0,RES_hh_tesh_in!L24/RES_summary!L$21)</f>
        <v>12.909994341973649</v>
      </c>
      <c r="M24" s="72">
        <f>IF(RES_hh_tesh_in!M24=0,0,RES_hh_tesh_in!M24/RES_summary!M$21)</f>
        <v>11.153654590510241</v>
      </c>
      <c r="N24" s="72">
        <f>IF(RES_hh_tesh_in!N24=0,0,RES_hh_tesh_in!N24/RES_summary!N$21)</f>
        <v>11.118966606555759</v>
      </c>
      <c r="O24" s="72">
        <f>IF(RES_hh_tesh_in!O24=0,0,RES_hh_tesh_in!O24/RES_summary!O$21)</f>
        <v>11.000589306662286</v>
      </c>
      <c r="P24" s="72">
        <f>IF(RES_hh_tesh_in!P24=0,0,RES_hh_tesh_in!P24/RES_summary!P$21)</f>
        <v>10.493602879840756</v>
      </c>
      <c r="Q24" s="72">
        <f>IF(RES_hh_tesh_in!Q24=0,0,RES_hh_tesh_in!Q24/RES_summary!Q$21)</f>
        <v>10.616954597926137</v>
      </c>
      <c r="R24" s="72">
        <f>IF(RES_hh_tesh_in!R24=0,0,RES_hh_tesh_in!R24/RES_summary!R$21)</f>
        <v>11.200619064637035</v>
      </c>
      <c r="S24" s="72">
        <f>IF(RES_hh_tesh_in!S24=0,0,RES_hh_tesh_in!S24/RES_summary!S$21)</f>
        <v>11.916880522617507</v>
      </c>
      <c r="T24" s="72">
        <f>IF(RES_hh_tesh_in!T24=0,0,RES_hh_tesh_in!T24/RES_summary!T$21)</f>
        <v>11.518095736397829</v>
      </c>
      <c r="U24" s="72">
        <f>IF(RES_hh_tesh_in!U24=0,0,RES_hh_tesh_in!U24/RES_summary!U$21)</f>
        <v>11.221499660885394</v>
      </c>
      <c r="V24" s="72">
        <f>IF(RES_hh_tesh_in!V24=0,0,RES_hh_tesh_in!V24/RES_summary!V$21)</f>
        <v>11.522275551317911</v>
      </c>
      <c r="W24" s="72">
        <f>IF(RES_hh_tesh_in!W24=0,0,RES_hh_tesh_in!W24/RES_summary!W$21)</f>
        <v>11.167363301813474</v>
      </c>
      <c r="X24" s="72">
        <f>IF(RES_hh_tesh_in!X24=0,0,RES_hh_tesh_in!X24/RES_summary!X$21)</f>
        <v>9.5546848661559096</v>
      </c>
      <c r="Y24" s="72">
        <f>IF(RES_hh_tesh_in!Y24=0,0,RES_hh_tesh_in!Y24/RES_summary!Y$21)</f>
        <v>8.1749113459802505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15.314812616517573</v>
      </c>
      <c r="D25" s="74">
        <f>IF(RES_hh_tesh_in!D25=0,0,RES_hh_tesh_in!D25/RES_summary!D$21)</f>
        <v>15.191952964316961</v>
      </c>
      <c r="E25" s="74">
        <f>IF(RES_hh_tesh_in!E25=0,0,RES_hh_tesh_in!E25/RES_summary!E$21)</f>
        <v>14.677293457111462</v>
      </c>
      <c r="F25" s="74">
        <f>IF(RES_hh_tesh_in!F25=0,0,RES_hh_tesh_in!F25/RES_summary!F$21)</f>
        <v>15.00116650608534</v>
      </c>
      <c r="G25" s="74">
        <f>IF(RES_hh_tesh_in!G25=0,0,RES_hh_tesh_in!G25/RES_summary!G$21)</f>
        <v>14.910771339860188</v>
      </c>
      <c r="H25" s="74">
        <f>IF(RES_hh_tesh_in!H25=0,0,RES_hh_tesh_in!H25/RES_summary!H$21)</f>
        <v>14.988928828783326</v>
      </c>
      <c r="I25" s="74">
        <f>IF(RES_hh_tesh_in!I25=0,0,RES_hh_tesh_in!I25/RES_summary!I$21)</f>
        <v>13.803594281485154</v>
      </c>
      <c r="J25" s="74">
        <f>IF(RES_hh_tesh_in!J25=0,0,RES_hh_tesh_in!J25/RES_summary!J$21)</f>
        <v>13.077468510977731</v>
      </c>
      <c r="K25" s="74">
        <f>IF(RES_hh_tesh_in!K25=0,0,RES_hh_tesh_in!K25/RES_summary!K$21)</f>
        <v>12.206169782740533</v>
      </c>
      <c r="L25" s="74">
        <f>IF(RES_hh_tesh_in!L25=0,0,RES_hh_tesh_in!L25/RES_summary!L$21)</f>
        <v>11.921997063928407</v>
      </c>
      <c r="M25" s="74">
        <f>IF(RES_hh_tesh_in!M25=0,0,RES_hh_tesh_in!M25/RES_summary!M$21)</f>
        <v>10.586459027735316</v>
      </c>
      <c r="N25" s="74">
        <f>IF(RES_hh_tesh_in!N25=0,0,RES_hh_tesh_in!N25/RES_summary!N$21)</f>
        <v>10.362298267446883</v>
      </c>
      <c r="O25" s="74">
        <f>IF(RES_hh_tesh_in!O25=0,0,RES_hh_tesh_in!O25/RES_summary!O$21)</f>
        <v>10.022910883497488</v>
      </c>
      <c r="P25" s="74">
        <f>IF(RES_hh_tesh_in!P25=0,0,RES_hh_tesh_in!P25/RES_summary!P$21)</f>
        <v>10.106989063898297</v>
      </c>
      <c r="Q25" s="74">
        <f>IF(RES_hh_tesh_in!Q25=0,0,RES_hh_tesh_in!Q25/RES_summary!Q$21)</f>
        <v>10.278812618354895</v>
      </c>
      <c r="R25" s="74">
        <f>IF(RES_hh_tesh_in!R25=0,0,RES_hh_tesh_in!R25/RES_summary!R$21)</f>
        <v>10.31708357677225</v>
      </c>
      <c r="S25" s="74">
        <f>IF(RES_hh_tesh_in!S25=0,0,RES_hh_tesh_in!S25/RES_summary!S$21)</f>
        <v>10.813918281579623</v>
      </c>
      <c r="T25" s="74">
        <f>IF(RES_hh_tesh_in!T25=0,0,RES_hh_tesh_in!T25/RES_summary!T$21)</f>
        <v>10.643282366809453</v>
      </c>
      <c r="U25" s="74">
        <f>IF(RES_hh_tesh_in!U25=0,0,RES_hh_tesh_in!U25/RES_summary!U$21)</f>
        <v>10.623199048052014</v>
      </c>
      <c r="V25" s="74">
        <f>IF(RES_hh_tesh_in!V25=0,0,RES_hh_tesh_in!V25/RES_summary!V$21)</f>
        <v>11.240844821523027</v>
      </c>
      <c r="W25" s="74">
        <f>IF(RES_hh_tesh_in!W25=0,0,RES_hh_tesh_in!W25/RES_summary!W$21)</f>
        <v>9.8881030182054737</v>
      </c>
      <c r="X25" s="74">
        <f>IF(RES_hh_tesh_in!X25=0,0,RES_hh_tesh_in!X25/RES_summary!X$21)</f>
        <v>8.5955261100835632</v>
      </c>
      <c r="Y25" s="74">
        <f>IF(RES_hh_tesh_in!Y25=0,0,RES_hh_tesh_in!Y25/RES_summary!Y$21)</f>
        <v>7.3504945640142418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0</v>
      </c>
      <c r="D26" s="77">
        <f>IF(RES_hh_tesh_in!D26=0,0,RES_hh_tesh_in!D26/RES_summary!D$21)</f>
        <v>0</v>
      </c>
      <c r="E26" s="77">
        <f>IF(RES_hh_tesh_in!E26=0,0,RES_hh_tesh_in!E26/RES_summary!E$21)</f>
        <v>7.9817380850188302</v>
      </c>
      <c r="F26" s="77">
        <f>IF(RES_hh_tesh_in!F26=0,0,RES_hh_tesh_in!F26/RES_summary!F$21)</f>
        <v>7.6835889134158855</v>
      </c>
      <c r="G26" s="77">
        <f>IF(RES_hh_tesh_in!G26=0,0,RES_hh_tesh_in!G26/RES_summary!G$21)</f>
        <v>7.9065622898533263</v>
      </c>
      <c r="H26" s="77">
        <f>IF(RES_hh_tesh_in!H26=0,0,RES_hh_tesh_in!H26/RES_summary!H$21)</f>
        <v>7.6644079445528952</v>
      </c>
      <c r="I26" s="77">
        <f>IF(RES_hh_tesh_in!I26=0,0,RES_hh_tesh_in!I26/RES_summary!I$21)</f>
        <v>7.3174084369591998</v>
      </c>
      <c r="J26" s="77">
        <f>IF(RES_hh_tesh_in!J26=0,0,RES_hh_tesh_in!J26/RES_summary!J$21)</f>
        <v>7.1104243087114476</v>
      </c>
      <c r="K26" s="77">
        <f>IF(RES_hh_tesh_in!K26=0,0,RES_hh_tesh_in!K26/RES_summary!K$21)</f>
        <v>6.6602312894090643</v>
      </c>
      <c r="L26" s="77">
        <f>IF(RES_hh_tesh_in!L26=0,0,RES_hh_tesh_in!L26/RES_summary!L$21)</f>
        <v>6.752310667637043</v>
      </c>
      <c r="M26" s="77">
        <f>IF(RES_hh_tesh_in!M26=0,0,RES_hh_tesh_in!M26/RES_summary!M$21)</f>
        <v>6.5891855029539137</v>
      </c>
      <c r="N26" s="77">
        <f>IF(RES_hh_tesh_in!N26=0,0,RES_hh_tesh_in!N26/RES_summary!N$21)</f>
        <v>6.4377108642387038</v>
      </c>
      <c r="O26" s="77">
        <f>IF(RES_hh_tesh_in!O26=0,0,RES_hh_tesh_in!O26/RES_summary!O$21)</f>
        <v>6.3178015708385153</v>
      </c>
      <c r="P26" s="77">
        <f>IF(RES_hh_tesh_in!P26=0,0,RES_hh_tesh_in!P26/RES_summary!P$21)</f>
        <v>6.1823742571000047</v>
      </c>
      <c r="Q26" s="77">
        <f>IF(RES_hh_tesh_in!Q26=0,0,RES_hh_tesh_in!Q26/RES_summary!Q$21)</f>
        <v>6.5045237337761517</v>
      </c>
      <c r="R26" s="77">
        <f>IF(RES_hh_tesh_in!R26=0,0,RES_hh_tesh_in!R26/RES_summary!R$21)</f>
        <v>6.7436088204539093</v>
      </c>
      <c r="S26" s="77">
        <f>IF(RES_hh_tesh_in!S26=0,0,RES_hh_tesh_in!S26/RES_summary!S$21)</f>
        <v>6.9494924537217164</v>
      </c>
      <c r="T26" s="77">
        <f>IF(RES_hh_tesh_in!T26=0,0,RES_hh_tesh_in!T26/RES_summary!T$21)</f>
        <v>6.7667472398894937</v>
      </c>
      <c r="U26" s="77">
        <f>IF(RES_hh_tesh_in!U26=0,0,RES_hh_tesh_in!U26/RES_summary!U$21)</f>
        <v>6.6407768766997268</v>
      </c>
      <c r="V26" s="77">
        <f>IF(RES_hh_tesh_in!V26=0,0,RES_hh_tesh_in!V26/RES_summary!V$21)</f>
        <v>6.6747828811935781</v>
      </c>
      <c r="W26" s="77">
        <f>IF(RES_hh_tesh_in!W26=0,0,RES_hh_tesh_in!W26/RES_summary!W$21)</f>
        <v>6.4847741417561728</v>
      </c>
      <c r="X26" s="77">
        <f>IF(RES_hh_tesh_in!X26=0,0,RES_hh_tesh_in!X26/RES_summary!X$21)</f>
        <v>5.7291600952023138</v>
      </c>
      <c r="Y26" s="77">
        <f>IF(RES_hh_tesh_in!Y26=0,0,RES_hh_tesh_in!Y26/RES_summary!Y$21)</f>
        <v>5.1765538692195365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7.4727956371305195</v>
      </c>
      <c r="D27" s="69">
        <f>IF(RES_hh_tesh_in!D27=0,0,RES_hh_tesh_in!D27/RES_summary!D$21)</f>
        <v>7.2385485744400127</v>
      </c>
      <c r="E27" s="69">
        <f>IF(RES_hh_tesh_in!E27=0,0,RES_hh_tesh_in!E27/RES_summary!E$21)</f>
        <v>7.5474465506760833</v>
      </c>
      <c r="F27" s="69">
        <f>IF(RES_hh_tesh_in!F27=0,0,RES_hh_tesh_in!F27/RES_summary!F$21)</f>
        <v>7.3702864838634978</v>
      </c>
      <c r="G27" s="69">
        <f>IF(RES_hh_tesh_in!G27=0,0,RES_hh_tesh_in!G27/RES_summary!G$21)</f>
        <v>7.4197258747362946</v>
      </c>
      <c r="H27" s="69">
        <f>IF(RES_hh_tesh_in!H27=0,0,RES_hh_tesh_in!H27/RES_summary!H$21)</f>
        <v>7.7153270269643386</v>
      </c>
      <c r="I27" s="69">
        <f>IF(RES_hh_tesh_in!I27=0,0,RES_hh_tesh_in!I27/RES_summary!I$21)</f>
        <v>6.8063065725405165</v>
      </c>
      <c r="J27" s="69">
        <f>IF(RES_hh_tesh_in!J27=0,0,RES_hh_tesh_in!J27/RES_summary!J$21)</f>
        <v>7.061308583578513</v>
      </c>
      <c r="K27" s="69">
        <f>IF(RES_hh_tesh_in!K27=0,0,RES_hh_tesh_in!K27/RES_summary!K$21)</f>
        <v>7.1630220125861035</v>
      </c>
      <c r="L27" s="69">
        <f>IF(RES_hh_tesh_in!L27=0,0,RES_hh_tesh_in!L27/RES_summary!L$21)</f>
        <v>7.5205195715978332</v>
      </c>
      <c r="M27" s="69">
        <f>IF(RES_hh_tesh_in!M27=0,0,RES_hh_tesh_in!M27/RES_summary!M$21)</f>
        <v>6.4669999878904569</v>
      </c>
      <c r="N27" s="69">
        <f>IF(RES_hh_tesh_in!N27=0,0,RES_hh_tesh_in!N27/RES_summary!N$21)</f>
        <v>6.8018658242994947</v>
      </c>
      <c r="O27" s="69">
        <f>IF(RES_hh_tesh_in!O27=0,0,RES_hh_tesh_in!O27/RES_summary!O$21)</f>
        <v>6.7383715141748022</v>
      </c>
      <c r="P27" s="69">
        <f>IF(RES_hh_tesh_in!P27=0,0,RES_hh_tesh_in!P27/RES_summary!P$21)</f>
        <v>5.8006067375976329</v>
      </c>
      <c r="Q27" s="69">
        <f>IF(RES_hh_tesh_in!Q27=0,0,RES_hh_tesh_in!Q27/RES_summary!Q$21)</f>
        <v>6.1422892137192573</v>
      </c>
      <c r="R27" s="69">
        <f>IF(RES_hh_tesh_in!R27=0,0,RES_hh_tesh_in!R27/RES_summary!R$21)</f>
        <v>6.3201482938934603</v>
      </c>
      <c r="S27" s="69">
        <f>IF(RES_hh_tesh_in!S27=0,0,RES_hh_tesh_in!S27/RES_summary!S$21)</f>
        <v>6.2261919752479375</v>
      </c>
      <c r="T27" s="69">
        <f>IF(RES_hh_tesh_in!T27=0,0,RES_hh_tesh_in!T27/RES_summary!T$21)</f>
        <v>5.8722318969096827</v>
      </c>
      <c r="U27" s="69">
        <f>IF(RES_hh_tesh_in!U27=0,0,RES_hh_tesh_in!U27/RES_summary!U$21)</f>
        <v>5.6409791209108704</v>
      </c>
      <c r="V27" s="69">
        <f>IF(RES_hh_tesh_in!V27=0,0,RES_hh_tesh_in!V27/RES_summary!V$21)</f>
        <v>6.0131252491871532</v>
      </c>
      <c r="W27" s="69">
        <f>IF(RES_hh_tesh_in!W27=0,0,RES_hh_tesh_in!W27/RES_summary!W$21)</f>
        <v>7.0418209798633491</v>
      </c>
      <c r="X27" s="69">
        <f>IF(RES_hh_tesh_in!X27=0,0,RES_hh_tesh_in!X27/RES_summary!X$21)</f>
        <v>5.7080930667806582</v>
      </c>
      <c r="Y27" s="69">
        <f>IF(RES_hh_tesh_in!Y27=0,0,RES_hh_tesh_in!Y27/RES_summary!Y$21)</f>
        <v>5.6059593440367674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7.3409823389122764</v>
      </c>
      <c r="D28" s="72">
        <f>IF(RES_hh_tesh_in!D28=0,0,RES_hh_tesh_in!D28/RES_summary!D$21)</f>
        <v>7.1328566185047979</v>
      </c>
      <c r="E28" s="72">
        <f>IF(RES_hh_tesh_in!E28=0,0,RES_hh_tesh_in!E28/RES_summary!E$21)</f>
        <v>7.5094073190569777</v>
      </c>
      <c r="F28" s="72">
        <f>IF(RES_hh_tesh_in!F28=0,0,RES_hh_tesh_in!F28/RES_summary!F$21)</f>
        <v>7.5763795523955428</v>
      </c>
      <c r="G28" s="72">
        <f>IF(RES_hh_tesh_in!G28=0,0,RES_hh_tesh_in!G28/RES_summary!G$21)</f>
        <v>6.9518473355814541</v>
      </c>
      <c r="H28" s="72">
        <f>IF(RES_hh_tesh_in!H28=0,0,RES_hh_tesh_in!H28/RES_summary!H$21)</f>
        <v>8.2953526280943173</v>
      </c>
      <c r="I28" s="72">
        <f>IF(RES_hh_tesh_in!I28=0,0,RES_hh_tesh_in!I28/RES_summary!I$21)</f>
        <v>6.4699548941302663</v>
      </c>
      <c r="J28" s="72">
        <f>IF(RES_hh_tesh_in!J28=0,0,RES_hh_tesh_in!J28/RES_summary!J$21)</f>
        <v>6.6226547087655341</v>
      </c>
      <c r="K28" s="72">
        <f>IF(RES_hh_tesh_in!K28=0,0,RES_hh_tesh_in!K28/RES_summary!K$21)</f>
        <v>6.9811876623803011</v>
      </c>
      <c r="L28" s="72">
        <f>IF(RES_hh_tesh_in!L28=0,0,RES_hh_tesh_in!L28/RES_summary!L$21)</f>
        <v>7.6813373158531242</v>
      </c>
      <c r="M28" s="72">
        <f>IF(RES_hh_tesh_in!M28=0,0,RES_hh_tesh_in!M28/RES_summary!M$21)</f>
        <v>6.8955736095658899</v>
      </c>
      <c r="N28" s="72">
        <f>IF(RES_hh_tesh_in!N28=0,0,RES_hh_tesh_in!N28/RES_summary!N$21)</f>
        <v>6.638131350887444</v>
      </c>
      <c r="O28" s="72">
        <f>IF(RES_hh_tesh_in!O28=0,0,RES_hh_tesh_in!O28/RES_summary!O$21)</f>
        <v>6.4397795966722429</v>
      </c>
      <c r="P28" s="72">
        <f>IF(RES_hh_tesh_in!P28=0,0,RES_hh_tesh_in!P28/RES_summary!P$21)</f>
        <v>6.3103048104000417</v>
      </c>
      <c r="Q28" s="72">
        <f>IF(RES_hh_tesh_in!Q28=0,0,RES_hh_tesh_in!Q28/RES_summary!Q$21)</f>
        <v>6.5888079572041063</v>
      </c>
      <c r="R28" s="72">
        <f>IF(RES_hh_tesh_in!R28=0,0,RES_hh_tesh_in!R28/RES_summary!R$21)</f>
        <v>5.4183529470983931</v>
      </c>
      <c r="S28" s="72">
        <f>IF(RES_hh_tesh_in!S28=0,0,RES_hh_tesh_in!S28/RES_summary!S$21)</f>
        <v>6.1731216453781821</v>
      </c>
      <c r="T28" s="72">
        <f>IF(RES_hh_tesh_in!T28=0,0,RES_hh_tesh_in!T28/RES_summary!T$21)</f>
        <v>6.5112694203849468</v>
      </c>
      <c r="U28" s="72">
        <f>IF(RES_hh_tesh_in!U28=0,0,RES_hh_tesh_in!U28/RES_summary!U$21)</f>
        <v>0</v>
      </c>
      <c r="V28" s="72">
        <f>IF(RES_hh_tesh_in!V28=0,0,RES_hh_tesh_in!V28/RES_summary!V$21)</f>
        <v>6.1710800909372052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7.8223978186607814</v>
      </c>
      <c r="D29" s="72">
        <f>IF(RES_hh_tesh_in!D29=0,0,RES_hh_tesh_in!D29/RES_summary!D$21)</f>
        <v>7.2689255585863091</v>
      </c>
      <c r="E29" s="72">
        <f>IF(RES_hh_tesh_in!E29=0,0,RES_hh_tesh_in!E29/RES_summary!E$21)</f>
        <v>7.1590447069498833</v>
      </c>
      <c r="F29" s="72">
        <f>IF(RES_hh_tesh_in!F29=0,0,RES_hh_tesh_in!F29/RES_summary!F$21)</f>
        <v>8.3133610763424297</v>
      </c>
      <c r="G29" s="72">
        <f>IF(RES_hh_tesh_in!G29=0,0,RES_hh_tesh_in!G29/RES_summary!G$21)</f>
        <v>6.4123285398600869</v>
      </c>
      <c r="H29" s="72">
        <f>IF(RES_hh_tesh_in!H29=0,0,RES_hh_tesh_in!H29/RES_summary!H$21)</f>
        <v>7.5943425818948587</v>
      </c>
      <c r="I29" s="72">
        <f>IF(RES_hh_tesh_in!I29=0,0,RES_hh_tesh_in!I29/RES_summary!I$21)</f>
        <v>7.5905557594353441</v>
      </c>
      <c r="J29" s="72">
        <f>IF(RES_hh_tesh_in!J29=0,0,RES_hh_tesh_in!J29/RES_summary!J$21)</f>
        <v>5.923381757649663</v>
      </c>
      <c r="K29" s="72">
        <f>IF(RES_hh_tesh_in!K29=0,0,RES_hh_tesh_in!K29/RES_summary!K$21)</f>
        <v>1.735968456421219</v>
      </c>
      <c r="L29" s="72">
        <f>IF(RES_hh_tesh_in!L29=0,0,RES_hh_tesh_in!L29/RES_summary!L$21)</f>
        <v>5.7933537778238682</v>
      </c>
      <c r="M29" s="72">
        <f>IF(RES_hh_tesh_in!M29=0,0,RES_hh_tesh_in!M29/RES_summary!M$21)</f>
        <v>7.3363742630330062</v>
      </c>
      <c r="N29" s="72">
        <f>IF(RES_hh_tesh_in!N29=0,0,RES_hh_tesh_in!N29/RES_summary!N$21)</f>
        <v>7.4628790278490147</v>
      </c>
      <c r="O29" s="72">
        <f>IF(RES_hh_tesh_in!O29=0,0,RES_hh_tesh_in!O29/RES_summary!O$21)</f>
        <v>5.4240010921395463</v>
      </c>
      <c r="P29" s="72">
        <f>IF(RES_hh_tesh_in!P29=0,0,RES_hh_tesh_in!P29/RES_summary!P$21)</f>
        <v>7.9851922144845879</v>
      </c>
      <c r="Q29" s="72">
        <f>IF(RES_hh_tesh_in!Q29=0,0,RES_hh_tesh_in!Q29/RES_summary!Q$21)</f>
        <v>6.5713529328252944</v>
      </c>
      <c r="R29" s="72">
        <f>IF(RES_hh_tesh_in!R29=0,0,RES_hh_tesh_in!R29/RES_summary!R$21)</f>
        <v>5.0688732280820137</v>
      </c>
      <c r="S29" s="72">
        <f>IF(RES_hh_tesh_in!S29=0,0,RES_hh_tesh_in!S29/RES_summary!S$21)</f>
        <v>5.2709465134008218</v>
      </c>
      <c r="T29" s="72">
        <f>IF(RES_hh_tesh_in!T29=0,0,RES_hh_tesh_in!T29/RES_summary!T$21)</f>
        <v>6.4654665564273124</v>
      </c>
      <c r="U29" s="72">
        <f>IF(RES_hh_tesh_in!U29=0,0,RES_hh_tesh_in!U29/RES_summary!U$21)</f>
        <v>5.7308562372278216</v>
      </c>
      <c r="V29" s="72">
        <f>IF(RES_hh_tesh_in!V29=0,0,RES_hh_tesh_in!V29/RES_summary!V$21)</f>
        <v>6.9740910835754404</v>
      </c>
      <c r="W29" s="72">
        <f>IF(RES_hh_tesh_in!W29=0,0,RES_hh_tesh_in!W29/RES_summary!W$21)</f>
        <v>5.9799236146245986</v>
      </c>
      <c r="X29" s="72">
        <f>IF(RES_hh_tesh_in!X29=0,0,RES_hh_tesh_in!X29/RES_summary!X$21)</f>
        <v>5.0737508339607054</v>
      </c>
      <c r="Y29" s="72">
        <f>IF(RES_hh_tesh_in!Y29=0,0,RES_hh_tesh_in!Y29/RES_summary!Y$21)</f>
        <v>5.6649631422017057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7.5792589515090372</v>
      </c>
      <c r="D30" s="72">
        <f>IF(RES_hh_tesh_in!D30=0,0,RES_hh_tesh_in!D30/RES_summary!D$21)</f>
        <v>7.1348712354782977</v>
      </c>
      <c r="E30" s="72">
        <f>IF(RES_hh_tesh_in!E30=0,0,RES_hh_tesh_in!E30/RES_summary!E$21)</f>
        <v>7.6038163939144638</v>
      </c>
      <c r="F30" s="72">
        <f>IF(RES_hh_tesh_in!F30=0,0,RES_hh_tesh_in!F30/RES_summary!F$21)</f>
        <v>7.4308066610281145</v>
      </c>
      <c r="G30" s="72">
        <f>IF(RES_hh_tesh_in!G30=0,0,RES_hh_tesh_in!G30/RES_summary!G$21)</f>
        <v>7.5892466650136905</v>
      </c>
      <c r="H30" s="72">
        <f>IF(RES_hh_tesh_in!H30=0,0,RES_hh_tesh_in!H30/RES_summary!H$21)</f>
        <v>7.784488172483564</v>
      </c>
      <c r="I30" s="72">
        <f>IF(RES_hh_tesh_in!I30=0,0,RES_hh_tesh_in!I30/RES_summary!I$21)</f>
        <v>6.6786734024544119</v>
      </c>
      <c r="J30" s="72">
        <f>IF(RES_hh_tesh_in!J30=0,0,RES_hh_tesh_in!J30/RES_summary!J$21)</f>
        <v>7.025652209631712</v>
      </c>
      <c r="K30" s="72">
        <f>IF(RES_hh_tesh_in!K30=0,0,RES_hh_tesh_in!K30/RES_summary!K$21)</f>
        <v>7.1767656456607876</v>
      </c>
      <c r="L30" s="72">
        <f>IF(RES_hh_tesh_in!L30=0,0,RES_hh_tesh_in!L30/RES_summary!L$21)</f>
        <v>7.7843199020527898</v>
      </c>
      <c r="M30" s="72">
        <f>IF(RES_hh_tesh_in!M30=0,0,RES_hh_tesh_in!M30/RES_summary!M$21)</f>
        <v>6.3338676695111795</v>
      </c>
      <c r="N30" s="72">
        <f>IF(RES_hh_tesh_in!N30=0,0,RES_hh_tesh_in!N30/RES_summary!N$21)</f>
        <v>6.7653598209765713</v>
      </c>
      <c r="O30" s="72">
        <f>IF(RES_hh_tesh_in!O30=0,0,RES_hh_tesh_in!O30/RES_summary!O$21)</f>
        <v>6.8698659103239148</v>
      </c>
      <c r="P30" s="72">
        <f>IF(RES_hh_tesh_in!P30=0,0,RES_hh_tesh_in!P30/RES_summary!P$21)</f>
        <v>5.4509601507197241</v>
      </c>
      <c r="Q30" s="72">
        <f>IF(RES_hh_tesh_in!Q30=0,0,RES_hh_tesh_in!Q30/RES_summary!Q$21)</f>
        <v>6.0671417623261448</v>
      </c>
      <c r="R30" s="72">
        <f>IF(RES_hh_tesh_in!R30=0,0,RES_hh_tesh_in!R30/RES_summary!R$21)</f>
        <v>6.4443855269684835</v>
      </c>
      <c r="S30" s="72">
        <f>IF(RES_hh_tesh_in!S30=0,0,RES_hh_tesh_in!S30/RES_summary!S$21)</f>
        <v>6.3172515096569821</v>
      </c>
      <c r="T30" s="72">
        <f>IF(RES_hh_tesh_in!T30=0,0,RES_hh_tesh_in!T30/RES_summary!T$21)</f>
        <v>5.8547695629471059</v>
      </c>
      <c r="U30" s="72">
        <f>IF(RES_hh_tesh_in!U30=0,0,RES_hh_tesh_in!U30/RES_summary!U$21)</f>
        <v>5.5667862464598796</v>
      </c>
      <c r="V30" s="72">
        <f>IF(RES_hh_tesh_in!V30=0,0,RES_hh_tesh_in!V30/RES_summary!V$21)</f>
        <v>6.0971984241805384</v>
      </c>
      <c r="W30" s="72">
        <f>IF(RES_hh_tesh_in!W30=0,0,RES_hh_tesh_in!W30/RES_summary!W$21)</f>
        <v>7.4005897424234055</v>
      </c>
      <c r="X30" s="72">
        <f>IF(RES_hh_tesh_in!X30=0,0,RES_hh_tesh_in!X30/RES_summary!X$21)</f>
        <v>5.3655483852957326</v>
      </c>
      <c r="Y30" s="72">
        <f>IF(RES_hh_tesh_in!Y30=0,0,RES_hh_tesh_in!Y30/RES_summary!Y$21)</f>
        <v>5.7033107556091327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7.1927013316588004</v>
      </c>
      <c r="D31" s="72">
        <f>IF(RES_hh_tesh_in!D31=0,0,RES_hh_tesh_in!D31/RES_summary!D$21)</f>
        <v>7.3255241312926191</v>
      </c>
      <c r="E31" s="72">
        <f>IF(RES_hh_tesh_in!E31=0,0,RES_hh_tesh_in!E31/RES_summary!E$21)</f>
        <v>7.3815031807877114</v>
      </c>
      <c r="F31" s="72">
        <f>IF(RES_hh_tesh_in!F31=0,0,RES_hh_tesh_in!F31/RES_summary!F$21)</f>
        <v>7.3130467717079046</v>
      </c>
      <c r="G31" s="72">
        <f>IF(RES_hh_tesh_in!G31=0,0,RES_hh_tesh_in!G31/RES_summary!G$21)</f>
        <v>7.4756358007137012</v>
      </c>
      <c r="H31" s="72">
        <f>IF(RES_hh_tesh_in!H31=0,0,RES_hh_tesh_in!H31/RES_summary!H$21)</f>
        <v>7.5308952677778631</v>
      </c>
      <c r="I31" s="72">
        <f>IF(RES_hh_tesh_in!I31=0,0,RES_hh_tesh_in!I31/RES_summary!I$21)</f>
        <v>6.8661076003024171</v>
      </c>
      <c r="J31" s="72">
        <f>IF(RES_hh_tesh_in!J31=0,0,RES_hh_tesh_in!J31/RES_summary!J$21)</f>
        <v>7.2012210123557825</v>
      </c>
      <c r="K31" s="72">
        <f>IF(RES_hh_tesh_in!K31=0,0,RES_hh_tesh_in!K31/RES_summary!K$21)</f>
        <v>7.4708585553900919</v>
      </c>
      <c r="L31" s="72">
        <f>IF(RES_hh_tesh_in!L31=0,0,RES_hh_tesh_in!L31/RES_summary!L$21)</f>
        <v>7.1710863727370606</v>
      </c>
      <c r="M31" s="72">
        <f>IF(RES_hh_tesh_in!M31=0,0,RES_hh_tesh_in!M31/RES_summary!M$21)</f>
        <v>6.9288504298652125</v>
      </c>
      <c r="N31" s="72">
        <f>IF(RES_hh_tesh_in!N31=0,0,RES_hh_tesh_in!N31/RES_summary!N$21)</f>
        <v>6.2875811924752902</v>
      </c>
      <c r="O31" s="72">
        <f>IF(RES_hh_tesh_in!O31=0,0,RES_hh_tesh_in!O31/RES_summary!O$21)</f>
        <v>5.7916393192121349</v>
      </c>
      <c r="P31" s="72">
        <f>IF(RES_hh_tesh_in!P31=0,0,RES_hh_tesh_in!P31/RES_summary!P$21)</f>
        <v>6.851118728268017</v>
      </c>
      <c r="Q31" s="72">
        <f>IF(RES_hh_tesh_in!Q31=0,0,RES_hh_tesh_in!Q31/RES_summary!Q$21)</f>
        <v>5.6997778320668147</v>
      </c>
      <c r="R31" s="72">
        <f>IF(RES_hh_tesh_in!R31=0,0,RES_hh_tesh_in!R31/RES_summary!R$21)</f>
        <v>6.3913723860178244</v>
      </c>
      <c r="S31" s="72">
        <f>IF(RES_hh_tesh_in!S31=0,0,RES_hh_tesh_in!S31/RES_summary!S$21)</f>
        <v>5.9779818081969189</v>
      </c>
      <c r="T31" s="72">
        <f>IF(RES_hh_tesh_in!T31=0,0,RES_hh_tesh_in!T31/RES_summary!T$21)</f>
        <v>6.47059520947374</v>
      </c>
      <c r="U31" s="72">
        <f>IF(RES_hh_tesh_in!U31=0,0,RES_hh_tesh_in!U31/RES_summary!U$21)</f>
        <v>6.4943194219118565</v>
      </c>
      <c r="V31" s="72">
        <f>IF(RES_hh_tesh_in!V31=0,0,RES_hh_tesh_in!V31/RES_summary!V$21)</f>
        <v>7.7199326290089649</v>
      </c>
      <c r="W31" s="72">
        <f>IF(RES_hh_tesh_in!W31=0,0,RES_hh_tesh_in!W31/RES_summary!W$21)</f>
        <v>6.6281059452334894</v>
      </c>
      <c r="X31" s="72">
        <f>IF(RES_hh_tesh_in!X31=0,0,RES_hh_tesh_in!X31/RES_summary!X$21)</f>
        <v>4.8045685955816353</v>
      </c>
      <c r="Y31" s="72">
        <f>IF(RES_hh_tesh_in!Y31=0,0,RES_hh_tesh_in!Y31/RES_summary!Y$21)</f>
        <v>5.7932230287147348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7.3866330635003594</v>
      </c>
      <c r="D32" s="77">
        <f>IF(RES_hh_tesh_in!D32=0,0,RES_hh_tesh_in!D32/RES_summary!D$21)</f>
        <v>7.2977175777581023</v>
      </c>
      <c r="E32" s="77">
        <f>IF(RES_hh_tesh_in!E32=0,0,RES_hh_tesh_in!E32/RES_summary!E$21)</f>
        <v>7.5233529409232149</v>
      </c>
      <c r="F32" s="77">
        <f>IF(RES_hh_tesh_in!F32=0,0,RES_hh_tesh_in!F32/RES_summary!F$21)</f>
        <v>7.3093139671648855</v>
      </c>
      <c r="G32" s="77">
        <f>IF(RES_hh_tesh_in!G32=0,0,RES_hh_tesh_in!G32/RES_summary!G$21)</f>
        <v>7.3668011800209214</v>
      </c>
      <c r="H32" s="77">
        <f>IF(RES_hh_tesh_in!H32=0,0,RES_hh_tesh_in!H32/RES_summary!H$21)</f>
        <v>7.7051530854791981</v>
      </c>
      <c r="I32" s="77">
        <f>IF(RES_hh_tesh_in!I32=0,0,RES_hh_tesh_in!I32/RES_summary!I$21)</f>
        <v>6.8296145554072085</v>
      </c>
      <c r="J32" s="77">
        <f>IF(RES_hh_tesh_in!J32=0,0,RES_hh_tesh_in!J32/RES_summary!J$21)</f>
        <v>7.0893610429644216</v>
      </c>
      <c r="K32" s="77">
        <f>IF(RES_hh_tesh_in!K32=0,0,RES_hh_tesh_in!K32/RES_summary!K$21)</f>
        <v>7.3612150439320514</v>
      </c>
      <c r="L32" s="77">
        <f>IF(RES_hh_tesh_in!L32=0,0,RES_hh_tesh_in!L32/RES_summary!L$21)</f>
        <v>7.4887939071962917</v>
      </c>
      <c r="M32" s="77">
        <f>IF(RES_hh_tesh_in!M32=0,0,RES_hh_tesh_in!M32/RES_summary!M$21)</f>
        <v>6.4413123917460657</v>
      </c>
      <c r="N32" s="77">
        <f>IF(RES_hh_tesh_in!N32=0,0,RES_hh_tesh_in!N32/RES_summary!N$21)</f>
        <v>6.7693484645265301</v>
      </c>
      <c r="O32" s="77">
        <f>IF(RES_hh_tesh_in!O32=0,0,RES_hh_tesh_in!O32/RES_summary!O$21)</f>
        <v>6.7816465093365759</v>
      </c>
      <c r="P32" s="77">
        <f>IF(RES_hh_tesh_in!P32=0,0,RES_hh_tesh_in!P32/RES_summary!P$21)</f>
        <v>5.7477450572726498</v>
      </c>
      <c r="Q32" s="77">
        <f>IF(RES_hh_tesh_in!Q32=0,0,RES_hh_tesh_in!Q32/RES_summary!Q$21)</f>
        <v>6.1984456646187409</v>
      </c>
      <c r="R32" s="77">
        <f>IF(RES_hh_tesh_in!R32=0,0,RES_hh_tesh_in!R32/RES_summary!R$21)</f>
        <v>6.2273800024250505</v>
      </c>
      <c r="S32" s="77">
        <f>IF(RES_hh_tesh_in!S32=0,0,RES_hh_tesh_in!S32/RES_summary!S$21)</f>
        <v>6.20109911535826</v>
      </c>
      <c r="T32" s="77">
        <f>IF(RES_hh_tesh_in!T32=0,0,RES_hh_tesh_in!T32/RES_summary!T$21)</f>
        <v>5.8445789776850825</v>
      </c>
      <c r="U32" s="77">
        <f>IF(RES_hh_tesh_in!U32=0,0,RES_hh_tesh_in!U32/RES_summary!U$21)</f>
        <v>5.6483937162400846</v>
      </c>
      <c r="V32" s="77">
        <f>IF(RES_hh_tesh_in!V32=0,0,RES_hh_tesh_in!V32/RES_summary!V$21)</f>
        <v>5.9438982895474757</v>
      </c>
      <c r="W32" s="77">
        <f>IF(RES_hh_tesh_in!W32=0,0,RES_hh_tesh_in!W32/RES_summary!W$21)</f>
        <v>6.9635717049158332</v>
      </c>
      <c r="X32" s="77">
        <f>IF(RES_hh_tesh_in!X32=0,0,RES_hh_tesh_in!X32/RES_summary!X$21)</f>
        <v>5.7483692247148133</v>
      </c>
      <c r="Y32" s="77">
        <f>IF(RES_hh_tesh_in!Y32=0,0,RES_hh_tesh_in!Y32/RES_summary!Y$21)</f>
        <v>5.5883962813390875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26.4009390911792</v>
      </c>
      <c r="D3" s="65">
        <f>IF(RES_hh_emih_in!D3=0,0,RES_hh_emih_in!D3/RES_summary!D$21)</f>
        <v>23.450582220466103</v>
      </c>
      <c r="E3" s="65">
        <f>IF(RES_hh_emih_in!E3=0,0,RES_hh_emih_in!E3/RES_summary!E$21)</f>
        <v>25.854708392610537</v>
      </c>
      <c r="F3" s="65">
        <f>IF(RES_hh_emih_in!F3=0,0,RES_hh_emih_in!F3/RES_summary!F$21)</f>
        <v>24.277082947601681</v>
      </c>
      <c r="G3" s="65">
        <f>IF(RES_hh_emih_in!G3=0,0,RES_hh_emih_in!G3/RES_summary!G$21)</f>
        <v>18.461448053677053</v>
      </c>
      <c r="H3" s="65">
        <f>IF(RES_hh_emih_in!H3=0,0,RES_hh_emih_in!H3/RES_summary!H$21)</f>
        <v>18.47566425150589</v>
      </c>
      <c r="I3" s="65">
        <f>IF(RES_hh_emih_in!I3=0,0,RES_hh_emih_in!I3/RES_summary!I$21)</f>
        <v>11.497265785902464</v>
      </c>
      <c r="J3" s="65">
        <f>IF(RES_hh_emih_in!J3=0,0,RES_hh_emih_in!J3/RES_summary!J$21)</f>
        <v>19.632640379345162</v>
      </c>
      <c r="K3" s="65">
        <f>IF(RES_hh_emih_in!K3=0,0,RES_hh_emih_in!K3/RES_summary!K$21)</f>
        <v>21.91599306666458</v>
      </c>
      <c r="L3" s="65">
        <f>IF(RES_hh_emih_in!L3=0,0,RES_hh_emih_in!L3/RES_summary!L$21)</f>
        <v>29.538350386478456</v>
      </c>
      <c r="M3" s="65">
        <f>IF(RES_hh_emih_in!M3=0,0,RES_hh_emih_in!M3/RES_summary!M$21)</f>
        <v>20.248234512984013</v>
      </c>
      <c r="N3" s="65">
        <f>IF(RES_hh_emih_in!N3=0,0,RES_hh_emih_in!N3/RES_summary!N$21)</f>
        <v>18.523012228961118</v>
      </c>
      <c r="O3" s="65">
        <f>IF(RES_hh_emih_in!O3=0,0,RES_hh_emih_in!O3/RES_summary!O$21)</f>
        <v>14.623463879868398</v>
      </c>
      <c r="P3" s="65">
        <f>IF(RES_hh_emih_in!P3=0,0,RES_hh_emih_in!P3/RES_summary!P$21)</f>
        <v>6.1759472374299662</v>
      </c>
      <c r="Q3" s="65">
        <f>IF(RES_hh_emih_in!Q3=0,0,RES_hh_emih_in!Q3/RES_summary!Q$21)</f>
        <v>11.482146927365809</v>
      </c>
      <c r="R3" s="65">
        <f>IF(RES_hh_emih_in!R3=0,0,RES_hh_emih_in!R3/RES_summary!R$21)</f>
        <v>12.575318910766489</v>
      </c>
      <c r="S3" s="65">
        <f>IF(RES_hh_emih_in!S3=0,0,RES_hh_emih_in!S3/RES_summary!S$21)</f>
        <v>11.35354641444698</v>
      </c>
      <c r="T3" s="65">
        <f>IF(RES_hh_emih_in!T3=0,0,RES_hh_emih_in!T3/RES_summary!T$21)</f>
        <v>7.4454577814844809</v>
      </c>
      <c r="U3" s="65">
        <f>IF(RES_hh_emih_in!U3=0,0,RES_hh_emih_in!U3/RES_summary!U$21)</f>
        <v>5.154162464803739</v>
      </c>
      <c r="V3" s="65">
        <f>IF(RES_hh_emih_in!V3=0,0,RES_hh_emih_in!V3/RES_summary!V$21)</f>
        <v>6.4478719644905107</v>
      </c>
      <c r="W3" s="65">
        <f>IF(RES_hh_emih_in!W3=0,0,RES_hh_emih_in!W3/RES_summary!W$21)</f>
        <v>5.7347635751774018</v>
      </c>
      <c r="X3" s="65">
        <f>IF(RES_hh_emih_in!X3=0,0,RES_hh_emih_in!X3/RES_summary!X$21)</f>
        <v>3.7166054133866617</v>
      </c>
      <c r="Y3" s="65">
        <f>IF(RES_hh_emih_in!Y3=0,0,RES_hh_emih_in!Y3/RES_summary!Y$21)</f>
        <v>2.7036110297564013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23.091391808655807</v>
      </c>
      <c r="D4" s="69">
        <f>IF(RES_hh_emih_in!D4=0,0,RES_hh_emih_in!D4/RES_summary!D$21)</f>
        <v>20.476052809587841</v>
      </c>
      <c r="E4" s="69">
        <f>IF(RES_hh_emih_in!E4=0,0,RES_hh_emih_in!E4/RES_summary!E$21)</f>
        <v>22.566258583293649</v>
      </c>
      <c r="F4" s="69">
        <f>IF(RES_hh_emih_in!F4=0,0,RES_hh_emih_in!F4/RES_summary!F$21)</f>
        <v>21.599786557170919</v>
      </c>
      <c r="G4" s="69">
        <f>IF(RES_hh_emih_in!G4=0,0,RES_hh_emih_in!G4/RES_summary!G$21)</f>
        <v>16.142782867354207</v>
      </c>
      <c r="H4" s="69">
        <f>IF(RES_hh_emih_in!H4=0,0,RES_hh_emih_in!H4/RES_summary!H$21)</f>
        <v>16.843700570074446</v>
      </c>
      <c r="I4" s="69">
        <f>IF(RES_hh_emih_in!I4=0,0,RES_hh_emih_in!I4/RES_summary!I$21)</f>
        <v>10.290801779303429</v>
      </c>
      <c r="J4" s="69">
        <f>IF(RES_hh_emih_in!J4=0,0,RES_hh_emih_in!J4/RES_summary!J$21)</f>
        <v>17.609800980246725</v>
      </c>
      <c r="K4" s="69">
        <f>IF(RES_hh_emih_in!K4=0,0,RES_hh_emih_in!K4/RES_summary!K$21)</f>
        <v>19.979114443306891</v>
      </c>
      <c r="L4" s="69">
        <f>IF(RES_hh_emih_in!L4=0,0,RES_hh_emih_in!L4/RES_summary!L$21)</f>
        <v>27.224646227324357</v>
      </c>
      <c r="M4" s="69">
        <f>IF(RES_hh_emih_in!M4=0,0,RES_hh_emih_in!M4/RES_summary!M$21)</f>
        <v>18.545710822491881</v>
      </c>
      <c r="N4" s="69">
        <f>IF(RES_hh_emih_in!N4=0,0,RES_hh_emih_in!N4/RES_summary!N$21)</f>
        <v>16.883382504685702</v>
      </c>
      <c r="O4" s="69">
        <f>IF(RES_hh_emih_in!O4=0,0,RES_hh_emih_in!O4/RES_summary!O$21)</f>
        <v>13.283675447018434</v>
      </c>
      <c r="P4" s="69">
        <f>IF(RES_hh_emih_in!P4=0,0,RES_hh_emih_in!P4/RES_summary!P$21)</f>
        <v>5.1359018839257393</v>
      </c>
      <c r="Q4" s="69">
        <f>IF(RES_hh_emih_in!Q4=0,0,RES_hh_emih_in!Q4/RES_summary!Q$21)</f>
        <v>9.4589162286506472</v>
      </c>
      <c r="R4" s="69">
        <f>IF(RES_hh_emih_in!R4=0,0,RES_hh_emih_in!R4/RES_summary!R$21)</f>
        <v>10.394381461018369</v>
      </c>
      <c r="S4" s="69">
        <f>IF(RES_hh_emih_in!S4=0,0,RES_hh_emih_in!S4/RES_summary!S$21)</f>
        <v>9.3815191535932527</v>
      </c>
      <c r="T4" s="69">
        <f>IF(RES_hh_emih_in!T4=0,0,RES_hh_emih_in!T4/RES_summary!T$21)</f>
        <v>6.0463187631905928</v>
      </c>
      <c r="U4" s="69">
        <f>IF(RES_hh_emih_in!U4=0,0,RES_hh_emih_in!U4/RES_summary!U$21)</f>
        <v>4.0273230307629708</v>
      </c>
      <c r="V4" s="69">
        <f>IF(RES_hh_emih_in!V4=0,0,RES_hh_emih_in!V4/RES_summary!V$21)</f>
        <v>5.2285124977475261</v>
      </c>
      <c r="W4" s="69">
        <f>IF(RES_hh_emih_in!W4=0,0,RES_hh_emih_in!W4/RES_summary!W$21)</f>
        <v>4.7008444033792642</v>
      </c>
      <c r="X4" s="69">
        <f>IF(RES_hh_emih_in!X4=0,0,RES_hh_emih_in!X4/RES_summary!X$21)</f>
        <v>3.264201001635695</v>
      </c>
      <c r="Y4" s="69">
        <f>IF(RES_hh_emih_in!Y4=0,0,RES_hh_emih_in!Y4/RES_summary!Y$21)</f>
        <v>2.119363970319486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65.479087045647759</v>
      </c>
      <c r="D5" s="72">
        <f>IF(RES_hh_emih_in!D5=0,0,RES_hh_emih_in!D5/RES_summary!D$21)</f>
        <v>61.014919982950772</v>
      </c>
      <c r="E5" s="72">
        <f>IF(RES_hh_emih_in!E5=0,0,RES_hh_emih_in!E5/RES_summary!E$21)</f>
        <v>62.488536423774107</v>
      </c>
      <c r="F5" s="72">
        <f>IF(RES_hh_emih_in!F5=0,0,RES_hh_emih_in!F5/RES_summary!F$21)</f>
        <v>61.224527427145503</v>
      </c>
      <c r="G5" s="72">
        <f>IF(RES_hh_emih_in!G5=0,0,RES_hh_emih_in!G5/RES_summary!G$21)</f>
        <v>52.150322252895407</v>
      </c>
      <c r="H5" s="72">
        <f>IF(RES_hh_emih_in!H5=0,0,RES_hh_emih_in!H5/RES_summary!H$21)</f>
        <v>59.433304862141625</v>
      </c>
      <c r="I5" s="72">
        <f>IF(RES_hh_emih_in!I5=0,0,RES_hh_emih_in!I5/RES_summary!I$21)</f>
        <v>48.650062125006208</v>
      </c>
      <c r="J5" s="72">
        <f>IF(RES_hh_emih_in!J5=0,0,RES_hh_emih_in!J5/RES_summary!J$21)</f>
        <v>47.056561274278998</v>
      </c>
      <c r="K5" s="72">
        <f>IF(RES_hh_emih_in!K5=0,0,RES_hh_emih_in!K5/RES_summary!K$21)</f>
        <v>48.803960488750903</v>
      </c>
      <c r="L5" s="72">
        <f>IF(RES_hh_emih_in!L5=0,0,RES_hh_emih_in!L5/RES_summary!L$21)</f>
        <v>57.22880935493756</v>
      </c>
      <c r="M5" s="72">
        <f>IF(RES_hh_emih_in!M5=0,0,RES_hh_emih_in!M5/RES_summary!M$21)</f>
        <v>49.427653983591938</v>
      </c>
      <c r="N5" s="72">
        <f>IF(RES_hh_emih_in!N5=0,0,RES_hh_emih_in!N5/RES_summary!N$21)</f>
        <v>49.056091192817647</v>
      </c>
      <c r="O5" s="72">
        <f>IF(RES_hh_emih_in!O5=0,0,RES_hh_emih_in!O5/RES_summary!O$21)</f>
        <v>49.408315165359532</v>
      </c>
      <c r="P5" s="72">
        <f>IF(RES_hh_emih_in!P5=0,0,RES_hh_emih_in!P5/RES_summary!P$21)</f>
        <v>40.665811536096001</v>
      </c>
      <c r="Q5" s="72">
        <f>IF(RES_hh_emih_in!Q5=0,0,RES_hh_emih_in!Q5/RES_summary!Q$21)</f>
        <v>39.616232033780776</v>
      </c>
      <c r="R5" s="72">
        <f>IF(RES_hh_emih_in!R5=0,0,RES_hh_emih_in!R5/RES_summary!R$21)</f>
        <v>37.963595959266833</v>
      </c>
      <c r="S5" s="72">
        <f>IF(RES_hh_emih_in!S5=0,0,RES_hh_emih_in!S5/RES_summary!S$21)</f>
        <v>37.031937695292086</v>
      </c>
      <c r="T5" s="72">
        <f>IF(RES_hh_emih_in!T5=0,0,RES_hh_emih_in!T5/RES_summary!T$21)</f>
        <v>33.568745212991637</v>
      </c>
      <c r="U5" s="72">
        <f>IF(RES_hh_emih_in!U5=0,0,RES_hh_emih_in!U5/RES_summary!U$21)</f>
        <v>0</v>
      </c>
      <c r="V5" s="72">
        <f>IF(RES_hh_emih_in!V5=0,0,RES_hh_emih_in!V5/RES_summary!V$21)</f>
        <v>25.956831961549092</v>
      </c>
      <c r="W5" s="72">
        <f>IF(RES_hh_emih_in!W5=0,0,RES_hh_emih_in!W5/RES_summary!W$21)</f>
        <v>23.043449482843293</v>
      </c>
      <c r="X5" s="72">
        <f>IF(RES_hh_emih_in!X5=0,0,RES_hh_emih_in!X5/RES_summary!X$21)</f>
        <v>20.090638576911701</v>
      </c>
      <c r="Y5" s="72">
        <f>IF(RES_hh_emih_in!Y5=0,0,RES_hh_emih_in!Y5/RES_summary!Y$21)</f>
        <v>9.4862510171665626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49.720434490105021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0</v>
      </c>
      <c r="H6" s="72">
        <f>IF(RES_hh_emih_in!H6=0,0,RES_hh_emih_in!H6/RES_summary!H$21)</f>
        <v>0</v>
      </c>
      <c r="I6" s="72">
        <f>IF(RES_hh_emih_in!I6=0,0,RES_hh_emih_in!I6/RES_summary!I$21)</f>
        <v>0</v>
      </c>
      <c r="J6" s="72">
        <f>IF(RES_hh_emih_in!J6=0,0,RES_hh_emih_in!J6/RES_summary!J$21)</f>
        <v>0</v>
      </c>
      <c r="K6" s="72">
        <f>IF(RES_hh_emih_in!K6=0,0,RES_hh_emih_in!K6/RES_summary!K$21)</f>
        <v>8.1018598437602094</v>
      </c>
      <c r="L6" s="72">
        <f>IF(RES_hh_emih_in!L6=0,0,RES_hh_emih_in!L6/RES_summary!L$21)</f>
        <v>34.884370531620533</v>
      </c>
      <c r="M6" s="72">
        <f>IF(RES_hh_emih_in!M6=0,0,RES_hh_emih_in!M6/RES_summary!M$21)</f>
        <v>33.171096215400588</v>
      </c>
      <c r="N6" s="72">
        <f>IF(RES_hh_emih_in!N6=0,0,RES_hh_emih_in!N6/RES_summary!N$21)</f>
        <v>38.650335989409363</v>
      </c>
      <c r="O6" s="72">
        <f>IF(RES_hh_emih_in!O6=0,0,RES_hh_emih_in!O6/RES_summary!O$21)</f>
        <v>29.330146287636833</v>
      </c>
      <c r="P6" s="72">
        <f>IF(RES_hh_emih_in!P6=0,0,RES_hh_emih_in!P6/RES_summary!P$21)</f>
        <v>26.632900142677126</v>
      </c>
      <c r="Q6" s="72">
        <f>IF(RES_hh_emih_in!Q6=0,0,RES_hh_emih_in!Q6/RES_summary!Q$21)</f>
        <v>23.980856663725845</v>
      </c>
      <c r="R6" s="72">
        <f>IF(RES_hh_emih_in!R6=0,0,RES_hh_emih_in!R6/RES_summary!R$21)</f>
        <v>24.009711120074314</v>
      </c>
      <c r="S6" s="72">
        <f>IF(RES_hh_emih_in!S6=0,0,RES_hh_emih_in!S6/RES_summary!S$21)</f>
        <v>22.060679743841739</v>
      </c>
      <c r="T6" s="72">
        <f>IF(RES_hh_emih_in!T6=0,0,RES_hh_emih_in!T6/RES_summary!T$21)</f>
        <v>22.27817505959268</v>
      </c>
      <c r="U6" s="72">
        <f>IF(RES_hh_emih_in!U6=0,0,RES_hh_emih_in!U6/RES_summary!U$21)</f>
        <v>19.018868549654353</v>
      </c>
      <c r="V6" s="72">
        <f>IF(RES_hh_emih_in!V6=0,0,RES_hh_emih_in!V6/RES_summary!V$21)</f>
        <v>18.112344454042571</v>
      </c>
      <c r="W6" s="72">
        <f>IF(RES_hh_emih_in!W6=0,0,RES_hh_emih_in!W6/RES_summary!W$21)</f>
        <v>15.965448144214159</v>
      </c>
      <c r="X6" s="72">
        <f>IF(RES_hh_emih_in!X6=0,0,RES_hh_emih_in!X6/RES_summary!X$21)</f>
        <v>10.837749329293711</v>
      </c>
      <c r="Y6" s="72">
        <f>IF(RES_hh_emih_in!Y6=0,0,RES_hh_emih_in!Y6/RES_summary!Y$21)</f>
        <v>9.1291998048999989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0</v>
      </c>
      <c r="D7" s="72">
        <f>IF(RES_hh_emih_in!D7=0,0,RES_hh_emih_in!D7/RES_summary!D$21)</f>
        <v>0</v>
      </c>
      <c r="E7" s="72">
        <f>IF(RES_hh_emih_in!E7=0,0,RES_hh_emih_in!E7/RES_summary!E$21)</f>
        <v>0</v>
      </c>
      <c r="F7" s="72">
        <f>IF(RES_hh_emih_in!F7=0,0,RES_hh_emih_in!F7/RES_summary!F$21)</f>
        <v>0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0</v>
      </c>
      <c r="L7" s="72">
        <f>IF(RES_hh_emih_in!L7=0,0,RES_hh_emih_in!L7/RES_summary!L$21)</f>
        <v>0</v>
      </c>
      <c r="M7" s="72">
        <f>IF(RES_hh_emih_in!M7=0,0,RES_hh_emih_in!M7/RES_summary!M$21)</f>
        <v>0</v>
      </c>
      <c r="N7" s="72">
        <f>IF(RES_hh_emih_in!N7=0,0,RES_hh_emih_in!N7/RES_summary!N$21)</f>
        <v>0</v>
      </c>
      <c r="O7" s="72">
        <f>IF(RES_hh_emih_in!O7=0,0,RES_hh_emih_in!O7/RES_summary!O$21)</f>
        <v>0</v>
      </c>
      <c r="P7" s="72">
        <f>IF(RES_hh_emih_in!P7=0,0,RES_hh_emih_in!P7/RES_summary!P$21)</f>
        <v>0</v>
      </c>
      <c r="Q7" s="72">
        <f>IF(RES_hh_emih_in!Q7=0,0,RES_hh_emih_in!Q7/RES_summary!Q$21)</f>
        <v>0</v>
      </c>
      <c r="R7" s="72">
        <f>IF(RES_hh_emih_in!R7=0,0,RES_hh_emih_in!R7/RES_summary!R$21)</f>
        <v>0</v>
      </c>
      <c r="S7" s="72">
        <f>IF(RES_hh_emih_in!S7=0,0,RES_hh_emih_in!S7/RES_summary!S$21)</f>
        <v>0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0</v>
      </c>
      <c r="Y7" s="72">
        <f>IF(RES_hh_emih_in!Y7=0,0,RES_hh_emih_in!Y7/RES_summary!Y$21)</f>
        <v>0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45.460392369381168</v>
      </c>
      <c r="D8" s="72">
        <f>IF(RES_hh_emih_in!D8=0,0,RES_hh_emih_in!D8/RES_summary!D$21)</f>
        <v>40.995211124727611</v>
      </c>
      <c r="E8" s="72">
        <f>IF(RES_hh_emih_in!E8=0,0,RES_hh_emih_in!E8/RES_summary!E$21)</f>
        <v>42.192241155039142</v>
      </c>
      <c r="F8" s="72">
        <f>IF(RES_hh_emih_in!F8=0,0,RES_hh_emih_in!F8/RES_summary!F$21)</f>
        <v>39.922344624332304</v>
      </c>
      <c r="G8" s="72">
        <f>IF(RES_hh_emih_in!G8=0,0,RES_hh_emih_in!G8/RES_summary!G$21)</f>
        <v>37.640310120509895</v>
      </c>
      <c r="H8" s="72">
        <f>IF(RES_hh_emih_in!H8=0,0,RES_hh_emih_in!H8/RES_summary!H$21)</f>
        <v>37.279917251568271</v>
      </c>
      <c r="I8" s="72">
        <f>IF(RES_hh_emih_in!I8=0,0,RES_hh_emih_in!I8/RES_summary!I$21)</f>
        <v>33.613138172044152</v>
      </c>
      <c r="J8" s="72">
        <f>IF(RES_hh_emih_in!J8=0,0,RES_hh_emih_in!J8/RES_summary!J$21)</f>
        <v>32.954536197820389</v>
      </c>
      <c r="K8" s="72">
        <f>IF(RES_hh_emih_in!K8=0,0,RES_hh_emih_in!K8/RES_summary!K$21)</f>
        <v>32.955502675655843</v>
      </c>
      <c r="L8" s="72">
        <f>IF(RES_hh_emih_in!L8=0,0,RES_hh_emih_in!L8/RES_summary!L$21)</f>
        <v>37.886677998101767</v>
      </c>
      <c r="M8" s="72">
        <f>IF(RES_hh_emih_in!M8=0,0,RES_hh_emih_in!M8/RES_summary!M$21)</f>
        <v>31.298719658675168</v>
      </c>
      <c r="N8" s="72">
        <f>IF(RES_hh_emih_in!N8=0,0,RES_hh_emih_in!N8/RES_summary!N$21)</f>
        <v>30.410524607925922</v>
      </c>
      <c r="O8" s="72">
        <f>IF(RES_hh_emih_in!O8=0,0,RES_hh_emih_in!O8/RES_summary!O$21)</f>
        <v>29.306274210819151</v>
      </c>
      <c r="P8" s="72">
        <f>IF(RES_hh_emih_in!P8=0,0,RES_hh_emih_in!P8/RES_summary!P$21)</f>
        <v>21.71653448822396</v>
      </c>
      <c r="Q8" s="72">
        <f>IF(RES_hh_emih_in!Q8=0,0,RES_hh_emih_in!Q8/RES_summary!Q$21)</f>
        <v>21.397342005599143</v>
      </c>
      <c r="R8" s="72">
        <f>IF(RES_hh_emih_in!R8=0,0,RES_hh_emih_in!R8/RES_summary!R$21)</f>
        <v>21.997816840961153</v>
      </c>
      <c r="S8" s="72">
        <f>IF(RES_hh_emih_in!S8=0,0,RES_hh_emih_in!S8/RES_summary!S$21)</f>
        <v>20.662371684766597</v>
      </c>
      <c r="T8" s="72">
        <f>IF(RES_hh_emih_in!T8=0,0,RES_hh_emih_in!T8/RES_summary!T$21)</f>
        <v>18.368349073154704</v>
      </c>
      <c r="U8" s="72">
        <f>IF(RES_hh_emih_in!U8=0,0,RES_hh_emih_in!U8/RES_summary!U$21)</f>
        <v>16.569545345579677</v>
      </c>
      <c r="V8" s="72">
        <f>IF(RES_hh_emih_in!V8=0,0,RES_hh_emih_in!V8/RES_summary!V$21)</f>
        <v>15.810198407796152</v>
      </c>
      <c r="W8" s="72">
        <f>IF(RES_hh_emih_in!W8=0,0,RES_hh_emih_in!W8/RES_summary!W$21)</f>
        <v>15.026996184246984</v>
      </c>
      <c r="X8" s="72">
        <f>IF(RES_hh_emih_in!X8=0,0,RES_hh_emih_in!X8/RES_summary!X$21)</f>
        <v>9.7871550833853096</v>
      </c>
      <c r="Y8" s="72">
        <f>IF(RES_hh_emih_in!Y8=0,0,RES_hh_emih_in!Y8/RES_summary!Y$21)</f>
        <v>6.033224313772906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2.2306355017214505</v>
      </c>
      <c r="D17" s="69">
        <f>IF(RES_hh_emih_in!D17=0,0,RES_hh_emih_in!D17/RES_summary!D$21)</f>
        <v>2.0072589377111587</v>
      </c>
      <c r="E17" s="69">
        <f>IF(RES_hh_emih_in!E17=0,0,RES_hh_emih_in!E17/RES_summary!E$21)</f>
        <v>2.2137195074602172</v>
      </c>
      <c r="F17" s="69">
        <f>IF(RES_hh_emih_in!F17=0,0,RES_hh_emih_in!F17/RES_summary!F$21)</f>
        <v>1.7538132009723402</v>
      </c>
      <c r="G17" s="69">
        <f>IF(RES_hh_emih_in!G17=0,0,RES_hh_emih_in!G17/RES_summary!G$21)</f>
        <v>1.5530241090295411</v>
      </c>
      <c r="H17" s="69">
        <f>IF(RES_hh_emih_in!H17=0,0,RES_hh_emih_in!H17/RES_summary!H$21)</f>
        <v>1.042138693092566</v>
      </c>
      <c r="I17" s="69">
        <f>IF(RES_hh_emih_in!I17=0,0,RES_hh_emih_in!I17/RES_summary!I$21)</f>
        <v>0.82911109944918804</v>
      </c>
      <c r="J17" s="69">
        <f>IF(RES_hh_emih_in!J17=0,0,RES_hh_emih_in!J17/RES_summary!J$21)</f>
        <v>1.3909793898779093</v>
      </c>
      <c r="K17" s="69">
        <f>IF(RES_hh_emih_in!K17=0,0,RES_hh_emih_in!K17/RES_summary!K$21)</f>
        <v>1.3440760495013597</v>
      </c>
      <c r="L17" s="69">
        <f>IF(RES_hh_emih_in!L17=0,0,RES_hh_emih_in!L17/RES_summary!L$21)</f>
        <v>1.6173945261338896</v>
      </c>
      <c r="M17" s="69">
        <f>IF(RES_hh_emih_in!M17=0,0,RES_hh_emih_in!M17/RES_summary!M$21)</f>
        <v>1.0881317215059092</v>
      </c>
      <c r="N17" s="69">
        <f>IF(RES_hh_emih_in!N17=0,0,RES_hh_emih_in!N17/RES_summary!N$21)</f>
        <v>0.95710401188050298</v>
      </c>
      <c r="O17" s="69">
        <f>IF(RES_hh_emih_in!O17=0,0,RES_hh_emih_in!O17/RES_summary!O$21)</f>
        <v>0.83310760950129503</v>
      </c>
      <c r="P17" s="69">
        <f>IF(RES_hh_emih_in!P17=0,0,RES_hh_emih_in!P17/RES_summary!P$21)</f>
        <v>0.55010608018969287</v>
      </c>
      <c r="Q17" s="69">
        <f>IF(RES_hh_emih_in!Q17=0,0,RES_hh_emih_in!Q17/RES_summary!Q$21)</f>
        <v>1.13132349731849</v>
      </c>
      <c r="R17" s="69">
        <f>IF(RES_hh_emih_in!R17=0,0,RES_hh_emih_in!R17/RES_summary!R$21)</f>
        <v>1.2398712200345428</v>
      </c>
      <c r="S17" s="69">
        <f>IF(RES_hh_emih_in!S17=0,0,RES_hh_emih_in!S17/RES_summary!S$21)</f>
        <v>1.1596102763301515</v>
      </c>
      <c r="T17" s="69">
        <f>IF(RES_hh_emih_in!T17=0,0,RES_hh_emih_in!T17/RES_summary!T$21)</f>
        <v>0.80310586574934328</v>
      </c>
      <c r="U17" s="69">
        <f>IF(RES_hh_emih_in!U17=0,0,RES_hh_emih_in!U17/RES_summary!U$21)</f>
        <v>0.63719360654710677</v>
      </c>
      <c r="V17" s="69">
        <f>IF(RES_hh_emih_in!V17=0,0,RES_hh_emih_in!V17/RES_summary!V$21)</f>
        <v>0.70384996598328853</v>
      </c>
      <c r="W17" s="69">
        <f>IF(RES_hh_emih_in!W17=0,0,RES_hh_emih_in!W17/RES_summary!W$21)</f>
        <v>0.58331049425435078</v>
      </c>
      <c r="X17" s="69">
        <f>IF(RES_hh_emih_in!X17=0,0,RES_hh_emih_in!X17/RES_summary!X$21)</f>
        <v>0.27200247763242974</v>
      </c>
      <c r="Y17" s="69">
        <f>IF(RES_hh_emih_in!Y17=0,0,RES_hh_emih_in!Y17/RES_summary!Y$21)</f>
        <v>0.30294521328084123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8.837849775526081</v>
      </c>
      <c r="D18" s="72">
        <f>IF(RES_hh_emih_in!D18=0,0,RES_hh_emih_in!D18/RES_summary!D$21)</f>
        <v>8.5944820527982344</v>
      </c>
      <c r="E18" s="72">
        <f>IF(RES_hh_emih_in!E18=0,0,RES_hh_emih_in!E18/RES_summary!E$21)</f>
        <v>8.9465372834463235</v>
      </c>
      <c r="F18" s="72">
        <f>IF(RES_hh_emih_in!F18=0,0,RES_hh_emih_in!F18/RES_summary!F$21)</f>
        <v>8.7370766437473932</v>
      </c>
      <c r="G18" s="72">
        <f>IF(RES_hh_emih_in!G18=0,0,RES_hh_emih_in!G18/RES_summary!G$21)</f>
        <v>8.1091383198045328</v>
      </c>
      <c r="H18" s="72">
        <f>IF(RES_hh_emih_in!H18=0,0,RES_hh_emih_in!H18/RES_summary!H$21)</f>
        <v>8.8904892338748915</v>
      </c>
      <c r="I18" s="72">
        <f>IF(RES_hh_emih_in!I18=0,0,RES_hh_emih_in!I18/RES_summary!I$21)</f>
        <v>7.4884110151317911</v>
      </c>
      <c r="J18" s="72">
        <f>IF(RES_hh_emih_in!J18=0,0,RES_hh_emih_in!J18/RES_summary!J$21)</f>
        <v>7.0819466470713035</v>
      </c>
      <c r="K18" s="72">
        <f>IF(RES_hh_emih_in!K18=0,0,RES_hh_emih_in!K18/RES_summary!K$21)</f>
        <v>6.7456630709966694</v>
      </c>
      <c r="L18" s="72">
        <f>IF(RES_hh_emih_in!L18=0,0,RES_hh_emih_in!L18/RES_summary!L$21)</f>
        <v>6.9976874020693351</v>
      </c>
      <c r="M18" s="72">
        <f>IF(RES_hh_emih_in!M18=0,0,RES_hh_emih_in!M18/RES_summary!M$21)</f>
        <v>6.2463843907519117</v>
      </c>
      <c r="N18" s="72">
        <f>IF(RES_hh_emih_in!N18=0,0,RES_hh_emih_in!N18/RES_summary!N$21)</f>
        <v>5.8598120584057209</v>
      </c>
      <c r="O18" s="72">
        <f>IF(RES_hh_emih_in!O18=0,0,RES_hh_emih_in!O18/RES_summary!O$21)</f>
        <v>5.6779708582574138</v>
      </c>
      <c r="P18" s="72">
        <f>IF(RES_hh_emih_in!P18=0,0,RES_hh_emih_in!P18/RES_summary!P$21)</f>
        <v>5.6461744320495555</v>
      </c>
      <c r="Q18" s="72">
        <f>IF(RES_hh_emih_in!Q18=0,0,RES_hh_emih_in!Q18/RES_summary!Q$21)</f>
        <v>5.7886056569288229</v>
      </c>
      <c r="R18" s="72">
        <f>IF(RES_hh_emih_in!R18=0,0,RES_hh_emih_in!R18/RES_summary!R$21)</f>
        <v>5.2626758261311686</v>
      </c>
      <c r="S18" s="72">
        <f>IF(RES_hh_emih_in!S18=0,0,RES_hh_emih_in!S18/RES_summary!S$21)</f>
        <v>5.8556481744396915</v>
      </c>
      <c r="T18" s="72">
        <f>IF(RES_hh_emih_in!T18=0,0,RES_hh_emih_in!T18/RES_summary!T$21)</f>
        <v>5.6414319175230929</v>
      </c>
      <c r="U18" s="72">
        <f>IF(RES_hh_emih_in!U18=0,0,RES_hh_emih_in!U18/RES_summary!U$21)</f>
        <v>0</v>
      </c>
      <c r="V18" s="72">
        <f>IF(RES_hh_emih_in!V18=0,0,RES_hh_emih_in!V18/RES_summary!V$21)</f>
        <v>5.1386262871549748</v>
      </c>
      <c r="W18" s="72">
        <f>IF(RES_hh_emih_in!W18=0,0,RES_hh_emih_in!W18/RES_summary!W$21)</f>
        <v>4.4079162338589768</v>
      </c>
      <c r="X18" s="72">
        <f>IF(RES_hh_emih_in!X18=0,0,RES_hh_emih_in!X18/RES_summary!X$21)</f>
        <v>4.8871346827000064</v>
      </c>
      <c r="Y18" s="72">
        <f>IF(RES_hh_emih_in!Y18=0,0,RES_hh_emih_in!Y18/RES_summary!Y$21)</f>
        <v>3.3906587845760314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0</v>
      </c>
      <c r="D19" s="72">
        <f>IF(RES_hh_emih_in!D19=0,0,RES_hh_emih_in!D19/RES_summary!D$21)</f>
        <v>0</v>
      </c>
      <c r="E19" s="72">
        <f>IF(RES_hh_emih_in!E19=0,0,RES_hh_emih_in!E19/RES_summary!E$21)</f>
        <v>0</v>
      </c>
      <c r="F19" s="72">
        <f>IF(RES_hh_emih_in!F19=0,0,RES_hh_emih_in!F19/RES_summary!F$21)</f>
        <v>0</v>
      </c>
      <c r="G19" s="72">
        <f>IF(RES_hh_emih_in!G19=0,0,RES_hh_emih_in!G19/RES_summary!G$21)</f>
        <v>0</v>
      </c>
      <c r="H19" s="72">
        <f>IF(RES_hh_emih_in!H19=0,0,RES_hh_emih_in!H19/RES_summary!H$21)</f>
        <v>0</v>
      </c>
      <c r="I19" s="72">
        <f>IF(RES_hh_emih_in!I19=0,0,RES_hh_emih_in!I19/RES_summary!I$21)</f>
        <v>0</v>
      </c>
      <c r="J19" s="72">
        <f>IF(RES_hh_emih_in!J19=0,0,RES_hh_emih_in!J19/RES_summary!J$21)</f>
        <v>0</v>
      </c>
      <c r="K19" s="72">
        <f>IF(RES_hh_emih_in!K19=0,0,RES_hh_emih_in!K19/RES_summary!K$21)</f>
        <v>0</v>
      </c>
      <c r="L19" s="72">
        <f>IF(RES_hh_emih_in!L19=0,0,RES_hh_emih_in!L19/RES_summary!L$21)</f>
        <v>0</v>
      </c>
      <c r="M19" s="72">
        <f>IF(RES_hh_emih_in!M19=0,0,RES_hh_emih_in!M19/RES_summary!M$21)</f>
        <v>0</v>
      </c>
      <c r="N19" s="72">
        <f>IF(RES_hh_emih_in!N19=0,0,RES_hh_emih_in!N19/RES_summary!N$21)</f>
        <v>0</v>
      </c>
      <c r="O19" s="72">
        <f>IF(RES_hh_emih_in!O19=0,0,RES_hh_emih_in!O19/RES_summary!O$21)</f>
        <v>0</v>
      </c>
      <c r="P19" s="72">
        <f>IF(RES_hh_emih_in!P19=0,0,RES_hh_emih_in!P19/RES_summary!P$21)</f>
        <v>0</v>
      </c>
      <c r="Q19" s="72">
        <f>IF(RES_hh_emih_in!Q19=0,0,RES_hh_emih_in!Q19/RES_summary!Q$21)</f>
        <v>0</v>
      </c>
      <c r="R19" s="72">
        <f>IF(RES_hh_emih_in!R19=0,0,RES_hh_emih_in!R19/RES_summary!R$21)</f>
        <v>0</v>
      </c>
      <c r="S19" s="72">
        <f>IF(RES_hh_emih_in!S19=0,0,RES_hh_emih_in!S19/RES_summary!S$21)</f>
        <v>0</v>
      </c>
      <c r="T19" s="72">
        <f>IF(RES_hh_emih_in!T19=0,0,RES_hh_emih_in!T19/RES_summary!T$21)</f>
        <v>0</v>
      </c>
      <c r="U19" s="72">
        <f>IF(RES_hh_emih_in!U19=0,0,RES_hh_emih_in!U19/RES_summary!U$21)</f>
        <v>0</v>
      </c>
      <c r="V19" s="72">
        <f>IF(RES_hh_emih_in!V19=0,0,RES_hh_emih_in!V19/RES_summary!V$21)</f>
        <v>0</v>
      </c>
      <c r="W19" s="72">
        <f>IF(RES_hh_emih_in!W19=0,0,RES_hh_emih_in!W19/RES_summary!W$21)</f>
        <v>0</v>
      </c>
      <c r="X19" s="72">
        <f>IF(RES_hh_emih_in!X19=0,0,RES_hh_emih_in!X19/RES_summary!X$21)</f>
        <v>0</v>
      </c>
      <c r="Y19" s="72">
        <f>IF(RES_hh_emih_in!Y19=0,0,RES_hh_emih_in!Y19/RES_summary!Y$21)</f>
        <v>0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0</v>
      </c>
      <c r="D20" s="72">
        <f>IF(RES_hh_emih_in!D20=0,0,RES_hh_emih_in!D20/RES_summary!D$21)</f>
        <v>0</v>
      </c>
      <c r="E20" s="72">
        <f>IF(RES_hh_emih_in!E20=0,0,RES_hh_emih_in!E20/RES_summary!E$21)</f>
        <v>0</v>
      </c>
      <c r="F20" s="72">
        <f>IF(RES_hh_emih_in!F20=0,0,RES_hh_emih_in!F20/RES_summary!F$21)</f>
        <v>0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0</v>
      </c>
      <c r="L20" s="72">
        <f>IF(RES_hh_emih_in!L20=0,0,RES_hh_emih_in!L20/RES_summary!L$21)</f>
        <v>0</v>
      </c>
      <c r="M20" s="72">
        <f>IF(RES_hh_emih_in!M20=0,0,RES_hh_emih_in!M20/RES_summary!M$21)</f>
        <v>0</v>
      </c>
      <c r="N20" s="72">
        <f>IF(RES_hh_emih_in!N20=0,0,RES_hh_emih_in!N20/RES_summary!N$21)</f>
        <v>0</v>
      </c>
      <c r="O20" s="72">
        <f>IF(RES_hh_emih_in!O20=0,0,RES_hh_emih_in!O20/RES_summary!O$21)</f>
        <v>0</v>
      </c>
      <c r="P20" s="72">
        <f>IF(RES_hh_emih_in!P20=0,0,RES_hh_emih_in!P20/RES_summary!P$21)</f>
        <v>0</v>
      </c>
      <c r="Q20" s="72">
        <f>IF(RES_hh_emih_in!Q20=0,0,RES_hh_emih_in!Q20/RES_summary!Q$21)</f>
        <v>0</v>
      </c>
      <c r="R20" s="72">
        <f>IF(RES_hh_emih_in!R20=0,0,RES_hh_emih_in!R20/RES_summary!R$21)</f>
        <v>0</v>
      </c>
      <c r="S20" s="72">
        <f>IF(RES_hh_emih_in!S20=0,0,RES_hh_emih_in!S20/RES_summary!S$21)</f>
        <v>0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0</v>
      </c>
      <c r="Y20" s="72">
        <f>IF(RES_hh_emih_in!Y20=0,0,RES_hh_emih_in!Y20/RES_summary!Y$21)</f>
        <v>0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5.9349429507481739</v>
      </c>
      <c r="D21" s="72">
        <f>IF(RES_hh_emih_in!D21=0,0,RES_hh_emih_in!D21/RES_summary!D$21)</f>
        <v>5.5556393271745161</v>
      </c>
      <c r="E21" s="72">
        <f>IF(RES_hh_emih_in!E21=0,0,RES_hh_emih_in!E21/RES_summary!E$21)</f>
        <v>5.7994284326826184</v>
      </c>
      <c r="F21" s="72">
        <f>IF(RES_hh_emih_in!F21=0,0,RES_hh_emih_in!F21/RES_summary!F$21)</f>
        <v>5.470385063890161</v>
      </c>
      <c r="G21" s="72">
        <f>IF(RES_hh_emih_in!G21=0,0,RES_hh_emih_in!G21/RES_summary!G$21)</f>
        <v>5.6280734452204042</v>
      </c>
      <c r="H21" s="72">
        <f>IF(RES_hh_emih_in!H21=0,0,RES_hh_emih_in!H21/RES_summary!H$21)</f>
        <v>5.29612091179016</v>
      </c>
      <c r="I21" s="72">
        <f>IF(RES_hh_emih_in!I21=0,0,RES_hh_emih_in!I21/RES_summary!I$21)</f>
        <v>4.8510455998970272</v>
      </c>
      <c r="J21" s="72">
        <f>IF(RES_hh_emih_in!J21=0,0,RES_hh_emih_in!J21/RES_summary!J$21)</f>
        <v>4.704949509182704</v>
      </c>
      <c r="K21" s="72">
        <f>IF(RES_hh_emih_in!K21=0,0,RES_hh_emih_in!K21/RES_summary!K$21)</f>
        <v>4.3217851532113531</v>
      </c>
      <c r="L21" s="72">
        <f>IF(RES_hh_emih_in!L21=0,0,RES_hh_emih_in!L21/RES_summary!L$21)</f>
        <v>4.4586108450616679</v>
      </c>
      <c r="M21" s="72">
        <f>IF(RES_hh_emih_in!M21=0,0,RES_hh_emih_in!M21/RES_summary!M$21)</f>
        <v>3.6046487231911004</v>
      </c>
      <c r="N21" s="72">
        <f>IF(RES_hh_emih_in!N21=0,0,RES_hh_emih_in!N21/RES_summary!N$21)</f>
        <v>3.4414974059780259</v>
      </c>
      <c r="O21" s="72">
        <f>IF(RES_hh_emih_in!O21=0,0,RES_hh_emih_in!O21/RES_summary!O$21)</f>
        <v>3.2836198194225781</v>
      </c>
      <c r="P21" s="72">
        <f>IF(RES_hh_emih_in!P21=0,0,RES_hh_emih_in!P21/RES_summary!P$21)</f>
        <v>2.8571880513073347</v>
      </c>
      <c r="Q21" s="72">
        <f>IF(RES_hh_emih_in!Q21=0,0,RES_hh_emih_in!Q21/RES_summary!Q$21)</f>
        <v>2.8843871331566318</v>
      </c>
      <c r="R21" s="72">
        <f>IF(RES_hh_emih_in!R21=0,0,RES_hh_emih_in!R21/RES_summary!R$21)</f>
        <v>3.0844946879749555</v>
      </c>
      <c r="S21" s="72">
        <f>IF(RES_hh_emih_in!S21=0,0,RES_hh_emih_in!S21/RES_summary!S$21)</f>
        <v>3.1674731510107774</v>
      </c>
      <c r="T21" s="72">
        <f>IF(RES_hh_emih_in!T21=0,0,RES_hh_emih_in!T21/RES_summary!T$21)</f>
        <v>2.9770327167552377</v>
      </c>
      <c r="U21" s="72">
        <f>IF(RES_hh_emih_in!U21=0,0,RES_hh_emih_in!U21/RES_summary!U$21)</f>
        <v>2.8161549995103545</v>
      </c>
      <c r="V21" s="72">
        <f>IF(RES_hh_emih_in!V21=0,0,RES_hh_emih_in!V21/RES_summary!V$21)</f>
        <v>2.9601456840356324</v>
      </c>
      <c r="W21" s="72">
        <f>IF(RES_hh_emih_in!W21=0,0,RES_hh_emih_in!W21/RES_summary!W$21)</f>
        <v>2.8650982004024774</v>
      </c>
      <c r="X21" s="72">
        <f>IF(RES_hh_emih_in!X21=0,0,RES_hh_emih_in!X21/RES_summary!X$21)</f>
        <v>2.2906008137462628</v>
      </c>
      <c r="Y21" s="72">
        <f>IF(RES_hh_emih_in!Y21=0,0,RES_hh_emih_in!Y21/RES_summary!Y$21)</f>
        <v>2.0642749624569028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1.0789117808019433</v>
      </c>
      <c r="D27" s="69">
        <f>IF(RES_hh_emih_in!D27=0,0,RES_hh_emih_in!D27/RES_summary!D$21)</f>
        <v>0.96727047316710046</v>
      </c>
      <c r="E27" s="69">
        <f>IF(RES_hh_emih_in!E27=0,0,RES_hh_emih_in!E27/RES_summary!E$21)</f>
        <v>1.0747303018566707</v>
      </c>
      <c r="F27" s="69">
        <f>IF(RES_hh_emih_in!F27=0,0,RES_hh_emih_in!F27/RES_summary!F$21)</f>
        <v>0.92348318945842078</v>
      </c>
      <c r="G27" s="69">
        <f>IF(RES_hh_emih_in!G27=0,0,RES_hh_emih_in!G27/RES_summary!G$21)</f>
        <v>0.76564107729330644</v>
      </c>
      <c r="H27" s="69">
        <f>IF(RES_hh_emih_in!H27=0,0,RES_hh_emih_in!H27/RES_summary!H$21)</f>
        <v>0.58982498833887598</v>
      </c>
      <c r="I27" s="69">
        <f>IF(RES_hh_emih_in!I27=0,0,RES_hh_emih_in!I27/RES_summary!I$21)</f>
        <v>0.37735290714984498</v>
      </c>
      <c r="J27" s="69">
        <f>IF(RES_hh_emih_in!J27=0,0,RES_hh_emih_in!J27/RES_summary!J$21)</f>
        <v>0.63186000922052699</v>
      </c>
      <c r="K27" s="69">
        <f>IF(RES_hh_emih_in!K27=0,0,RES_hh_emih_in!K27/RES_summary!K$21)</f>
        <v>0.59280257385632928</v>
      </c>
      <c r="L27" s="69">
        <f>IF(RES_hh_emih_in!L27=0,0,RES_hh_emih_in!L27/RES_summary!L$21)</f>
        <v>0.69630963302021009</v>
      </c>
      <c r="M27" s="69">
        <f>IF(RES_hh_emih_in!M27=0,0,RES_hh_emih_in!M27/RES_summary!M$21)</f>
        <v>0.61439196898622539</v>
      </c>
      <c r="N27" s="69">
        <f>IF(RES_hh_emih_in!N27=0,0,RES_hh_emih_in!N27/RES_summary!N$21)</f>
        <v>0.68252571239490945</v>
      </c>
      <c r="O27" s="69">
        <f>IF(RES_hh_emih_in!O27=0,0,RES_hh_emih_in!O27/RES_summary!O$21)</f>
        <v>0.50668082334867159</v>
      </c>
      <c r="P27" s="69">
        <f>IF(RES_hh_emih_in!P27=0,0,RES_hh_emih_in!P27/RES_summary!P$21)</f>
        <v>0.48993927331453313</v>
      </c>
      <c r="Q27" s="69">
        <f>IF(RES_hh_emih_in!Q27=0,0,RES_hh_emih_in!Q27/RES_summary!Q$21)</f>
        <v>0.89190720139667068</v>
      </c>
      <c r="R27" s="69">
        <f>IF(RES_hh_emih_in!R27=0,0,RES_hh_emih_in!R27/RES_summary!R$21)</f>
        <v>0.94106622971357468</v>
      </c>
      <c r="S27" s="69">
        <f>IF(RES_hh_emih_in!S27=0,0,RES_hh_emih_in!S27/RES_summary!S$21)</f>
        <v>0.81241698452357547</v>
      </c>
      <c r="T27" s="69">
        <f>IF(RES_hh_emih_in!T27=0,0,RES_hh_emih_in!T27/RES_summary!T$21)</f>
        <v>0.59603315254454559</v>
      </c>
      <c r="U27" s="69">
        <f>IF(RES_hh_emih_in!U27=0,0,RES_hh_emih_in!U27/RES_summary!U$21)</f>
        <v>0.48964582749366131</v>
      </c>
      <c r="V27" s="69">
        <f>IF(RES_hh_emih_in!V27=0,0,RES_hh_emih_in!V27/RES_summary!V$21)</f>
        <v>0.51550950075969593</v>
      </c>
      <c r="W27" s="69">
        <f>IF(RES_hh_emih_in!W27=0,0,RES_hh_emih_in!W27/RES_summary!W$21)</f>
        <v>0.45060867754378653</v>
      </c>
      <c r="X27" s="69">
        <f>IF(RES_hh_emih_in!X27=0,0,RES_hh_emih_in!X27/RES_summary!X$21)</f>
        <v>0.18040193411853658</v>
      </c>
      <c r="Y27" s="69">
        <f>IF(RES_hh_emih_in!Y27=0,0,RES_hh_emih_in!Y27/RES_summary!Y$21)</f>
        <v>0.28130184615607495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4.4325148798483029</v>
      </c>
      <c r="D28" s="72">
        <f>IF(RES_hh_emih_in!D28=0,0,RES_hh_emih_in!D28/RES_summary!D$21)</f>
        <v>4.3111737059634576</v>
      </c>
      <c r="E28" s="72">
        <f>IF(RES_hh_emih_in!E28=0,0,RES_hh_emih_in!E28/RES_summary!E$21)</f>
        <v>4.5486504134130143</v>
      </c>
      <c r="F28" s="72">
        <f>IF(RES_hh_emih_in!F28=0,0,RES_hh_emih_in!F28/RES_summary!F$21)</f>
        <v>4.5762371025597268</v>
      </c>
      <c r="G28" s="72">
        <f>IF(RES_hh_emih_in!G28=0,0,RES_hh_emih_in!G28/RES_summary!G$21)</f>
        <v>4.1889482237714804</v>
      </c>
      <c r="H28" s="72">
        <f>IF(RES_hh_emih_in!H28=0,0,RES_hh_emih_in!H28/RES_summary!H$21)</f>
        <v>4.9719489065138269</v>
      </c>
      <c r="I28" s="72">
        <f>IF(RES_hh_emih_in!I28=0,0,RES_hh_emih_in!I28/RES_summary!I$21)</f>
        <v>3.8925207548436189</v>
      </c>
      <c r="J28" s="72">
        <f>IF(RES_hh_emih_in!J28=0,0,RES_hh_emih_in!J28/RES_summary!J$21)</f>
        <v>3.9773887982678282</v>
      </c>
      <c r="K28" s="72">
        <f>IF(RES_hh_emih_in!K28=0,0,RES_hh_emih_in!K28/RES_summary!K$21)</f>
        <v>4.1874985756469645</v>
      </c>
      <c r="L28" s="72">
        <f>IF(RES_hh_emih_in!L28=0,0,RES_hh_emih_in!L28/RES_summary!L$21)</f>
        <v>4.5584043146882269</v>
      </c>
      <c r="M28" s="72">
        <f>IF(RES_hh_emih_in!M28=0,0,RES_hh_emih_in!M28/RES_summary!M$21)</f>
        <v>4.1139427094067562</v>
      </c>
      <c r="N28" s="72">
        <f>IF(RES_hh_emih_in!N28=0,0,RES_hh_emih_in!N28/RES_summary!N$21)</f>
        <v>3.9393327560185867</v>
      </c>
      <c r="O28" s="72">
        <f>IF(RES_hh_emih_in!O28=0,0,RES_hh_emih_in!O28/RES_summary!O$21)</f>
        <v>3.8264740538268067</v>
      </c>
      <c r="P28" s="72">
        <f>IF(RES_hh_emih_in!P28=0,0,RES_hh_emih_in!P28/RES_summary!P$21)</f>
        <v>3.7435260363337415</v>
      </c>
      <c r="Q28" s="72">
        <f>IF(RES_hh_emih_in!Q28=0,0,RES_hh_emih_in!Q28/RES_summary!Q$21)</f>
        <v>3.8990100149148259</v>
      </c>
      <c r="R28" s="72">
        <f>IF(RES_hh_emih_in!R28=0,0,RES_hh_emih_in!R28/RES_summary!R$21)</f>
        <v>3.1930403954313804</v>
      </c>
      <c r="S28" s="72">
        <f>IF(RES_hh_emih_in!S28=0,0,RES_hh_emih_in!S28/RES_summary!S$21)</f>
        <v>3.6211119394641726</v>
      </c>
      <c r="T28" s="72">
        <f>IF(RES_hh_emih_in!T28=0,0,RES_hh_emih_in!T28/RES_summary!T$21)</f>
        <v>3.7912816033846886</v>
      </c>
      <c r="U28" s="72">
        <f>IF(RES_hh_emih_in!U28=0,0,RES_hh_emih_in!U28/RES_summary!U$21)</f>
        <v>0</v>
      </c>
      <c r="V28" s="72">
        <f>IF(RES_hh_emih_in!V28=0,0,RES_hh_emih_in!V28/RES_summary!V$21)</f>
        <v>3.5669790634816949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3.1174127689635682</v>
      </c>
      <c r="D29" s="72">
        <f>IF(RES_hh_emih_in!D29=0,0,RES_hh_emih_in!D29/RES_summary!D$21)</f>
        <v>2.8939019528344501</v>
      </c>
      <c r="E29" s="72">
        <f>IF(RES_hh_emih_in!E29=0,0,RES_hh_emih_in!E29/RES_summary!E$21)</f>
        <v>2.8472673888902613</v>
      </c>
      <c r="F29" s="72">
        <f>IF(RES_hh_emih_in!F29=0,0,RES_hh_emih_in!F29/RES_summary!F$21)</f>
        <v>3.3030097203563415</v>
      </c>
      <c r="G29" s="72">
        <f>IF(RES_hh_emih_in!G29=0,0,RES_hh_emih_in!G29/RES_summary!G$21)</f>
        <v>2.5451267238258501</v>
      </c>
      <c r="H29" s="72">
        <f>IF(RES_hh_emih_in!H29=0,0,RES_hh_emih_in!H29/RES_summary!H$21)</f>
        <v>3.0112352038690546</v>
      </c>
      <c r="I29" s="72">
        <f>IF(RES_hh_emih_in!I29=0,0,RES_hh_emih_in!I29/RES_summary!I$21)</f>
        <v>3.0066946323229082</v>
      </c>
      <c r="J29" s="72">
        <f>IF(RES_hh_emih_in!J29=0,0,RES_hh_emih_in!J29/RES_summary!J$21)</f>
        <v>2.3439432624596241</v>
      </c>
      <c r="K29" s="72">
        <f>IF(RES_hh_emih_in!K29=0,0,RES_hh_emih_in!K29/RES_summary!K$21)</f>
        <v>0.68624812233960886</v>
      </c>
      <c r="L29" s="72">
        <f>IF(RES_hh_emih_in!L29=0,0,RES_hh_emih_in!L29/RES_summary!L$21)</f>
        <v>2.2878718478805515</v>
      </c>
      <c r="M29" s="72">
        <f>IF(RES_hh_emih_in!M29=0,0,RES_hh_emih_in!M29/RES_summary!M$21)</f>
        <v>2.8950162971629636</v>
      </c>
      <c r="N29" s="72">
        <f>IF(RES_hh_emih_in!N29=0,0,RES_hh_emih_in!N29/RES_summary!N$21)</f>
        <v>2.9436787497977526</v>
      </c>
      <c r="O29" s="72">
        <f>IF(RES_hh_emih_in!O29=0,0,RES_hh_emih_in!O29/RES_summary!O$21)</f>
        <v>2.1389120866165863</v>
      </c>
      <c r="P29" s="72">
        <f>IF(RES_hh_emih_in!P29=0,0,RES_hh_emih_in!P29/RES_summary!P$21)</f>
        <v>3.1466569386461742</v>
      </c>
      <c r="Q29" s="72">
        <f>IF(RES_hh_emih_in!Q29=0,0,RES_hh_emih_in!Q29/RES_summary!Q$21)</f>
        <v>2.5820389688919256</v>
      </c>
      <c r="R29" s="72">
        <f>IF(RES_hh_emih_in!R29=0,0,RES_hh_emih_in!R29/RES_summary!R$21)</f>
        <v>1.9766845598613576</v>
      </c>
      <c r="S29" s="72">
        <f>IF(RES_hh_emih_in!S29=0,0,RES_hh_emih_in!S29/RES_summary!S$21)</f>
        <v>2.0338859630495727</v>
      </c>
      <c r="T29" s="72">
        <f>IF(RES_hh_emih_in!T29=0,0,RES_hh_emih_in!T29/RES_summary!T$21)</f>
        <v>2.4663750675181797</v>
      </c>
      <c r="U29" s="72">
        <f>IF(RES_hh_emih_in!U29=0,0,RES_hh_emih_in!U29/RES_summary!U$21)</f>
        <v>2.1636550877698943</v>
      </c>
      <c r="V29" s="72">
        <f>IF(RES_hh_emih_in!V29=0,0,RES_hh_emih_in!V29/RES_summary!V$21)</f>
        <v>2.6139521739245763</v>
      </c>
      <c r="W29" s="72">
        <f>IF(RES_hh_emih_in!W29=0,0,RES_hh_emih_in!W29/RES_summary!W$21)</f>
        <v>2.2335506052903629</v>
      </c>
      <c r="X29" s="72">
        <f>IF(RES_hh_emih_in!X29=0,0,RES_hh_emih_in!X29/RES_summary!X$21)</f>
        <v>1.8938354903833887</v>
      </c>
      <c r="Y29" s="72">
        <f>IF(RES_hh_emih_in!Y29=0,0,RES_hh_emih_in!Y29/RES_summary!Y$21)</f>
        <v>2.1143725395274364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2.6891071728595302</v>
      </c>
      <c r="D30" s="72">
        <f>IF(RES_hh_emih_in!D30=0,0,RES_hh_emih_in!D30/RES_summary!D$21)</f>
        <v>2.52838869247647</v>
      </c>
      <c r="E30" s="72">
        <f>IF(RES_hh_emih_in!E30=0,0,RES_hh_emih_in!E30/RES_summary!E$21)</f>
        <v>2.6913255771222717</v>
      </c>
      <c r="F30" s="72">
        <f>IF(RES_hh_emih_in!F30=0,0,RES_hh_emih_in!F30/RES_summary!F$21)</f>
        <v>2.6269276950994502</v>
      </c>
      <c r="G30" s="72">
        <f>IF(RES_hh_emih_in!G30=0,0,RES_hh_emih_in!G30/RES_summary!G$21)</f>
        <v>2.679717119452556</v>
      </c>
      <c r="H30" s="72">
        <f>IF(RES_hh_emih_in!H30=0,0,RES_hh_emih_in!H30/RES_summary!H$21)</f>
        <v>2.7453584589948039</v>
      </c>
      <c r="I30" s="72">
        <f>IF(RES_hh_emih_in!I30=0,0,RES_hh_emih_in!I30/RES_summary!I$21)</f>
        <v>2.3525479868397738</v>
      </c>
      <c r="J30" s="72">
        <f>IF(RES_hh_emih_in!J30=0,0,RES_hh_emih_in!J30/RES_summary!J$21)</f>
        <v>2.471808152358244</v>
      </c>
      <c r="K30" s="72">
        <f>IF(RES_hh_emih_in!K30=0,0,RES_hh_emih_in!K30/RES_summary!K$21)</f>
        <v>2.521954300774071</v>
      </c>
      <c r="L30" s="72">
        <f>IF(RES_hh_emih_in!L30=0,0,RES_hh_emih_in!L30/RES_summary!L$21)</f>
        <v>2.7321840685309877</v>
      </c>
      <c r="M30" s="72">
        <f>IF(RES_hh_emih_in!M30=0,0,RES_hh_emih_in!M30/RES_summary!M$21)</f>
        <v>2.2210810170281761</v>
      </c>
      <c r="N30" s="72">
        <f>IF(RES_hh_emih_in!N30=0,0,RES_hh_emih_in!N30/RES_summary!N$21)</f>
        <v>2.3711898007956549</v>
      </c>
      <c r="O30" s="72">
        <f>IF(RES_hh_emih_in!O30=0,0,RES_hh_emih_in!O30/RES_summary!O$21)</f>
        <v>2.4070895417444058</v>
      </c>
      <c r="P30" s="72">
        <f>IF(RES_hh_emih_in!P30=0,0,RES_hh_emih_in!P30/RES_summary!P$21)</f>
        <v>1.9083167462221045</v>
      </c>
      <c r="Q30" s="72">
        <f>IF(RES_hh_emih_in!Q30=0,0,RES_hh_emih_in!Q30/RES_summary!Q$21)</f>
        <v>2.1167662990903624</v>
      </c>
      <c r="R30" s="72">
        <f>IF(RES_hh_emih_in!R30=0,0,RES_hh_emih_in!R30/RES_summary!R$21)</f>
        <v>2.2283531284550531</v>
      </c>
      <c r="S30" s="72">
        <f>IF(RES_hh_emih_in!S30=0,0,RES_hh_emih_in!S30/RES_summary!S$21)</f>
        <v>2.1572829181918416</v>
      </c>
      <c r="T30" s="72">
        <f>IF(RES_hh_emih_in!T30=0,0,RES_hh_emih_in!T30/RES_summary!T$21)</f>
        <v>1.9724905601682041</v>
      </c>
      <c r="U30" s="72">
        <f>IF(RES_hh_emih_in!U30=0,0,RES_hh_emih_in!U30/RES_summary!U$21)</f>
        <v>1.8527716918915342</v>
      </c>
      <c r="V30" s="72">
        <f>IF(RES_hh_emih_in!V30=0,0,RES_hh_emih_in!V30/RES_summary!V$21)</f>
        <v>2.011862806638343</v>
      </c>
      <c r="W30" s="72">
        <f>IF(RES_hh_emih_in!W30=0,0,RES_hh_emih_in!W30/RES_summary!W$21)</f>
        <v>2.4318951450715924</v>
      </c>
      <c r="X30" s="72">
        <f>IF(RES_hh_emih_in!X30=0,0,RES_hh_emih_in!X30/RES_summary!X$21)</f>
        <v>1.7619218581892482</v>
      </c>
      <c r="Y30" s="72">
        <f>IF(RES_hh_emih_in!Y30=0,0,RES_hh_emih_in!Y30/RES_summary!Y$21)</f>
        <v>1.8722690497414138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567.60478211964664</v>
      </c>
      <c r="C3" s="19">
        <f t="shared" ref="C3:V3" si="0">SUM(C4,C9,C12)</f>
        <v>579.22778335463408</v>
      </c>
      <c r="D3" s="19">
        <f t="shared" si="0"/>
        <v>588.16583386535092</v>
      </c>
      <c r="E3" s="19">
        <f t="shared" si="0"/>
        <v>596.84528428878866</v>
      </c>
      <c r="F3" s="19">
        <f t="shared" si="0"/>
        <v>605.455696553959</v>
      </c>
      <c r="G3" s="19">
        <f t="shared" si="0"/>
        <v>614.40967088743378</v>
      </c>
      <c r="H3" s="19">
        <f t="shared" si="0"/>
        <v>618.49013250831899</v>
      </c>
      <c r="I3" s="19">
        <f t="shared" si="0"/>
        <v>616.84627957973987</v>
      </c>
      <c r="J3" s="19">
        <f t="shared" si="0"/>
        <v>615.87253692470404</v>
      </c>
      <c r="K3" s="19">
        <f t="shared" si="0"/>
        <v>610.30075745672593</v>
      </c>
      <c r="L3" s="19">
        <f t="shared" si="0"/>
        <v>603.6534813244723</v>
      </c>
      <c r="M3" s="19">
        <f t="shared" si="0"/>
        <v>598.03594502054079</v>
      </c>
      <c r="N3" s="19">
        <f t="shared" si="0"/>
        <v>599.80473673072424</v>
      </c>
      <c r="O3" s="19">
        <f t="shared" si="0"/>
        <v>596.15525986523289</v>
      </c>
      <c r="P3" s="19">
        <f t="shared" si="0"/>
        <v>588.77116597990698</v>
      </c>
      <c r="Q3" s="19">
        <f t="shared" si="0"/>
        <v>581.94398997285657</v>
      </c>
      <c r="R3" s="19">
        <f t="shared" si="0"/>
        <v>588.42626624177603</v>
      </c>
      <c r="S3" s="19">
        <f t="shared" si="0"/>
        <v>597.23402811664778</v>
      </c>
      <c r="T3" s="19">
        <f t="shared" si="0"/>
        <v>602.61465073614102</v>
      </c>
      <c r="U3" s="19">
        <f t="shared" si="0"/>
        <v>610.03475257087644</v>
      </c>
      <c r="V3" s="19">
        <f t="shared" si="0"/>
        <v>637.98419787826811</v>
      </c>
      <c r="W3" s="19">
        <f t="shared" ref="W3:Y3" si="1">SUM(W4,W9,W12)</f>
        <v>675.63994717563241</v>
      </c>
      <c r="X3" s="19">
        <f t="shared" si="1"/>
        <v>654.50997894060674</v>
      </c>
      <c r="Y3" s="19">
        <f t="shared" si="1"/>
        <v>661.47473013137414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367.09529012342779</v>
      </c>
      <c r="C4" s="22">
        <f t="shared" ref="C4:V4" si="2">SUM(C5:C8)</f>
        <v>367.49113950898158</v>
      </c>
      <c r="D4" s="22">
        <f t="shared" si="2"/>
        <v>367.41478743531934</v>
      </c>
      <c r="E4" s="22">
        <f t="shared" si="2"/>
        <v>366.10804129520545</v>
      </c>
      <c r="F4" s="22">
        <f t="shared" si="2"/>
        <v>363.20719086498121</v>
      </c>
      <c r="G4" s="22">
        <f t="shared" si="2"/>
        <v>358.11832569625443</v>
      </c>
      <c r="H4" s="22">
        <f t="shared" si="2"/>
        <v>349.98653728599169</v>
      </c>
      <c r="I4" s="22">
        <f t="shared" si="2"/>
        <v>340.49126438615565</v>
      </c>
      <c r="J4" s="22">
        <f t="shared" si="2"/>
        <v>332.65947807203003</v>
      </c>
      <c r="K4" s="22">
        <f t="shared" si="2"/>
        <v>322.29819393332451</v>
      </c>
      <c r="L4" s="22">
        <f t="shared" si="2"/>
        <v>311.77252312485575</v>
      </c>
      <c r="M4" s="22">
        <f t="shared" si="2"/>
        <v>302.25090537357704</v>
      </c>
      <c r="N4" s="22">
        <f t="shared" si="2"/>
        <v>293.41702486399811</v>
      </c>
      <c r="O4" s="22">
        <f t="shared" si="2"/>
        <v>283.89444932043142</v>
      </c>
      <c r="P4" s="22">
        <f t="shared" si="2"/>
        <v>272.59577833135796</v>
      </c>
      <c r="Q4" s="22">
        <f t="shared" si="2"/>
        <v>262.22109321981759</v>
      </c>
      <c r="R4" s="22">
        <f t="shared" si="2"/>
        <v>253.76769348742741</v>
      </c>
      <c r="S4" s="22">
        <f t="shared" si="2"/>
        <v>246.39573467940306</v>
      </c>
      <c r="T4" s="22">
        <f t="shared" si="2"/>
        <v>240.03783599918032</v>
      </c>
      <c r="U4" s="22">
        <f t="shared" si="2"/>
        <v>237.9179860653349</v>
      </c>
      <c r="V4" s="22">
        <f t="shared" si="2"/>
        <v>238.91452349625169</v>
      </c>
      <c r="W4" s="22">
        <f t="shared" ref="W4:Y4" si="3">SUM(W5:W8)</f>
        <v>243.27532725502937</v>
      </c>
      <c r="X4" s="22">
        <f t="shared" si="3"/>
        <v>238.34683343926451</v>
      </c>
      <c r="Y4" s="22">
        <f t="shared" si="3"/>
        <v>241.29873959029052</v>
      </c>
      <c r="DA4" s="57"/>
    </row>
    <row r="5" spans="1:105" ht="12" customHeight="1" x14ac:dyDescent="0.25">
      <c r="A5" s="28" t="s">
        <v>32</v>
      </c>
      <c r="B5" s="29">
        <f>B18*B70/11630</f>
        <v>272.88171791221299</v>
      </c>
      <c r="C5" s="29">
        <f t="shared" ref="C5:V5" si="4">C18*C70/11630</f>
        <v>272.14627489570501</v>
      </c>
      <c r="D5" s="29">
        <f t="shared" si="4"/>
        <v>270.02188300647174</v>
      </c>
      <c r="E5" s="29">
        <f t="shared" si="4"/>
        <v>266.82495879592938</v>
      </c>
      <c r="F5" s="29">
        <f t="shared" si="4"/>
        <v>262.14698725956458</v>
      </c>
      <c r="G5" s="29">
        <f t="shared" si="4"/>
        <v>255.67002190065972</v>
      </c>
      <c r="H5" s="29">
        <f t="shared" si="4"/>
        <v>246.96120882923151</v>
      </c>
      <c r="I5" s="29">
        <f t="shared" si="4"/>
        <v>237.70531663514936</v>
      </c>
      <c r="J5" s="29">
        <f t="shared" si="4"/>
        <v>229.49676366368166</v>
      </c>
      <c r="K5" s="29">
        <f t="shared" si="4"/>
        <v>219.56318662000842</v>
      </c>
      <c r="L5" s="29">
        <f t="shared" si="4"/>
        <v>209.47251662532014</v>
      </c>
      <c r="M5" s="29">
        <f t="shared" si="4"/>
        <v>199.78691894617387</v>
      </c>
      <c r="N5" s="29">
        <f t="shared" si="4"/>
        <v>190.30181543224415</v>
      </c>
      <c r="O5" s="29">
        <f t="shared" si="4"/>
        <v>180.34424875000667</v>
      </c>
      <c r="P5" s="29">
        <f t="shared" si="4"/>
        <v>169.40845057398164</v>
      </c>
      <c r="Q5" s="29">
        <f t="shared" si="4"/>
        <v>158.71427356889473</v>
      </c>
      <c r="R5" s="29">
        <f t="shared" si="4"/>
        <v>149.03140902946117</v>
      </c>
      <c r="S5" s="29">
        <f t="shared" si="4"/>
        <v>139.73826267388182</v>
      </c>
      <c r="T5" s="29">
        <f t="shared" si="4"/>
        <v>131.31920446601831</v>
      </c>
      <c r="U5" s="29">
        <f t="shared" si="4"/>
        <v>126.87701781573611</v>
      </c>
      <c r="V5" s="29">
        <f t="shared" si="4"/>
        <v>122.97979988921418</v>
      </c>
      <c r="W5" s="29">
        <f t="shared" ref="W5:Y5" si="5">W18*W70/11630</f>
        <v>119.97641746251104</v>
      </c>
      <c r="X5" s="29">
        <f t="shared" si="5"/>
        <v>115.4869649475507</v>
      </c>
      <c r="Y5" s="29">
        <f t="shared" si="5"/>
        <v>114.37607464950204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80.761975603976566</v>
      </c>
      <c r="C6" s="29">
        <f t="shared" ref="C6:V6" si="6">C19*C71/11630</f>
        <v>80.438139759829767</v>
      </c>
      <c r="D6" s="29">
        <f t="shared" si="6"/>
        <v>81.099385159756281</v>
      </c>
      <c r="E6" s="29">
        <f t="shared" si="6"/>
        <v>81.377568672853727</v>
      </c>
      <c r="F6" s="29">
        <f t="shared" si="6"/>
        <v>81.508411216331595</v>
      </c>
      <c r="G6" s="29">
        <f t="shared" si="6"/>
        <v>81.256856399384318</v>
      </c>
      <c r="H6" s="29">
        <f t="shared" si="6"/>
        <v>80.402743224318854</v>
      </c>
      <c r="I6" s="29">
        <f t="shared" si="6"/>
        <v>79.001411346662337</v>
      </c>
      <c r="J6" s="29">
        <f t="shared" si="6"/>
        <v>77.641382962662632</v>
      </c>
      <c r="K6" s="29">
        <f t="shared" si="6"/>
        <v>75.947193756929181</v>
      </c>
      <c r="L6" s="29">
        <f t="shared" si="6"/>
        <v>74.1859078148604</v>
      </c>
      <c r="M6" s="29">
        <f t="shared" si="6"/>
        <v>72.703852462596387</v>
      </c>
      <c r="N6" s="29">
        <f t="shared" si="6"/>
        <v>71.495147836439727</v>
      </c>
      <c r="O6" s="29">
        <f t="shared" si="6"/>
        <v>69.903868539205078</v>
      </c>
      <c r="P6" s="29">
        <f t="shared" si="6"/>
        <v>67.621045633318232</v>
      </c>
      <c r="Q6" s="29">
        <f t="shared" si="6"/>
        <v>65.75853913293669</v>
      </c>
      <c r="R6" s="29">
        <f t="shared" si="6"/>
        <v>64.447832431884024</v>
      </c>
      <c r="S6" s="29">
        <f t="shared" si="6"/>
        <v>63.055079775530736</v>
      </c>
      <c r="T6" s="29">
        <f t="shared" si="6"/>
        <v>61.395731274782342</v>
      </c>
      <c r="U6" s="29">
        <f t="shared" si="6"/>
        <v>59.65859743823421</v>
      </c>
      <c r="V6" s="29">
        <f t="shared" si="6"/>
        <v>58.802939830697994</v>
      </c>
      <c r="W6" s="29">
        <f t="shared" ref="W6:Y6" si="7">W19*W71/11630</f>
        <v>58.757396835563021</v>
      </c>
      <c r="X6" s="29">
        <f t="shared" si="7"/>
        <v>57.683866792350067</v>
      </c>
      <c r="Y6" s="29">
        <f t="shared" si="7"/>
        <v>58.146951809387566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5.9550387685641928</v>
      </c>
      <c r="C7" s="29">
        <f t="shared" ref="C7:V7" si="8">C20*C72/11630</f>
        <v>6.0540900701874287</v>
      </c>
      <c r="D7" s="29">
        <f t="shared" si="8"/>
        <v>6.1206914166727069</v>
      </c>
      <c r="E7" s="29">
        <f t="shared" si="8"/>
        <v>6.2418575087499866</v>
      </c>
      <c r="F7" s="29">
        <f t="shared" si="8"/>
        <v>6.2909291739935975</v>
      </c>
      <c r="G7" s="29">
        <f t="shared" si="8"/>
        <v>6.1938069021674611</v>
      </c>
      <c r="H7" s="29">
        <f t="shared" si="8"/>
        <v>5.9064365427015177</v>
      </c>
      <c r="I7" s="29">
        <f t="shared" si="8"/>
        <v>5.551773200710854</v>
      </c>
      <c r="J7" s="29">
        <f t="shared" si="8"/>
        <v>5.2189961864065619</v>
      </c>
      <c r="K7" s="29">
        <f t="shared" si="8"/>
        <v>4.8628407496589769</v>
      </c>
      <c r="L7" s="29">
        <f t="shared" si="8"/>
        <v>4.5675205995799741</v>
      </c>
      <c r="M7" s="29">
        <f t="shared" si="8"/>
        <v>4.4120034897456426</v>
      </c>
      <c r="N7" s="29">
        <f t="shared" si="8"/>
        <v>4.4193865988110748</v>
      </c>
      <c r="O7" s="29">
        <f t="shared" si="8"/>
        <v>4.615939871034267</v>
      </c>
      <c r="P7" s="29">
        <f t="shared" si="8"/>
        <v>4.9824338174518292</v>
      </c>
      <c r="Q7" s="29">
        <f t="shared" si="8"/>
        <v>5.6567146117634044</v>
      </c>
      <c r="R7" s="29">
        <f t="shared" si="8"/>
        <v>7.0957119763075509</v>
      </c>
      <c r="S7" s="29">
        <f t="shared" si="8"/>
        <v>9.1893433905032467</v>
      </c>
      <c r="T7" s="29">
        <f t="shared" si="8"/>
        <v>11.867882635527204</v>
      </c>
      <c r="U7" s="29">
        <f t="shared" si="8"/>
        <v>15.121836712877643</v>
      </c>
      <c r="V7" s="29">
        <f t="shared" si="8"/>
        <v>18.712678691088598</v>
      </c>
      <c r="W7" s="29">
        <f t="shared" ref="W7:Y7" si="9">W20*W72/11630</f>
        <v>22.617872261085711</v>
      </c>
      <c r="X7" s="29">
        <f t="shared" si="9"/>
        <v>24.745297465421576</v>
      </c>
      <c r="Y7" s="29">
        <f t="shared" si="9"/>
        <v>27.752761439577345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7.4965578386740512</v>
      </c>
      <c r="C8" s="29">
        <f t="shared" ref="C8:V8" si="10">C21*C73/11630</f>
        <v>8.8526347832593402</v>
      </c>
      <c r="D8" s="29">
        <f t="shared" si="10"/>
        <v>10.172827852418679</v>
      </c>
      <c r="E8" s="29">
        <f t="shared" si="10"/>
        <v>11.663656317672357</v>
      </c>
      <c r="F8" s="29">
        <f t="shared" si="10"/>
        <v>13.260863215091407</v>
      </c>
      <c r="G8" s="29">
        <f t="shared" si="10"/>
        <v>14.9976404940429</v>
      </c>
      <c r="H8" s="29">
        <f t="shared" si="10"/>
        <v>16.716148689739857</v>
      </c>
      <c r="I8" s="29">
        <f t="shared" si="10"/>
        <v>18.232763203633137</v>
      </c>
      <c r="J8" s="29">
        <f t="shared" si="10"/>
        <v>20.302335259279179</v>
      </c>
      <c r="K8" s="29">
        <f t="shared" si="10"/>
        <v>21.924972806727908</v>
      </c>
      <c r="L8" s="29">
        <f t="shared" si="10"/>
        <v>23.546578085095273</v>
      </c>
      <c r="M8" s="29">
        <f t="shared" si="10"/>
        <v>25.348130475061172</v>
      </c>
      <c r="N8" s="29">
        <f t="shared" si="10"/>
        <v>27.200674996503164</v>
      </c>
      <c r="O8" s="29">
        <f t="shared" si="10"/>
        <v>29.030392160185439</v>
      </c>
      <c r="P8" s="29">
        <f t="shared" si="10"/>
        <v>30.583848306606239</v>
      </c>
      <c r="Q8" s="29">
        <f t="shared" si="10"/>
        <v>32.091565906222797</v>
      </c>
      <c r="R8" s="29">
        <f t="shared" si="10"/>
        <v>33.19274004977467</v>
      </c>
      <c r="S8" s="29">
        <f t="shared" si="10"/>
        <v>34.413048839487274</v>
      </c>
      <c r="T8" s="29">
        <f t="shared" si="10"/>
        <v>35.455017622852473</v>
      </c>
      <c r="U8" s="29">
        <f t="shared" si="10"/>
        <v>36.26053409848695</v>
      </c>
      <c r="V8" s="29">
        <f t="shared" si="10"/>
        <v>38.419105085250926</v>
      </c>
      <c r="W8" s="29">
        <f t="shared" ref="W8:Y8" si="11">W21*W73/11630</f>
        <v>41.923640695869594</v>
      </c>
      <c r="X8" s="29">
        <f t="shared" si="11"/>
        <v>40.43070423394218</v>
      </c>
      <c r="Y8" s="29">
        <f t="shared" si="11"/>
        <v>41.022951691823586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63.25475747414022</v>
      </c>
      <c r="C9" s="22">
        <f t="shared" ref="C9:V9" si="12">SUM(C10:C11)</f>
        <v>69.405326208631706</v>
      </c>
      <c r="D9" s="22">
        <f t="shared" si="12"/>
        <v>73.644866910971672</v>
      </c>
      <c r="E9" s="22">
        <f t="shared" si="12"/>
        <v>79.403381116398634</v>
      </c>
      <c r="F9" s="22">
        <f t="shared" si="12"/>
        <v>87.717038251946278</v>
      </c>
      <c r="G9" s="22">
        <f t="shared" si="12"/>
        <v>98.723568552497511</v>
      </c>
      <c r="H9" s="22">
        <f t="shared" si="12"/>
        <v>107.83881965792091</v>
      </c>
      <c r="I9" s="22">
        <f t="shared" si="12"/>
        <v>113.55360442444116</v>
      </c>
      <c r="J9" s="22">
        <f t="shared" si="12"/>
        <v>118.90340902479642</v>
      </c>
      <c r="K9" s="22">
        <f t="shared" si="12"/>
        <v>122.72833959695272</v>
      </c>
      <c r="L9" s="22">
        <f t="shared" si="12"/>
        <v>127.26469987668337</v>
      </c>
      <c r="M9" s="22">
        <f t="shared" si="12"/>
        <v>131.3313384819713</v>
      </c>
      <c r="N9" s="22">
        <f t="shared" si="12"/>
        <v>138.85727774342257</v>
      </c>
      <c r="O9" s="22">
        <f t="shared" si="12"/>
        <v>142.96373993234462</v>
      </c>
      <c r="P9" s="22">
        <f t="shared" si="12"/>
        <v>147.09538222522374</v>
      </c>
      <c r="Q9" s="22">
        <f t="shared" si="12"/>
        <v>153.65126918316236</v>
      </c>
      <c r="R9" s="22">
        <f t="shared" si="12"/>
        <v>170.16538115420627</v>
      </c>
      <c r="S9" s="22">
        <f t="shared" si="12"/>
        <v>188.11651441544461</v>
      </c>
      <c r="T9" s="22">
        <f t="shared" si="12"/>
        <v>204.31183097892597</v>
      </c>
      <c r="U9" s="22">
        <f t="shared" si="12"/>
        <v>219.36928123062233</v>
      </c>
      <c r="V9" s="22">
        <f t="shared" si="12"/>
        <v>242.80192334489573</v>
      </c>
      <c r="W9" s="22">
        <f t="shared" ref="W9:Y9" si="13">SUM(W10:W11)</f>
        <v>269.2261287485868</v>
      </c>
      <c r="X9" s="22">
        <f t="shared" si="13"/>
        <v>263.60372077277947</v>
      </c>
      <c r="Y9" s="22">
        <f t="shared" si="13"/>
        <v>271.09473410770835</v>
      </c>
      <c r="DA9" s="57"/>
    </row>
    <row r="10" spans="1:105" ht="12" customHeight="1" x14ac:dyDescent="0.25">
      <c r="A10" s="28" t="s">
        <v>28</v>
      </c>
      <c r="B10" s="29">
        <f>B23*B75/11630</f>
        <v>58.2408441405654</v>
      </c>
      <c r="C10" s="29">
        <f t="shared" ref="C10:V10" si="14">C23*C75/11630</f>
        <v>61.916612840178459</v>
      </c>
      <c r="D10" s="29">
        <f t="shared" si="14"/>
        <v>64.08111532628746</v>
      </c>
      <c r="E10" s="29">
        <f t="shared" si="14"/>
        <v>67.412970537058527</v>
      </c>
      <c r="F10" s="29">
        <f t="shared" si="14"/>
        <v>72.152217239598443</v>
      </c>
      <c r="G10" s="29">
        <f t="shared" si="14"/>
        <v>79.09958263625424</v>
      </c>
      <c r="H10" s="29">
        <f t="shared" si="14"/>
        <v>84.395049447277358</v>
      </c>
      <c r="I10" s="29">
        <f t="shared" si="14"/>
        <v>87.764635813024</v>
      </c>
      <c r="J10" s="29">
        <f t="shared" si="14"/>
        <v>90.134574349975168</v>
      </c>
      <c r="K10" s="29">
        <f t="shared" si="14"/>
        <v>91.91628904978387</v>
      </c>
      <c r="L10" s="29">
        <f t="shared" si="14"/>
        <v>94.99115948241446</v>
      </c>
      <c r="M10" s="29">
        <f t="shared" si="14"/>
        <v>97.590582066195793</v>
      </c>
      <c r="N10" s="29">
        <f t="shared" si="14"/>
        <v>103.13953436565576</v>
      </c>
      <c r="O10" s="29">
        <f t="shared" si="14"/>
        <v>105.71742947291561</v>
      </c>
      <c r="P10" s="29">
        <f t="shared" si="14"/>
        <v>107.46947093233837</v>
      </c>
      <c r="Q10" s="29">
        <f t="shared" si="14"/>
        <v>110.46110642684818</v>
      </c>
      <c r="R10" s="29">
        <f t="shared" si="14"/>
        <v>120.39286281200957</v>
      </c>
      <c r="S10" s="29">
        <f t="shared" si="14"/>
        <v>130.57308691897052</v>
      </c>
      <c r="T10" s="29">
        <f t="shared" si="14"/>
        <v>139.01865814917625</v>
      </c>
      <c r="U10" s="29">
        <f t="shared" si="14"/>
        <v>146.49439692850945</v>
      </c>
      <c r="V10" s="29">
        <f t="shared" si="14"/>
        <v>158.05116262031433</v>
      </c>
      <c r="W10" s="29">
        <f t="shared" ref="W10:Y10" si="15">W23*W75/11630</f>
        <v>172.9011518421365</v>
      </c>
      <c r="X10" s="29">
        <f t="shared" si="15"/>
        <v>168.33764189357495</v>
      </c>
      <c r="Y10" s="29">
        <f t="shared" si="15"/>
        <v>173.05914946102439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5.0139133335748234</v>
      </c>
      <c r="C11" s="29">
        <f t="shared" ref="C11:V11" si="16">C24*C76/11630</f>
        <v>7.4887133684532499</v>
      </c>
      <c r="D11" s="29">
        <f t="shared" si="16"/>
        <v>9.563751584684212</v>
      </c>
      <c r="E11" s="29">
        <f t="shared" si="16"/>
        <v>11.990410579340107</v>
      </c>
      <c r="F11" s="29">
        <f t="shared" si="16"/>
        <v>15.564821012347833</v>
      </c>
      <c r="G11" s="29">
        <f t="shared" si="16"/>
        <v>19.623985916243264</v>
      </c>
      <c r="H11" s="29">
        <f t="shared" si="16"/>
        <v>23.443770210643553</v>
      </c>
      <c r="I11" s="29">
        <f t="shared" si="16"/>
        <v>25.788968611417161</v>
      </c>
      <c r="J11" s="29">
        <f t="shared" si="16"/>
        <v>28.768834674821257</v>
      </c>
      <c r="K11" s="29">
        <f t="shared" si="16"/>
        <v>30.812050547168848</v>
      </c>
      <c r="L11" s="29">
        <f t="shared" si="16"/>
        <v>32.273540394268906</v>
      </c>
      <c r="M11" s="29">
        <f t="shared" si="16"/>
        <v>33.740756415775508</v>
      </c>
      <c r="N11" s="29">
        <f t="shared" si="16"/>
        <v>35.717743377766801</v>
      </c>
      <c r="O11" s="29">
        <f t="shared" si="16"/>
        <v>37.246310459429019</v>
      </c>
      <c r="P11" s="29">
        <f t="shared" si="16"/>
        <v>39.62591129288537</v>
      </c>
      <c r="Q11" s="29">
        <f t="shared" si="16"/>
        <v>43.19016275631418</v>
      </c>
      <c r="R11" s="29">
        <f t="shared" si="16"/>
        <v>49.772518342196712</v>
      </c>
      <c r="S11" s="29">
        <f t="shared" si="16"/>
        <v>57.543427496474109</v>
      </c>
      <c r="T11" s="29">
        <f t="shared" si="16"/>
        <v>65.293172829749707</v>
      </c>
      <c r="U11" s="29">
        <f t="shared" si="16"/>
        <v>72.874884302112889</v>
      </c>
      <c r="V11" s="29">
        <f t="shared" si="16"/>
        <v>84.750760724581411</v>
      </c>
      <c r="W11" s="29">
        <f t="shared" ref="W11:Y11" si="17">W24*W76/11630</f>
        <v>96.324976906450303</v>
      </c>
      <c r="X11" s="29">
        <f t="shared" si="17"/>
        <v>95.266078879204514</v>
      </c>
      <c r="Y11" s="29">
        <f t="shared" si="17"/>
        <v>98.035584646683972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137.25473452207859</v>
      </c>
      <c r="C12" s="22">
        <f t="shared" ref="C12:V12" si="18">SUM(C13:C14)</f>
        <v>142.33131763702085</v>
      </c>
      <c r="D12" s="22">
        <f t="shared" si="18"/>
        <v>147.10617951905991</v>
      </c>
      <c r="E12" s="22">
        <f t="shared" si="18"/>
        <v>151.3338618771846</v>
      </c>
      <c r="F12" s="22">
        <f t="shared" si="18"/>
        <v>154.53146743703147</v>
      </c>
      <c r="G12" s="22">
        <f t="shared" si="18"/>
        <v>157.56777663868183</v>
      </c>
      <c r="H12" s="22">
        <f t="shared" si="18"/>
        <v>160.66477556440645</v>
      </c>
      <c r="I12" s="22">
        <f t="shared" si="18"/>
        <v>162.80141076914305</v>
      </c>
      <c r="J12" s="22">
        <f t="shared" si="18"/>
        <v>164.30964982787765</v>
      </c>
      <c r="K12" s="22">
        <f t="shared" si="18"/>
        <v>165.27422392644874</v>
      </c>
      <c r="L12" s="22">
        <f t="shared" si="18"/>
        <v>164.61625832293313</v>
      </c>
      <c r="M12" s="22">
        <f t="shared" si="18"/>
        <v>164.45370116499254</v>
      </c>
      <c r="N12" s="22">
        <f t="shared" si="18"/>
        <v>167.53043412330356</v>
      </c>
      <c r="O12" s="22">
        <f t="shared" si="18"/>
        <v>169.29707061245688</v>
      </c>
      <c r="P12" s="22">
        <f t="shared" si="18"/>
        <v>169.08000542332525</v>
      </c>
      <c r="Q12" s="22">
        <f t="shared" si="18"/>
        <v>166.07162756987665</v>
      </c>
      <c r="R12" s="22">
        <f t="shared" si="18"/>
        <v>164.49319160014241</v>
      </c>
      <c r="S12" s="22">
        <f t="shared" si="18"/>
        <v>162.72177902180013</v>
      </c>
      <c r="T12" s="22">
        <f t="shared" si="18"/>
        <v>158.26498375803476</v>
      </c>
      <c r="U12" s="22">
        <f t="shared" si="18"/>
        <v>152.74748527491917</v>
      </c>
      <c r="V12" s="22">
        <f t="shared" si="18"/>
        <v>156.26775103712063</v>
      </c>
      <c r="W12" s="22">
        <f t="shared" ref="W12:Y12" si="19">SUM(W13:W14)</f>
        <v>163.13849117201624</v>
      </c>
      <c r="X12" s="22">
        <f t="shared" si="19"/>
        <v>152.55942472856276</v>
      </c>
      <c r="Y12" s="22">
        <f t="shared" si="19"/>
        <v>149.08125643337536</v>
      </c>
      <c r="DA12" s="57"/>
    </row>
    <row r="13" spans="1:105" ht="12" customHeight="1" x14ac:dyDescent="0.25">
      <c r="A13" s="30" t="s">
        <v>44</v>
      </c>
      <c r="B13" s="31">
        <f>B26*B78/11630</f>
        <v>107.7510070283021</v>
      </c>
      <c r="C13" s="31">
        <f t="shared" ref="C13:V13" si="20">C26*C78/11630</f>
        <v>111.79185281347634</v>
      </c>
      <c r="D13" s="31">
        <f t="shared" si="20"/>
        <v>115.74194126377712</v>
      </c>
      <c r="E13" s="31">
        <f t="shared" si="20"/>
        <v>118.96040178934339</v>
      </c>
      <c r="F13" s="31">
        <f t="shared" si="20"/>
        <v>121.18186791333366</v>
      </c>
      <c r="G13" s="31">
        <f t="shared" si="20"/>
        <v>123.34546007146896</v>
      </c>
      <c r="H13" s="31">
        <f t="shared" si="20"/>
        <v>125.59746718606371</v>
      </c>
      <c r="I13" s="31">
        <f t="shared" si="20"/>
        <v>126.95517106137544</v>
      </c>
      <c r="J13" s="31">
        <f t="shared" si="20"/>
        <v>127.25104191960098</v>
      </c>
      <c r="K13" s="31">
        <f t="shared" si="20"/>
        <v>127.10766670499339</v>
      </c>
      <c r="L13" s="31">
        <f t="shared" si="20"/>
        <v>125.26521243115147</v>
      </c>
      <c r="M13" s="31">
        <f t="shared" si="20"/>
        <v>123.49401889337169</v>
      </c>
      <c r="N13" s="31">
        <f t="shared" si="20"/>
        <v>124.50816291232996</v>
      </c>
      <c r="O13" s="31">
        <f t="shared" si="20"/>
        <v>124.83774570174322</v>
      </c>
      <c r="P13" s="31">
        <f t="shared" si="20"/>
        <v>123.33911234501372</v>
      </c>
      <c r="Q13" s="31">
        <f t="shared" si="20"/>
        <v>118.970599774785</v>
      </c>
      <c r="R13" s="31">
        <f t="shared" si="20"/>
        <v>113.66386983606307</v>
      </c>
      <c r="S13" s="31">
        <f t="shared" si="20"/>
        <v>108.39504450363005</v>
      </c>
      <c r="T13" s="31">
        <f t="shared" si="20"/>
        <v>101.01296777315754</v>
      </c>
      <c r="U13" s="31">
        <f t="shared" si="20"/>
        <v>93.206459797951709</v>
      </c>
      <c r="V13" s="31">
        <f t="shared" si="20"/>
        <v>91.229156902033907</v>
      </c>
      <c r="W13" s="31">
        <f t="shared" ref="W13:Y13" si="21">W26*W78/11630</f>
        <v>91.894285078302303</v>
      </c>
      <c r="X13" s="31">
        <f t="shared" si="21"/>
        <v>83.363021133687809</v>
      </c>
      <c r="Y13" s="31">
        <f t="shared" si="21"/>
        <v>78.462176864923393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29.503727493776484</v>
      </c>
      <c r="C14" s="33">
        <f t="shared" ref="C14:V14" si="22">C27*C79/11630</f>
        <v>30.53946482354452</v>
      </c>
      <c r="D14" s="33">
        <f t="shared" si="22"/>
        <v>31.364238255282775</v>
      </c>
      <c r="E14" s="33">
        <f t="shared" si="22"/>
        <v>32.37346008784121</v>
      </c>
      <c r="F14" s="33">
        <f t="shared" si="22"/>
        <v>33.349599523697812</v>
      </c>
      <c r="G14" s="33">
        <f t="shared" si="22"/>
        <v>34.222316567212886</v>
      </c>
      <c r="H14" s="33">
        <f t="shared" si="22"/>
        <v>35.067308378342759</v>
      </c>
      <c r="I14" s="33">
        <f t="shared" si="22"/>
        <v>35.846239707767594</v>
      </c>
      <c r="J14" s="33">
        <f t="shared" si="22"/>
        <v>37.05860790827667</v>
      </c>
      <c r="K14" s="33">
        <f t="shared" si="22"/>
        <v>38.166557221455342</v>
      </c>
      <c r="L14" s="33">
        <f t="shared" si="22"/>
        <v>39.351045891781666</v>
      </c>
      <c r="M14" s="33">
        <f t="shared" si="22"/>
        <v>40.959682271620835</v>
      </c>
      <c r="N14" s="33">
        <f t="shared" si="22"/>
        <v>43.022271210973614</v>
      </c>
      <c r="O14" s="33">
        <f t="shared" si="22"/>
        <v>44.459324910713669</v>
      </c>
      <c r="P14" s="33">
        <f t="shared" si="22"/>
        <v>45.74089307831153</v>
      </c>
      <c r="Q14" s="33">
        <f t="shared" si="22"/>
        <v>47.10102779509166</v>
      </c>
      <c r="R14" s="33">
        <f t="shared" si="22"/>
        <v>50.829321764079346</v>
      </c>
      <c r="S14" s="33">
        <f t="shared" si="22"/>
        <v>54.326734518170092</v>
      </c>
      <c r="T14" s="33">
        <f t="shared" si="22"/>
        <v>57.252015984877232</v>
      </c>
      <c r="U14" s="33">
        <f t="shared" si="22"/>
        <v>59.541025476967455</v>
      </c>
      <c r="V14" s="33">
        <f t="shared" si="22"/>
        <v>65.038594135086726</v>
      </c>
      <c r="W14" s="33">
        <f t="shared" ref="W14:Y14" si="23">W27*W79/11630</f>
        <v>71.244206093713927</v>
      </c>
      <c r="X14" s="33">
        <f t="shared" si="23"/>
        <v>69.196403594874951</v>
      </c>
      <c r="Y14" s="33">
        <f t="shared" si="23"/>
        <v>70.619079568451966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17074.365384440138</v>
      </c>
      <c r="C16" s="19">
        <f t="shared" ref="C16:Q16" si="24">SUM(C17,C22,C25)</f>
        <v>17562.637431980238</v>
      </c>
      <c r="D16" s="19">
        <f t="shared" si="24"/>
        <v>17961.434415085867</v>
      </c>
      <c r="E16" s="19">
        <f t="shared" si="24"/>
        <v>18433.573063138494</v>
      </c>
      <c r="F16" s="19">
        <f t="shared" si="24"/>
        <v>18905.177075367235</v>
      </c>
      <c r="G16" s="19">
        <f t="shared" si="24"/>
        <v>19364.978752099432</v>
      </c>
      <c r="H16" s="19">
        <f t="shared" si="24"/>
        <v>19762.353087505799</v>
      </c>
      <c r="I16" s="19">
        <f t="shared" si="24"/>
        <v>20074.348064440412</v>
      </c>
      <c r="J16" s="19">
        <f t="shared" si="24"/>
        <v>20580.808484641355</v>
      </c>
      <c r="K16" s="19">
        <f t="shared" si="24"/>
        <v>21019.169249021401</v>
      </c>
      <c r="L16" s="19">
        <f t="shared" si="24"/>
        <v>21416.84639294173</v>
      </c>
      <c r="M16" s="19">
        <f t="shared" si="24"/>
        <v>21791.357806320331</v>
      </c>
      <c r="N16" s="19">
        <f t="shared" si="24"/>
        <v>22503.103230633056</v>
      </c>
      <c r="O16" s="19">
        <f t="shared" si="24"/>
        <v>22894.308655382119</v>
      </c>
      <c r="P16" s="19">
        <f t="shared" si="24"/>
        <v>23174.333319573227</v>
      </c>
      <c r="Q16" s="19">
        <f t="shared" si="24"/>
        <v>23436.798692248864</v>
      </c>
      <c r="R16" s="19">
        <f t="shared" ref="R16" si="25">SUM(R17,R22,R25)</f>
        <v>24336.829285058149</v>
      </c>
      <c r="S16" s="19">
        <f t="shared" ref="S16" si="26">SUM(S17,S22,S25)</f>
        <v>25281.165392563365</v>
      </c>
      <c r="T16" s="19">
        <f t="shared" ref="T16" si="27">SUM(T17,T22,T25)</f>
        <v>26279.276378951079</v>
      </c>
      <c r="U16" s="19">
        <f t="shared" ref="U16" si="28">SUM(U17,U22,U25)</f>
        <v>27297.770006811406</v>
      </c>
      <c r="V16" s="19">
        <f t="shared" ref="V16:W16" si="29">SUM(V17,V22,V25)</f>
        <v>28219.224022112336</v>
      </c>
      <c r="W16" s="19">
        <f t="shared" si="29"/>
        <v>28995.532475831384</v>
      </c>
      <c r="X16" s="19">
        <f t="shared" ref="X16:Y16" si="30">SUM(X17,X22,X25)</f>
        <v>29447.434393773259</v>
      </c>
      <c r="Y16" s="19">
        <f t="shared" si="30"/>
        <v>30698.132454063169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3252.8720947953925</v>
      </c>
      <c r="C17" s="22">
        <f t="shared" ref="C17:Q17" si="31">SUM(C18:C21)</f>
        <v>3338.0266599665561</v>
      </c>
      <c r="D17" s="22">
        <f t="shared" si="31"/>
        <v>3408.0314274818666</v>
      </c>
      <c r="E17" s="22">
        <f t="shared" si="31"/>
        <v>3468.8826949167319</v>
      </c>
      <c r="F17" s="22">
        <f t="shared" si="31"/>
        <v>3519.9025122789171</v>
      </c>
      <c r="G17" s="22">
        <f t="shared" si="31"/>
        <v>3553.3324544469301</v>
      </c>
      <c r="H17" s="22">
        <f t="shared" si="31"/>
        <v>3553.8866929558162</v>
      </c>
      <c r="I17" s="22">
        <f t="shared" si="31"/>
        <v>3546.194503914523</v>
      </c>
      <c r="J17" s="22">
        <f t="shared" si="31"/>
        <v>3555.9975224834889</v>
      </c>
      <c r="K17" s="22">
        <f t="shared" si="31"/>
        <v>3536.5765626373986</v>
      </c>
      <c r="L17" s="22">
        <f t="shared" si="31"/>
        <v>3513.8083805378092</v>
      </c>
      <c r="M17" s="22">
        <f t="shared" si="31"/>
        <v>3499.9001501914108</v>
      </c>
      <c r="N17" s="22">
        <f t="shared" si="31"/>
        <v>3495.1616292598756</v>
      </c>
      <c r="O17" s="22">
        <f t="shared" si="31"/>
        <v>3488.5604869077583</v>
      </c>
      <c r="P17" s="22">
        <f t="shared" si="31"/>
        <v>3466.8162560236169</v>
      </c>
      <c r="Q17" s="22">
        <f t="shared" si="31"/>
        <v>3455.8811909540755</v>
      </c>
      <c r="R17" s="22">
        <f t="shared" ref="R17" si="32">SUM(R18:R21)</f>
        <v>3479.437556665001</v>
      </c>
      <c r="S17" s="22">
        <f t="shared" ref="S17" si="33">SUM(S18:S21)</f>
        <v>3540.692262006437</v>
      </c>
      <c r="T17" s="22">
        <f t="shared" ref="T17" si="34">SUM(T18:T21)</f>
        <v>3650.1658803068058</v>
      </c>
      <c r="U17" s="22">
        <f t="shared" ref="U17" si="35">SUM(U18:U21)</f>
        <v>3814.5106891738351</v>
      </c>
      <c r="V17" s="22">
        <f t="shared" ref="V17:W17" si="36">SUM(V18:V21)</f>
        <v>3971.9167375293791</v>
      </c>
      <c r="W17" s="22">
        <f t="shared" si="36"/>
        <v>4160.4410572768129</v>
      </c>
      <c r="X17" s="22">
        <f t="shared" ref="X17:Y17" si="37">SUM(X18:X21)</f>
        <v>4271.2422277006126</v>
      </c>
      <c r="Y17" s="22">
        <f t="shared" si="37"/>
        <v>4500.5429944501029</v>
      </c>
      <c r="DA17" s="57"/>
    </row>
    <row r="18" spans="1:105" ht="12" customHeight="1" x14ac:dyDescent="0.25">
      <c r="A18" s="28" t="s">
        <v>32</v>
      </c>
      <c r="B18" s="29">
        <f>B31*B83/1000000</f>
        <v>362.28474649760722</v>
      </c>
      <c r="C18" s="29">
        <f t="shared" ref="C18:Q18" si="38">C31*C83/1000000</f>
        <v>361.30835354304241</v>
      </c>
      <c r="D18" s="29">
        <f t="shared" si="38"/>
        <v>358.48795654854655</v>
      </c>
      <c r="E18" s="29">
        <f t="shared" si="38"/>
        <v>354.24363821879689</v>
      </c>
      <c r="F18" s="29">
        <f t="shared" si="38"/>
        <v>348.03304358775546</v>
      </c>
      <c r="G18" s="29">
        <f t="shared" si="38"/>
        <v>339.43405875624148</v>
      </c>
      <c r="H18" s="29">
        <f t="shared" si="38"/>
        <v>327.87201583150284</v>
      </c>
      <c r="I18" s="29">
        <f t="shared" si="38"/>
        <v>315.58365667429103</v>
      </c>
      <c r="J18" s="29">
        <f t="shared" si="38"/>
        <v>304.68577185029898</v>
      </c>
      <c r="K18" s="29">
        <f t="shared" si="38"/>
        <v>291.49770095784237</v>
      </c>
      <c r="L18" s="29">
        <f t="shared" si="38"/>
        <v>278.10106944662954</v>
      </c>
      <c r="M18" s="29">
        <f t="shared" si="38"/>
        <v>265.24222229954393</v>
      </c>
      <c r="N18" s="29">
        <f t="shared" si="38"/>
        <v>252.6495563329911</v>
      </c>
      <c r="O18" s="29">
        <f t="shared" si="38"/>
        <v>239.4296361829428</v>
      </c>
      <c r="P18" s="29">
        <f t="shared" si="38"/>
        <v>224.91099088760362</v>
      </c>
      <c r="Q18" s="29">
        <f t="shared" si="38"/>
        <v>210.71312803724277</v>
      </c>
      <c r="R18" s="29">
        <f t="shared" ref="R18:V18" si="39">R31*R83/1000000</f>
        <v>197.85790947632813</v>
      </c>
      <c r="S18" s="29">
        <f t="shared" si="39"/>
        <v>185.52009074169476</v>
      </c>
      <c r="T18" s="29">
        <f t="shared" si="39"/>
        <v>174.34273378308148</v>
      </c>
      <c r="U18" s="29">
        <f t="shared" si="39"/>
        <v>168.44517319600587</v>
      </c>
      <c r="V18" s="29">
        <f t="shared" si="39"/>
        <v>163.27112702186778</v>
      </c>
      <c r="W18" s="29">
        <f t="shared" ref="W18:Y18" si="40">W31*W83/1000000</f>
        <v>159.28375971335657</v>
      </c>
      <c r="X18" s="29">
        <f t="shared" si="40"/>
        <v>153.32344775570948</v>
      </c>
      <c r="Y18" s="29">
        <f t="shared" si="40"/>
        <v>151.84860138969282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2395.3555689876011</v>
      </c>
      <c r="C19" s="29">
        <f t="shared" ref="C19:Q19" si="41">C32*C84/1000000</f>
        <v>2437.125041303927</v>
      </c>
      <c r="D19" s="29">
        <f t="shared" si="41"/>
        <v>2463.3501446911791</v>
      </c>
      <c r="E19" s="29">
        <f t="shared" si="41"/>
        <v>2478.8049418695118</v>
      </c>
      <c r="F19" s="29">
        <f t="shared" si="41"/>
        <v>2483.5480515768099</v>
      </c>
      <c r="G19" s="29">
        <f t="shared" si="41"/>
        <v>2476.1997487509784</v>
      </c>
      <c r="H19" s="29">
        <f t="shared" si="41"/>
        <v>2448.9460774428608</v>
      </c>
      <c r="I19" s="29">
        <f t="shared" si="41"/>
        <v>2416.2619824398203</v>
      </c>
      <c r="J19" s="29">
        <f t="shared" si="41"/>
        <v>2393.6817605843316</v>
      </c>
      <c r="K19" s="29">
        <f t="shared" si="41"/>
        <v>2350.1618678530535</v>
      </c>
      <c r="L19" s="29">
        <f t="shared" si="41"/>
        <v>2302.5001817632751</v>
      </c>
      <c r="M19" s="29">
        <f t="shared" si="41"/>
        <v>2257.6275024606825</v>
      </c>
      <c r="N19" s="29">
        <f t="shared" si="41"/>
        <v>2214.0850751912139</v>
      </c>
      <c r="O19" s="29">
        <f t="shared" si="41"/>
        <v>2161.9530284733764</v>
      </c>
      <c r="P19" s="29">
        <f t="shared" si="41"/>
        <v>2093.5937270189502</v>
      </c>
      <c r="Q19" s="29">
        <f t="shared" si="41"/>
        <v>2022.7263205054601</v>
      </c>
      <c r="R19" s="29">
        <f t="shared" ref="R19:V19" si="42">R32*R84/1000000</f>
        <v>1961.1535760211473</v>
      </c>
      <c r="S19" s="29">
        <f t="shared" si="42"/>
        <v>1907.2316912110498</v>
      </c>
      <c r="T19" s="29">
        <f t="shared" si="42"/>
        <v>1865.4377960792247</v>
      </c>
      <c r="U19" s="29">
        <f t="shared" si="42"/>
        <v>1836.8171848559784</v>
      </c>
      <c r="V19" s="29">
        <f t="shared" si="42"/>
        <v>1798.9543884134318</v>
      </c>
      <c r="W19" s="29">
        <f t="shared" ref="W19:Y19" si="43">W32*W84/1000000</f>
        <v>1782.0126106251093</v>
      </c>
      <c r="X19" s="29">
        <f t="shared" si="43"/>
        <v>1749.9234907253674</v>
      </c>
      <c r="Y19" s="29">
        <f t="shared" si="43"/>
        <v>1764.2084394565838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275.41084890286606</v>
      </c>
      <c r="C20" s="29">
        <f t="shared" ref="C20:Q20" si="45">C33*C85/1000000</f>
        <v>281.89179429413497</v>
      </c>
      <c r="D20" s="29">
        <f t="shared" si="45"/>
        <v>287.9903733655824</v>
      </c>
      <c r="E20" s="29">
        <f t="shared" si="45"/>
        <v>294.15462074027209</v>
      </c>
      <c r="F20" s="29">
        <f t="shared" si="45"/>
        <v>300.11551902410434</v>
      </c>
      <c r="G20" s="29">
        <f t="shared" si="45"/>
        <v>299.26913507752027</v>
      </c>
      <c r="H20" s="29">
        <f t="shared" si="45"/>
        <v>289.06286853862986</v>
      </c>
      <c r="I20" s="29">
        <f t="shared" si="45"/>
        <v>275.43127096705382</v>
      </c>
      <c r="J20" s="29">
        <f t="shared" si="45"/>
        <v>263.21437940422084</v>
      </c>
      <c r="K20" s="29">
        <f t="shared" si="45"/>
        <v>250.06971291764643</v>
      </c>
      <c r="L20" s="29">
        <f t="shared" si="45"/>
        <v>239.62660681408599</v>
      </c>
      <c r="M20" s="29">
        <f t="shared" si="45"/>
        <v>233.77403741251521</v>
      </c>
      <c r="N20" s="29">
        <f t="shared" si="45"/>
        <v>233.81182368362516</v>
      </c>
      <c r="O20" s="29">
        <f t="shared" si="45"/>
        <v>244.34730212325474</v>
      </c>
      <c r="P20" s="29">
        <f t="shared" si="45"/>
        <v>264.76064987032805</v>
      </c>
      <c r="Q20" s="29">
        <f t="shared" si="45"/>
        <v>301.08218589421693</v>
      </c>
      <c r="R20" s="29">
        <f t="shared" ref="R20:V20" si="46">R33*R85/1000000</f>
        <v>371.00086317478048</v>
      </c>
      <c r="S20" s="29">
        <f t="shared" si="46"/>
        <v>476.05095696781075</v>
      </c>
      <c r="T20" s="29">
        <f t="shared" si="46"/>
        <v>616.53986423519109</v>
      </c>
      <c r="U20" s="29">
        <f t="shared" si="46"/>
        <v>791.70822678589013</v>
      </c>
      <c r="V20" s="29">
        <f t="shared" si="46"/>
        <v>979.04280578942428</v>
      </c>
      <c r="W20" s="29">
        <f t="shared" ref="W20:Y20" si="47">W33*W85/1000000</f>
        <v>1166.3808594637969</v>
      </c>
      <c r="X20" s="29">
        <f t="shared" si="47"/>
        <v>1301.5510421978615</v>
      </c>
      <c r="Y20" s="29">
        <f t="shared" si="47"/>
        <v>1474.4467230547079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219.82093040731809</v>
      </c>
      <c r="C21" s="29">
        <f t="shared" ref="C21:Q21" si="49">C34*C86/1000000</f>
        <v>257.70147082545191</v>
      </c>
      <c r="D21" s="29">
        <f t="shared" si="49"/>
        <v>298.2029528765583</v>
      </c>
      <c r="E21" s="29">
        <f t="shared" si="49"/>
        <v>341.67949408815105</v>
      </c>
      <c r="F21" s="29">
        <f t="shared" si="49"/>
        <v>388.20589809024739</v>
      </c>
      <c r="G21" s="29">
        <f t="shared" si="49"/>
        <v>438.42951186218983</v>
      </c>
      <c r="H21" s="29">
        <f t="shared" si="49"/>
        <v>488.00573114282287</v>
      </c>
      <c r="I21" s="29">
        <f t="shared" si="49"/>
        <v>538.91759383335773</v>
      </c>
      <c r="J21" s="29">
        <f t="shared" si="49"/>
        <v>594.41561064463735</v>
      </c>
      <c r="K21" s="29">
        <f t="shared" si="49"/>
        <v>644.84728090885608</v>
      </c>
      <c r="L21" s="29">
        <f t="shared" si="49"/>
        <v>693.58052251381901</v>
      </c>
      <c r="M21" s="29">
        <f t="shared" si="49"/>
        <v>743.25638801866921</v>
      </c>
      <c r="N21" s="29">
        <f t="shared" si="49"/>
        <v>794.61517405204563</v>
      </c>
      <c r="O21" s="29">
        <f t="shared" si="49"/>
        <v>842.83052012818405</v>
      </c>
      <c r="P21" s="29">
        <f t="shared" si="49"/>
        <v>883.55088824673498</v>
      </c>
      <c r="Q21" s="29">
        <f t="shared" si="49"/>
        <v>921.35955651715562</v>
      </c>
      <c r="R21" s="29">
        <f t="shared" ref="R21:V21" si="50">R34*R86/1000000</f>
        <v>949.42520799274507</v>
      </c>
      <c r="S21" s="29">
        <f t="shared" si="50"/>
        <v>971.88952308588159</v>
      </c>
      <c r="T21" s="29">
        <f t="shared" si="50"/>
        <v>993.84548620930877</v>
      </c>
      <c r="U21" s="29">
        <f t="shared" si="50"/>
        <v>1017.5401043359607</v>
      </c>
      <c r="V21" s="29">
        <f t="shared" si="50"/>
        <v>1030.6484163046553</v>
      </c>
      <c r="W21" s="29">
        <f t="shared" ref="W21:Y21" si="51">W34*W86/1000000</f>
        <v>1052.76382747455</v>
      </c>
      <c r="X21" s="29">
        <f t="shared" si="51"/>
        <v>1066.4442470216743</v>
      </c>
      <c r="Y21" s="29">
        <f t="shared" si="51"/>
        <v>1110.039230549118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655.85321237768278</v>
      </c>
      <c r="C22" s="22">
        <f t="shared" ref="C22:Q22" si="52">SUM(C23:C24)</f>
        <v>739.90959265388324</v>
      </c>
      <c r="D22" s="22">
        <f t="shared" si="52"/>
        <v>800.42798987306253</v>
      </c>
      <c r="E22" s="22">
        <f t="shared" si="52"/>
        <v>878.89618003064027</v>
      </c>
      <c r="F22" s="22">
        <f t="shared" si="52"/>
        <v>994.92343832380482</v>
      </c>
      <c r="G22" s="22">
        <f t="shared" si="52"/>
        <v>1140.816738982046</v>
      </c>
      <c r="H22" s="22">
        <f t="shared" si="52"/>
        <v>1265.443893926948</v>
      </c>
      <c r="I22" s="22">
        <f t="shared" si="52"/>
        <v>1341.5455660861658</v>
      </c>
      <c r="J22" s="22">
        <f t="shared" si="52"/>
        <v>1420.7130994824449</v>
      </c>
      <c r="K22" s="22">
        <f t="shared" si="52"/>
        <v>1477.2864745066695</v>
      </c>
      <c r="L22" s="22">
        <f t="shared" si="52"/>
        <v>1531.2953282350463</v>
      </c>
      <c r="M22" s="22">
        <f t="shared" si="52"/>
        <v>1566.2440005707977</v>
      </c>
      <c r="N22" s="22">
        <f t="shared" si="52"/>
        <v>1643.1247201845792</v>
      </c>
      <c r="O22" s="22">
        <f t="shared" si="52"/>
        <v>1679.4749693664473</v>
      </c>
      <c r="P22" s="22">
        <f t="shared" si="52"/>
        <v>1723.2977688087162</v>
      </c>
      <c r="Q22" s="22">
        <f t="shared" si="52"/>
        <v>1797.8507823567475</v>
      </c>
      <c r="R22" s="22">
        <f t="shared" ref="R22" si="53">SUM(R23:R24)</f>
        <v>1932.4764850802733</v>
      </c>
      <c r="S22" s="22">
        <f t="shared" ref="S22" si="54">SUM(S23:S24)</f>
        <v>2088.9852844965963</v>
      </c>
      <c r="T22" s="22">
        <f t="shared" ref="T22" si="55">SUM(T23:T24)</f>
        <v>2250.5774802280384</v>
      </c>
      <c r="U22" s="22">
        <f t="shared" ref="U22" si="56">SUM(U23:U24)</f>
        <v>2412.5189560138369</v>
      </c>
      <c r="V22" s="22">
        <f t="shared" ref="V22:W22" si="57">SUM(V23:V24)</f>
        <v>2540.1961050963541</v>
      </c>
      <c r="W22" s="22">
        <f t="shared" si="57"/>
        <v>2645.2906045407121</v>
      </c>
      <c r="X22" s="22">
        <f t="shared" ref="X22:Y22" si="58">SUM(X23:X24)</f>
        <v>2717.4402263376828</v>
      </c>
      <c r="Y22" s="22">
        <f t="shared" si="58"/>
        <v>2861.6582999847451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539.66923069434063</v>
      </c>
      <c r="C23" s="29">
        <f t="shared" ref="C23:Q23" si="60">C36*C88/1000000</f>
        <v>569.77822793466726</v>
      </c>
      <c r="D23" s="29">
        <f t="shared" si="60"/>
        <v>586.98817957250708</v>
      </c>
      <c r="E23" s="29">
        <f t="shared" si="60"/>
        <v>615.68801202826114</v>
      </c>
      <c r="F23" s="29">
        <f t="shared" si="60"/>
        <v>658.51953184371087</v>
      </c>
      <c r="G23" s="29">
        <f t="shared" si="60"/>
        <v>722.76138595368479</v>
      </c>
      <c r="H23" s="29">
        <f t="shared" si="60"/>
        <v>773.09302240551085</v>
      </c>
      <c r="I23" s="29">
        <f t="shared" si="60"/>
        <v>807.08556056916086</v>
      </c>
      <c r="J23" s="29">
        <f t="shared" si="60"/>
        <v>830.47345586282722</v>
      </c>
      <c r="K23" s="29">
        <f t="shared" si="60"/>
        <v>850.37363340022978</v>
      </c>
      <c r="L23" s="29">
        <f t="shared" si="60"/>
        <v>881.14105132128009</v>
      </c>
      <c r="M23" s="29">
        <f t="shared" si="60"/>
        <v>897.55834345966093</v>
      </c>
      <c r="N23" s="29">
        <f t="shared" si="60"/>
        <v>944.00668889712597</v>
      </c>
      <c r="O23" s="29">
        <f t="shared" si="60"/>
        <v>961.09418890100005</v>
      </c>
      <c r="P23" s="29">
        <f t="shared" si="60"/>
        <v>970.3414326541523</v>
      </c>
      <c r="Q23" s="29">
        <f t="shared" si="60"/>
        <v>989.9631831157019</v>
      </c>
      <c r="R23" s="29">
        <f t="shared" ref="R23:V23" si="61">R36*R88/1000000</f>
        <v>1044.6673832195531</v>
      </c>
      <c r="S23" s="29">
        <f t="shared" si="61"/>
        <v>1104.004332920588</v>
      </c>
      <c r="T23" s="29">
        <f t="shared" si="61"/>
        <v>1160.9434186041665</v>
      </c>
      <c r="U23" s="29">
        <f t="shared" si="61"/>
        <v>1216.5766929183187</v>
      </c>
      <c r="V23" s="29">
        <f t="shared" si="61"/>
        <v>1240.1303781884064</v>
      </c>
      <c r="W23" s="29">
        <f t="shared" ref="W23:Y23" si="62">W36*W88/1000000</f>
        <v>1267.4069108245149</v>
      </c>
      <c r="X23" s="29">
        <f t="shared" si="62"/>
        <v>1294.1569896309686</v>
      </c>
      <c r="Y23" s="29">
        <f t="shared" si="62"/>
        <v>1363.7216446026125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116.18398168334211</v>
      </c>
      <c r="C24" s="29">
        <f t="shared" ref="C24:Q24" si="64">C37*C89/1000000</f>
        <v>170.13136471921598</v>
      </c>
      <c r="D24" s="29">
        <f t="shared" si="64"/>
        <v>213.43981030055542</v>
      </c>
      <c r="E24" s="29">
        <f t="shared" si="64"/>
        <v>263.20816800237913</v>
      </c>
      <c r="F24" s="29">
        <f t="shared" si="64"/>
        <v>336.40390648009395</v>
      </c>
      <c r="G24" s="29">
        <f t="shared" si="64"/>
        <v>418.05535302836108</v>
      </c>
      <c r="H24" s="29">
        <f t="shared" si="64"/>
        <v>492.35087152143728</v>
      </c>
      <c r="I24" s="29">
        <f t="shared" si="64"/>
        <v>534.46000551700502</v>
      </c>
      <c r="J24" s="29">
        <f t="shared" si="64"/>
        <v>590.23964361961771</v>
      </c>
      <c r="K24" s="29">
        <f t="shared" si="64"/>
        <v>626.91284110643983</v>
      </c>
      <c r="L24" s="29">
        <f t="shared" si="64"/>
        <v>650.15427691376635</v>
      </c>
      <c r="M24" s="29">
        <f t="shared" si="64"/>
        <v>668.68565711113661</v>
      </c>
      <c r="N24" s="29">
        <f t="shared" si="64"/>
        <v>699.11803128745328</v>
      </c>
      <c r="O24" s="29">
        <f t="shared" si="64"/>
        <v>718.38078046544729</v>
      </c>
      <c r="P24" s="29">
        <f t="shared" si="64"/>
        <v>752.95633615456404</v>
      </c>
      <c r="Q24" s="29">
        <f t="shared" si="64"/>
        <v>807.88759924104545</v>
      </c>
      <c r="R24" s="29">
        <f t="shared" ref="R24:V24" si="65">R37*R89/1000000</f>
        <v>887.80910186072015</v>
      </c>
      <c r="S24" s="29">
        <f t="shared" si="65"/>
        <v>984.98095157600835</v>
      </c>
      <c r="T24" s="29">
        <f t="shared" si="65"/>
        <v>1089.6340616238717</v>
      </c>
      <c r="U24" s="29">
        <f t="shared" si="65"/>
        <v>1195.9422630955185</v>
      </c>
      <c r="V24" s="29">
        <f t="shared" si="65"/>
        <v>1300.0657269079477</v>
      </c>
      <c r="W24" s="29">
        <f t="shared" ref="W24:Y24" si="66">W37*W89/1000000</f>
        <v>1377.8836937161973</v>
      </c>
      <c r="X24" s="29">
        <f t="shared" si="66"/>
        <v>1423.2832367067142</v>
      </c>
      <c r="Y24" s="29">
        <f t="shared" si="66"/>
        <v>1497.9366553821326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13165.640077267064</v>
      </c>
      <c r="C25" s="22">
        <f t="shared" ref="C25:Q25" si="67">SUM(C26:C27)</f>
        <v>13484.701179359799</v>
      </c>
      <c r="D25" s="22">
        <f t="shared" si="67"/>
        <v>13752.974997730937</v>
      </c>
      <c r="E25" s="22">
        <f t="shared" si="67"/>
        <v>14085.794188191121</v>
      </c>
      <c r="F25" s="22">
        <f t="shared" si="67"/>
        <v>14390.351124764515</v>
      </c>
      <c r="G25" s="22">
        <f t="shared" si="67"/>
        <v>14670.829558670455</v>
      </c>
      <c r="H25" s="22">
        <f t="shared" si="67"/>
        <v>14943.022500623032</v>
      </c>
      <c r="I25" s="22">
        <f t="shared" si="67"/>
        <v>15186.607994439722</v>
      </c>
      <c r="J25" s="22">
        <f t="shared" si="67"/>
        <v>15604.09786267542</v>
      </c>
      <c r="K25" s="22">
        <f t="shared" si="67"/>
        <v>16005.306211877332</v>
      </c>
      <c r="L25" s="22">
        <f t="shared" si="67"/>
        <v>16371.742684168874</v>
      </c>
      <c r="M25" s="22">
        <f t="shared" si="67"/>
        <v>16725.213655558124</v>
      </c>
      <c r="N25" s="22">
        <f t="shared" si="67"/>
        <v>17364.816881188603</v>
      </c>
      <c r="O25" s="22">
        <f t="shared" si="67"/>
        <v>17726.273199107913</v>
      </c>
      <c r="P25" s="22">
        <f t="shared" si="67"/>
        <v>17984.219294740895</v>
      </c>
      <c r="Q25" s="22">
        <f t="shared" si="67"/>
        <v>18183.06671893804</v>
      </c>
      <c r="R25" s="22">
        <f t="shared" ref="R25" si="68">SUM(R26:R27)</f>
        <v>18924.915243312877</v>
      </c>
      <c r="S25" s="22">
        <f t="shared" ref="S25" si="69">SUM(S26:S27)</f>
        <v>19651.487846060332</v>
      </c>
      <c r="T25" s="22">
        <f t="shared" ref="T25" si="70">SUM(T26:T27)</f>
        <v>20378.533018416234</v>
      </c>
      <c r="U25" s="22">
        <f t="shared" ref="U25" si="71">SUM(U26:U27)</f>
        <v>21070.740361623735</v>
      </c>
      <c r="V25" s="22">
        <f t="shared" ref="V25:W25" si="72">SUM(V26:V27)</f>
        <v>21707.111179486601</v>
      </c>
      <c r="W25" s="22">
        <f t="shared" si="72"/>
        <v>22189.800814013859</v>
      </c>
      <c r="X25" s="22">
        <f t="shared" ref="X25:Y25" si="73">SUM(X26:X27)</f>
        <v>22458.751939734964</v>
      </c>
      <c r="Y25" s="22">
        <f t="shared" si="73"/>
        <v>23335.931159628319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2603.6526456587826</v>
      </c>
      <c r="C26" s="31">
        <f t="shared" ref="C26:Q26" si="75">C39*C91/1000000</f>
        <v>2688.8728589607817</v>
      </c>
      <c r="D26" s="31">
        <f t="shared" si="75"/>
        <v>2773.8219707079224</v>
      </c>
      <c r="E26" s="31">
        <f t="shared" si="75"/>
        <v>2841.8615738073536</v>
      </c>
      <c r="F26" s="31">
        <f t="shared" si="75"/>
        <v>2885.0412827939367</v>
      </c>
      <c r="G26" s="31">
        <f t="shared" si="75"/>
        <v>2927.1614690384249</v>
      </c>
      <c r="H26" s="31">
        <f t="shared" si="75"/>
        <v>2969.0146932886091</v>
      </c>
      <c r="I26" s="31">
        <f t="shared" si="75"/>
        <v>2990.6752086562101</v>
      </c>
      <c r="J26" s="31">
        <f t="shared" si="75"/>
        <v>2995.4724947661075</v>
      </c>
      <c r="K26" s="31">
        <f t="shared" si="75"/>
        <v>2993.5322820482597</v>
      </c>
      <c r="L26" s="31">
        <f t="shared" si="75"/>
        <v>2945.7367891955419</v>
      </c>
      <c r="M26" s="31">
        <f t="shared" si="75"/>
        <v>2894.1800054953096</v>
      </c>
      <c r="N26" s="31">
        <f t="shared" si="75"/>
        <v>2919.2098684099906</v>
      </c>
      <c r="O26" s="31">
        <f t="shared" si="75"/>
        <v>2918.7525610101634</v>
      </c>
      <c r="P26" s="31">
        <f t="shared" si="75"/>
        <v>2873.4833673096632</v>
      </c>
      <c r="Q26" s="31">
        <f t="shared" si="75"/>
        <v>2758.3975055594465</v>
      </c>
      <c r="R26" s="31">
        <f t="shared" ref="R26:V26" si="76">R39*R91/1000000</f>
        <v>2630.5337117833187</v>
      </c>
      <c r="S26" s="31">
        <f t="shared" si="76"/>
        <v>2493.1500392753342</v>
      </c>
      <c r="T26" s="31">
        <f t="shared" si="76"/>
        <v>2325.5357188579246</v>
      </c>
      <c r="U26" s="31">
        <f t="shared" si="76"/>
        <v>2160.6836157918183</v>
      </c>
      <c r="V26" s="31">
        <f t="shared" si="76"/>
        <v>2018.437136734874</v>
      </c>
      <c r="W26" s="31">
        <f t="shared" ref="W26:Y26" si="77">W39*W91/1000000</f>
        <v>1925.3701540628733</v>
      </c>
      <c r="X26" s="31">
        <f t="shared" si="77"/>
        <v>1832.6340264862586</v>
      </c>
      <c r="Y26" s="31">
        <f t="shared" si="77"/>
        <v>1768.4375898950195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10561.987431608282</v>
      </c>
      <c r="C27" s="33">
        <f t="shared" ref="C27:Q27" si="79">C40*C92/1000000</f>
        <v>10795.828320399018</v>
      </c>
      <c r="D27" s="33">
        <f t="shared" si="79"/>
        <v>10979.153027023014</v>
      </c>
      <c r="E27" s="33">
        <f t="shared" si="79"/>
        <v>11243.932614383768</v>
      </c>
      <c r="F27" s="33">
        <f t="shared" si="79"/>
        <v>11505.309841970578</v>
      </c>
      <c r="G27" s="33">
        <f t="shared" si="79"/>
        <v>11743.66808963203</v>
      </c>
      <c r="H27" s="33">
        <f t="shared" si="79"/>
        <v>11974.007807334423</v>
      </c>
      <c r="I27" s="33">
        <f t="shared" si="79"/>
        <v>12195.932785783512</v>
      </c>
      <c r="J27" s="33">
        <f t="shared" si="79"/>
        <v>12608.625367909313</v>
      </c>
      <c r="K27" s="33">
        <f t="shared" si="79"/>
        <v>13011.773929829073</v>
      </c>
      <c r="L27" s="33">
        <f t="shared" si="79"/>
        <v>13426.005894973332</v>
      </c>
      <c r="M27" s="33">
        <f t="shared" si="79"/>
        <v>13831.033650062815</v>
      </c>
      <c r="N27" s="33">
        <f t="shared" si="79"/>
        <v>14445.607012778612</v>
      </c>
      <c r="O27" s="33">
        <f t="shared" si="79"/>
        <v>14807.520638097749</v>
      </c>
      <c r="P27" s="33">
        <f t="shared" si="79"/>
        <v>15110.735927431233</v>
      </c>
      <c r="Q27" s="33">
        <f t="shared" si="79"/>
        <v>15424.669213378593</v>
      </c>
      <c r="R27" s="33">
        <f t="shared" ref="R27:V27" si="80">R40*R92/1000000</f>
        <v>16294.381531529556</v>
      </c>
      <c r="S27" s="33">
        <f t="shared" si="80"/>
        <v>17158.337806784999</v>
      </c>
      <c r="T27" s="33">
        <f t="shared" si="80"/>
        <v>18052.997299558308</v>
      </c>
      <c r="U27" s="33">
        <f t="shared" si="80"/>
        <v>18910.056745831916</v>
      </c>
      <c r="V27" s="33">
        <f t="shared" si="80"/>
        <v>19688.674042751729</v>
      </c>
      <c r="W27" s="33">
        <f t="shared" ref="W27:Y27" si="81">W40*W92/1000000</f>
        <v>20264.430659950987</v>
      </c>
      <c r="X27" s="33">
        <f t="shared" si="81"/>
        <v>20626.117913248705</v>
      </c>
      <c r="Y27" s="33">
        <f t="shared" si="81"/>
        <v>21567.493569733299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6696230</v>
      </c>
      <c r="C31" s="34">
        <v>6764907</v>
      </c>
      <c r="D31" s="34">
        <v>6812027</v>
      </c>
      <c r="E31" s="34">
        <v>6835571</v>
      </c>
      <c r="F31" s="34">
        <v>6820531</v>
      </c>
      <c r="G31" s="34">
        <v>6751260</v>
      </c>
      <c r="H31" s="34">
        <v>6610358</v>
      </c>
      <c r="I31" s="34">
        <v>6457429</v>
      </c>
      <c r="J31" s="34">
        <v>6353980</v>
      </c>
      <c r="K31" s="34">
        <v>6192053</v>
      </c>
      <c r="L31" s="34">
        <v>6032701</v>
      </c>
      <c r="M31" s="34">
        <v>5897697</v>
      </c>
      <c r="N31" s="34">
        <v>5784798</v>
      </c>
      <c r="O31" s="34">
        <v>5662009</v>
      </c>
      <c r="P31" s="34">
        <v>5506749</v>
      </c>
      <c r="Q31" s="34">
        <v>5381811</v>
      </c>
      <c r="R31" s="34">
        <v>5321056</v>
      </c>
      <c r="S31" s="34">
        <v>5290724</v>
      </c>
      <c r="T31" s="34">
        <v>5319134</v>
      </c>
      <c r="U31" s="34">
        <v>5418827</v>
      </c>
      <c r="V31" s="34">
        <v>5495539</v>
      </c>
      <c r="W31" s="34">
        <v>5606349</v>
      </c>
      <c r="X31" s="34">
        <v>5596610</v>
      </c>
      <c r="Y31" s="34">
        <v>5758852</v>
      </c>
      <c r="DA31" s="58" t="s">
        <v>985</v>
      </c>
    </row>
    <row r="32" spans="1:105" ht="12" customHeight="1" x14ac:dyDescent="0.25">
      <c r="A32" s="28" t="s">
        <v>47</v>
      </c>
      <c r="B32" s="34">
        <v>3221715</v>
      </c>
      <c r="C32" s="34">
        <v>3312154</v>
      </c>
      <c r="D32" s="34">
        <v>3399314</v>
      </c>
      <c r="E32" s="34">
        <v>3484122</v>
      </c>
      <c r="F32" s="34">
        <v>3561162</v>
      </c>
      <c r="G32" s="34">
        <v>3625888</v>
      </c>
      <c r="H32" s="34">
        <v>3663735</v>
      </c>
      <c r="I32" s="34">
        <v>3702687</v>
      </c>
      <c r="J32" s="34">
        <v>3776209</v>
      </c>
      <c r="K32" s="34">
        <v>3819846</v>
      </c>
      <c r="L32" s="34">
        <v>3867721</v>
      </c>
      <c r="M32" s="34">
        <v>3933305</v>
      </c>
      <c r="N32" s="34">
        <v>4015137</v>
      </c>
      <c r="O32" s="34">
        <v>4087984</v>
      </c>
      <c r="P32" s="34">
        <v>4128000</v>
      </c>
      <c r="Q32" s="34">
        <v>4171124</v>
      </c>
      <c r="R32" s="34">
        <v>4226566</v>
      </c>
      <c r="S32" s="34">
        <v>4271459</v>
      </c>
      <c r="T32" s="34">
        <v>4331308</v>
      </c>
      <c r="U32" s="34">
        <v>4415320</v>
      </c>
      <c r="V32" s="34">
        <v>4459341</v>
      </c>
      <c r="W32" s="34">
        <v>4539573</v>
      </c>
      <c r="X32" s="34">
        <v>4564159</v>
      </c>
      <c r="Y32" s="34">
        <v>4729920</v>
      </c>
      <c r="DA32" s="58" t="s">
        <v>986</v>
      </c>
    </row>
    <row r="33" spans="1:105" ht="12" customHeight="1" x14ac:dyDescent="0.25">
      <c r="A33" s="28" t="s">
        <v>46</v>
      </c>
      <c r="B33" s="34">
        <v>142069</v>
      </c>
      <c r="C33" s="34">
        <v>146355</v>
      </c>
      <c r="D33" s="34">
        <v>150889</v>
      </c>
      <c r="E33" s="34">
        <v>155803</v>
      </c>
      <c r="F33" s="34">
        <v>160956</v>
      </c>
      <c r="G33" s="34">
        <v>162383</v>
      </c>
      <c r="H33" s="34">
        <v>158384</v>
      </c>
      <c r="I33" s="34">
        <v>152522</v>
      </c>
      <c r="J33" s="34">
        <v>147856</v>
      </c>
      <c r="K33" s="34">
        <v>142905</v>
      </c>
      <c r="L33" s="34">
        <v>140054</v>
      </c>
      <c r="M33" s="34">
        <v>140901</v>
      </c>
      <c r="N33" s="34">
        <v>146957</v>
      </c>
      <c r="O33" s="34">
        <v>160475</v>
      </c>
      <c r="P33" s="34">
        <v>184201</v>
      </c>
      <c r="Q33" s="34">
        <v>225347</v>
      </c>
      <c r="R33" s="34">
        <v>301967</v>
      </c>
      <c r="S33" s="34">
        <v>413373</v>
      </c>
      <c r="T33" s="34">
        <v>559082</v>
      </c>
      <c r="U33" s="34">
        <v>743220</v>
      </c>
      <c r="V33" s="34">
        <v>943249</v>
      </c>
      <c r="W33" s="34">
        <v>1145284</v>
      </c>
      <c r="X33" s="34">
        <v>1295369</v>
      </c>
      <c r="Y33" s="34">
        <v>1489577</v>
      </c>
      <c r="DA33" s="58" t="s">
        <v>987</v>
      </c>
    </row>
    <row r="34" spans="1:105" ht="12" customHeight="1" x14ac:dyDescent="0.25">
      <c r="A34" s="28" t="s">
        <v>45</v>
      </c>
      <c r="B34" s="34">
        <v>277858</v>
      </c>
      <c r="C34" s="34">
        <v>332011</v>
      </c>
      <c r="D34" s="34">
        <v>391348</v>
      </c>
      <c r="E34" s="34">
        <v>457421</v>
      </c>
      <c r="F34" s="34">
        <v>531156</v>
      </c>
      <c r="G34" s="34">
        <v>613235</v>
      </c>
      <c r="H34" s="34">
        <v>697325</v>
      </c>
      <c r="I34" s="34">
        <v>786145</v>
      </c>
      <c r="J34" s="34">
        <v>886214</v>
      </c>
      <c r="K34" s="34">
        <v>982580</v>
      </c>
      <c r="L34" s="34">
        <v>1082242</v>
      </c>
      <c r="M34" s="34">
        <v>1189056</v>
      </c>
      <c r="N34" s="34">
        <v>1303119</v>
      </c>
      <c r="O34" s="34">
        <v>1415656</v>
      </c>
      <c r="P34" s="34">
        <v>1515713</v>
      </c>
      <c r="Q34" s="34">
        <v>1612776</v>
      </c>
      <c r="R34" s="34">
        <v>1707872</v>
      </c>
      <c r="S34" s="34">
        <v>1793886</v>
      </c>
      <c r="T34" s="34">
        <v>1881792</v>
      </c>
      <c r="U34" s="34">
        <v>1976087</v>
      </c>
      <c r="V34" s="34">
        <v>2050060</v>
      </c>
      <c r="W34" s="34">
        <v>2142789</v>
      </c>
      <c r="X34" s="34">
        <v>2216350</v>
      </c>
      <c r="Y34" s="34">
        <v>2360211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1397466.5419257605</v>
      </c>
      <c r="C36" s="34">
        <v>1496637.2230066</v>
      </c>
      <c r="D36" s="34">
        <v>1569412.0234914827</v>
      </c>
      <c r="E36" s="34">
        <v>1684750.2904385848</v>
      </c>
      <c r="F36" s="34">
        <v>1851632.1676527865</v>
      </c>
      <c r="G36" s="34">
        <v>2093574.9699295645</v>
      </c>
      <c r="H36" s="34">
        <v>2302282.0733120847</v>
      </c>
      <c r="I36" s="34">
        <v>2479517.668701496</v>
      </c>
      <c r="J36" s="34">
        <v>2636675.9391287756</v>
      </c>
      <c r="K36" s="34">
        <v>2775209.2458021613</v>
      </c>
      <c r="L36" s="34">
        <v>2956701.4933823287</v>
      </c>
      <c r="M36" s="34">
        <v>3127811.3745954069</v>
      </c>
      <c r="N36" s="34">
        <v>3481774.5503897076</v>
      </c>
      <c r="O36" s="34">
        <v>3781687.5279445127</v>
      </c>
      <c r="P36" s="34">
        <v>4115235.3195359455</v>
      </c>
      <c r="Q36" s="34">
        <v>4568513.869765874</v>
      </c>
      <c r="R36" s="34">
        <v>5336555.4844676703</v>
      </c>
      <c r="S36" s="34">
        <v>6114111.0333911814</v>
      </c>
      <c r="T36" s="34">
        <v>6892866.9906417271</v>
      </c>
      <c r="U36" s="34">
        <v>7661224.9342926089</v>
      </c>
      <c r="V36" s="34">
        <v>8400965.1336074788</v>
      </c>
      <c r="W36" s="34">
        <v>9141913.2557198126</v>
      </c>
      <c r="X36" s="34">
        <v>9756747.1037241463</v>
      </c>
      <c r="Y36" s="34">
        <v>10662538.191275327</v>
      </c>
      <c r="DA36" s="58" t="s">
        <v>989</v>
      </c>
    </row>
    <row r="37" spans="1:105" ht="12" customHeight="1" x14ac:dyDescent="0.25">
      <c r="A37" s="28" t="s">
        <v>27</v>
      </c>
      <c r="B37" s="34">
        <v>319483.9404147176</v>
      </c>
      <c r="C37" s="34">
        <v>477746.57816317375</v>
      </c>
      <c r="D37" s="34">
        <v>611131.13701962924</v>
      </c>
      <c r="E37" s="34">
        <v>770496.47305665573</v>
      </c>
      <c r="F37" s="34">
        <v>1013695.7105172512</v>
      </c>
      <c r="G37" s="34">
        <v>1300019.6854428295</v>
      </c>
      <c r="H37" s="34">
        <v>1607416.8436474204</v>
      </c>
      <c r="I37" s="34">
        <v>1809624.493607678</v>
      </c>
      <c r="J37" s="34">
        <v>2088432.2963451277</v>
      </c>
      <c r="K37" s="34">
        <v>2331667.7089555124</v>
      </c>
      <c r="L37" s="34">
        <v>2544793.9150643819</v>
      </c>
      <c r="M37" s="34">
        <v>2808416.6183365434</v>
      </c>
      <c r="N37" s="34">
        <v>3096746.9447856327</v>
      </c>
      <c r="O37" s="34">
        <v>3390512.9235565048</v>
      </c>
      <c r="P37" s="34">
        <v>3802400.4702637983</v>
      </c>
      <c r="Q37" s="34">
        <v>4352911.02152602</v>
      </c>
      <c r="R37" s="34">
        <v>5073391.8130504098</v>
      </c>
      <c r="S37" s="34">
        <v>5828094.546195535</v>
      </c>
      <c r="T37" s="34">
        <v>6596221.9814190799</v>
      </c>
      <c r="U37" s="34">
        <v>7357358.194585654</v>
      </c>
      <c r="V37" s="34">
        <v>8076634.1529926611</v>
      </c>
      <c r="W37" s="34">
        <v>8663707.0857203174</v>
      </c>
      <c r="X37" s="34">
        <v>9046870.6310830675</v>
      </c>
      <c r="Y37" s="34">
        <v>9630110.3475745674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35484564.634354122</v>
      </c>
      <c r="C39" s="35">
        <v>37013562.322542645</v>
      </c>
      <c r="D39" s="35">
        <v>38777438.384601004</v>
      </c>
      <c r="E39" s="35">
        <v>40524682.216425583</v>
      </c>
      <c r="F39" s="35">
        <v>42122808.27442605</v>
      </c>
      <c r="G39" s="35">
        <v>43806315.389304519</v>
      </c>
      <c r="H39" s="35">
        <v>45586963.249633528</v>
      </c>
      <c r="I39" s="35">
        <v>47116146.026446208</v>
      </c>
      <c r="J39" s="35">
        <v>48570460.112149969</v>
      </c>
      <c r="K39" s="35">
        <v>50101936.137331292</v>
      </c>
      <c r="L39" s="35">
        <v>51199278.381722689</v>
      </c>
      <c r="M39" s="35">
        <v>52540447.844719477</v>
      </c>
      <c r="N39" s="35">
        <v>55585103.011643775</v>
      </c>
      <c r="O39" s="35">
        <v>57806689.968209937</v>
      </c>
      <c r="P39" s="35">
        <v>59472813.973277546</v>
      </c>
      <c r="Q39" s="35">
        <v>60919075.117839858</v>
      </c>
      <c r="R39" s="35">
        <v>62429492.020472996</v>
      </c>
      <c r="S39" s="35">
        <v>63935070.665560685</v>
      </c>
      <c r="T39" s="35">
        <v>65442080.055500641</v>
      </c>
      <c r="U39" s="35">
        <v>66876582.447767004</v>
      </c>
      <c r="V39" s="35">
        <v>68049885.338353604</v>
      </c>
      <c r="W39" s="35">
        <v>70767798.698572025</v>
      </c>
      <c r="X39" s="35">
        <v>72375674.534516186</v>
      </c>
      <c r="Y39" s="35">
        <v>76620288.454002991</v>
      </c>
      <c r="DA39" s="59" t="s">
        <v>991</v>
      </c>
    </row>
    <row r="40" spans="1:105" ht="12" customHeight="1" x14ac:dyDescent="0.25">
      <c r="A40" s="32" t="s">
        <v>25</v>
      </c>
      <c r="B40" s="36">
        <v>978757.29656830023</v>
      </c>
      <c r="C40" s="36">
        <v>1011265.9890261686</v>
      </c>
      <c r="D40" s="36">
        <v>1040520.8257366891</v>
      </c>
      <c r="E40" s="36">
        <v>1080455.7447053341</v>
      </c>
      <c r="F40" s="36">
        <v>1121233.1421647398</v>
      </c>
      <c r="G40" s="36">
        <v>1160916.5680573115</v>
      </c>
      <c r="H40" s="36">
        <v>1200231.6305086119</v>
      </c>
      <c r="I40" s="36">
        <v>1239203.9050561597</v>
      </c>
      <c r="J40" s="36">
        <v>1299433.1783965137</v>
      </c>
      <c r="K40" s="36">
        <v>1351797.8080953364</v>
      </c>
      <c r="L40" s="36">
        <v>1407951.0978497174</v>
      </c>
      <c r="M40" s="36">
        <v>1469495.4680921519</v>
      </c>
      <c r="N40" s="36">
        <v>1568008.829902583</v>
      </c>
      <c r="O40" s="36">
        <v>1645563.5356306818</v>
      </c>
      <c r="P40" s="36">
        <v>1726577.3515464386</v>
      </c>
      <c r="Q40" s="36">
        <v>1815212.1689039909</v>
      </c>
      <c r="R40" s="36">
        <v>1988835.7290126961</v>
      </c>
      <c r="S40" s="36">
        <v>2167777.2773813051</v>
      </c>
      <c r="T40" s="36">
        <v>2354262.2334710974</v>
      </c>
      <c r="U40" s="36">
        <v>2539601.7065161029</v>
      </c>
      <c r="V40" s="36">
        <v>2716292.554623255</v>
      </c>
      <c r="W40" s="36">
        <v>2849392.0039819502</v>
      </c>
      <c r="X40" s="36">
        <v>2942260.5112481904</v>
      </c>
      <c r="Y40" s="36">
        <v>3121271.5037223808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420763.14463902824</v>
      </c>
      <c r="D44" s="37">
        <v>401470.85444063041</v>
      </c>
      <c r="E44" s="37">
        <v>380174.13144563884</v>
      </c>
      <c r="F44" s="37">
        <v>343884.06935410015</v>
      </c>
      <c r="G44" s="37">
        <v>291961.76246876549</v>
      </c>
      <c r="H44" s="37">
        <v>222654.30569896381</v>
      </c>
      <c r="I44" s="37">
        <v>212965.7945645079</v>
      </c>
      <c r="J44" s="37">
        <v>264799.32519961707</v>
      </c>
      <c r="K44" s="37">
        <v>208689.99435687158</v>
      </c>
      <c r="L44" s="37">
        <v>213648.89941118937</v>
      </c>
      <c r="M44" s="37">
        <v>240396.13836382981</v>
      </c>
      <c r="N44" s="37">
        <v>264915.80984642077</v>
      </c>
      <c r="O44" s="37">
        <v>257456.01312501635</v>
      </c>
      <c r="P44" s="37">
        <v>227430.84810417239</v>
      </c>
      <c r="Q44" s="37">
        <v>260214.415331061</v>
      </c>
      <c r="R44" s="37">
        <v>326874.81599959731</v>
      </c>
      <c r="S44" s="37">
        <v>359791.15195460152</v>
      </c>
      <c r="T44" s="37">
        <v>421042.52569598891</v>
      </c>
      <c r="U44" s="37">
        <v>520456.14463902824</v>
      </c>
      <c r="V44" s="37">
        <v>478182.85444063041</v>
      </c>
      <c r="W44" s="37">
        <v>490984.13144563884</v>
      </c>
      <c r="X44" s="37">
        <v>334145.06935410015</v>
      </c>
      <c r="Y44" s="37">
        <v>454203.76246876549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286472.96691743378</v>
      </c>
      <c r="D45" s="37">
        <v>285724.87732796697</v>
      </c>
      <c r="E45" s="37">
        <v>285936.46323656198</v>
      </c>
      <c r="F45" s="37">
        <v>280765.14650255116</v>
      </c>
      <c r="G45" s="37">
        <v>271081.35443170974</v>
      </c>
      <c r="H45" s="37">
        <v>246866.51984657627</v>
      </c>
      <c r="I45" s="37">
        <v>250670.08115767315</v>
      </c>
      <c r="J45" s="37">
        <v>287973.48243565578</v>
      </c>
      <c r="K45" s="37">
        <v>260857.17348438222</v>
      </c>
      <c r="L45" s="37">
        <v>267899.60991493706</v>
      </c>
      <c r="M45" s="37">
        <v>288449.25322060287</v>
      </c>
      <c r="N45" s="37">
        <v>307574.57085280539</v>
      </c>
      <c r="O45" s="37">
        <v>301504.03629803378</v>
      </c>
      <c r="P45" s="37">
        <v>271625.1291557583</v>
      </c>
      <c r="Q45" s="37">
        <v>277723.33521735203</v>
      </c>
      <c r="R45" s="37">
        <v>341914.96691743378</v>
      </c>
      <c r="S45" s="37">
        <v>330617.87732796697</v>
      </c>
      <c r="T45" s="37">
        <v>345785.46323656198</v>
      </c>
      <c r="U45" s="37">
        <v>364777.14650255116</v>
      </c>
      <c r="V45" s="37">
        <v>315102.35443170974</v>
      </c>
      <c r="W45" s="37">
        <v>327098.51984657627</v>
      </c>
      <c r="X45" s="37">
        <v>275256.08115767315</v>
      </c>
      <c r="Y45" s="37">
        <v>453734.48243565578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13439.253482461645</v>
      </c>
      <c r="D46" s="37">
        <v>14105.003876155708</v>
      </c>
      <c r="E46" s="37">
        <v>14921.820210912789</v>
      </c>
      <c r="F46" s="37">
        <v>15617.572647752764</v>
      </c>
      <c r="G46" s="37">
        <v>12369.171061455068</v>
      </c>
      <c r="H46" s="37">
        <v>7442.5668530770345</v>
      </c>
      <c r="I46" s="37">
        <v>6101.754845194635</v>
      </c>
      <c r="J46" s="37">
        <v>7843.7752636410005</v>
      </c>
      <c r="K46" s="37">
        <v>8129.7158096909407</v>
      </c>
      <c r="L46" s="37">
        <v>10826.713826818828</v>
      </c>
      <c r="M46" s="37">
        <v>15148.958566346308</v>
      </c>
      <c r="N46" s="37">
        <v>21010.693556493279</v>
      </c>
      <c r="O46" s="37">
        <v>26957.253482461645</v>
      </c>
      <c r="P46" s="37">
        <v>37831.003876155708</v>
      </c>
      <c r="Q46" s="37">
        <v>56067.820210912789</v>
      </c>
      <c r="R46" s="37">
        <v>92237.572647752764</v>
      </c>
      <c r="S46" s="37">
        <v>123775.17106145504</v>
      </c>
      <c r="T46" s="37">
        <v>153151.56685307703</v>
      </c>
      <c r="U46" s="37">
        <v>190239.75484519463</v>
      </c>
      <c r="V46" s="37">
        <v>207872.77526364103</v>
      </c>
      <c r="W46" s="37">
        <v>210164.715809691</v>
      </c>
      <c r="X46" s="37">
        <v>160911.71382681886</v>
      </c>
      <c r="Y46" s="37">
        <v>209356.95856634621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66852.477204479743</v>
      </c>
      <c r="D47" s="37">
        <v>72694.792398772785</v>
      </c>
      <c r="E47" s="37">
        <v>80123.233320295287</v>
      </c>
      <c r="F47" s="37">
        <v>88513.56897767575</v>
      </c>
      <c r="G47" s="37">
        <v>97623.660081369395</v>
      </c>
      <c r="H47" s="37">
        <v>100440.46379729523</v>
      </c>
      <c r="I47" s="37">
        <v>106018.03874689247</v>
      </c>
      <c r="J47" s="37">
        <v>118158.55026636878</v>
      </c>
      <c r="K47" s="37">
        <v>115393.27593857807</v>
      </c>
      <c r="L47" s="37">
        <v>119675.61141165998</v>
      </c>
      <c r="M47" s="37">
        <v>127865.07651930419</v>
      </c>
      <c r="N47" s="37">
        <v>136205.32171827951</v>
      </c>
      <c r="O47" s="37">
        <v>135827.13485966832</v>
      </c>
      <c r="P47" s="37">
        <v>124554.44831111049</v>
      </c>
      <c r="Q47" s="37">
        <v>122830.34644824988</v>
      </c>
      <c r="R47" s="37">
        <v>161948.47720447974</v>
      </c>
      <c r="S47" s="37">
        <v>158708.79239877267</v>
      </c>
      <c r="T47" s="37">
        <v>168029.23332029535</v>
      </c>
      <c r="U47" s="37">
        <v>182808.56897767587</v>
      </c>
      <c r="V47" s="37">
        <v>171596.66008136934</v>
      </c>
      <c r="W47" s="37">
        <v>193169.46379729523</v>
      </c>
      <c r="X47" s="37">
        <v>179579.03874689247</v>
      </c>
      <c r="Y47" s="37">
        <v>262019.55026636878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231879.96314295032</v>
      </c>
      <c r="D49" s="37">
        <v>215731.54096680135</v>
      </c>
      <c r="E49" s="37">
        <v>269333.74738116772</v>
      </c>
      <c r="F49" s="37">
        <v>332768.47979184031</v>
      </c>
      <c r="G49" s="37">
        <v>420638.72787917661</v>
      </c>
      <c r="H49" s="37">
        <v>401201.45392510202</v>
      </c>
      <c r="I49" s="37">
        <v>384593.8486114596</v>
      </c>
      <c r="J49" s="37">
        <v>380528.17743027769</v>
      </c>
      <c r="K49" s="37">
        <v>370413.26981633622</v>
      </c>
      <c r="L49" s="37">
        <v>397223.78854696872</v>
      </c>
      <c r="M49" s="37">
        <v>440443.62859424623</v>
      </c>
      <c r="N49" s="37">
        <v>686731.6555861407</v>
      </c>
      <c r="O49" s="37">
        <v>720551.70543398149</v>
      </c>
      <c r="P49" s="37">
        <v>734749.24551653489</v>
      </c>
      <c r="Q49" s="37">
        <v>837872.39884138806</v>
      </c>
      <c r="R49" s="37">
        <v>1148569.792132074</v>
      </c>
      <c r="S49" s="37">
        <v>1147968.8187398473</v>
      </c>
      <c r="T49" s="37">
        <v>1175979.745797514</v>
      </c>
      <c r="U49" s="37">
        <v>1208801.5722451285</v>
      </c>
      <c r="V49" s="37">
        <v>1426471.8549010102</v>
      </c>
      <c r="W49" s="37">
        <v>1461499.8275463153</v>
      </c>
      <c r="X49" s="37">
        <v>1349583.0935208686</v>
      </c>
      <c r="Y49" s="37">
        <v>1743663.4863925688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217865.82190383287</v>
      </c>
      <c r="D50" s="37">
        <v>195061.15411615069</v>
      </c>
      <c r="E50" s="37">
        <v>223187.46998396085</v>
      </c>
      <c r="F50" s="37">
        <v>309241.54677403229</v>
      </c>
      <c r="G50" s="37">
        <v>354663.69266485283</v>
      </c>
      <c r="H50" s="37">
        <v>525262.98010842386</v>
      </c>
      <c r="I50" s="37">
        <v>397268.80407640827</v>
      </c>
      <c r="J50" s="37">
        <v>501995.27272141073</v>
      </c>
      <c r="K50" s="37">
        <v>552476.95938441693</v>
      </c>
      <c r="L50" s="37">
        <v>567789.89877372235</v>
      </c>
      <c r="M50" s="37">
        <v>788885.6833805854</v>
      </c>
      <c r="N50" s="37">
        <v>685599.13052549725</v>
      </c>
      <c r="O50" s="37">
        <v>795761.25149228284</v>
      </c>
      <c r="P50" s="37">
        <v>964364.50609171065</v>
      </c>
      <c r="Q50" s="37">
        <v>1118300.4500359441</v>
      </c>
      <c r="R50" s="37">
        <v>1509366.4749049749</v>
      </c>
      <c r="S50" s="37">
        <v>1440301.8636706229</v>
      </c>
      <c r="T50" s="37">
        <v>1563888.6867158273</v>
      </c>
      <c r="U50" s="37">
        <v>1725500.7192582851</v>
      </c>
      <c r="V50" s="37">
        <v>1837576.4084429508</v>
      </c>
      <c r="W50" s="37">
        <v>2096439.4076326312</v>
      </c>
      <c r="X50" s="37">
        <v>1823465.409033373</v>
      </c>
      <c r="Y50" s="37">
        <v>2147128.4032073272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10070613.562688127</v>
      </c>
      <c r="D52" s="38">
        <v>10387436.675423764</v>
      </c>
      <c r="E52" s="38">
        <v>10570964.454005077</v>
      </c>
      <c r="F52" s="38">
        <v>10546317.515853003</v>
      </c>
      <c r="G52" s="38">
        <v>11126689.899277441</v>
      </c>
      <c r="H52" s="38">
        <v>11614014.282372653</v>
      </c>
      <c r="I52" s="38">
        <v>12025706.842060827</v>
      </c>
      <c r="J52" s="38">
        <v>12138860.360889852</v>
      </c>
      <c r="K52" s="38">
        <v>12561455.3319491</v>
      </c>
      <c r="L52" s="38">
        <v>12587276.255741522</v>
      </c>
      <c r="M52" s="38">
        <v>12970503.512970529</v>
      </c>
      <c r="N52" s="38">
        <v>13495527.986883759</v>
      </c>
      <c r="O52" s="38">
        <v>10117516.351975061</v>
      </c>
      <c r="P52" s="38">
        <v>9616643.0881228596</v>
      </c>
      <c r="Q52" s="38">
        <v>10844685.381504998</v>
      </c>
      <c r="R52" s="38">
        <v>9414876.1829545796</v>
      </c>
      <c r="S52" s="38">
        <v>8094986.5603076294</v>
      </c>
      <c r="T52" s="38">
        <v>7952412.0729448721</v>
      </c>
      <c r="U52" s="38">
        <v>7145218.0679963455</v>
      </c>
      <c r="V52" s="38">
        <v>6001355.5455313399</v>
      </c>
      <c r="W52" s="38">
        <v>6712294.8026196361</v>
      </c>
      <c r="X52" s="38">
        <v>5211459.4771251678</v>
      </c>
      <c r="Y52" s="38">
        <v>7915462.0864869505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147658.35891602817</v>
      </c>
      <c r="D53" s="39">
        <v>146390.23247403395</v>
      </c>
      <c r="E53" s="39">
        <v>159090.28747907304</v>
      </c>
      <c r="F53" s="39">
        <v>161987.57267852128</v>
      </c>
      <c r="G53" s="39">
        <v>162983.84248574369</v>
      </c>
      <c r="H53" s="39">
        <v>164741.76614648791</v>
      </c>
      <c r="I53" s="39">
        <v>166561.93267293251</v>
      </c>
      <c r="J53" s="39">
        <v>190019.1855436929</v>
      </c>
      <c r="K53" s="39">
        <v>200022.98861485091</v>
      </c>
      <c r="L53" s="39">
        <v>202543.52222841489</v>
      </c>
      <c r="M53" s="39">
        <v>220634.6577215076</v>
      </c>
      <c r="N53" s="39">
        <v>260500.93448895239</v>
      </c>
      <c r="O53" s="39">
        <v>240538.54821384256</v>
      </c>
      <c r="P53" s="39">
        <v>245755.58206224465</v>
      </c>
      <c r="Q53" s="39">
        <v>255196.75003048475</v>
      </c>
      <c r="R53" s="39">
        <v>363642.74565239809</v>
      </c>
      <c r="S53" s="39">
        <v>378964.53698345996</v>
      </c>
      <c r="T53" s="39">
        <v>389028.4783182072</v>
      </c>
      <c r="U53" s="39">
        <v>405974.13076651283</v>
      </c>
      <c r="V53" s="39">
        <v>437191.78259610431</v>
      </c>
      <c r="W53" s="39">
        <v>373637.99757253798</v>
      </c>
      <c r="X53" s="39">
        <v>338624.08932848508</v>
      </c>
      <c r="Y53" s="39">
        <v>434207.74250467494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352086.14463902824</v>
      </c>
      <c r="D57" s="37">
        <v>354350.85444063041</v>
      </c>
      <c r="E57" s="37">
        <v>356630.13144563884</v>
      </c>
      <c r="F57" s="37">
        <v>358924.06935410015</v>
      </c>
      <c r="G57" s="37">
        <v>361232.76246876549</v>
      </c>
      <c r="H57" s="37">
        <v>363556.30569896381</v>
      </c>
      <c r="I57" s="37">
        <v>365894.7945645079</v>
      </c>
      <c r="J57" s="37">
        <v>368248.32519961707</v>
      </c>
      <c r="K57" s="37">
        <v>370616.99435687158</v>
      </c>
      <c r="L57" s="37">
        <v>373000.89941118937</v>
      </c>
      <c r="M57" s="37">
        <v>375400.13836382981</v>
      </c>
      <c r="N57" s="37">
        <v>377814.80984642077</v>
      </c>
      <c r="O57" s="37">
        <v>380245.01312501635</v>
      </c>
      <c r="P57" s="37">
        <v>382690.84810417239</v>
      </c>
      <c r="Q57" s="37">
        <v>385152.415331061</v>
      </c>
      <c r="R57" s="37">
        <v>387629.81599959731</v>
      </c>
      <c r="S57" s="37">
        <v>390123.15195460152</v>
      </c>
      <c r="T57" s="37">
        <v>392632.52569598891</v>
      </c>
      <c r="U57" s="37">
        <v>420763.14463902824</v>
      </c>
      <c r="V57" s="37">
        <v>401470.85444063041</v>
      </c>
      <c r="W57" s="37">
        <v>380174.13144563884</v>
      </c>
      <c r="X57" s="37">
        <v>343884.06935410015</v>
      </c>
      <c r="Y57" s="37">
        <v>291961.76246876549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196033.96691743378</v>
      </c>
      <c r="D58" s="37">
        <v>198564.87732796697</v>
      </c>
      <c r="E58" s="37">
        <v>201128.46323656198</v>
      </c>
      <c r="F58" s="37">
        <v>203725.14650255116</v>
      </c>
      <c r="G58" s="37">
        <v>206355.35443170974</v>
      </c>
      <c r="H58" s="37">
        <v>209019.51984657627</v>
      </c>
      <c r="I58" s="37">
        <v>211718.08115767315</v>
      </c>
      <c r="J58" s="37">
        <v>214451.48243565578</v>
      </c>
      <c r="K58" s="37">
        <v>217220.17348438222</v>
      </c>
      <c r="L58" s="37">
        <v>220024.60991493706</v>
      </c>
      <c r="M58" s="37">
        <v>222865.25322060287</v>
      </c>
      <c r="N58" s="37">
        <v>225742.57085280493</v>
      </c>
      <c r="O58" s="37">
        <v>228657.03629803378</v>
      </c>
      <c r="P58" s="37">
        <v>231609.12915575877</v>
      </c>
      <c r="Q58" s="37">
        <v>234599.33521735203</v>
      </c>
      <c r="R58" s="37">
        <v>286472.96691743378</v>
      </c>
      <c r="S58" s="37">
        <v>285724.87732796744</v>
      </c>
      <c r="T58" s="37">
        <v>285936.46323656198</v>
      </c>
      <c r="U58" s="37">
        <v>280765.14650255069</v>
      </c>
      <c r="V58" s="37">
        <v>271081.35443170927</v>
      </c>
      <c r="W58" s="37">
        <v>246866.51984657627</v>
      </c>
      <c r="X58" s="37">
        <v>250670.08115767315</v>
      </c>
      <c r="Y58" s="37">
        <v>287973.48243565578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9153.253482461645</v>
      </c>
      <c r="D59" s="37">
        <v>9571.003876155708</v>
      </c>
      <c r="E59" s="37">
        <v>10007.820210912789</v>
      </c>
      <c r="F59" s="37">
        <v>10464.572647752764</v>
      </c>
      <c r="G59" s="37">
        <v>10942.171061455068</v>
      </c>
      <c r="H59" s="37">
        <v>11441.566853077034</v>
      </c>
      <c r="I59" s="37">
        <v>11963.754845194635</v>
      </c>
      <c r="J59" s="37">
        <v>12509.775263641</v>
      </c>
      <c r="K59" s="37">
        <v>13080.715809690941</v>
      </c>
      <c r="L59" s="37">
        <v>13677.713826818828</v>
      </c>
      <c r="M59" s="37">
        <v>14301.958566346322</v>
      </c>
      <c r="N59" s="37">
        <v>14954.693556493265</v>
      </c>
      <c r="O59" s="37">
        <v>13439.253482461645</v>
      </c>
      <c r="P59" s="37">
        <v>14105.003876155708</v>
      </c>
      <c r="Q59" s="37">
        <v>14921.820210912789</v>
      </c>
      <c r="R59" s="37">
        <v>15617.572647752764</v>
      </c>
      <c r="S59" s="37">
        <v>12369.171061455039</v>
      </c>
      <c r="T59" s="37">
        <v>7442.5668530770345</v>
      </c>
      <c r="U59" s="37">
        <v>6101.754845194635</v>
      </c>
      <c r="V59" s="37">
        <v>7843.7752636410296</v>
      </c>
      <c r="W59" s="37">
        <v>8129.7158096909989</v>
      </c>
      <c r="X59" s="37">
        <v>10826.713826818857</v>
      </c>
      <c r="Y59" s="37">
        <v>15148.958566346206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12699.477204479743</v>
      </c>
      <c r="D60" s="37">
        <v>13357.792398772785</v>
      </c>
      <c r="E60" s="37">
        <v>14050.233320295287</v>
      </c>
      <c r="F60" s="37">
        <v>14778.56897767575</v>
      </c>
      <c r="G60" s="37">
        <v>15544.660081369337</v>
      </c>
      <c r="H60" s="37">
        <v>16350.463797295233</v>
      </c>
      <c r="I60" s="37">
        <v>17198.038746892475</v>
      </c>
      <c r="J60" s="37">
        <v>18089.55026636878</v>
      </c>
      <c r="K60" s="37">
        <v>19027.275938578066</v>
      </c>
      <c r="L60" s="37">
        <v>20013.611411659978</v>
      </c>
      <c r="M60" s="37">
        <v>21051.076519304188</v>
      </c>
      <c r="N60" s="37">
        <v>22142.321718279505</v>
      </c>
      <c r="O60" s="37">
        <v>23290.134859668324</v>
      </c>
      <c r="P60" s="37">
        <v>24497.448311110493</v>
      </c>
      <c r="Q60" s="37">
        <v>25767.346448249882</v>
      </c>
      <c r="R60" s="37">
        <v>66852.477204479743</v>
      </c>
      <c r="S60" s="37">
        <v>72694.792398772668</v>
      </c>
      <c r="T60" s="37">
        <v>80123.233320295345</v>
      </c>
      <c r="U60" s="37">
        <v>88513.568977675866</v>
      </c>
      <c r="V60" s="37">
        <v>97623.660081369337</v>
      </c>
      <c r="W60" s="37">
        <v>100440.46379729547</v>
      </c>
      <c r="X60" s="37">
        <v>106018.03874689247</v>
      </c>
      <c r="Y60" s="37">
        <v>118158.55026636878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132709.28206211072</v>
      </c>
      <c r="D62" s="37">
        <v>142956.74048191868</v>
      </c>
      <c r="E62" s="37">
        <v>153995.48043406568</v>
      </c>
      <c r="F62" s="37">
        <v>165886.60257763858</v>
      </c>
      <c r="G62" s="37">
        <v>178695.92560239858</v>
      </c>
      <c r="H62" s="37">
        <v>192494.35054258211</v>
      </c>
      <c r="I62" s="37">
        <v>207358.25322204828</v>
      </c>
      <c r="J62" s="37">
        <v>223369.90700299805</v>
      </c>
      <c r="K62" s="37">
        <v>231879.96314295055</v>
      </c>
      <c r="L62" s="37">
        <v>215731.54096680135</v>
      </c>
      <c r="M62" s="37">
        <v>269333.74738116795</v>
      </c>
      <c r="N62" s="37">
        <v>332768.47979184007</v>
      </c>
      <c r="O62" s="37">
        <v>420638.72787917592</v>
      </c>
      <c r="P62" s="37">
        <v>401201.45392510202</v>
      </c>
      <c r="Q62" s="37">
        <v>384593.84861145914</v>
      </c>
      <c r="R62" s="37">
        <v>380528.17743027769</v>
      </c>
      <c r="S62" s="37">
        <v>370413.26981633622</v>
      </c>
      <c r="T62" s="37">
        <v>397223.78854696825</v>
      </c>
      <c r="U62" s="37">
        <v>440443.62859424669</v>
      </c>
      <c r="V62" s="37">
        <v>686731.65558614023</v>
      </c>
      <c r="W62" s="37">
        <v>720551.70543398149</v>
      </c>
      <c r="X62" s="37">
        <v>734749.24551653489</v>
      </c>
      <c r="Y62" s="37">
        <v>837872.39884138852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59603.184155376744</v>
      </c>
      <c r="D63" s="37">
        <v>61676.595259695197</v>
      </c>
      <c r="E63" s="37">
        <v>63822.133946934366</v>
      </c>
      <c r="F63" s="37">
        <v>66042.309313436737</v>
      </c>
      <c r="G63" s="37">
        <v>68339.717739274492</v>
      </c>
      <c r="H63" s="37">
        <v>217865.82190383296</v>
      </c>
      <c r="I63" s="37">
        <v>195061.15411615069</v>
      </c>
      <c r="J63" s="37">
        <v>223187.46998396097</v>
      </c>
      <c r="K63" s="37">
        <v>309241.54677403253</v>
      </c>
      <c r="L63" s="37">
        <v>354663.69266485283</v>
      </c>
      <c r="M63" s="37">
        <v>525262.98010842409</v>
      </c>
      <c r="N63" s="37">
        <v>397268.80407640804</v>
      </c>
      <c r="O63" s="37">
        <v>501995.27272141073</v>
      </c>
      <c r="P63" s="37">
        <v>552476.9593844167</v>
      </c>
      <c r="Q63" s="37">
        <v>567789.89877372235</v>
      </c>
      <c r="R63" s="37">
        <v>788885.68338058516</v>
      </c>
      <c r="S63" s="37">
        <v>685599.13052549772</v>
      </c>
      <c r="T63" s="37">
        <v>795761.25149228238</v>
      </c>
      <c r="U63" s="37">
        <v>964364.50609171111</v>
      </c>
      <c r="V63" s="37">
        <v>1118300.4500359436</v>
      </c>
      <c r="W63" s="37">
        <v>1509366.4749049749</v>
      </c>
      <c r="X63" s="37">
        <v>1440301.8636706229</v>
      </c>
      <c r="Y63" s="37">
        <v>1563888.6867158283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8541615.8744996041</v>
      </c>
      <c r="D65" s="38">
        <v>8623560.6133654043</v>
      </c>
      <c r="E65" s="38">
        <v>8823720.6221804991</v>
      </c>
      <c r="F65" s="38">
        <v>8948191.4578525349</v>
      </c>
      <c r="G65" s="38">
        <v>9443182.784398973</v>
      </c>
      <c r="H65" s="38">
        <v>9833366.4220436439</v>
      </c>
      <c r="I65" s="38">
        <v>10496524.065248147</v>
      </c>
      <c r="J65" s="38">
        <v>10684546.275186092</v>
      </c>
      <c r="K65" s="38">
        <v>11029979.306767777</v>
      </c>
      <c r="L65" s="38">
        <v>11489934.011350125</v>
      </c>
      <c r="M65" s="38">
        <v>11629334.049973741</v>
      </c>
      <c r="N65" s="38">
        <v>10450872.819959462</v>
      </c>
      <c r="O65" s="38">
        <v>7895929.3954088986</v>
      </c>
      <c r="P65" s="38">
        <v>7950519.0830552503</v>
      </c>
      <c r="Q65" s="38">
        <v>9398424.2369426936</v>
      </c>
      <c r="R65" s="38">
        <v>7904459.2803214416</v>
      </c>
      <c r="S65" s="38">
        <v>6589407.9152199402</v>
      </c>
      <c r="T65" s="38">
        <v>6445402.6830049157</v>
      </c>
      <c r="U65" s="38">
        <v>5710715.6757299751</v>
      </c>
      <c r="V65" s="38">
        <v>4828052.6549447477</v>
      </c>
      <c r="W65" s="38">
        <v>3994381.4424012154</v>
      </c>
      <c r="X65" s="38">
        <v>3603583.641181007</v>
      </c>
      <c r="Y65" s="38">
        <v>3670848.1670001447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115149.66645815992</v>
      </c>
      <c r="D66" s="39">
        <v>117135.3957635134</v>
      </c>
      <c r="E66" s="39">
        <v>119155.36851042812</v>
      </c>
      <c r="F66" s="39">
        <v>121210.17521911557</v>
      </c>
      <c r="G66" s="39">
        <v>123300.41659317189</v>
      </c>
      <c r="H66" s="39">
        <v>125426.70369518735</v>
      </c>
      <c r="I66" s="39">
        <v>127589.65812538471</v>
      </c>
      <c r="J66" s="39">
        <v>129789.91220333893</v>
      </c>
      <c r="K66" s="39">
        <v>147658.35891602817</v>
      </c>
      <c r="L66" s="39">
        <v>146390.23247403395</v>
      </c>
      <c r="M66" s="39">
        <v>159090.28747907304</v>
      </c>
      <c r="N66" s="39">
        <v>161987.57267852128</v>
      </c>
      <c r="O66" s="39">
        <v>162983.84248574381</v>
      </c>
      <c r="P66" s="39">
        <v>164741.76614648779</v>
      </c>
      <c r="Q66" s="39">
        <v>166561.93267293251</v>
      </c>
      <c r="R66" s="39">
        <v>190019.18554369267</v>
      </c>
      <c r="S66" s="39">
        <v>200022.98861485114</v>
      </c>
      <c r="T66" s="39">
        <v>202543.52222841512</v>
      </c>
      <c r="U66" s="39">
        <v>220634.65772150736</v>
      </c>
      <c r="V66" s="39">
        <v>260500.93448895216</v>
      </c>
      <c r="W66" s="39">
        <v>240538.54821384279</v>
      </c>
      <c r="X66" s="39">
        <v>245755.58206224488</v>
      </c>
      <c r="Y66" s="39">
        <v>255196.75003048452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8759.9999999999945</v>
      </c>
      <c r="C70" s="40">
        <v>8759.9999999999927</v>
      </c>
      <c r="D70" s="40">
        <v>8759.9999999999964</v>
      </c>
      <c r="E70" s="40">
        <v>8759.9999999999945</v>
      </c>
      <c r="F70" s="40">
        <v>8759.9999999999945</v>
      </c>
      <c r="G70" s="40">
        <v>8759.9999999999909</v>
      </c>
      <c r="H70" s="40">
        <v>8759.9999999999927</v>
      </c>
      <c r="I70" s="40">
        <v>8759.9999999999927</v>
      </c>
      <c r="J70" s="40">
        <v>8759.9999999999964</v>
      </c>
      <c r="K70" s="40">
        <v>8759.9999999999964</v>
      </c>
      <c r="L70" s="40">
        <v>8759.9999999999945</v>
      </c>
      <c r="M70" s="40">
        <v>8759.9999999999909</v>
      </c>
      <c r="N70" s="40">
        <v>8759.9999999999909</v>
      </c>
      <c r="O70" s="40">
        <v>8759.9999999999945</v>
      </c>
      <c r="P70" s="40">
        <v>8759.9999999999945</v>
      </c>
      <c r="Q70" s="40">
        <v>8759.9999999999945</v>
      </c>
      <c r="R70" s="40">
        <v>8759.9999999999945</v>
      </c>
      <c r="S70" s="40">
        <v>8759.9999999999964</v>
      </c>
      <c r="T70" s="40">
        <v>8759.9999999999945</v>
      </c>
      <c r="U70" s="40">
        <v>8759.9999999999982</v>
      </c>
      <c r="V70" s="40">
        <v>8759.9999999999945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392.11789198846463</v>
      </c>
      <c r="C71" s="40">
        <v>383.85210013939417</v>
      </c>
      <c r="D71" s="40">
        <v>382.887447584602</v>
      </c>
      <c r="E71" s="40">
        <v>381.80540456382141</v>
      </c>
      <c r="F71" s="40">
        <v>381.68893967808896</v>
      </c>
      <c r="G71" s="40">
        <v>381.64014853870998</v>
      </c>
      <c r="H71" s="40">
        <v>381.83115271987685</v>
      </c>
      <c r="I71" s="40">
        <v>380.25115680293015</v>
      </c>
      <c r="J71" s="40">
        <v>377.23029799723201</v>
      </c>
      <c r="K71" s="40">
        <v>375.83192693019794</v>
      </c>
      <c r="L71" s="40">
        <v>374.71532672197236</v>
      </c>
      <c r="M71" s="40">
        <v>374.52848320566625</v>
      </c>
      <c r="N71" s="40">
        <v>375.54499538188912</v>
      </c>
      <c r="O71" s="40">
        <v>376.04054315880649</v>
      </c>
      <c r="P71" s="40">
        <v>375.63771354783614</v>
      </c>
      <c r="Q71" s="40">
        <v>378.08961220465284</v>
      </c>
      <c r="R71" s="40">
        <v>382.18745352083988</v>
      </c>
      <c r="S71" s="40">
        <v>384.4999960774424</v>
      </c>
      <c r="T71" s="40">
        <v>382.76931893760872</v>
      </c>
      <c r="U71" s="40">
        <v>377.73464552002537</v>
      </c>
      <c r="V71" s="40">
        <v>380.15315709819447</v>
      </c>
      <c r="W71" s="40">
        <v>383.47008383845679</v>
      </c>
      <c r="X71" s="40">
        <v>383.3672582547876</v>
      </c>
      <c r="Y71" s="40">
        <v>383.31584546295301</v>
      </c>
      <c r="DA71" s="58" t="s">
        <v>1010</v>
      </c>
    </row>
    <row r="72" spans="1:105" ht="12" customHeight="1" x14ac:dyDescent="0.25">
      <c r="A72" s="28" t="s">
        <v>46</v>
      </c>
      <c r="B72" s="40">
        <v>251.46831054149092</v>
      </c>
      <c r="C72" s="40">
        <v>249.77338447394717</v>
      </c>
      <c r="D72" s="40">
        <v>247.17368273119752</v>
      </c>
      <c r="E72" s="40">
        <v>246.78450620314808</v>
      </c>
      <c r="F72" s="40">
        <v>243.78448182704366</v>
      </c>
      <c r="G72" s="40">
        <v>240.69964399619252</v>
      </c>
      <c r="H72" s="40">
        <v>237.63639148429328</v>
      </c>
      <c r="I72" s="40">
        <v>234.42190168737426</v>
      </c>
      <c r="J72" s="40">
        <v>230.59882133071258</v>
      </c>
      <c r="K72" s="40">
        <v>226.15628761552054</v>
      </c>
      <c r="L72" s="40">
        <v>221.67932551132935</v>
      </c>
      <c r="M72" s="40">
        <v>219.49229757792958</v>
      </c>
      <c r="N72" s="40">
        <v>219.8240676387675</v>
      </c>
      <c r="O72" s="40">
        <v>219.70113945866004</v>
      </c>
      <c r="P72" s="40">
        <v>218.86071561368681</v>
      </c>
      <c r="Q72" s="40">
        <v>218.50376414472555</v>
      </c>
      <c r="R72" s="40">
        <v>222.43379591701847</v>
      </c>
      <c r="S72" s="40">
        <v>224.49710911678551</v>
      </c>
      <c r="T72" s="40">
        <v>223.86788439446252</v>
      </c>
      <c r="U72" s="40">
        <v>222.13607869749788</v>
      </c>
      <c r="V72" s="40">
        <v>222.2869642577902</v>
      </c>
      <c r="W72" s="40">
        <v>225.52312331098523</v>
      </c>
      <c r="X72" s="40">
        <v>221.1114279751032</v>
      </c>
      <c r="Y72" s="40">
        <v>218.90558030716218</v>
      </c>
      <c r="DA72" s="58" t="s">
        <v>1011</v>
      </c>
    </row>
    <row r="73" spans="1:105" ht="12" customHeight="1" x14ac:dyDescent="0.25">
      <c r="A73" s="28" t="s">
        <v>45</v>
      </c>
      <c r="B73" s="40">
        <v>396.6181359628925</v>
      </c>
      <c r="C73" s="40">
        <v>399.51709316801328</v>
      </c>
      <c r="D73" s="40">
        <v>396.74318038226767</v>
      </c>
      <c r="E73" s="40">
        <v>397.00457686680238</v>
      </c>
      <c r="F73" s="40">
        <v>397.2733025186036</v>
      </c>
      <c r="G73" s="40">
        <v>397.83489529451344</v>
      </c>
      <c r="H73" s="40">
        <v>398.37402894101996</v>
      </c>
      <c r="I73" s="40">
        <v>393.4683864186884</v>
      </c>
      <c r="J73" s="40">
        <v>397.2240211009119</v>
      </c>
      <c r="K73" s="40">
        <v>395.42298043478291</v>
      </c>
      <c r="L73" s="40">
        <v>394.83044036058817</v>
      </c>
      <c r="M73" s="40">
        <v>396.63131347020004</v>
      </c>
      <c r="N73" s="40">
        <v>398.10950072369485</v>
      </c>
      <c r="O73" s="40">
        <v>400.58286068189403</v>
      </c>
      <c r="P73" s="40">
        <v>402.56895277604286</v>
      </c>
      <c r="Q73" s="40">
        <v>405.08063203924848</v>
      </c>
      <c r="R73" s="40">
        <v>406.59502563137045</v>
      </c>
      <c r="S73" s="40">
        <v>411.79964234254948</v>
      </c>
      <c r="T73" s="40">
        <v>414.89533400862376</v>
      </c>
      <c r="U73" s="40">
        <v>414.44067881787134</v>
      </c>
      <c r="V73" s="40">
        <v>433.52726795380039</v>
      </c>
      <c r="W73" s="40">
        <v>463.13515773294381</v>
      </c>
      <c r="X73" s="40">
        <v>440.91296057335387</v>
      </c>
      <c r="Y73" s="40">
        <v>429.80186199355893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1255.104013403369</v>
      </c>
      <c r="C75" s="40">
        <v>1263.8078677408564</v>
      </c>
      <c r="D75" s="40">
        <v>1269.639487097483</v>
      </c>
      <c r="E75" s="40">
        <v>1273.3930692644428</v>
      </c>
      <c r="F75" s="40">
        <v>1274.2678780493395</v>
      </c>
      <c r="G75" s="40">
        <v>1272.7964774235832</v>
      </c>
      <c r="H75" s="40">
        <v>1269.5942100444952</v>
      </c>
      <c r="I75" s="40">
        <v>1264.6772094220896</v>
      </c>
      <c r="J75" s="40">
        <v>1262.2499759502939</v>
      </c>
      <c r="K75" s="40">
        <v>1257.0785354369825</v>
      </c>
      <c r="L75" s="40">
        <v>1253.7688297735083</v>
      </c>
      <c r="M75" s="40">
        <v>1264.5177638871412</v>
      </c>
      <c r="N75" s="40">
        <v>1270.6613192264092</v>
      </c>
      <c r="O75" s="40">
        <v>1279.2645288761139</v>
      </c>
      <c r="P75" s="40">
        <v>1288.0723267936266</v>
      </c>
      <c r="Q75" s="40">
        <v>1297.6873177253294</v>
      </c>
      <c r="R75" s="40">
        <v>1340.3012451566165</v>
      </c>
      <c r="S75" s="40">
        <v>1375.5063776338084</v>
      </c>
      <c r="T75" s="40">
        <v>1392.6492612523925</v>
      </c>
      <c r="U75" s="40">
        <v>1400.4294560268661</v>
      </c>
      <c r="V75" s="40">
        <v>1482.2111074800214</v>
      </c>
      <c r="W75" s="40">
        <v>1586.5783741197133</v>
      </c>
      <c r="X75" s="40">
        <v>1512.7737908988443</v>
      </c>
      <c r="Y75" s="40">
        <v>1475.8714992884097</v>
      </c>
      <c r="DA75" s="58" t="s">
        <v>1013</v>
      </c>
    </row>
    <row r="76" spans="1:105" ht="12" customHeight="1" x14ac:dyDescent="0.25">
      <c r="A76" s="28" t="s">
        <v>27</v>
      </c>
      <c r="B76" s="40">
        <v>501.89200976433443</v>
      </c>
      <c r="C76" s="40">
        <v>511.92051870535687</v>
      </c>
      <c r="D76" s="40">
        <v>521.11380146587373</v>
      </c>
      <c r="E76" s="40">
        <v>529.80299242257922</v>
      </c>
      <c r="F76" s="40">
        <v>538.09978090821232</v>
      </c>
      <c r="G76" s="40">
        <v>545.92520955096143</v>
      </c>
      <c r="H76" s="40">
        <v>553.77387005988703</v>
      </c>
      <c r="I76" s="40">
        <v>561.17520835006394</v>
      </c>
      <c r="J76" s="40">
        <v>566.85712470339183</v>
      </c>
      <c r="K76" s="40">
        <v>571.60122487063961</v>
      </c>
      <c r="L76" s="40">
        <v>577.3110907876578</v>
      </c>
      <c r="M76" s="40">
        <v>586.83028855552504</v>
      </c>
      <c r="N76" s="40">
        <v>594.17342550650199</v>
      </c>
      <c r="O76" s="40">
        <v>602.98744401611168</v>
      </c>
      <c r="P76" s="40">
        <v>612.05321770697662</v>
      </c>
      <c r="Q76" s="40">
        <v>621.74687831303709</v>
      </c>
      <c r="R76" s="40">
        <v>652.00321454978575</v>
      </c>
      <c r="S76" s="40">
        <v>679.43452176734922</v>
      </c>
      <c r="T76" s="40">
        <v>696.89414708486845</v>
      </c>
      <c r="U76" s="40">
        <v>708.67543575210311</v>
      </c>
      <c r="V76" s="40">
        <v>758.15501234013504</v>
      </c>
      <c r="W76" s="40">
        <v>813.02905791753778</v>
      </c>
      <c r="X76" s="40">
        <v>778.44273633741579</v>
      </c>
      <c r="Y76" s="40">
        <v>761.14957554735486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481.30237872881838</v>
      </c>
      <c r="C78" s="41">
        <v>483.52574346829425</v>
      </c>
      <c r="D78" s="41">
        <v>485.27944154764469</v>
      </c>
      <c r="E78" s="41">
        <v>486.83211228917168</v>
      </c>
      <c r="F78" s="41">
        <v>488.50085169915837</v>
      </c>
      <c r="G78" s="41">
        <v>490.06784074075046</v>
      </c>
      <c r="H78" s="41">
        <v>491.98090756364297</v>
      </c>
      <c r="I78" s="41">
        <v>493.69742162915179</v>
      </c>
      <c r="J78" s="41">
        <v>494.05548544037464</v>
      </c>
      <c r="K78" s="41">
        <v>493.81868124288417</v>
      </c>
      <c r="L78" s="41">
        <v>494.55688842184094</v>
      </c>
      <c r="M78" s="41">
        <v>496.24952041782745</v>
      </c>
      <c r="N78" s="41">
        <v>496.03488613139615</v>
      </c>
      <c r="O78" s="41">
        <v>497.42585305305641</v>
      </c>
      <c r="P78" s="41">
        <v>499.19686081757879</v>
      </c>
      <c r="Q78" s="41">
        <v>501.60575935560382</v>
      </c>
      <c r="R78" s="41">
        <v>502.52570429795026</v>
      </c>
      <c r="S78" s="41">
        <v>505.63919046911315</v>
      </c>
      <c r="T78" s="41">
        <v>505.16567244073957</v>
      </c>
      <c r="U78" s="41">
        <v>501.68896525506898</v>
      </c>
      <c r="V78" s="41">
        <v>525.65179041789418</v>
      </c>
      <c r="W78" s="41">
        <v>555.07795901242389</v>
      </c>
      <c r="X78" s="41">
        <v>529.02648416042541</v>
      </c>
      <c r="Y78" s="41">
        <v>516.00074673442623</v>
      </c>
      <c r="DA78" s="59" t="s">
        <v>1015</v>
      </c>
    </row>
    <row r="79" spans="1:105" ht="12" customHeight="1" x14ac:dyDescent="0.25">
      <c r="A79" s="32" t="s">
        <v>25</v>
      </c>
      <c r="B79" s="42">
        <v>32.487100839162053</v>
      </c>
      <c r="C79" s="42">
        <v>32.899187107923126</v>
      </c>
      <c r="D79" s="42">
        <v>33.223518245090403</v>
      </c>
      <c r="E79" s="42">
        <v>33.485022877133972</v>
      </c>
      <c r="F79" s="42">
        <v>33.711029758254242</v>
      </c>
      <c r="G79" s="42">
        <v>33.891075483312363</v>
      </c>
      <c r="H79" s="42">
        <v>34.059840531448209</v>
      </c>
      <c r="I79" s="42">
        <v>34.182852195389039</v>
      </c>
      <c r="J79" s="42">
        <v>34.182283746029178</v>
      </c>
      <c r="K79" s="42">
        <v>34.113493123943059</v>
      </c>
      <c r="L79" s="42">
        <v>34.087029850982333</v>
      </c>
      <c r="M79" s="42">
        <v>34.441468141232299</v>
      </c>
      <c r="N79" s="42">
        <v>34.636759378890304</v>
      </c>
      <c r="O79" s="42">
        <v>34.918874087622036</v>
      </c>
      <c r="P79" s="42">
        <v>35.204545235620124</v>
      </c>
      <c r="Q79" s="42">
        <v>35.513562442025957</v>
      </c>
      <c r="R79" s="42">
        <v>36.279070241014047</v>
      </c>
      <c r="S79" s="42">
        <v>36.82290962918767</v>
      </c>
      <c r="T79" s="42">
        <v>36.882570514781662</v>
      </c>
      <c r="U79" s="42">
        <v>36.618722810007505</v>
      </c>
      <c r="V79" s="42">
        <v>38.417968023068703</v>
      </c>
      <c r="W79" s="42">
        <v>40.887905057575253</v>
      </c>
      <c r="X79" s="42">
        <v>39.016269430491356</v>
      </c>
      <c r="Y79" s="42">
        <v>38.080451616949411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54.102793138468549</v>
      </c>
      <c r="C83" s="29">
        <v>53.409212209871093</v>
      </c>
      <c r="D83" s="29">
        <v>52.625739232763841</v>
      </c>
      <c r="E83" s="29">
        <v>51.823562101658645</v>
      </c>
      <c r="F83" s="29">
        <v>51.027265118765008</v>
      </c>
      <c r="G83" s="29">
        <v>50.277142156610985</v>
      </c>
      <c r="H83" s="29">
        <v>49.599736630225301</v>
      </c>
      <c r="I83" s="29">
        <v>48.871409453250052</v>
      </c>
      <c r="J83" s="29">
        <v>47.951956388011766</v>
      </c>
      <c r="K83" s="29">
        <v>47.076099148027694</v>
      </c>
      <c r="L83" s="29">
        <v>46.098931381918234</v>
      </c>
      <c r="M83" s="29">
        <v>44.973863916634564</v>
      </c>
      <c r="N83" s="29">
        <v>43.674741336342443</v>
      </c>
      <c r="O83" s="29">
        <v>42.287046202671668</v>
      </c>
      <c r="P83" s="29">
        <v>40.842789618267261</v>
      </c>
      <c r="Q83" s="29">
        <v>39.152829416945849</v>
      </c>
      <c r="R83" s="29">
        <v>37.183955492354926</v>
      </c>
      <c r="S83" s="29">
        <v>35.065161354418557</v>
      </c>
      <c r="T83" s="29">
        <v>32.776525987704289</v>
      </c>
      <c r="U83" s="29">
        <v>31.085172712840969</v>
      </c>
      <c r="V83" s="29">
        <v>29.709756772150609</v>
      </c>
      <c r="W83" s="29">
        <v>28.411317189378789</v>
      </c>
      <c r="X83" s="29">
        <v>27.395771325089559</v>
      </c>
      <c r="Y83" s="29">
        <v>26.367859668852891</v>
      </c>
      <c r="DA83" s="58" t="s">
        <v>1017</v>
      </c>
    </row>
    <row r="84" spans="1:105" ht="12" customHeight="1" x14ac:dyDescent="0.25">
      <c r="A84" s="28" t="s">
        <v>47</v>
      </c>
      <c r="B84" s="29">
        <v>743.50324873168518</v>
      </c>
      <c r="C84" s="29">
        <v>735.81271924672797</v>
      </c>
      <c r="D84" s="29">
        <v>724.66095944392873</v>
      </c>
      <c r="E84" s="29">
        <v>711.45756143714584</v>
      </c>
      <c r="F84" s="29">
        <v>697.39822327004777</v>
      </c>
      <c r="G84" s="29">
        <v>682.92229344948839</v>
      </c>
      <c r="H84" s="29">
        <v>668.42882398504821</v>
      </c>
      <c r="I84" s="29">
        <v>652.56987221437305</v>
      </c>
      <c r="J84" s="29">
        <v>633.88487252276866</v>
      </c>
      <c r="K84" s="29">
        <v>615.2504231461304</v>
      </c>
      <c r="L84" s="29">
        <v>595.31185981700207</v>
      </c>
      <c r="M84" s="29">
        <v>573.97722842766643</v>
      </c>
      <c r="N84" s="29">
        <v>551.43450278065586</v>
      </c>
      <c r="O84" s="29">
        <v>528.8555504310624</v>
      </c>
      <c r="P84" s="29">
        <v>507.16902301815657</v>
      </c>
      <c r="Q84" s="29">
        <v>484.93555226491947</v>
      </c>
      <c r="R84" s="29">
        <v>464.00637681303147</v>
      </c>
      <c r="S84" s="29">
        <v>446.50591079325585</v>
      </c>
      <c r="T84" s="29">
        <v>430.68694169964931</v>
      </c>
      <c r="U84" s="29">
        <v>416.00997999147933</v>
      </c>
      <c r="V84" s="29">
        <v>403.41260926523267</v>
      </c>
      <c r="W84" s="29">
        <v>392.55071140503952</v>
      </c>
      <c r="X84" s="29">
        <v>383.40546215093894</v>
      </c>
      <c r="Y84" s="29">
        <v>372.98906523928179</v>
      </c>
      <c r="DA84" s="58" t="s">
        <v>1018</v>
      </c>
    </row>
    <row r="85" spans="1:105" ht="12" customHeight="1" x14ac:dyDescent="0.25">
      <c r="A85" s="28" t="s">
        <v>46</v>
      </c>
      <c r="B85" s="29">
        <v>1938.5710387407955</v>
      </c>
      <c r="C85" s="29">
        <v>1926.0824317183217</v>
      </c>
      <c r="D85" s="29">
        <v>1908.6240439368171</v>
      </c>
      <c r="E85" s="29">
        <v>1887.9907366371128</v>
      </c>
      <c r="F85" s="29">
        <v>1864.5811216985037</v>
      </c>
      <c r="G85" s="29">
        <v>1842.9831637395555</v>
      </c>
      <c r="H85" s="29">
        <v>1825.0761979658919</v>
      </c>
      <c r="I85" s="29">
        <v>1805.8461793515285</v>
      </c>
      <c r="J85" s="29">
        <v>1780.2076304256902</v>
      </c>
      <c r="K85" s="29">
        <v>1749.9017733294597</v>
      </c>
      <c r="L85" s="29">
        <v>1710.9586788958973</v>
      </c>
      <c r="M85" s="29">
        <v>1659.1368223966845</v>
      </c>
      <c r="N85" s="29">
        <v>1591.0220246985523</v>
      </c>
      <c r="O85" s="29">
        <v>1522.6502702804471</v>
      </c>
      <c r="P85" s="29">
        <v>1437.346430640051</v>
      </c>
      <c r="Q85" s="29">
        <v>1336.082512277585</v>
      </c>
      <c r="R85" s="29">
        <v>1228.613931902428</v>
      </c>
      <c r="S85" s="29">
        <v>1151.6256672975999</v>
      </c>
      <c r="T85" s="29">
        <v>1102.7718013371762</v>
      </c>
      <c r="U85" s="29">
        <v>1065.2407453861442</v>
      </c>
      <c r="V85" s="29">
        <v>1037.9473562011985</v>
      </c>
      <c r="W85" s="29">
        <v>1018.4206358106783</v>
      </c>
      <c r="X85" s="29">
        <v>1004.7724178962608</v>
      </c>
      <c r="Y85" s="29">
        <v>989.84256809463898</v>
      </c>
      <c r="DA85" s="58" t="s">
        <v>1019</v>
      </c>
    </row>
    <row r="86" spans="1:105" ht="12" customHeight="1" x14ac:dyDescent="0.25">
      <c r="A86" s="28" t="s">
        <v>45</v>
      </c>
      <c r="B86" s="29">
        <v>791.12687202570407</v>
      </c>
      <c r="C86" s="29">
        <v>776.18353254998146</v>
      </c>
      <c r="D86" s="29">
        <v>761.98920877724765</v>
      </c>
      <c r="E86" s="29">
        <v>746.96940911797014</v>
      </c>
      <c r="F86" s="29">
        <v>730.86983502068585</v>
      </c>
      <c r="G86" s="29">
        <v>714.94535025265975</v>
      </c>
      <c r="H86" s="29">
        <v>699.82537718111769</v>
      </c>
      <c r="I86" s="29">
        <v>685.51933019145031</v>
      </c>
      <c r="J86" s="29">
        <v>670.7359742055952</v>
      </c>
      <c r="K86" s="29">
        <v>656.27967280919211</v>
      </c>
      <c r="L86" s="29">
        <v>640.87378101553907</v>
      </c>
      <c r="M86" s="29">
        <v>625.08106264016942</v>
      </c>
      <c r="N86" s="29">
        <v>609.77943998364356</v>
      </c>
      <c r="O86" s="29">
        <v>595.36393031088346</v>
      </c>
      <c r="P86" s="29">
        <v>582.9275649458275</v>
      </c>
      <c r="Q86" s="29">
        <v>571.28798823714862</v>
      </c>
      <c r="R86" s="29">
        <v>555.9112205087647</v>
      </c>
      <c r="S86" s="29">
        <v>541.77886615196371</v>
      </c>
      <c r="T86" s="29">
        <v>528.13779961297996</v>
      </c>
      <c r="U86" s="29">
        <v>514.92677414302136</v>
      </c>
      <c r="V86" s="29">
        <v>502.74061066732452</v>
      </c>
      <c r="W86" s="29">
        <v>491.30540966681741</v>
      </c>
      <c r="X86" s="29">
        <v>481.17140660169844</v>
      </c>
      <c r="Y86" s="29">
        <v>470.31355694432324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386.17685254249915</v>
      </c>
      <c r="C88" s="29">
        <v>380.70563739557247</v>
      </c>
      <c r="D88" s="29">
        <v>374.01789382665106</v>
      </c>
      <c r="E88" s="29">
        <v>365.44763667497659</v>
      </c>
      <c r="F88" s="29">
        <v>355.64273690410141</v>
      </c>
      <c r="G88" s="29">
        <v>345.22832778135535</v>
      </c>
      <c r="H88" s="29">
        <v>335.79422407321795</v>
      </c>
      <c r="I88" s="29">
        <v>325.50103221963536</v>
      </c>
      <c r="J88" s="29">
        <v>314.96986168775697</v>
      </c>
      <c r="K88" s="29">
        <v>306.41784387484387</v>
      </c>
      <c r="L88" s="29">
        <v>298.01488357666295</v>
      </c>
      <c r="M88" s="29">
        <v>286.96050879211447</v>
      </c>
      <c r="N88" s="29">
        <v>271.1280340628216</v>
      </c>
      <c r="O88" s="29">
        <v>254.14426279248681</v>
      </c>
      <c r="P88" s="29">
        <v>235.79245348321243</v>
      </c>
      <c r="Q88" s="29">
        <v>216.69260756046151</v>
      </c>
      <c r="R88" s="29">
        <v>195.75686718897862</v>
      </c>
      <c r="S88" s="29">
        <v>180.56661498151661</v>
      </c>
      <c r="T88" s="29">
        <v>168.42678383034959</v>
      </c>
      <c r="U88" s="29">
        <v>158.79662891410067</v>
      </c>
      <c r="V88" s="29">
        <v>147.61760803259983</v>
      </c>
      <c r="W88" s="29">
        <v>138.63694342445632</v>
      </c>
      <c r="X88" s="29">
        <v>132.64226036329151</v>
      </c>
      <c r="Y88" s="29">
        <v>127.89840656500385</v>
      </c>
      <c r="DA88" s="58" t="s">
        <v>1021</v>
      </c>
    </row>
    <row r="89" spans="1:105" ht="12" customHeight="1" x14ac:dyDescent="0.25">
      <c r="A89" s="28" t="s">
        <v>27</v>
      </c>
      <c r="B89" s="29">
        <v>363.66141450654868</v>
      </c>
      <c r="C89" s="29">
        <v>356.1121575654862</v>
      </c>
      <c r="D89" s="29">
        <v>349.2536992002419</v>
      </c>
      <c r="E89" s="29">
        <v>341.60853061169695</v>
      </c>
      <c r="F89" s="29">
        <v>331.85886355229775</v>
      </c>
      <c r="G89" s="29">
        <v>321.57617127617391</v>
      </c>
      <c r="H89" s="29">
        <v>306.29943531276831</v>
      </c>
      <c r="I89" s="29">
        <v>295.3430434904771</v>
      </c>
      <c r="J89" s="29">
        <v>282.62330775700502</v>
      </c>
      <c r="K89" s="29">
        <v>268.86886098674415</v>
      </c>
      <c r="L89" s="29">
        <v>255.48405828269904</v>
      </c>
      <c r="M89" s="29">
        <v>238.10059118194741</v>
      </c>
      <c r="N89" s="29">
        <v>225.75885074001377</v>
      </c>
      <c r="O89" s="29">
        <v>211.87967622075783</v>
      </c>
      <c r="P89" s="29">
        <v>198.02131365251128</v>
      </c>
      <c r="Q89" s="29">
        <v>185.59708554709226</v>
      </c>
      <c r="R89" s="29">
        <v>174.99320663091447</v>
      </c>
      <c r="S89" s="29">
        <v>169.00565764139574</v>
      </c>
      <c r="T89" s="29">
        <v>165.19062952903431</v>
      </c>
      <c r="U89" s="29">
        <v>162.55050134375992</v>
      </c>
      <c r="V89" s="29">
        <v>160.96627658022993</v>
      </c>
      <c r="W89" s="29">
        <v>159.04089093538846</v>
      </c>
      <c r="X89" s="29">
        <v>157.32326621501852</v>
      </c>
      <c r="Y89" s="29">
        <v>155.54719534022803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73.374231091398968</v>
      </c>
      <c r="C91" s="31">
        <v>72.645611236483376</v>
      </c>
      <c r="D91" s="31">
        <v>71.531851670981993</v>
      </c>
      <c r="E91" s="31">
        <v>70.126683748687896</v>
      </c>
      <c r="F91" s="31">
        <v>68.491190425818004</v>
      </c>
      <c r="G91" s="31">
        <v>66.820535875361543</v>
      </c>
      <c r="H91" s="31">
        <v>65.128591194599409</v>
      </c>
      <c r="I91" s="31">
        <v>63.474529665001661</v>
      </c>
      <c r="J91" s="31">
        <v>61.672722223539033</v>
      </c>
      <c r="K91" s="31">
        <v>59.748834333325462</v>
      </c>
      <c r="L91" s="31">
        <v>57.534732564651186</v>
      </c>
      <c r="M91" s="31">
        <v>55.084798935268047</v>
      </c>
      <c r="N91" s="31">
        <v>52.517845794015798</v>
      </c>
      <c r="O91" s="31">
        <v>50.491605082652107</v>
      </c>
      <c r="P91" s="31">
        <v>48.315914034280993</v>
      </c>
      <c r="Q91" s="31">
        <v>45.279700984029922</v>
      </c>
      <c r="R91" s="31">
        <v>42.136074259913357</v>
      </c>
      <c r="S91" s="31">
        <v>38.995030635326984</v>
      </c>
      <c r="T91" s="31">
        <v>35.535785489789838</v>
      </c>
      <c r="U91" s="31">
        <v>32.308523203610008</v>
      </c>
      <c r="V91" s="31">
        <v>29.661139422923647</v>
      </c>
      <c r="W91" s="31">
        <v>27.206867946589444</v>
      </c>
      <c r="X91" s="31">
        <v>25.321132248823044</v>
      </c>
      <c r="Y91" s="31">
        <v>23.080539444283811</v>
      </c>
      <c r="DA91" s="59" t="s">
        <v>1023</v>
      </c>
    </row>
    <row r="92" spans="1:105" ht="12" customHeight="1" x14ac:dyDescent="0.25">
      <c r="A92" s="32" t="s">
        <v>25</v>
      </c>
      <c r="B92" s="33">
        <v>10791.22216369729</v>
      </c>
      <c r="C92" s="33">
        <v>10675.557605566475</v>
      </c>
      <c r="D92" s="33">
        <v>10551.593736002131</v>
      </c>
      <c r="E92" s="33">
        <v>10406.657255036629</v>
      </c>
      <c r="F92" s="33">
        <v>10261.300178620777</v>
      </c>
      <c r="G92" s="33">
        <v>10115.858807393879</v>
      </c>
      <c r="H92" s="33">
        <v>9976.4141378779532</v>
      </c>
      <c r="I92" s="33">
        <v>9841.7481868981049</v>
      </c>
      <c r="J92" s="33">
        <v>9703.1733355217384</v>
      </c>
      <c r="K92" s="33">
        <v>9625.5326439406454</v>
      </c>
      <c r="L92" s="33">
        <v>9535.8467460113479</v>
      </c>
      <c r="M92" s="33">
        <v>9412.0968389372883</v>
      </c>
      <c r="N92" s="33">
        <v>9212.7076948132271</v>
      </c>
      <c r="O92" s="33">
        <v>8998.4496602390936</v>
      </c>
      <c r="P92" s="33">
        <v>8751.8441695630045</v>
      </c>
      <c r="Q92" s="33">
        <v>8497.4470079119583</v>
      </c>
      <c r="R92" s="33">
        <v>8192.9247819871289</v>
      </c>
      <c r="S92" s="33">
        <v>7915.1755975191463</v>
      </c>
      <c r="T92" s="33">
        <v>7668.2185369559165</v>
      </c>
      <c r="U92" s="33">
        <v>7446.0718376872037</v>
      </c>
      <c r="V92" s="33">
        <v>7248.3628500327395</v>
      </c>
      <c r="W92" s="33">
        <v>7111.8437307439553</v>
      </c>
      <c r="X92" s="33">
        <v>7010.2962787950146</v>
      </c>
      <c r="Y92" s="33">
        <v>6909.8422050155632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42.951601455649651</v>
      </c>
      <c r="D96" s="29">
        <v>40.727673754865556</v>
      </c>
      <c r="E96" s="29">
        <v>39.588090440473906</v>
      </c>
      <c r="F96" s="29">
        <v>38.408874451349369</v>
      </c>
      <c r="G96" s="29">
        <v>37.486815049426511</v>
      </c>
      <c r="H96" s="29">
        <v>36.412359739585142</v>
      </c>
      <c r="I96" s="29">
        <v>35.252474412176674</v>
      </c>
      <c r="J96" s="29">
        <v>34.083841154302924</v>
      </c>
      <c r="K96" s="29">
        <v>32.887746765172935</v>
      </c>
      <c r="L96" s="29">
        <v>31.751902344403984</v>
      </c>
      <c r="M96" s="29">
        <v>30.996125535460237</v>
      </c>
      <c r="N96" s="29">
        <v>29.625149740091878</v>
      </c>
      <c r="O96" s="29">
        <v>28.557876927187934</v>
      </c>
      <c r="P96" s="29">
        <v>27.199469848489965</v>
      </c>
      <c r="Q96" s="29">
        <v>25.517258890631705</v>
      </c>
      <c r="R96" s="29">
        <v>24.831026408667157</v>
      </c>
      <c r="S96" s="29">
        <v>24.37228766315026</v>
      </c>
      <c r="T96" s="29">
        <v>23.905327239602293</v>
      </c>
      <c r="U96" s="29">
        <v>23.392730461718212</v>
      </c>
      <c r="V96" s="29">
        <v>23.373752747119262</v>
      </c>
      <c r="W96" s="29">
        <v>22.532297648222968</v>
      </c>
      <c r="X96" s="29">
        <v>21.690842549326675</v>
      </c>
      <c r="Y96" s="29">
        <v>20.849387450430381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654.58659362872515</v>
      </c>
      <c r="D97" s="29">
        <v>608.48301481652868</v>
      </c>
      <c r="E97" s="29">
        <v>577.03190820620898</v>
      </c>
      <c r="F97" s="29">
        <v>556.38465075245517</v>
      </c>
      <c r="G97" s="29">
        <v>538.86986765857762</v>
      </c>
      <c r="H97" s="29">
        <v>519.11867524925287</v>
      </c>
      <c r="I97" s="29">
        <v>497.58226261742487</v>
      </c>
      <c r="J97" s="29">
        <v>475.26998275380419</v>
      </c>
      <c r="K97" s="29">
        <v>452.29353047285116</v>
      </c>
      <c r="L97" s="29">
        <v>432.72674499118529</v>
      </c>
      <c r="M97" s="29">
        <v>418.88948973609189</v>
      </c>
      <c r="N97" s="29">
        <v>404.12283496648382</v>
      </c>
      <c r="O97" s="29">
        <v>390.95729550562402</v>
      </c>
      <c r="P97" s="29">
        <v>382.30203085978013</v>
      </c>
      <c r="Q97" s="29">
        <v>372.88174322787148</v>
      </c>
      <c r="R97" s="29">
        <v>368.36240376484926</v>
      </c>
      <c r="S97" s="29">
        <v>362.76577335693014</v>
      </c>
      <c r="T97" s="29">
        <v>356.29192367470273</v>
      </c>
      <c r="U97" s="29">
        <v>349.78289616108208</v>
      </c>
      <c r="V97" s="29">
        <v>343.42738358760704</v>
      </c>
      <c r="W97" s="29">
        <v>339.99310975173097</v>
      </c>
      <c r="X97" s="29">
        <v>336.5588359158549</v>
      </c>
      <c r="Y97" s="29">
        <v>333.12456207997883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1802.5686868869948</v>
      </c>
      <c r="D98" s="29">
        <v>1747.7946276295409</v>
      </c>
      <c r="E98" s="29">
        <v>1713.270729384172</v>
      </c>
      <c r="F98" s="29">
        <v>1680.6206920600787</v>
      </c>
      <c r="G98" s="29">
        <v>1646.4961049463047</v>
      </c>
      <c r="H98" s="29">
        <v>1608.8567071924776</v>
      </c>
      <c r="I98" s="29">
        <v>1566.9248156442795</v>
      </c>
      <c r="J98" s="29">
        <v>1534.2352451377137</v>
      </c>
      <c r="K98" s="29">
        <v>1502.294869094032</v>
      </c>
      <c r="L98" s="29">
        <v>1484.486803140845</v>
      </c>
      <c r="M98" s="29">
        <v>1443.8479831220775</v>
      </c>
      <c r="N98" s="29">
        <v>1381.6070380979988</v>
      </c>
      <c r="O98" s="29">
        <v>1289.4732011503763</v>
      </c>
      <c r="P98" s="29">
        <v>1191.2450933641885</v>
      </c>
      <c r="Q98" s="29">
        <v>1103.7820551535128</v>
      </c>
      <c r="R98" s="29">
        <v>1042.5891561498211</v>
      </c>
      <c r="S98" s="29">
        <v>1013.255604428621</v>
      </c>
      <c r="T98" s="29">
        <v>995.50356552306175</v>
      </c>
      <c r="U98" s="29">
        <v>971.03443907890573</v>
      </c>
      <c r="V98" s="29">
        <v>959.09036291595169</v>
      </c>
      <c r="W98" s="29">
        <v>949.49945928679222</v>
      </c>
      <c r="X98" s="29">
        <v>939.90855565763263</v>
      </c>
      <c r="Y98" s="29">
        <v>930.31765202847316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716.91342040596817</v>
      </c>
      <c r="D99" s="29">
        <v>702.51511674415906</v>
      </c>
      <c r="E99" s="29">
        <v>681.35116478981467</v>
      </c>
      <c r="F99" s="29">
        <v>657.73109956852397</v>
      </c>
      <c r="G99" s="29">
        <v>640.43298547408813</v>
      </c>
      <c r="H99" s="29">
        <v>622.37377444726872</v>
      </c>
      <c r="I99" s="29">
        <v>608.55392206764236</v>
      </c>
      <c r="J99" s="29">
        <v>590.8090948347841</v>
      </c>
      <c r="K99" s="29">
        <v>567.49112136769907</v>
      </c>
      <c r="L99" s="29">
        <v>539.51299381217768</v>
      </c>
      <c r="M99" s="29">
        <v>518.74944769870081</v>
      </c>
      <c r="N99" s="29">
        <v>505.67900640626709</v>
      </c>
      <c r="O99" s="29">
        <v>490.62948788233888</v>
      </c>
      <c r="P99" s="29">
        <v>482.52759004970966</v>
      </c>
      <c r="Q99" s="29">
        <v>473.77468312315727</v>
      </c>
      <c r="R99" s="29">
        <v>469.24238426098088</v>
      </c>
      <c r="S99" s="29">
        <v>463.32345266097246</v>
      </c>
      <c r="T99" s="29">
        <v>455.56371329161186</v>
      </c>
      <c r="U99" s="29">
        <v>448.07935227082299</v>
      </c>
      <c r="V99" s="29">
        <v>440.74123594043635</v>
      </c>
      <c r="W99" s="29">
        <v>438.09678852479374</v>
      </c>
      <c r="X99" s="29">
        <v>435.45234110915112</v>
      </c>
      <c r="Y99" s="29">
        <v>432.8078936935085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350.86364939643926</v>
      </c>
      <c r="D101" s="29">
        <v>335.67894338652184</v>
      </c>
      <c r="E101" s="29">
        <v>327.36084227414773</v>
      </c>
      <c r="F101" s="29">
        <v>321.22359048163565</v>
      </c>
      <c r="G101" s="29">
        <v>316.78035185469463</v>
      </c>
      <c r="H101" s="29">
        <v>310.73790400531942</v>
      </c>
      <c r="I101" s="29">
        <v>296.59729648169991</v>
      </c>
      <c r="J101" s="29">
        <v>288.14734213180628</v>
      </c>
      <c r="K101" s="29">
        <v>273.36609100926</v>
      </c>
      <c r="L101" s="29">
        <v>259.76277509807693</v>
      </c>
      <c r="M101" s="29">
        <v>237.45743551277809</v>
      </c>
      <c r="N101" s="29">
        <v>223.29163082548632</v>
      </c>
      <c r="O101" s="29">
        <v>208.6423265553218</v>
      </c>
      <c r="P101" s="29">
        <v>182.26046974104926</v>
      </c>
      <c r="Q101" s="29">
        <v>159.56038937202044</v>
      </c>
      <c r="R101" s="29">
        <v>143.09307467642972</v>
      </c>
      <c r="S101" s="29">
        <v>139.89524341347024</v>
      </c>
      <c r="T101" s="29">
        <v>136.16139215299174</v>
      </c>
      <c r="U101" s="29">
        <v>132.5444080540905</v>
      </c>
      <c r="V101" s="29">
        <v>124.0088375929989</v>
      </c>
      <c r="W101" s="29">
        <v>121.52866084113892</v>
      </c>
      <c r="X101" s="29">
        <v>119.04848408927894</v>
      </c>
      <c r="Y101" s="29">
        <v>116.56830733741896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347.10704338146604</v>
      </c>
      <c r="D102" s="29">
        <v>337.01145547556814</v>
      </c>
      <c r="E102" s="29">
        <v>326.98074499897706</v>
      </c>
      <c r="F102" s="29">
        <v>314.35872415601773</v>
      </c>
      <c r="G102" s="29">
        <v>300.29565239132933</v>
      </c>
      <c r="H102" s="29">
        <v>285.41565932752917</v>
      </c>
      <c r="I102" s="29">
        <v>271.47104515725601</v>
      </c>
      <c r="J102" s="29">
        <v>256.49174466202794</v>
      </c>
      <c r="K102" s="29">
        <v>242.33766370260818</v>
      </c>
      <c r="L102" s="29">
        <v>228.50952624527582</v>
      </c>
      <c r="M102" s="29">
        <v>213.52860564474585</v>
      </c>
      <c r="N102" s="29">
        <v>201.6912587408392</v>
      </c>
      <c r="O102" s="29">
        <v>186.0110582323756</v>
      </c>
      <c r="P102" s="29">
        <v>174.68657360543341</v>
      </c>
      <c r="Q102" s="29">
        <v>165.14047173653734</v>
      </c>
      <c r="R102" s="29">
        <v>164.55325246353459</v>
      </c>
      <c r="S102" s="29">
        <v>163.47351015887105</v>
      </c>
      <c r="T102" s="29">
        <v>161.56744702135944</v>
      </c>
      <c r="U102" s="29">
        <v>159.24057850617112</v>
      </c>
      <c r="V102" s="29">
        <v>157.16360220321872</v>
      </c>
      <c r="W102" s="29">
        <v>155.59196618118654</v>
      </c>
      <c r="X102" s="29">
        <v>154.02033015915433</v>
      </c>
      <c r="Y102" s="29">
        <v>152.44869413712215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70.696259561513159</v>
      </c>
      <c r="D104" s="31">
        <v>69.090184572836066</v>
      </c>
      <c r="E104" s="31">
        <v>67.602768581842625</v>
      </c>
      <c r="F104" s="31">
        <v>65.75695617780994</v>
      </c>
      <c r="G104" s="31">
        <v>64.145636537096308</v>
      </c>
      <c r="H104" s="31">
        <v>62.208385742684705</v>
      </c>
      <c r="I104" s="31">
        <v>60.948161569955573</v>
      </c>
      <c r="J104" s="31">
        <v>58.552498602041311</v>
      </c>
      <c r="K104" s="31">
        <v>56.322747279641099</v>
      </c>
      <c r="L104" s="31">
        <v>53.354165734622768</v>
      </c>
      <c r="M104" s="31">
        <v>50.711932347199756</v>
      </c>
      <c r="N104" s="31">
        <v>47.848400937676381</v>
      </c>
      <c r="O104" s="31">
        <v>44.76056211431289</v>
      </c>
      <c r="P104" s="31">
        <v>40.972932595827189</v>
      </c>
      <c r="Q104" s="31">
        <v>36.226639228249674</v>
      </c>
      <c r="R104" s="31">
        <v>30.38011478357911</v>
      </c>
      <c r="S104" s="31">
        <v>24.02885791454344</v>
      </c>
      <c r="T104" s="31">
        <v>18.739457127575996</v>
      </c>
      <c r="U104" s="31">
        <v>15.215011687435991</v>
      </c>
      <c r="V104" s="31">
        <v>13.771524742127259</v>
      </c>
      <c r="W104" s="31">
        <v>12.945233257599622</v>
      </c>
      <c r="X104" s="31">
        <v>12.118941773071986</v>
      </c>
      <c r="Y104" s="31">
        <v>11.292650288544349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9999.0717251301812</v>
      </c>
      <c r="D105" s="33">
        <v>9886.990143262472</v>
      </c>
      <c r="E105" s="33">
        <v>9746.739826326444</v>
      </c>
      <c r="F105" s="33">
        <v>9688.2935581209258</v>
      </c>
      <c r="G105" s="33">
        <v>9626.2329570002203</v>
      </c>
      <c r="H105" s="33">
        <v>9614.1202051278233</v>
      </c>
      <c r="I105" s="33">
        <v>9598.6717938108577</v>
      </c>
      <c r="J105" s="33">
        <v>9542.6383084978133</v>
      </c>
      <c r="K105" s="33">
        <v>9396.8953096453643</v>
      </c>
      <c r="L105" s="33">
        <v>9191.0653582174837</v>
      </c>
      <c r="M105" s="33">
        <v>8863.6999111533878</v>
      </c>
      <c r="N105" s="33">
        <v>8383.6801732677868</v>
      </c>
      <c r="O105" s="33">
        <v>8027.1294378869934</v>
      </c>
      <c r="P105" s="33">
        <v>7678.6147278352428</v>
      </c>
      <c r="Q105" s="33">
        <v>7495.0273104543021</v>
      </c>
      <c r="R105" s="33">
        <v>7378.1113731728537</v>
      </c>
      <c r="S105" s="33">
        <v>7239.5992000468559</v>
      </c>
      <c r="T105" s="33">
        <v>7084.9575212942627</v>
      </c>
      <c r="U105" s="33">
        <v>6928.2711117737581</v>
      </c>
      <c r="V105" s="33">
        <v>6776.3712275660928</v>
      </c>
      <c r="W105" s="33">
        <v>6708.6075152904314</v>
      </c>
      <c r="X105" s="33">
        <v>6640.8438030147709</v>
      </c>
      <c r="Y105" s="33">
        <v>6573.0800907391094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1.6968134653842684</v>
      </c>
      <c r="C109" s="43">
        <f>C31/RES_summary!C$6</f>
        <v>1.7102386175924666</v>
      </c>
      <c r="D109" s="43">
        <f>D31/RES_summary!D$6</f>
        <v>1.7155448092383183</v>
      </c>
      <c r="E109" s="43">
        <f>E31/RES_summary!E$6</f>
        <v>1.7110512411406991</v>
      </c>
      <c r="F109" s="43">
        <f>F31/RES_summary!F$6</f>
        <v>1.6950000397623011</v>
      </c>
      <c r="G109" s="43">
        <f>G31/RES_summary!G$6</f>
        <v>1.6654977465703933</v>
      </c>
      <c r="H109" s="43">
        <f>H31/RES_summary!H$6</f>
        <v>1.6274414608265773</v>
      </c>
      <c r="I109" s="43">
        <f>I31/RES_summary!I$6</f>
        <v>1.5837784476225281</v>
      </c>
      <c r="J109" s="43">
        <f>J31/RES_summary!J$6</f>
        <v>1.536982270706148</v>
      </c>
      <c r="K109" s="43">
        <f>K31/RES_summary!K$6</f>
        <v>1.4883569276268602</v>
      </c>
      <c r="L109" s="43">
        <f>L31/RES_summary!L$6</f>
        <v>1.4388465855453745</v>
      </c>
      <c r="M109" s="43">
        <f>M31/RES_summary!M$6</f>
        <v>1.3892873329495203</v>
      </c>
      <c r="N109" s="43">
        <f>N31/RES_summary!N$6</f>
        <v>1.3406066196066799</v>
      </c>
      <c r="O109" s="43">
        <f>O31/RES_summary!O$6</f>
        <v>1.2943427117785458</v>
      </c>
      <c r="P109" s="43">
        <f>P31/RES_summary!P$6</f>
        <v>1.2524840435766953</v>
      </c>
      <c r="Q109" s="43">
        <f>Q31/RES_summary!Q$6</f>
        <v>1.2180000108632578</v>
      </c>
      <c r="R109" s="43">
        <f>R31/RES_summary!R$6</f>
        <v>1.1959192186533565</v>
      </c>
      <c r="S109" s="43">
        <f>S31/RES_summary!S$6</f>
        <v>1.1842941554239406</v>
      </c>
      <c r="T109" s="43">
        <f>T31/RES_summary!T$6</f>
        <v>1.1821351191517289</v>
      </c>
      <c r="U109" s="43">
        <f>U31/RES_summary!U$6</f>
        <v>1.1896201831357887</v>
      </c>
      <c r="V109" s="43">
        <f>V31/RES_summary!V$6</f>
        <v>1.2030232654357702</v>
      </c>
      <c r="W109" s="43">
        <f>W31/RES_summary!W$6</f>
        <v>1.2139999740151752</v>
      </c>
      <c r="X109" s="43">
        <f>X31/RES_summary!X$6</f>
        <v>1.2133332437235385</v>
      </c>
      <c r="Y109" s="43">
        <f>Y31/RES_summary!Y$6</f>
        <v>1.2126666380285522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0.81637718442026008</v>
      </c>
      <c r="C110" s="43">
        <f>C32/RES_summary!C$6</f>
        <v>0.83734686644078904</v>
      </c>
      <c r="D110" s="43">
        <f>D32/RES_summary!D$6</f>
        <v>0.85608519867451272</v>
      </c>
      <c r="E110" s="43">
        <f>E32/RES_summary!E$6</f>
        <v>0.87213069286905431</v>
      </c>
      <c r="F110" s="43">
        <f>F32/RES_summary!F$6</f>
        <v>0.88499997017827425</v>
      </c>
      <c r="G110" s="43">
        <f>G32/RES_summary!G$6</f>
        <v>0.89448610975086584</v>
      </c>
      <c r="H110" s="43">
        <f>H32/RES_summary!H$6</f>
        <v>0.90199566203244363</v>
      </c>
      <c r="I110" s="43">
        <f>I32/RES_summary!I$6</f>
        <v>0.90813787792202061</v>
      </c>
      <c r="J110" s="43">
        <f>J32/RES_summary!J$6</f>
        <v>0.91343792134709156</v>
      </c>
      <c r="K110" s="43">
        <f>K32/RES_summary!K$6</f>
        <v>0.91815981816818293</v>
      </c>
      <c r="L110" s="43">
        <f>L32/RES_summary!L$6</f>
        <v>0.92248184597448823</v>
      </c>
      <c r="M110" s="43">
        <f>M32/RES_summary!M$6</f>
        <v>0.92654655081924575</v>
      </c>
      <c r="N110" s="43">
        <f>N32/RES_summary!N$6</f>
        <v>0.93049389811497407</v>
      </c>
      <c r="O110" s="43">
        <f>O32/RES_summary!O$6</f>
        <v>0.93451852447908623</v>
      </c>
      <c r="P110" s="43">
        <f>P32/RES_summary!P$6</f>
        <v>0.93889409738569851</v>
      </c>
      <c r="Q110" s="43">
        <f>Q32/RES_summary!Q$6</f>
        <v>0.94399990585176541</v>
      </c>
      <c r="R110" s="43">
        <f>R32/RES_summary!R$6</f>
        <v>0.94993014700594069</v>
      </c>
      <c r="S110" s="43">
        <f>S32/RES_summary!S$6</f>
        <v>0.95613831468679711</v>
      </c>
      <c r="T110" s="43">
        <f>T32/RES_summary!T$6</f>
        <v>0.96259866712567055</v>
      </c>
      <c r="U110" s="43">
        <f>U32/RES_summary!U$6</f>
        <v>0.96931564469637266</v>
      </c>
      <c r="V110" s="43">
        <f>V32/RES_summary!V$6</f>
        <v>0.97619013740264837</v>
      </c>
      <c r="W110" s="43">
        <f>W32/RES_summary!W$6</f>
        <v>0.98300007795447464</v>
      </c>
      <c r="X110" s="43">
        <f>X32/RES_summary!X$6</f>
        <v>0.98950004455196661</v>
      </c>
      <c r="Y110" s="43">
        <f>Y32/RES_summary!Y$6</f>
        <v>0.99599992924701131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3.6000046625291791E-2</v>
      </c>
      <c r="C111" s="43">
        <f>C33/RES_summary!C$6</f>
        <v>3.7000061180108679E-2</v>
      </c>
      <c r="D111" s="43">
        <f>D33/RES_summary!D$6</f>
        <v>3.7999972801217696E-2</v>
      </c>
      <c r="E111" s="43">
        <f>E33/RES_summary!E$6</f>
        <v>3.8999948434950693E-2</v>
      </c>
      <c r="F111" s="43">
        <f>F33/RES_summary!F$6</f>
        <v>3.9999880713097104E-2</v>
      </c>
      <c r="G111" s="43">
        <f>G33/RES_summary!G$6</f>
        <v>4.0058969819165638E-2</v>
      </c>
      <c r="H111" s="43">
        <f>H33/RES_summary!H$6</f>
        <v>3.899345365735965E-2</v>
      </c>
      <c r="I111" s="43">
        <f>I33/RES_summary!I$6</f>
        <v>3.7408240398505849E-2</v>
      </c>
      <c r="J111" s="43">
        <f>J33/RES_summary!J$6</f>
        <v>3.5765307825572037E-2</v>
      </c>
      <c r="K111" s="43">
        <f>K33/RES_summary!K$6</f>
        <v>3.4349455139114034E-2</v>
      </c>
      <c r="L111" s="43">
        <f>L33/RES_summary!L$6</f>
        <v>3.3403979360484115E-2</v>
      </c>
      <c r="M111" s="43">
        <f>M33/RES_summary!M$6</f>
        <v>3.319125660404737E-2</v>
      </c>
      <c r="N111" s="43">
        <f>N33/RES_summary!N$6</f>
        <v>3.4056768619671572E-2</v>
      </c>
      <c r="O111" s="43">
        <f>O33/RES_summary!O$6</f>
        <v>3.6684796275078708E-2</v>
      </c>
      <c r="P111" s="43">
        <f>P33/RES_summary!P$6</f>
        <v>4.1895647197805974E-2</v>
      </c>
      <c r="Q111" s="43">
        <f>Q33/RES_summary!Q$6</f>
        <v>5.1000053411017696E-2</v>
      </c>
      <c r="R111" s="43">
        <f>R33/RES_summary!R$6</f>
        <v>6.7867757584039359E-2</v>
      </c>
      <c r="S111" s="43">
        <f>S33/RES_summary!S$6</f>
        <v>9.2530857385503498E-2</v>
      </c>
      <c r="T111" s="43">
        <f>T33/RES_summary!T$6</f>
        <v>0.12425151663514904</v>
      </c>
      <c r="U111" s="43">
        <f>U33/RES_summary!U$6</f>
        <v>0.16316252807299086</v>
      </c>
      <c r="V111" s="43">
        <f>V33/RES_summary!V$6</f>
        <v>0.206485750005418</v>
      </c>
      <c r="W111" s="43">
        <f>W33/RES_summary!W$6</f>
        <v>0.24800003464643314</v>
      </c>
      <c r="X111" s="43">
        <f>X33/RES_summary!X$6</f>
        <v>0.28083326702931172</v>
      </c>
      <c r="Y111" s="43">
        <f>Y33/RES_summary!Y$6</f>
        <v>0.31366673994654781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7.0408751769987302E-2</v>
      </c>
      <c r="C112" s="43">
        <f>C34/RES_summary!C$6</f>
        <v>8.3935822571617386E-2</v>
      </c>
      <c r="D112" s="43">
        <f>D34/RES_summary!D$6</f>
        <v>9.855730607142299E-2</v>
      </c>
      <c r="E112" s="43">
        <f>E34/RES_summary!E$6</f>
        <v>0.11449969136065147</v>
      </c>
      <c r="F112" s="43">
        <f>F34/RES_summary!F$6</f>
        <v>0.13199990457047769</v>
      </c>
      <c r="G112" s="43">
        <f>G34/RES_summary!G$6</f>
        <v>0.15128161419025415</v>
      </c>
      <c r="H112" s="43">
        <f>H34/RES_summary!H$6</f>
        <v>0.171678389683417</v>
      </c>
      <c r="I112" s="43">
        <f>I34/RES_summary!I$6</f>
        <v>0.19281350328531871</v>
      </c>
      <c r="J112" s="43">
        <f>J34/RES_summary!J$6</f>
        <v>0.21436882175448749</v>
      </c>
      <c r="K112" s="43">
        <f>K34/RES_summary!K$6</f>
        <v>0.23617849361877236</v>
      </c>
      <c r="L112" s="43">
        <f>L34/RES_summary!L$6</f>
        <v>0.25812321983698466</v>
      </c>
      <c r="M112" s="43">
        <f>M34/RES_summary!M$6</f>
        <v>0.28009923856170044</v>
      </c>
      <c r="N112" s="43">
        <f>N34/RES_summary!N$6</f>
        <v>0.30199325154227286</v>
      </c>
      <c r="O112" s="43">
        <f>O34/RES_summary!O$6</f>
        <v>0.32362082539705761</v>
      </c>
      <c r="P112" s="43">
        <f>P34/RES_summary!P$6</f>
        <v>0.34474176090861658</v>
      </c>
      <c r="Q112" s="43">
        <f>Q34/RES_summary!Q$6</f>
        <v>0.36500003168450201</v>
      </c>
      <c r="R112" s="43">
        <f>R34/RES_summary!R$6</f>
        <v>0.3838480459141842</v>
      </c>
      <c r="S112" s="43">
        <f>S34/RES_summary!S$6</f>
        <v>0.4015497132900584</v>
      </c>
      <c r="T112" s="43">
        <f>T34/RES_summary!T$6</f>
        <v>0.41821326744894377</v>
      </c>
      <c r="U112" s="43">
        <f>U34/RES_summary!U$6</f>
        <v>0.43381952936165913</v>
      </c>
      <c r="V112" s="43">
        <f>V34/RES_summary!V$6</f>
        <v>0.44877670334779812</v>
      </c>
      <c r="W112" s="43">
        <f>W34/RES_summary!W$6</f>
        <v>0.46399997401517512</v>
      </c>
      <c r="X112" s="43">
        <f>X34/RES_summary!X$6</f>
        <v>0.48050000531154835</v>
      </c>
      <c r="Y112" s="43">
        <f>Y34/RES_summary!Y$6</f>
        <v>0.49699994693525851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0.3541156808776908</v>
      </c>
      <c r="C114" s="43">
        <f>C36/RES_summary!C$6</f>
        <v>0.37836540477381814</v>
      </c>
      <c r="D114" s="43">
        <f>D36/RES_summary!D$6</f>
        <v>0.39524162932076146</v>
      </c>
      <c r="E114" s="43">
        <f>E36/RES_summary!E$6</f>
        <v>0.4217195718495344</v>
      </c>
      <c r="F114" s="43">
        <f>F36/RES_summary!F$6</f>
        <v>0.46015722203984244</v>
      </c>
      <c r="G114" s="43">
        <f>G36/RES_summary!G$6</f>
        <v>0.51647313163674169</v>
      </c>
      <c r="H114" s="43">
        <f>H36/RES_summary!H$6</f>
        <v>0.56681185809087198</v>
      </c>
      <c r="I114" s="43">
        <f>I36/RES_summary!I$6</f>
        <v>0.60813779666624057</v>
      </c>
      <c r="J114" s="43">
        <f>J36/RES_summary!J$6</f>
        <v>0.63779303240463636</v>
      </c>
      <c r="K114" s="43">
        <f>K36/RES_summary!K$6</f>
        <v>0.66706501165344689</v>
      </c>
      <c r="L114" s="43">
        <f>L36/RES_summary!L$6</f>
        <v>0.70519653605077948</v>
      </c>
      <c r="M114" s="43">
        <f>M36/RES_summary!M$6</f>
        <v>0.7368009449418691</v>
      </c>
      <c r="N114" s="43">
        <f>N36/RES_summary!N$6</f>
        <v>0.80688902364966131</v>
      </c>
      <c r="O114" s="43">
        <f>O36/RES_summary!O$6</f>
        <v>0.86449874770930335</v>
      </c>
      <c r="P114" s="43">
        <f>P36/RES_summary!P$6</f>
        <v>0.93599083112050585</v>
      </c>
      <c r="Q114" s="43">
        <f>Q36/RES_summary!Q$6</f>
        <v>1.0339363353718254</v>
      </c>
      <c r="R114" s="43">
        <f>R36/RES_summary!R$6</f>
        <v>1.1994027623999561</v>
      </c>
      <c r="S114" s="43">
        <f>S36/RES_summary!S$6</f>
        <v>1.3686039873669853</v>
      </c>
      <c r="T114" s="43">
        <f>T36/RES_summary!T$6</f>
        <v>1.5318847280928205</v>
      </c>
      <c r="U114" s="43">
        <f>U36/RES_summary!U$6</f>
        <v>1.6819041850528988</v>
      </c>
      <c r="V114" s="43">
        <f>V36/RES_summary!V$6</f>
        <v>1.8390473632967614</v>
      </c>
      <c r="W114" s="43">
        <f>W36/RES_summary!W$6</f>
        <v>1.9795917904669933</v>
      </c>
      <c r="X114" s="43">
        <f>X36/RES_summary!X$6</f>
        <v>2.1152421933191445</v>
      </c>
      <c r="Y114" s="43">
        <f>Y36/RES_summary!Y$6</f>
        <v>2.2452572737179026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8.0956695344950536E-2</v>
      </c>
      <c r="C115" s="43">
        <f>C37/RES_summary!C$6</f>
        <v>0.12077928749017799</v>
      </c>
      <c r="D115" s="43">
        <f>D37/RES_summary!D$6</f>
        <v>0.15390761808165709</v>
      </c>
      <c r="E115" s="43">
        <f>E37/RES_summary!E$6</f>
        <v>0.19286742051514377</v>
      </c>
      <c r="F115" s="43">
        <f>F37/RES_summary!F$6</f>
        <v>0.25191796205216493</v>
      </c>
      <c r="G115" s="43">
        <f>G37/RES_summary!G$6</f>
        <v>0.32070752075941145</v>
      </c>
      <c r="H115" s="43">
        <f>H37/RES_summary!H$6</f>
        <v>0.39573905319239955</v>
      </c>
      <c r="I115" s="43">
        <f>I37/RES_summary!I$6</f>
        <v>0.44383674543934926</v>
      </c>
      <c r="J115" s="43">
        <f>J37/RES_summary!J$6</f>
        <v>0.50517682036339262</v>
      </c>
      <c r="K115" s="43">
        <f>K37/RES_summary!K$6</f>
        <v>0.56045285586990068</v>
      </c>
      <c r="L115" s="43">
        <f>L37/RES_summary!L$6</f>
        <v>0.60695334239290688</v>
      </c>
      <c r="M115" s="43">
        <f>M37/RES_summary!M$6</f>
        <v>0.66156291744046658</v>
      </c>
      <c r="N115" s="43">
        <f>N37/RES_summary!N$6</f>
        <v>0.71766022831331033</v>
      </c>
      <c r="O115" s="43">
        <f>O37/RES_summary!O$6</f>
        <v>0.77507571814109288</v>
      </c>
      <c r="P115" s="43">
        <f>P37/RES_summary!P$6</f>
        <v>0.86483802263257858</v>
      </c>
      <c r="Q115" s="43">
        <f>Q37/RES_summary!Q$6</f>
        <v>0.98514155764769273</v>
      </c>
      <c r="R115" s="43">
        <f>R37/RES_summary!R$6</f>
        <v>1.1402561395680824</v>
      </c>
      <c r="S115" s="43">
        <f>S37/RES_summary!S$6</f>
        <v>1.3045810570193257</v>
      </c>
      <c r="T115" s="43">
        <f>T37/RES_summary!T$6</f>
        <v>1.4659577401050805</v>
      </c>
      <c r="U115" s="43">
        <f>U37/RES_summary!U$6</f>
        <v>1.6151949126330443</v>
      </c>
      <c r="V115" s="43">
        <f>V37/RES_summary!V$6</f>
        <v>1.7680483738652928</v>
      </c>
      <c r="W115" s="43">
        <f>W37/RES_summary!W$6</f>
        <v>1.8760409273378369</v>
      </c>
      <c r="X115" s="43">
        <f>X37/RES_summary!X$6</f>
        <v>1.9613424713101741</v>
      </c>
      <c r="Y115" s="43">
        <f>Y37/RES_summary!Y$6</f>
        <v>2.027854429847689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8.9917292394183708</v>
      </c>
      <c r="C117" s="44">
        <f>C39/RES_summary!C$6</f>
        <v>9.3574122539567721</v>
      </c>
      <c r="D117" s="44">
        <f>D39/RES_summary!D$6</f>
        <v>9.765732451774042</v>
      </c>
      <c r="E117" s="44">
        <f>E39/RES_summary!E$6</f>
        <v>10.143967168689699</v>
      </c>
      <c r="F117" s="44">
        <f>F39/RES_summary!F$6</f>
        <v>10.468123625572838</v>
      </c>
      <c r="G117" s="44">
        <f>G39/RES_summary!G$6</f>
        <v>10.806770820030428</v>
      </c>
      <c r="H117" s="44">
        <f>H39/RES_summary!H$6</f>
        <v>11.223312574845581</v>
      </c>
      <c r="I117" s="44">
        <f>I39/RES_summary!I$6</f>
        <v>11.555920570202369</v>
      </c>
      <c r="J117" s="44">
        <f>J39/RES_summary!J$6</f>
        <v>11.748846561118331</v>
      </c>
      <c r="K117" s="44">
        <f>K39/RES_summary!K$6</f>
        <v>12.042785121108549</v>
      </c>
      <c r="L117" s="44">
        <f>L39/RES_summary!L$6</f>
        <v>12.211430150761457</v>
      </c>
      <c r="M117" s="44">
        <f>M39/RES_summary!M$6</f>
        <v>12.376657983304957</v>
      </c>
      <c r="N117" s="44">
        <f>N39/RES_summary!N$6</f>
        <v>12.881652401506299</v>
      </c>
      <c r="O117" s="44">
        <f>O39/RES_summary!O$6</f>
        <v>13.214685432749135</v>
      </c>
      <c r="P117" s="44">
        <f>P39/RES_summary!P$6</f>
        <v>13.526810560665693</v>
      </c>
      <c r="Q117" s="44">
        <f>Q39/RES_summary!Q$6</f>
        <v>13.787075420394467</v>
      </c>
      <c r="R117" s="44">
        <f>R39/RES_summary!R$6</f>
        <v>14.031167745284023</v>
      </c>
      <c r="S117" s="44">
        <f>S39/RES_summary!S$6</f>
        <v>14.311449721406778</v>
      </c>
      <c r="T117" s="44">
        <f>T39/RES_summary!T$6</f>
        <v>14.543980487039098</v>
      </c>
      <c r="U117" s="44">
        <f>U39/RES_summary!U$6</f>
        <v>14.681725816123722</v>
      </c>
      <c r="V117" s="44">
        <f>V39/RES_summary!V$6</f>
        <v>14.896736293250925</v>
      </c>
      <c r="W117" s="44">
        <f>W39/RES_summary!W$6</f>
        <v>15.32407379226259</v>
      </c>
      <c r="X117" s="44">
        <f>X39/RES_summary!X$6</f>
        <v>15.690893585517594</v>
      </c>
      <c r="Y117" s="44">
        <f>Y39/RES_summary!Y$6</f>
        <v>16.134269052980301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0.24801545946901402</v>
      </c>
      <c r="C118" s="45">
        <f>C40/RES_summary!C$6</f>
        <v>0.2556585252525117</v>
      </c>
      <c r="D118" s="45">
        <f>D40/RES_summary!D$6</f>
        <v>0.26204536498415903</v>
      </c>
      <c r="E118" s="45">
        <f>E40/RES_summary!E$6</f>
        <v>0.27045511530428989</v>
      </c>
      <c r="F118" s="45">
        <f>F40/RES_summary!F$6</f>
        <v>0.27864256031561818</v>
      </c>
      <c r="G118" s="45">
        <f>G40/RES_summary!G$6</f>
        <v>0.28639156661951798</v>
      </c>
      <c r="H118" s="45">
        <f>H40/RES_summary!H$6</f>
        <v>0.29549182027436338</v>
      </c>
      <c r="I118" s="45">
        <f>I40/RES_summary!I$6</f>
        <v>0.30393279384684202</v>
      </c>
      <c r="J118" s="45">
        <f>J40/RES_summary!J$6</f>
        <v>0.31432358256758453</v>
      </c>
      <c r="K118" s="45">
        <f>K40/RES_summary!K$6</f>
        <v>0.32492577702895936</v>
      </c>
      <c r="L118" s="45">
        <f>L40/RES_summary!L$6</f>
        <v>0.33580739866867715</v>
      </c>
      <c r="M118" s="45">
        <f>M40/RES_summary!M$6</f>
        <v>0.3461607877866823</v>
      </c>
      <c r="N118" s="45">
        <f>N40/RES_summary!N$6</f>
        <v>0.36338053929785058</v>
      </c>
      <c r="O118" s="45">
        <f>O40/RES_summary!O$6</f>
        <v>0.37617799072945807</v>
      </c>
      <c r="P118" s="45">
        <f>P40/RES_summary!P$6</f>
        <v>0.39270186144544172</v>
      </c>
      <c r="Q118" s="45">
        <f>Q40/RES_summary!Q$6</f>
        <v>0.41081495456532729</v>
      </c>
      <c r="R118" s="45">
        <f>R40/RES_summary!R$6</f>
        <v>0.44699527144062046</v>
      </c>
      <c r="S118" s="45">
        <f>S40/RES_summary!S$6</f>
        <v>0.48524284386475314</v>
      </c>
      <c r="T118" s="45">
        <f>T40/RES_summary!T$6</f>
        <v>0.52321600957576386</v>
      </c>
      <c r="U118" s="45">
        <f>U40/RES_summary!U$6</f>
        <v>0.5575305222325142</v>
      </c>
      <c r="V118" s="45">
        <f>V40/RES_summary!V$6</f>
        <v>0.59462104425821349</v>
      </c>
      <c r="W118" s="45">
        <f>W40/RES_summary!W$6</f>
        <v>0.61700793489544359</v>
      </c>
      <c r="X118" s="45">
        <f>X40/RES_summary!X$6</f>
        <v>0.6378758730718137</v>
      </c>
      <c r="Y118" s="45">
        <f>Y40/RES_summary!Y$6</f>
        <v>0.65725978385854389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91.80234791225304</v>
      </c>
      <c r="C122" s="29">
        <f t="shared" si="82"/>
        <v>91.34249725651263</v>
      </c>
      <c r="D122" s="29">
        <f t="shared" si="82"/>
        <v>90.281813773097326</v>
      </c>
      <c r="E122" s="29">
        <f t="shared" si="82"/>
        <v>88.672770254375123</v>
      </c>
      <c r="F122" s="29">
        <f t="shared" si="82"/>
        <v>86.491216405268162</v>
      </c>
      <c r="G122" s="29">
        <f t="shared" si="82"/>
        <v>83.736466965834921</v>
      </c>
      <c r="H122" s="29">
        <f t="shared" si="82"/>
        <v>80.72066783810736</v>
      </c>
      <c r="I122" s="29">
        <f t="shared" si="82"/>
        <v>77.401484996993318</v>
      </c>
      <c r="J122" s="29">
        <f t="shared" si="82"/>
        <v>73.701306814048507</v>
      </c>
      <c r="K122" s="29">
        <f t="shared" si="82"/>
        <v>70.066038292615957</v>
      </c>
      <c r="L122" s="29">
        <f t="shared" si="82"/>
        <v>66.329290016163569</v>
      </c>
      <c r="M122" s="29">
        <f t="shared" si="82"/>
        <v>62.481619453175902</v>
      </c>
      <c r="N122" s="29">
        <f t="shared" si="82"/>
        <v>58.550647345110171</v>
      </c>
      <c r="O122" s="29">
        <f t="shared" si="82"/>
        <v>54.733930055070701</v>
      </c>
      <c r="P122" s="29">
        <f t="shared" si="82"/>
        <v>51.154942292039649</v>
      </c>
      <c r="Q122" s="29">
        <f t="shared" si="82"/>
        <v>47.688146655167323</v>
      </c>
      <c r="R122" s="29">
        <f t="shared" ref="R122:V122" si="83">R83*R109</f>
        <v>44.469006998858283</v>
      </c>
      <c r="S122" s="29">
        <f t="shared" si="83"/>
        <v>41.527465651035321</v>
      </c>
      <c r="T122" s="29">
        <f t="shared" si="83"/>
        <v>38.746282453854548</v>
      </c>
      <c r="U122" s="29">
        <f t="shared" si="83"/>
        <v>36.979548855457494</v>
      </c>
      <c r="V122" s="29">
        <f t="shared" si="83"/>
        <v>35.741528607335113</v>
      </c>
      <c r="W122" s="29">
        <f t="shared" ref="W122:Y122" si="84">W83*W109</f>
        <v>34.491338329642751</v>
      </c>
      <c r="X122" s="29">
        <f t="shared" si="84"/>
        <v>33.240200086179215</v>
      </c>
      <c r="Y122" s="29">
        <f t="shared" si="84"/>
        <v>31.97542373663649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606.97908880688942</v>
      </c>
      <c r="C123" s="29">
        <f t="shared" si="85"/>
        <v>616.13047474852374</v>
      </c>
      <c r="D123" s="29">
        <f t="shared" si="85"/>
        <v>620.37152143721869</v>
      </c>
      <c r="E123" s="29">
        <f t="shared" si="85"/>
        <v>620.48397600310579</v>
      </c>
      <c r="F123" s="29">
        <f t="shared" si="85"/>
        <v>617.19740679637368</v>
      </c>
      <c r="G123" s="29">
        <f t="shared" si="85"/>
        <v>610.86450552977203</v>
      </c>
      <c r="H123" s="29">
        <f t="shared" si="85"/>
        <v>602.91989961196134</v>
      </c>
      <c r="I123" s="29">
        <f t="shared" si="85"/>
        <v>592.62341894860492</v>
      </c>
      <c r="J123" s="29">
        <f t="shared" si="85"/>
        <v>579.01448033056397</v>
      </c>
      <c r="K123" s="29">
        <f t="shared" si="85"/>
        <v>564.8982166437487</v>
      </c>
      <c r="L123" s="29">
        <f t="shared" si="85"/>
        <v>549.16438337449381</v>
      </c>
      <c r="M123" s="29">
        <f t="shared" si="85"/>
        <v>531.81662124844468</v>
      </c>
      <c r="N123" s="29">
        <f t="shared" si="85"/>
        <v>513.10644004746496</v>
      </c>
      <c r="O123" s="29">
        <f t="shared" si="85"/>
        <v>494.22530865141141</v>
      </c>
      <c r="P123" s="29">
        <f t="shared" si="85"/>
        <v>476.17800208861865</v>
      </c>
      <c r="Q123" s="29">
        <f t="shared" si="85"/>
        <v>457.77911568225784</v>
      </c>
      <c r="R123" s="29">
        <f t="shared" ref="R123:V123" si="86">R84*R110</f>
        <v>440.77364573769688</v>
      </c>
      <c r="S123" s="29">
        <f t="shared" si="86"/>
        <v>426.92140904355699</v>
      </c>
      <c r="T123" s="29">
        <f t="shared" si="86"/>
        <v>414.57867602851383</v>
      </c>
      <c r="U123" s="29">
        <f t="shared" si="86"/>
        <v>403.24498195556589</v>
      </c>
      <c r="V123" s="29">
        <f t="shared" si="86"/>
        <v>393.80741046858839</v>
      </c>
      <c r="W123" s="29">
        <f t="shared" ref="W123:Y123" si="87">W84*W110</f>
        <v>385.87737991223833</v>
      </c>
      <c r="X123" s="29">
        <f t="shared" si="87"/>
        <v>379.37972187982143</v>
      </c>
      <c r="Y123" s="29">
        <f t="shared" si="87"/>
        <v>371.49708258823352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69.788647781108978</v>
      </c>
      <c r="C124" s="29">
        <f t="shared" si="88"/>
        <v>71.265167811510395</v>
      </c>
      <c r="D124" s="29">
        <f t="shared" si="88"/>
        <v>72.527661757349179</v>
      </c>
      <c r="E124" s="29">
        <f t="shared" si="88"/>
        <v>73.631541374511968</v>
      </c>
      <c r="F124" s="29">
        <f t="shared" si="88"/>
        <v>74.583022447832946</v>
      </c>
      <c r="G124" s="29">
        <f t="shared" si="88"/>
        <v>73.828006933473262</v>
      </c>
      <c r="H124" s="29">
        <f t="shared" si="88"/>
        <v>71.166024146533147</v>
      </c>
      <c r="I124" s="29">
        <f t="shared" si="88"/>
        <v>67.553527999905285</v>
      </c>
      <c r="J124" s="29">
        <f t="shared" si="88"/>
        <v>63.669673895606991</v>
      </c>
      <c r="K124" s="29">
        <f t="shared" si="88"/>
        <v>60.108172460836371</v>
      </c>
      <c r="L124" s="29">
        <f t="shared" si="88"/>
        <v>57.15282839647972</v>
      </c>
      <c r="M124" s="29">
        <f t="shared" si="88"/>
        <v>55.068836013392122</v>
      </c>
      <c r="N124" s="29">
        <f t="shared" si="88"/>
        <v>54.185068963959985</v>
      </c>
      <c r="O124" s="29">
        <f t="shared" si="88"/>
        <v>55.858114963431731</v>
      </c>
      <c r="P124" s="29">
        <f t="shared" si="88"/>
        <v>60.218558959121275</v>
      </c>
      <c r="Q124" s="29">
        <f t="shared" si="88"/>
        <v>68.140279487683543</v>
      </c>
      <c r="R124" s="29">
        <f t="shared" ref="R124:V124" si="89">R85*R111</f>
        <v>83.383272494727422</v>
      </c>
      <c r="S124" s="29">
        <f t="shared" si="89"/>
        <v>106.56091038219951</v>
      </c>
      <c r="T124" s="29">
        <f t="shared" si="89"/>
        <v>137.02106881861943</v>
      </c>
      <c r="U124" s="29">
        <f t="shared" si="89"/>
        <v>173.80737302356047</v>
      </c>
      <c r="V124" s="29">
        <f t="shared" si="89"/>
        <v>214.32133831134522</v>
      </c>
      <c r="W124" s="29">
        <f t="shared" ref="W124:Y124" si="90">W85*W111</f>
        <v>252.56835296569068</v>
      </c>
      <c r="X124" s="29">
        <f t="shared" si="90"/>
        <v>282.17352073874781</v>
      </c>
      <c r="Y124" s="29">
        <f t="shared" si="90"/>
        <v>310.48069139456419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55.702255551024308</v>
      </c>
      <c r="C125" s="29">
        <f t="shared" si="91"/>
        <v>65.149603271126452</v>
      </c>
      <c r="D125" s="29">
        <f t="shared" si="91"/>
        <v>75.099603672580628</v>
      </c>
      <c r="E125" s="29">
        <f t="shared" si="91"/>
        <v>85.527766799855783</v>
      </c>
      <c r="F125" s="29">
        <f t="shared" si="91"/>
        <v>96.474748476171314</v>
      </c>
      <c r="G125" s="29">
        <f t="shared" si="91"/>
        <v>108.158086644039</v>
      </c>
      <c r="H125" s="29">
        <f t="shared" si="91"/>
        <v>120.14489381404421</v>
      </c>
      <c r="I125" s="29">
        <f t="shared" si="91"/>
        <v>132.17738362401869</v>
      </c>
      <c r="J125" s="29">
        <f t="shared" si="91"/>
        <v>143.78488049880175</v>
      </c>
      <c r="K125" s="29">
        <f t="shared" si="91"/>
        <v>154.99914451669579</v>
      </c>
      <c r="L125" s="29">
        <f t="shared" si="91"/>
        <v>165.42440386483355</v>
      </c>
      <c r="M125" s="29">
        <f t="shared" si="91"/>
        <v>175.08472968485003</v>
      </c>
      <c r="N125" s="29">
        <f t="shared" si="91"/>
        <v>184.14927580428673</v>
      </c>
      <c r="O125" s="29">
        <f t="shared" si="91"/>
        <v>192.67216653884438</v>
      </c>
      <c r="P125" s="29">
        <f t="shared" si="91"/>
        <v>200.95947522159653</v>
      </c>
      <c r="Q125" s="29">
        <f t="shared" si="91"/>
        <v>208.52013380753465</v>
      </c>
      <c r="R125" s="29">
        <f t="shared" ref="R125:V125" si="92">R86*R112</f>
        <v>213.38543569405849</v>
      </c>
      <c r="S125" s="29">
        <f t="shared" si="92"/>
        <v>217.55114836993394</v>
      </c>
      <c r="T125" s="29">
        <f t="shared" si="92"/>
        <v>220.87423483943985</v>
      </c>
      <c r="U125" s="29">
        <f t="shared" si="92"/>
        <v>223.38529081444287</v>
      </c>
      <c r="V125" s="29">
        <f t="shared" si="92"/>
        <v>225.61827389434077</v>
      </c>
      <c r="W125" s="29">
        <f t="shared" ref="W125:Y125" si="93">W86*W112</f>
        <v>227.96569731891825</v>
      </c>
      <c r="X125" s="29">
        <f t="shared" si="93"/>
        <v>231.20286342788128</v>
      </c>
      <c r="Y125" s="29">
        <f t="shared" si="93"/>
        <v>233.74581284426134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136.75127907729069</v>
      </c>
      <c r="C127" s="29">
        <f t="shared" si="94"/>
        <v>144.04584259285022</v>
      </c>
      <c r="D127" s="29">
        <f t="shared" si="94"/>
        <v>147.82744175116514</v>
      </c>
      <c r="E127" s="29">
        <f t="shared" si="94"/>
        <v>154.11642087199533</v>
      </c>
      <c r="F127" s="29">
        <f t="shared" si="94"/>
        <v>163.65157385243785</v>
      </c>
      <c r="G127" s="29">
        <f t="shared" si="94"/>
        <v>178.30115557895215</v>
      </c>
      <c r="H127" s="29">
        <f t="shared" si="94"/>
        <v>190.33214808312329</v>
      </c>
      <c r="I127" s="29">
        <f t="shared" si="94"/>
        <v>197.94948054663604</v>
      </c>
      <c r="J127" s="29">
        <f t="shared" si="94"/>
        <v>200.88558320190342</v>
      </c>
      <c r="K127" s="29">
        <f t="shared" si="94"/>
        <v>204.40062259519681</v>
      </c>
      <c r="L127" s="29">
        <f t="shared" si="94"/>
        <v>210.15906358983904</v>
      </c>
      <c r="M127" s="29">
        <f t="shared" si="94"/>
        <v>211.43277403902948</v>
      </c>
      <c r="N127" s="29">
        <f t="shared" si="94"/>
        <v>218.77023468900222</v>
      </c>
      <c r="O127" s="29">
        <f t="shared" si="94"/>
        <v>219.70739692160896</v>
      </c>
      <c r="P127" s="29">
        <f t="shared" si="94"/>
        <v>220.69957450769522</v>
      </c>
      <c r="Q127" s="29">
        <f t="shared" si="94"/>
        <v>224.04636056322869</v>
      </c>
      <c r="R127" s="29">
        <f t="shared" ref="R127:V127" si="95">R88*R114</f>
        <v>234.79132726522229</v>
      </c>
      <c r="S127" s="29">
        <f t="shared" si="95"/>
        <v>247.12418924906285</v>
      </c>
      <c r="T127" s="29">
        <f t="shared" si="95"/>
        <v>258.01041795150331</v>
      </c>
      <c r="U127" s="29">
        <f t="shared" si="95"/>
        <v>267.08071474291808</v>
      </c>
      <c r="V127" s="29">
        <f t="shared" si="95"/>
        <v>271.47577282852757</v>
      </c>
      <c r="W127" s="29">
        <f t="shared" ref="W127:Y127" si="96">W88*W114</f>
        <v>274.44455505849072</v>
      </c>
      <c r="X127" s="29">
        <f t="shared" si="96"/>
        <v>280.57050573765775</v>
      </c>
      <c r="Y127" s="29">
        <f t="shared" si="96"/>
        <v>287.16482763700446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29.440826342920438</v>
      </c>
      <c r="C128" s="29">
        <f t="shared" si="97"/>
        <v>43.01097265734942</v>
      </c>
      <c r="D128" s="29">
        <f t="shared" si="97"/>
        <v>53.752804950116776</v>
      </c>
      <c r="E128" s="29">
        <f t="shared" si="97"/>
        <v>65.885156125046521</v>
      </c>
      <c r="F128" s="29">
        <f t="shared" si="97"/>
        <v>83.601208595042323</v>
      </c>
      <c r="G128" s="29">
        <f t="shared" si="97"/>
        <v>103.13189662528559</v>
      </c>
      <c r="H128" s="29">
        <f t="shared" si="97"/>
        <v>121.21464852404156</v>
      </c>
      <c r="I128" s="29">
        <f t="shared" si="97"/>
        <v>131.08409521096553</v>
      </c>
      <c r="J128" s="29">
        <f t="shared" si="97"/>
        <v>142.77474397326836</v>
      </c>
      <c r="K128" s="29">
        <f t="shared" si="97"/>
        <v>150.68832099450808</v>
      </c>
      <c r="L128" s="29">
        <f t="shared" si="97"/>
        <v>155.06690310278842</v>
      </c>
      <c r="M128" s="29">
        <f t="shared" si="97"/>
        <v>157.51852174662895</v>
      </c>
      <c r="N128" s="29">
        <f t="shared" si="97"/>
        <v>162.01814836582884</v>
      </c>
      <c r="O128" s="29">
        <f t="shared" si="97"/>
        <v>164.22279220630611</v>
      </c>
      <c r="P128" s="29">
        <f t="shared" si="97"/>
        <v>171.25636133834348</v>
      </c>
      <c r="Q128" s="29">
        <f t="shared" si="97"/>
        <v>182.83940195073455</v>
      </c>
      <c r="R128" s="29">
        <f t="shared" ref="R128:V128" si="98">R89*R115</f>
        <v>199.53707824360629</v>
      </c>
      <c r="S128" s="29">
        <f t="shared" si="98"/>
        <v>220.48157948805834</v>
      </c>
      <c r="T128" s="29">
        <f t="shared" si="98"/>
        <v>242.16248195091873</v>
      </c>
      <c r="U128" s="29">
        <f t="shared" si="98"/>
        <v>262.55074281639185</v>
      </c>
      <c r="V128" s="29">
        <f t="shared" si="98"/>
        <v>284.59616355482649</v>
      </c>
      <c r="W128" s="29">
        <f t="shared" ref="W128:Y128" si="99">W89*W115</f>
        <v>298.36722051506194</v>
      </c>
      <c r="X128" s="29">
        <f t="shared" si="99"/>
        <v>308.56480375275282</v>
      </c>
      <c r="Y128" s="29">
        <f t="shared" si="99"/>
        <v>315.42706912106524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659.76121912437259</v>
      </c>
      <c r="C130" s="31">
        <f t="shared" si="100"/>
        <v>679.77493278044926</v>
      </c>
      <c r="D130" s="31">
        <f t="shared" si="100"/>
        <v>698.5609251987961</v>
      </c>
      <c r="E130" s="31">
        <f t="shared" si="100"/>
        <v>711.36277759577547</v>
      </c>
      <c r="F130" s="31">
        <f t="shared" si="100"/>
        <v>716.97424864011361</v>
      </c>
      <c r="G130" s="31">
        <f t="shared" si="100"/>
        <v>722.11421727665345</v>
      </c>
      <c r="H130" s="31">
        <f t="shared" si="100"/>
        <v>730.95853653632469</v>
      </c>
      <c r="I130" s="31">
        <f t="shared" si="100"/>
        <v>733.50662303971319</v>
      </c>
      <c r="J130" s="31">
        <f t="shared" si="100"/>
        <v>724.58335041083262</v>
      </c>
      <c r="K130" s="31">
        <f t="shared" si="100"/>
        <v>719.54237311295151</v>
      </c>
      <c r="L130" s="31">
        <f t="shared" si="100"/>
        <v>702.58136795597852</v>
      </c>
      <c r="M130" s="31">
        <f t="shared" si="100"/>
        <v>681.76571650093365</v>
      </c>
      <c r="N130" s="31">
        <f t="shared" si="100"/>
        <v>676.51663439442109</v>
      </c>
      <c r="O130" s="31">
        <f t="shared" si="100"/>
        <v>667.23067816184505</v>
      </c>
      <c r="P130" s="31">
        <f t="shared" si="100"/>
        <v>653.56021620712795</v>
      </c>
      <c r="Q130" s="31">
        <f t="shared" si="100"/>
        <v>624.27465247973009</v>
      </c>
      <c r="R130" s="31">
        <f t="shared" ref="R130:V130" si="101">R91*R117</f>
        <v>591.21832606858868</v>
      </c>
      <c r="S130" s="31">
        <f t="shared" si="101"/>
        <v>558.07542032219908</v>
      </c>
      <c r="T130" s="31">
        <f t="shared" si="101"/>
        <v>516.83177075511048</v>
      </c>
      <c r="U130" s="31">
        <f t="shared" si="101"/>
        <v>474.34487919927335</v>
      </c>
      <c r="V130" s="31">
        <f t="shared" si="101"/>
        <v>441.85417214064245</v>
      </c>
      <c r="W130" s="31">
        <f t="shared" ref="W130:Y130" si="102">W91*W117</f>
        <v>416.9200520698804</v>
      </c>
      <c r="X130" s="31">
        <f t="shared" si="102"/>
        <v>397.31119158110022</v>
      </c>
      <c r="Y130" s="31">
        <f t="shared" si="102"/>
        <v>372.38763328199946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2676.389923161591</v>
      </c>
      <c r="C131" s="33">
        <f t="shared" si="103"/>
        <v>2729.2973136873602</v>
      </c>
      <c r="D131" s="33">
        <f t="shared" si="103"/>
        <v>2764.9962317152444</v>
      </c>
      <c r="E131" s="33">
        <f t="shared" si="103"/>
        <v>2814.5336878431563</v>
      </c>
      <c r="F131" s="33">
        <f t="shared" si="103"/>
        <v>2859.2349539380034</v>
      </c>
      <c r="G131" s="33">
        <f t="shared" si="103"/>
        <v>2897.0966515513819</v>
      </c>
      <c r="H131" s="33">
        <f t="shared" si="103"/>
        <v>2947.94877341245</v>
      </c>
      <c r="I131" s="33">
        <f t="shared" si="103"/>
        <v>2991.2300227810329</v>
      </c>
      <c r="J131" s="33">
        <f t="shared" si="103"/>
        <v>3049.9362050954519</v>
      </c>
      <c r="K131" s="33">
        <f t="shared" si="103"/>
        <v>3127.5836736500278</v>
      </c>
      <c r="L131" s="33">
        <f t="shared" si="103"/>
        <v>3202.2078898812406</v>
      </c>
      <c r="M131" s="33">
        <f t="shared" si="103"/>
        <v>3258.098856491074</v>
      </c>
      <c r="N131" s="33">
        <f t="shared" si="103"/>
        <v>3347.7186905346884</v>
      </c>
      <c r="O131" s="33">
        <f t="shared" si="103"/>
        <v>3385.0187128689167</v>
      </c>
      <c r="P131" s="33">
        <f t="shared" si="103"/>
        <v>3436.8654964678281</v>
      </c>
      <c r="Q131" s="33">
        <f t="shared" si="103"/>
        <v>3490.8783064766276</v>
      </c>
      <c r="R131" s="33">
        <f t="shared" ref="R131:V131" si="104">R92*R118</f>
        <v>3662.1986368169228</v>
      </c>
      <c r="S131" s="33">
        <f t="shared" si="104"/>
        <v>3840.7823166290873</v>
      </c>
      <c r="T131" s="33">
        <f t="shared" si="104"/>
        <v>4012.1347034609767</v>
      </c>
      <c r="U131" s="33">
        <f t="shared" si="104"/>
        <v>4151.4123202465635</v>
      </c>
      <c r="V131" s="33">
        <f t="shared" si="104"/>
        <v>4310.029087048908</v>
      </c>
      <c r="W131" s="33">
        <f t="shared" ref="W131:Y131" si="105">W92*W118</f>
        <v>4388.0640136054353</v>
      </c>
      <c r="X131" s="33">
        <f t="shared" si="105"/>
        <v>4471.6988593284568</v>
      </c>
      <c r="Y131" s="33">
        <f t="shared" si="105"/>
        <v>4541.5613941651736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1672.7440748000158</v>
      </c>
      <c r="C133" s="19">
        <f t="shared" ref="C133:Q133" si="107">SUM(C134,C139,C142)</f>
        <v>1703.0365863153734</v>
      </c>
      <c r="D133" s="19">
        <f t="shared" si="107"/>
        <v>1722.6823861829257</v>
      </c>
      <c r="E133" s="19">
        <f t="shared" si="107"/>
        <v>1737.51954497564</v>
      </c>
      <c r="F133" s="19">
        <f t="shared" si="107"/>
        <v>1749.9015264057816</v>
      </c>
      <c r="G133" s="19">
        <f t="shared" si="107"/>
        <v>1762.7753688563803</v>
      </c>
      <c r="H133" s="19">
        <f t="shared" si="107"/>
        <v>1770.8953006348775</v>
      </c>
      <c r="I133" s="19">
        <f t="shared" si="107"/>
        <v>1759.508840931803</v>
      </c>
      <c r="J133" s="19">
        <f t="shared" si="107"/>
        <v>1732.5810799243718</v>
      </c>
      <c r="K133" s="19">
        <f t="shared" si="107"/>
        <v>1706.0668796358655</v>
      </c>
      <c r="L133" s="19">
        <f t="shared" si="107"/>
        <v>1674.4420198857388</v>
      </c>
      <c r="M133" s="19">
        <f t="shared" si="107"/>
        <v>1638.3874865819917</v>
      </c>
      <c r="N133" s="19">
        <f t="shared" si="107"/>
        <v>1616.6007166014663</v>
      </c>
      <c r="O133" s="19">
        <f t="shared" si="107"/>
        <v>1584.95823276384</v>
      </c>
      <c r="P133" s="19">
        <f t="shared" si="107"/>
        <v>1557.4107494154241</v>
      </c>
      <c r="Q133" s="19">
        <f t="shared" si="107"/>
        <v>1531.7213020755889</v>
      </c>
      <c r="R133" s="19">
        <f t="shared" ref="R133:V133" si="108">SUM(R134,R139,R142)</f>
        <v>1538.068865071313</v>
      </c>
      <c r="S133" s="19">
        <f t="shared" si="108"/>
        <v>1554.7792594219902</v>
      </c>
      <c r="T133" s="19">
        <f t="shared" si="108"/>
        <v>1557.5628823949246</v>
      </c>
      <c r="U133" s="19">
        <f t="shared" si="108"/>
        <v>1557.5332589255738</v>
      </c>
      <c r="V133" s="19">
        <f t="shared" si="108"/>
        <v>1624.2518446534327</v>
      </c>
      <c r="W133" s="19">
        <f t="shared" ref="W133:Y133" si="109">SUM(W134,W139,W142)</f>
        <v>1701.50638049852</v>
      </c>
      <c r="X133" s="19">
        <f t="shared" si="109"/>
        <v>1650.2549337409837</v>
      </c>
      <c r="Y133" s="19">
        <f t="shared" si="109"/>
        <v>1619.9383420190802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1081.8380866134394</v>
      </c>
      <c r="C134" s="22">
        <f t="shared" ref="C134:Q134" si="111">SUM(C135:C138)</f>
        <v>1080.4917749384672</v>
      </c>
      <c r="D134" s="22">
        <f t="shared" si="111"/>
        <v>1076.123341912559</v>
      </c>
      <c r="E134" s="22">
        <f t="shared" si="111"/>
        <v>1065.8036413593848</v>
      </c>
      <c r="F134" s="22">
        <f t="shared" si="111"/>
        <v>1049.7495048996427</v>
      </c>
      <c r="G134" s="22">
        <f t="shared" si="111"/>
        <v>1027.4613073092426</v>
      </c>
      <c r="H134" s="22">
        <f t="shared" si="111"/>
        <v>1002.1008931082655</v>
      </c>
      <c r="I134" s="22">
        <f t="shared" si="111"/>
        <v>971.22639753239093</v>
      </c>
      <c r="J134" s="22">
        <f t="shared" si="111"/>
        <v>935.84221281096154</v>
      </c>
      <c r="K134" s="22">
        <f t="shared" si="111"/>
        <v>900.96934555269763</v>
      </c>
      <c r="L134" s="22">
        <f t="shared" si="111"/>
        <v>864.80908255617283</v>
      </c>
      <c r="M134" s="22">
        <f t="shared" si="111"/>
        <v>828.05073055456126</v>
      </c>
      <c r="N134" s="22">
        <f t="shared" si="111"/>
        <v>790.82098491522675</v>
      </c>
      <c r="O134" s="22">
        <f t="shared" si="111"/>
        <v>754.77123994191186</v>
      </c>
      <c r="P134" s="22">
        <f t="shared" si="111"/>
        <v>721.06723282201199</v>
      </c>
      <c r="Q134" s="22">
        <f t="shared" si="111"/>
        <v>690.18606817655666</v>
      </c>
      <c r="R134" s="22">
        <f t="shared" ref="R134:V134" si="112">SUM(R135:R138)</f>
        <v>663.31537306595783</v>
      </c>
      <c r="S134" s="22">
        <f t="shared" si="112"/>
        <v>641.44198062129954</v>
      </c>
      <c r="T134" s="22">
        <f t="shared" si="112"/>
        <v>620.41973799675634</v>
      </c>
      <c r="U134" s="22">
        <f t="shared" si="112"/>
        <v>607.44928814575451</v>
      </c>
      <c r="V134" s="22">
        <f t="shared" si="112"/>
        <v>608.25543452931538</v>
      </c>
      <c r="W134" s="22">
        <f t="shared" ref="W134:Y134" si="113">SUM(W135:W138)</f>
        <v>612.65548798981206</v>
      </c>
      <c r="X134" s="22">
        <f t="shared" si="113"/>
        <v>600.95804568379174</v>
      </c>
      <c r="Y134" s="22">
        <f t="shared" si="113"/>
        <v>590.93577174982227</v>
      </c>
      <c r="DA134" s="57"/>
    </row>
    <row r="135" spans="1:105" ht="12" customHeight="1" x14ac:dyDescent="0.25">
      <c r="A135" s="28" t="s">
        <v>32</v>
      </c>
      <c r="B135" s="29">
        <f>B5*1000*11630/RES_summary!B$6</f>
        <v>804.18856771133608</v>
      </c>
      <c r="C135" s="29">
        <f>C5*1000*11630/RES_summary!C$6</f>
        <v>800.16027596704987</v>
      </c>
      <c r="D135" s="29">
        <f>D5*1000*11630/RES_summary!D$6</f>
        <v>790.86868865233214</v>
      </c>
      <c r="E135" s="29">
        <f>E5*1000*11630/RES_summary!E$6</f>
        <v>776.7734674283256</v>
      </c>
      <c r="F135" s="29">
        <f>F5*1000*11630/RES_summary!F$6</f>
        <v>757.66305571014868</v>
      </c>
      <c r="G135" s="29">
        <f>G5*1000*11630/RES_summary!G$6</f>
        <v>733.53145062071314</v>
      </c>
      <c r="H135" s="29">
        <f>H5*1000*11630/RES_summary!H$6</f>
        <v>707.11305026181981</v>
      </c>
      <c r="I135" s="29">
        <f>I5*1000*11630/RES_summary!I$6</f>
        <v>678.03700857366073</v>
      </c>
      <c r="J135" s="29">
        <f>J5*1000*11630/RES_summary!J$6</f>
        <v>645.62344769106448</v>
      </c>
      <c r="K135" s="29">
        <f>K5*1000*11630/RES_summary!K$6</f>
        <v>613.77849544331548</v>
      </c>
      <c r="L135" s="29">
        <f>L5*1000*11630/RES_summary!L$6</f>
        <v>581.0445805415925</v>
      </c>
      <c r="M135" s="29">
        <f>M5*1000*11630/RES_summary!M$6</f>
        <v>547.33898640982022</v>
      </c>
      <c r="N135" s="29">
        <f>N5*1000*11630/RES_summary!N$6</f>
        <v>512.90367074316453</v>
      </c>
      <c r="O135" s="29">
        <f>O5*1000*11630/RES_summary!O$6</f>
        <v>479.46922728241901</v>
      </c>
      <c r="P135" s="29">
        <f>P5*1000*11630/RES_summary!P$6</f>
        <v>448.11729447826707</v>
      </c>
      <c r="Q135" s="29">
        <f>Q5*1000*11630/RES_summary!Q$6</f>
        <v>417.74816469926554</v>
      </c>
      <c r="R135" s="29">
        <f>R5*1000*11630/RES_summary!R$6</f>
        <v>389.54850130999841</v>
      </c>
      <c r="S135" s="29">
        <f>S5*1000*11630/RES_summary!S$6</f>
        <v>363.78059910306928</v>
      </c>
      <c r="T135" s="29">
        <f>T5*1000*11630/RES_summary!T$6</f>
        <v>339.41743429576564</v>
      </c>
      <c r="U135" s="29">
        <f>U5*1000*11630/RES_summary!U$6</f>
        <v>323.94084797380754</v>
      </c>
      <c r="V135" s="29">
        <f>V5*1000*11630/RES_summary!V$6</f>
        <v>313.09579060025544</v>
      </c>
      <c r="W135" s="29">
        <f>W5*1000*11630/RES_summary!W$6</f>
        <v>302.14412376767041</v>
      </c>
      <c r="X135" s="29">
        <f>X5*1000*11630/RES_summary!X$6</f>
        <v>291.18415275492987</v>
      </c>
      <c r="Y135" s="29">
        <f>Y5*1000*11630/RES_summary!Y$6</f>
        <v>280.10471193293557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238.00736078403656</v>
      </c>
      <c r="C136" s="29">
        <f>C6*1000*11630/RES_summary!C$6</f>
        <v>236.50297669210281</v>
      </c>
      <c r="D136" s="29">
        <f>D6*1000*11630/RES_summary!D$6</f>
        <v>237.53246839727282</v>
      </c>
      <c r="E136" s="29">
        <f>E6*1000*11630/RES_summary!E$6</f>
        <v>236.90413548323431</v>
      </c>
      <c r="F136" s="29">
        <f>F6*1000*11630/RES_summary!F$6</f>
        <v>235.57742377217409</v>
      </c>
      <c r="G136" s="29">
        <f>G6*1000*11630/RES_summary!G$6</f>
        <v>233.1304206274078</v>
      </c>
      <c r="H136" s="29">
        <f>H6*1000*11630/RES_summary!H$6</f>
        <v>230.2136002665876</v>
      </c>
      <c r="I136" s="29">
        <f>I6*1000*11630/RES_summary!I$6</f>
        <v>225.34574060371455</v>
      </c>
      <c r="J136" s="29">
        <f>J6*1000*11630/RES_summary!J$6</f>
        <v>218.42180495981108</v>
      </c>
      <c r="K136" s="29">
        <f>K6*1000*11630/RES_summary!K$6</f>
        <v>212.30678528065246</v>
      </c>
      <c r="L136" s="29">
        <f>L6*1000*11630/RES_summary!L$6</f>
        <v>205.78031134024397</v>
      </c>
      <c r="M136" s="29">
        <f>M6*1000*11630/RES_summary!M$6</f>
        <v>199.18047249974231</v>
      </c>
      <c r="N136" s="29">
        <f>N6*1000*11630/RES_summary!N$6</f>
        <v>192.69455565804279</v>
      </c>
      <c r="O136" s="29">
        <f>O6*1000*11630/RES_summary!O$6</f>
        <v>185.84875350810555</v>
      </c>
      <c r="P136" s="29">
        <f>P6*1000*11630/RES_summary!P$6</f>
        <v>178.87041594634545</v>
      </c>
      <c r="Q136" s="29">
        <f>Q6*1000*11630/RES_summary!Q$6</f>
        <v>173.08152832369376</v>
      </c>
      <c r="R136" s="29">
        <f>R6*1000*11630/RES_summary!R$6</f>
        <v>168.45815724358718</v>
      </c>
      <c r="S136" s="29">
        <f>S6*1000*11630/RES_summary!S$6</f>
        <v>164.15128010262384</v>
      </c>
      <c r="T136" s="29">
        <f>T6*1000*11630/RES_summary!T$6</f>
        <v>158.68799746948974</v>
      </c>
      <c r="U136" s="29">
        <f>U6*1000*11630/RES_summary!U$6</f>
        <v>152.31960031671468</v>
      </c>
      <c r="V136" s="29">
        <f>V6*1000*11630/RES_summary!V$6</f>
        <v>149.70713037829844</v>
      </c>
      <c r="W136" s="29">
        <f>W6*1000*11630/RES_summary!W$6</f>
        <v>147.97243122631005</v>
      </c>
      <c r="X136" s="29">
        <f>X6*1000*11630/RES_summary!X$6</f>
        <v>145.44176381453099</v>
      </c>
      <c r="Y136" s="29">
        <f>Y6*1000*11630/RES_summary!Y$6</f>
        <v>142.40071829932924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17.549633352490641</v>
      </c>
      <c r="C137" s="29">
        <f>C7*1000*11630/RES_summary!C$6</f>
        <v>17.800142159384752</v>
      </c>
      <c r="D137" s="29">
        <f>D7*1000*11630/RES_summary!D$6</f>
        <v>17.926929256446634</v>
      </c>
      <c r="E137" s="29">
        <f>E7*1000*11630/RES_summary!E$6</f>
        <v>18.171123579085602</v>
      </c>
      <c r="F137" s="29">
        <f>F7*1000*11630/RES_summary!F$6</f>
        <v>18.18218348053972</v>
      </c>
      <c r="G137" s="29">
        <f>G7*1000*11630/RES_summary!G$6</f>
        <v>17.770374985835446</v>
      </c>
      <c r="H137" s="29">
        <f>H7*1000*11630/RES_summary!H$6</f>
        <v>16.911637174466225</v>
      </c>
      <c r="I137" s="29">
        <f>I7*1000*11630/RES_summary!I$6</f>
        <v>15.836026499429083</v>
      </c>
      <c r="J137" s="29">
        <f>J7*1000*11630/RES_summary!J$6</f>
        <v>14.682151754837813</v>
      </c>
      <c r="K137" s="29">
        <f>K7*1000*11630/RES_summary!K$6</f>
        <v>13.593841139096222</v>
      </c>
      <c r="L137" s="29">
        <f>L7*1000*11630/RES_summary!L$6</f>
        <v>12.669600449996375</v>
      </c>
      <c r="M137" s="29">
        <f>M7*1000*11630/RES_summary!M$6</f>
        <v>12.087185341521668</v>
      </c>
      <c r="N137" s="29">
        <f>N7*1000*11630/RES_summary!N$6</f>
        <v>11.91118226494482</v>
      </c>
      <c r="O137" s="29">
        <f>O7*1000*11630/RES_summary!O$6</f>
        <v>12.272091505478777</v>
      </c>
      <c r="P137" s="29">
        <f>P7*1000*11630/RES_summary!P$6</f>
        <v>13.179476907018273</v>
      </c>
      <c r="Q137" s="29">
        <f>Q7*1000*11630/RES_summary!Q$6</f>
        <v>14.888907557932486</v>
      </c>
      <c r="R137" s="29">
        <f>R7*1000*11630/RES_summary!R$6</f>
        <v>18.54725781698534</v>
      </c>
      <c r="S137" s="29">
        <f>S7*1000*11630/RES_summary!S$6</f>
        <v>23.922616325656644</v>
      </c>
      <c r="T137" s="29">
        <f>T7*1000*11630/RES_summary!T$6</f>
        <v>30.67461679389239</v>
      </c>
      <c r="U137" s="29">
        <f>U7*1000*11630/RES_summary!U$6</f>
        <v>38.608888292167002</v>
      </c>
      <c r="V137" s="29">
        <f>V7*1000*11630/RES_summary!V$6</f>
        <v>47.640839668895758</v>
      </c>
      <c r="W137" s="29">
        <f>W7*1000*11630/RES_summary!W$6</f>
        <v>56.960003810333909</v>
      </c>
      <c r="X137" s="29">
        <f>X7*1000*11630/RES_summary!X$6</f>
        <v>62.391790107306925</v>
      </c>
      <c r="Y137" s="29">
        <f>Y7*1000*11630/RES_summary!Y$6</f>
        <v>67.965955923896004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22.092524765575941</v>
      </c>
      <c r="C138" s="29">
        <f>C8*1000*11630/RES_summary!C$6</f>
        <v>26.028380119929732</v>
      </c>
      <c r="D138" s="29">
        <f>D8*1000*11630/RES_summary!D$6</f>
        <v>29.795255606507471</v>
      </c>
      <c r="E138" s="29">
        <f>E8*1000*11630/RES_summary!E$6</f>
        <v>33.954914868739294</v>
      </c>
      <c r="F138" s="29">
        <f>F8*1000*11630/RES_summary!F$6</f>
        <v>38.326841936780191</v>
      </c>
      <c r="G138" s="29">
        <f>G8*1000*11630/RES_summary!G$6</f>
        <v>43.029061075286165</v>
      </c>
      <c r="H138" s="29">
        <f>H8*1000*11630/RES_summary!H$6</f>
        <v>47.862605405391818</v>
      </c>
      <c r="I138" s="29">
        <f>I8*1000*11630/RES_summary!I$6</f>
        <v>52.007621855586613</v>
      </c>
      <c r="J138" s="29">
        <f>J8*1000*11630/RES_summary!J$6</f>
        <v>57.11480840524812</v>
      </c>
      <c r="K138" s="29">
        <f>K8*1000*11630/RES_summary!K$6</f>
        <v>61.2902236896335</v>
      </c>
      <c r="L138" s="29">
        <f>L8*1000*11630/RES_summary!L$6</f>
        <v>65.314590224340023</v>
      </c>
      <c r="M138" s="29">
        <f>M8*1000*11630/RES_summary!M$6</f>
        <v>69.444086303476979</v>
      </c>
      <c r="N138" s="29">
        <f>N8*1000*11630/RES_summary!N$6</f>
        <v>73.311576249074591</v>
      </c>
      <c r="O138" s="29">
        <f>O8*1000*11630/RES_summary!O$6</f>
        <v>77.181167645908587</v>
      </c>
      <c r="P138" s="29">
        <f>P8*1000*11630/RES_summary!P$6</f>
        <v>80.900045490381245</v>
      </c>
      <c r="Q138" s="29">
        <f>Q8*1000*11630/RES_summary!Q$6</f>
        <v>84.467467595664814</v>
      </c>
      <c r="R138" s="29">
        <f>R8*1000*11630/RES_summary!R$6</f>
        <v>86.761456695386869</v>
      </c>
      <c r="S138" s="29">
        <f>S8*1000*11630/RES_summary!S$6</f>
        <v>89.587485089949723</v>
      </c>
      <c r="T138" s="29">
        <f>T8*1000*11630/RES_summary!T$6</f>
        <v>91.63968943760861</v>
      </c>
      <c r="U138" s="29">
        <f>U8*1000*11630/RES_summary!U$6</f>
        <v>92.579951563065322</v>
      </c>
      <c r="V138" s="29">
        <f>V8*1000*11630/RES_summary!V$6</f>
        <v>97.811673881865786</v>
      </c>
      <c r="W138" s="29">
        <f>W8*1000*11630/RES_summary!W$6</f>
        <v>105.57892918549774</v>
      </c>
      <c r="X138" s="29">
        <f>X8*1000*11630/RES_summary!X$6</f>
        <v>101.94033900702394</v>
      </c>
      <c r="Y138" s="29">
        <f>Y8*1000*11630/RES_summary!Y$6</f>
        <v>100.46438559366145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186.41319471032287</v>
      </c>
      <c r="C139" s="22">
        <f t="shared" ref="C139:Q139" si="115">SUM(C140:C141)</f>
        <v>204.06446861697731</v>
      </c>
      <c r="D139" s="22">
        <f t="shared" si="115"/>
        <v>215.69888585089137</v>
      </c>
      <c r="E139" s="22">
        <f t="shared" si="115"/>
        <v>231.15693506951925</v>
      </c>
      <c r="F139" s="22">
        <f t="shared" si="115"/>
        <v>253.52173578103475</v>
      </c>
      <c r="G139" s="22">
        <f t="shared" si="115"/>
        <v>283.24338501799167</v>
      </c>
      <c r="H139" s="22">
        <f t="shared" si="115"/>
        <v>308.77009821277215</v>
      </c>
      <c r="I139" s="22">
        <f t="shared" si="115"/>
        <v>323.90334110566505</v>
      </c>
      <c r="J139" s="22">
        <f t="shared" si="115"/>
        <v>334.50070341431319</v>
      </c>
      <c r="K139" s="22">
        <f t="shared" si="115"/>
        <v>343.08126414853825</v>
      </c>
      <c r="L139" s="22">
        <f t="shared" si="115"/>
        <v>353.01272619866353</v>
      </c>
      <c r="M139" s="22">
        <f t="shared" si="115"/>
        <v>359.79713820970278</v>
      </c>
      <c r="N139" s="22">
        <f t="shared" si="115"/>
        <v>374.24975322614387</v>
      </c>
      <c r="O139" s="22">
        <f t="shared" si="115"/>
        <v>380.08816133518894</v>
      </c>
      <c r="P139" s="22">
        <f t="shared" si="115"/>
        <v>389.0950214684122</v>
      </c>
      <c r="Q139" s="22">
        <f t="shared" si="115"/>
        <v>404.42194808091006</v>
      </c>
      <c r="R139" s="22">
        <f t="shared" ref="R139:V139" si="116">SUM(R140:R141)</f>
        <v>444.78992472225548</v>
      </c>
      <c r="S139" s="22">
        <f t="shared" si="116"/>
        <v>489.72369489764895</v>
      </c>
      <c r="T139" s="22">
        <f t="shared" si="116"/>
        <v>528.07963427072252</v>
      </c>
      <c r="U139" s="22">
        <f t="shared" si="116"/>
        <v>560.09096213513624</v>
      </c>
      <c r="V139" s="22">
        <f t="shared" si="116"/>
        <v>618.15241379003112</v>
      </c>
      <c r="W139" s="22">
        <f t="shared" ref="W139:Y139" si="117">SUM(W140:W141)</f>
        <v>678.00901615954353</v>
      </c>
      <c r="X139" s="22">
        <f t="shared" si="117"/>
        <v>664.63973774987323</v>
      </c>
      <c r="Y139" s="22">
        <f t="shared" si="117"/>
        <v>663.9055644851685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171.63707920795176</v>
      </c>
      <c r="C140" s="29">
        <f>C10*1000*11630/RES_summary!C$6</f>
        <v>182.04626918420507</v>
      </c>
      <c r="D140" s="29">
        <f>D10*1000*11630/RES_summary!D$6</f>
        <v>187.68755732388237</v>
      </c>
      <c r="E140" s="29">
        <f>E10*1000*11630/RES_summary!E$6</f>
        <v>196.25078219824076</v>
      </c>
      <c r="F140" s="29">
        <f>F10*1000*11630/RES_summary!F$6</f>
        <v>208.53594375238072</v>
      </c>
      <c r="G140" s="29">
        <f>G10*1000*11630/RES_summary!G$6</f>
        <v>226.94108274144455</v>
      </c>
      <c r="H140" s="29">
        <f>H10*1000*11630/RES_summary!H$6</f>
        <v>241.64459319166471</v>
      </c>
      <c r="I140" s="29">
        <f>I10*1000*11630/RES_summary!I$6</f>
        <v>250.34219666427185</v>
      </c>
      <c r="J140" s="29">
        <f>J10*1000*11630/RES_summary!J$6</f>
        <v>253.56782256536337</v>
      </c>
      <c r="K140" s="29">
        <f>K10*1000*11630/RES_summary!K$6</f>
        <v>256.94763529437733</v>
      </c>
      <c r="L140" s="29">
        <f>L10*1000*11630/RES_summary!L$6</f>
        <v>263.49088322332875</v>
      </c>
      <c r="M140" s="29">
        <f>M10*1000*11630/RES_summary!M$6</f>
        <v>267.36049864028877</v>
      </c>
      <c r="N140" s="29">
        <f>N10*1000*11630/RES_summary!N$6</f>
        <v>277.98287501739873</v>
      </c>
      <c r="O140" s="29">
        <f>O10*1000*11630/RES_summary!O$6</f>
        <v>281.06387961351942</v>
      </c>
      <c r="P140" s="29">
        <f>P10*1000*11630/RES_summary!P$6</f>
        <v>284.27701445849038</v>
      </c>
      <c r="Q140" s="29">
        <f>Q10*1000*11630/RES_summary!Q$6</f>
        <v>290.74212068541823</v>
      </c>
      <c r="R140" s="29">
        <f>R10*1000*11630/RES_summary!R$6</f>
        <v>314.69110828555205</v>
      </c>
      <c r="S140" s="29">
        <f>S10*1000*11630/RES_summary!S$6</f>
        <v>339.92089837967018</v>
      </c>
      <c r="T140" s="29">
        <f>T10*1000*11630/RES_summary!T$6</f>
        <v>359.31801795558221</v>
      </c>
      <c r="U140" s="29">
        <f>U10*1000*11630/RES_summary!U$6</f>
        <v>374.02770006269134</v>
      </c>
      <c r="V140" s="29">
        <f>V10*1000*11630/RES_summary!V$6</f>
        <v>402.38440589816651</v>
      </c>
      <c r="W140" s="29">
        <f>W10*1000*11630/RES_summary!W$6</f>
        <v>435.4277959507084</v>
      </c>
      <c r="X140" s="29">
        <f>X10*1000*11630/RES_summary!X$6</f>
        <v>424.43970757916253</v>
      </c>
      <c r="Y140" s="29">
        <f>Y10*1000*11630/RES_summary!Y$6</f>
        <v>423.81838470752348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14.7761155023711</v>
      </c>
      <c r="C141" s="29">
        <f>C11*1000*11630/RES_summary!C$6</f>
        <v>22.018199432772235</v>
      </c>
      <c r="D141" s="29">
        <f>D11*1000*11630/RES_summary!D$6</f>
        <v>28.011328527008992</v>
      </c>
      <c r="E141" s="29">
        <f>E11*1000*11630/RES_summary!E$6</f>
        <v>34.906152871278479</v>
      </c>
      <c r="F141" s="29">
        <f>F11*1000*11630/RES_summary!F$6</f>
        <v>44.985792028654032</v>
      </c>
      <c r="G141" s="29">
        <f>G11*1000*11630/RES_summary!G$6</f>
        <v>56.302302276547124</v>
      </c>
      <c r="H141" s="29">
        <f>H11*1000*11630/RES_summary!H$6</f>
        <v>67.125505021107472</v>
      </c>
      <c r="I141" s="29">
        <f>I11*1000*11630/RES_summary!I$6</f>
        <v>73.561144441393196</v>
      </c>
      <c r="J141" s="29">
        <f>J11*1000*11630/RES_summary!J$6</f>
        <v>80.932880848949821</v>
      </c>
      <c r="K141" s="29">
        <f>K11*1000*11630/RES_summary!K$6</f>
        <v>86.133628854160946</v>
      </c>
      <c r="L141" s="29">
        <f>L11*1000*11630/RES_summary!L$6</f>
        <v>89.521842975334792</v>
      </c>
      <c r="M141" s="29">
        <f>M11*1000*11630/RES_summary!M$6</f>
        <v>92.436639569414012</v>
      </c>
      <c r="N141" s="29">
        <f>N11*1000*11630/RES_summary!N$6</f>
        <v>96.266878208745169</v>
      </c>
      <c r="O141" s="29">
        <f>O11*1000*11630/RES_summary!O$6</f>
        <v>99.024281721669553</v>
      </c>
      <c r="P141" s="29">
        <f>P11*1000*11630/RES_summary!P$6</f>
        <v>104.81800700992181</v>
      </c>
      <c r="Q141" s="29">
        <f>Q11*1000*11630/RES_summary!Q$6</f>
        <v>113.67982739549181</v>
      </c>
      <c r="R141" s="29">
        <f>R11*1000*11630/RES_summary!R$6</f>
        <v>130.0988164367034</v>
      </c>
      <c r="S141" s="29">
        <f>S11*1000*11630/RES_summary!S$6</f>
        <v>149.80279651797878</v>
      </c>
      <c r="T141" s="29">
        <f>T11*1000*11630/RES_summary!T$6</f>
        <v>168.76161631514034</v>
      </c>
      <c r="U141" s="29">
        <f>U11*1000*11630/RES_summary!U$6</f>
        <v>186.06326207244487</v>
      </c>
      <c r="V141" s="29">
        <f>V11*1000*11630/RES_summary!V$6</f>
        <v>215.76800789186458</v>
      </c>
      <c r="W141" s="29">
        <f>W11*1000*11630/RES_summary!W$6</f>
        <v>242.58122020883508</v>
      </c>
      <c r="X141" s="29">
        <f>X11*1000*11630/RES_summary!X$6</f>
        <v>240.20003017071068</v>
      </c>
      <c r="Y141" s="29">
        <f>Y11*1000*11630/RES_summary!Y$6</f>
        <v>240.08717977764496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404.4927934762535</v>
      </c>
      <c r="C142" s="22">
        <f t="shared" ref="C142:Q142" si="119">SUM(C143:C144)</f>
        <v>418.48034275992887</v>
      </c>
      <c r="D142" s="22">
        <f t="shared" si="119"/>
        <v>430.8601584194754</v>
      </c>
      <c r="E142" s="22">
        <f t="shared" si="119"/>
        <v>440.55896854673591</v>
      </c>
      <c r="F142" s="22">
        <f t="shared" si="119"/>
        <v>446.63028572510427</v>
      </c>
      <c r="G142" s="22">
        <f t="shared" si="119"/>
        <v>452.07067652914611</v>
      </c>
      <c r="H142" s="22">
        <f t="shared" si="119"/>
        <v>460.02430931383969</v>
      </c>
      <c r="I142" s="22">
        <f t="shared" si="119"/>
        <v>464.37910229374688</v>
      </c>
      <c r="J142" s="22">
        <f t="shared" si="119"/>
        <v>462.23816369909719</v>
      </c>
      <c r="K142" s="22">
        <f t="shared" si="119"/>
        <v>462.0162699346298</v>
      </c>
      <c r="L142" s="22">
        <f t="shared" si="119"/>
        <v>456.62021113090225</v>
      </c>
      <c r="M142" s="22">
        <f t="shared" si="119"/>
        <v>450.53961781772762</v>
      </c>
      <c r="N142" s="22">
        <f t="shared" si="119"/>
        <v>451.52997846009572</v>
      </c>
      <c r="O142" s="22">
        <f t="shared" si="119"/>
        <v>450.09883148673919</v>
      </c>
      <c r="P142" s="22">
        <f t="shared" si="119"/>
        <v>447.24849512499998</v>
      </c>
      <c r="Q142" s="22">
        <f t="shared" si="119"/>
        <v>437.11328581812228</v>
      </c>
      <c r="R142" s="22">
        <f t="shared" ref="R142:V142" si="120">SUM(R143:R144)</f>
        <v>429.96356728309979</v>
      </c>
      <c r="S142" s="22">
        <f t="shared" si="120"/>
        <v>423.61358390304167</v>
      </c>
      <c r="T142" s="22">
        <f t="shared" si="120"/>
        <v>409.06351012744562</v>
      </c>
      <c r="U142" s="22">
        <f t="shared" si="120"/>
        <v>389.99300864468319</v>
      </c>
      <c r="V142" s="22">
        <f t="shared" si="120"/>
        <v>397.84399633408606</v>
      </c>
      <c r="W142" s="22">
        <f t="shared" ref="W142:Y142" si="121">SUM(W143:W144)</f>
        <v>410.84187634916429</v>
      </c>
      <c r="X142" s="22">
        <f t="shared" si="121"/>
        <v>384.6571503073186</v>
      </c>
      <c r="Y142" s="22">
        <f t="shared" si="121"/>
        <v>365.09700578408956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317.54464415758571</v>
      </c>
      <c r="C143" s="31">
        <f>C13*1000*11630/RES_summary!C$6</f>
        <v>328.68867976377646</v>
      </c>
      <c r="D143" s="31">
        <f>D13*1000*11630/RES_summary!D$6</f>
        <v>338.99725566747776</v>
      </c>
      <c r="E143" s="31">
        <f>E13*1000*11630/RES_summary!E$6</f>
        <v>346.31424362084357</v>
      </c>
      <c r="F143" s="31">
        <f>F13*1000*11630/RES_summary!F$6</f>
        <v>350.24253110705956</v>
      </c>
      <c r="G143" s="31">
        <f>G13*1000*11630/RES_summary!G$6</f>
        <v>353.8849552289667</v>
      </c>
      <c r="H143" s="31">
        <f>H13*1000*11630/RES_summary!H$6</f>
        <v>359.61764419653332</v>
      </c>
      <c r="I143" s="31">
        <f>I13*1000*11630/RES_summary!I$6</f>
        <v>362.13032854261263</v>
      </c>
      <c r="J143" s="31">
        <f>J13*1000*11630/RES_summary!J$6</f>
        <v>357.98437892923698</v>
      </c>
      <c r="K143" s="31">
        <f>K13*1000*11630/RES_summary!K$6</f>
        <v>355.32346578901303</v>
      </c>
      <c r="L143" s="31">
        <f>L13*1000*11630/RES_summary!L$6</f>
        <v>347.46645519946924</v>
      </c>
      <c r="M143" s="31">
        <f>M13*1000*11630/RES_summary!M$6</f>
        <v>338.32590985090491</v>
      </c>
      <c r="N143" s="31">
        <f>N13*1000*11630/RES_summary!N$6</f>
        <v>335.57585170783199</v>
      </c>
      <c r="O143" s="31">
        <f>O13*1000*11630/RES_summary!O$6</f>
        <v>331.89778926782509</v>
      </c>
      <c r="P143" s="31">
        <f>P13*1000*11630/RES_summary!P$6</f>
        <v>326.25520828585633</v>
      </c>
      <c r="Q143" s="31">
        <f>Q13*1000*11630/RES_summary!Q$6</f>
        <v>313.13976110355077</v>
      </c>
      <c r="R143" s="31">
        <f>R13*1000*11630/RES_summary!R$6</f>
        <v>297.10240570147272</v>
      </c>
      <c r="S143" s="31">
        <f>S13*1000*11630/RES_summary!S$6</f>
        <v>282.18480375242677</v>
      </c>
      <c r="T143" s="31">
        <f>T13*1000*11630/RES_summary!T$6</f>
        <v>261.08566901224356</v>
      </c>
      <c r="U143" s="31">
        <f>U13*1000*11630/RES_summary!U$6</f>
        <v>237.97359161952417</v>
      </c>
      <c r="V143" s="31">
        <f>V13*1000*11630/RES_summary!V$6</f>
        <v>232.26143668934512</v>
      </c>
      <c r="W143" s="31">
        <f>W13*1000*11630/RES_summary!W$6</f>
        <v>231.42313157430269</v>
      </c>
      <c r="X143" s="31">
        <f>X13*1000*11630/RES_summary!X$6</f>
        <v>210.18814279973864</v>
      </c>
      <c r="Y143" s="31">
        <f>Y13*1000*11630/RES_summary!Y$6</f>
        <v>192.15229684817737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86.948149318667788</v>
      </c>
      <c r="C144" s="33">
        <f>C14*1000*11630/RES_summary!C$6</f>
        <v>89.791662996152425</v>
      </c>
      <c r="D144" s="33">
        <f>D14*1000*11630/RES_summary!D$6</f>
        <v>91.862902751997638</v>
      </c>
      <c r="E144" s="33">
        <f>E14*1000*11630/RES_summary!E$6</f>
        <v>94.244724925892328</v>
      </c>
      <c r="F144" s="33">
        <f>F14*1000*11630/RES_summary!F$6</f>
        <v>96.387754618044724</v>
      </c>
      <c r="G144" s="33">
        <f>G14*1000*11630/RES_summary!G$6</f>
        <v>98.185721300179395</v>
      </c>
      <c r="H144" s="33">
        <f>H14*1000*11630/RES_summary!H$6</f>
        <v>100.40666511730639</v>
      </c>
      <c r="I144" s="33">
        <f>I14*1000*11630/RES_summary!I$6</f>
        <v>102.24877375113425</v>
      </c>
      <c r="J144" s="33">
        <f>J14*1000*11630/RES_summary!J$6</f>
        <v>104.25378476986018</v>
      </c>
      <c r="K144" s="33">
        <f>K14*1000*11630/RES_summary!K$6</f>
        <v>106.69280414561679</v>
      </c>
      <c r="L144" s="33">
        <f>L14*1000*11630/RES_summary!L$6</f>
        <v>109.153755931433</v>
      </c>
      <c r="M144" s="33">
        <f>M14*1000*11630/RES_summary!M$6</f>
        <v>112.21370796682271</v>
      </c>
      <c r="N144" s="33">
        <f>N14*1000*11630/RES_summary!N$6</f>
        <v>115.95412675226373</v>
      </c>
      <c r="O144" s="33">
        <f>O14*1000*11630/RES_summary!O$6</f>
        <v>118.2010422189141</v>
      </c>
      <c r="P144" s="33">
        <f>P14*1000*11630/RES_summary!P$6</f>
        <v>120.99328683914366</v>
      </c>
      <c r="Q144" s="33">
        <f>Q14*1000*11630/RES_summary!Q$6</f>
        <v>123.97352471457151</v>
      </c>
      <c r="R144" s="33">
        <f>R14*1000*11630/RES_summary!R$6</f>
        <v>132.86116158162704</v>
      </c>
      <c r="S144" s="33">
        <f>S14*1000*11630/RES_summary!S$6</f>
        <v>141.42878015061493</v>
      </c>
      <c r="T144" s="33">
        <f>T14*1000*11630/RES_summary!T$6</f>
        <v>147.9778411152021</v>
      </c>
      <c r="U144" s="33">
        <f>U14*1000*11630/RES_summary!U$6</f>
        <v>152.01941702515902</v>
      </c>
      <c r="V144" s="33">
        <f>V14*1000*11630/RES_summary!V$6</f>
        <v>165.58255964474094</v>
      </c>
      <c r="W144" s="33">
        <f>W14*1000*11630/RES_summary!W$6</f>
        <v>179.41874477486164</v>
      </c>
      <c r="X144" s="33">
        <f>X14*1000*11630/RES_summary!X$6</f>
        <v>174.46900750757996</v>
      </c>
      <c r="Y144" s="33">
        <f>Y14*1000*11630/RES_summary!Y$6</f>
        <v>172.94470893591219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272.88171791221299</v>
      </c>
      <c r="C3" s="49">
        <f t="shared" ref="C3:W3" si="0">C5*C11/11630</f>
        <v>272.14627489570501</v>
      </c>
      <c r="D3" s="49">
        <f t="shared" si="0"/>
        <v>270.02188300647174</v>
      </c>
      <c r="E3" s="49">
        <f t="shared" si="0"/>
        <v>266.82495879592938</v>
      </c>
      <c r="F3" s="49">
        <f t="shared" si="0"/>
        <v>262.14698725956458</v>
      </c>
      <c r="G3" s="49">
        <f t="shared" si="0"/>
        <v>255.67002190065972</v>
      </c>
      <c r="H3" s="49">
        <f t="shared" si="0"/>
        <v>246.96120882923151</v>
      </c>
      <c r="I3" s="49">
        <f t="shared" si="0"/>
        <v>237.70531663514936</v>
      </c>
      <c r="J3" s="49">
        <f t="shared" si="0"/>
        <v>229.49676366368166</v>
      </c>
      <c r="K3" s="49">
        <f t="shared" si="0"/>
        <v>219.56318662000842</v>
      </c>
      <c r="L3" s="49">
        <f t="shared" si="0"/>
        <v>209.47251662532014</v>
      </c>
      <c r="M3" s="49">
        <f t="shared" si="0"/>
        <v>199.78691894617387</v>
      </c>
      <c r="N3" s="49">
        <f t="shared" si="0"/>
        <v>190.30181543224415</v>
      </c>
      <c r="O3" s="49">
        <f t="shared" si="0"/>
        <v>180.34424875000667</v>
      </c>
      <c r="P3" s="49">
        <f t="shared" si="0"/>
        <v>169.40845057398164</v>
      </c>
      <c r="Q3" s="49">
        <f t="shared" si="0"/>
        <v>158.71427356889473</v>
      </c>
      <c r="R3" s="49">
        <f t="shared" si="0"/>
        <v>149.03140902946117</v>
      </c>
      <c r="S3" s="49">
        <f t="shared" si="0"/>
        <v>139.73826267388182</v>
      </c>
      <c r="T3" s="49">
        <f t="shared" si="0"/>
        <v>131.31920446601831</v>
      </c>
      <c r="U3" s="49">
        <f t="shared" si="0"/>
        <v>126.87701781573611</v>
      </c>
      <c r="V3" s="49">
        <f t="shared" si="0"/>
        <v>122.97979988921418</v>
      </c>
      <c r="W3" s="49">
        <f t="shared" si="0"/>
        <v>119.97641746251104</v>
      </c>
      <c r="X3" s="49">
        <f t="shared" ref="X3:Y3" si="1">X5*X11/11630</f>
        <v>115.4869649475507</v>
      </c>
      <c r="Y3" s="49">
        <f t="shared" si="1"/>
        <v>114.37607464950204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362.28474649760722</v>
      </c>
      <c r="C5" s="49">
        <f t="shared" ref="C5:W5" si="2">C7*C13/1000000</f>
        <v>361.30835354304241</v>
      </c>
      <c r="D5" s="49">
        <f t="shared" si="2"/>
        <v>358.48795654854655</v>
      </c>
      <c r="E5" s="49">
        <f t="shared" si="2"/>
        <v>354.24363821879689</v>
      </c>
      <c r="F5" s="49">
        <f t="shared" si="2"/>
        <v>348.03304358775546</v>
      </c>
      <c r="G5" s="49">
        <f t="shared" si="2"/>
        <v>339.43405875624148</v>
      </c>
      <c r="H5" s="49">
        <f t="shared" si="2"/>
        <v>327.87201583150284</v>
      </c>
      <c r="I5" s="49">
        <f t="shared" si="2"/>
        <v>315.58365667429103</v>
      </c>
      <c r="J5" s="49">
        <f t="shared" si="2"/>
        <v>304.68577185029898</v>
      </c>
      <c r="K5" s="49">
        <f t="shared" si="2"/>
        <v>291.49770095784237</v>
      </c>
      <c r="L5" s="49">
        <f t="shared" si="2"/>
        <v>278.10106944662954</v>
      </c>
      <c r="M5" s="49">
        <f t="shared" si="2"/>
        <v>265.24222229954393</v>
      </c>
      <c r="N5" s="49">
        <f t="shared" si="2"/>
        <v>252.6495563329911</v>
      </c>
      <c r="O5" s="49">
        <f t="shared" si="2"/>
        <v>239.4296361829428</v>
      </c>
      <c r="P5" s="49">
        <f t="shared" si="2"/>
        <v>224.91099088760362</v>
      </c>
      <c r="Q5" s="49">
        <f t="shared" si="2"/>
        <v>210.71312803724277</v>
      </c>
      <c r="R5" s="49">
        <f t="shared" si="2"/>
        <v>197.85790947632813</v>
      </c>
      <c r="S5" s="49">
        <f t="shared" si="2"/>
        <v>185.52009074169476</v>
      </c>
      <c r="T5" s="49">
        <f t="shared" si="2"/>
        <v>174.34273378308148</v>
      </c>
      <c r="U5" s="49">
        <f t="shared" si="2"/>
        <v>168.44517319600587</v>
      </c>
      <c r="V5" s="49">
        <f t="shared" si="2"/>
        <v>163.27112702186778</v>
      </c>
      <c r="W5" s="49">
        <f t="shared" si="2"/>
        <v>159.28375971335657</v>
      </c>
      <c r="X5" s="49">
        <f t="shared" ref="X5:Y5" si="3">X7*X13/1000000</f>
        <v>153.32344775570948</v>
      </c>
      <c r="Y5" s="49">
        <f t="shared" si="3"/>
        <v>151.84860138969282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6696230</v>
      </c>
      <c r="C7" s="35">
        <v>6764907</v>
      </c>
      <c r="D7" s="35">
        <v>6812027</v>
      </c>
      <c r="E7" s="35">
        <v>6835571</v>
      </c>
      <c r="F7" s="35">
        <v>6820531</v>
      </c>
      <c r="G7" s="35">
        <v>6751260</v>
      </c>
      <c r="H7" s="35">
        <v>6610358</v>
      </c>
      <c r="I7" s="35">
        <v>6457429</v>
      </c>
      <c r="J7" s="35">
        <v>6353980</v>
      </c>
      <c r="K7" s="35">
        <v>6192053</v>
      </c>
      <c r="L7" s="35">
        <v>6032701</v>
      </c>
      <c r="M7" s="35">
        <v>5897697</v>
      </c>
      <c r="N7" s="35">
        <v>5784798</v>
      </c>
      <c r="O7" s="35">
        <v>5662009</v>
      </c>
      <c r="P7" s="35">
        <v>5506749</v>
      </c>
      <c r="Q7" s="35">
        <v>5381811</v>
      </c>
      <c r="R7" s="35">
        <v>5321056</v>
      </c>
      <c r="S7" s="35">
        <v>5290724</v>
      </c>
      <c r="T7" s="35">
        <v>5319134</v>
      </c>
      <c r="U7" s="35">
        <v>5418827</v>
      </c>
      <c r="V7" s="35">
        <v>5495539</v>
      </c>
      <c r="W7" s="35">
        <v>5606349</v>
      </c>
      <c r="X7" s="35">
        <v>5596610</v>
      </c>
      <c r="Y7" s="35">
        <v>5758852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420763.14463902824</v>
      </c>
      <c r="D8" s="52">
        <v>401470.85444063041</v>
      </c>
      <c r="E8" s="52">
        <v>380174.13144563884</v>
      </c>
      <c r="F8" s="52">
        <v>343884.06935410015</v>
      </c>
      <c r="G8" s="52">
        <v>291961.76246876549</v>
      </c>
      <c r="H8" s="52">
        <v>222654.30569896381</v>
      </c>
      <c r="I8" s="52">
        <v>212965.7945645079</v>
      </c>
      <c r="J8" s="52">
        <v>264799.32519961707</v>
      </c>
      <c r="K8" s="52">
        <v>208689.99435687158</v>
      </c>
      <c r="L8" s="52">
        <v>213648.89941118937</v>
      </c>
      <c r="M8" s="52">
        <v>240396.13836382981</v>
      </c>
      <c r="N8" s="52">
        <v>264915.80984642077</v>
      </c>
      <c r="O8" s="52">
        <v>257456.01312501635</v>
      </c>
      <c r="P8" s="52">
        <v>227430.84810417239</v>
      </c>
      <c r="Q8" s="52">
        <v>260214.415331061</v>
      </c>
      <c r="R8" s="52">
        <v>326874.81599959731</v>
      </c>
      <c r="S8" s="52">
        <v>359791.15195460152</v>
      </c>
      <c r="T8" s="52">
        <v>421042.52569598891</v>
      </c>
      <c r="U8" s="52">
        <v>520456.14463902824</v>
      </c>
      <c r="V8" s="52">
        <v>478182.85444063041</v>
      </c>
      <c r="W8" s="52">
        <v>490984.13144563884</v>
      </c>
      <c r="X8" s="52">
        <v>334145.06935410015</v>
      </c>
      <c r="Y8" s="52">
        <v>454203.76246876549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352086.14463902824</v>
      </c>
      <c r="D9" s="36">
        <v>354350.85444063041</v>
      </c>
      <c r="E9" s="36">
        <v>356630.13144563884</v>
      </c>
      <c r="F9" s="36">
        <v>358924.06935410015</v>
      </c>
      <c r="G9" s="36">
        <v>361232.76246876549</v>
      </c>
      <c r="H9" s="36">
        <v>363556.30569896381</v>
      </c>
      <c r="I9" s="36">
        <v>365894.7945645079</v>
      </c>
      <c r="J9" s="36">
        <v>368248.32519961707</v>
      </c>
      <c r="K9" s="36">
        <v>370616.99435687158</v>
      </c>
      <c r="L9" s="36">
        <v>373000.89941118937</v>
      </c>
      <c r="M9" s="36">
        <v>375400.13836382981</v>
      </c>
      <c r="N9" s="36">
        <v>377814.80984642077</v>
      </c>
      <c r="O9" s="36">
        <v>380245.01312501635</v>
      </c>
      <c r="P9" s="36">
        <v>382690.84810417239</v>
      </c>
      <c r="Q9" s="36">
        <v>385152.415331061</v>
      </c>
      <c r="R9" s="36">
        <v>387629.81599959731</v>
      </c>
      <c r="S9" s="36">
        <v>390123.15195460152</v>
      </c>
      <c r="T9" s="36">
        <v>392632.52569598891</v>
      </c>
      <c r="U9" s="36">
        <v>420763.14463902824</v>
      </c>
      <c r="V9" s="36">
        <v>401470.85444063041</v>
      </c>
      <c r="W9" s="36">
        <v>380174.13144563884</v>
      </c>
      <c r="X9" s="36">
        <v>343884.06935410015</v>
      </c>
      <c r="Y9" s="36">
        <v>291961.76246876549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8759.9999999999945</v>
      </c>
      <c r="C11" s="54">
        <v>8759.9999999999927</v>
      </c>
      <c r="D11" s="54">
        <v>8759.9999999999964</v>
      </c>
      <c r="E11" s="54">
        <v>8759.9999999999945</v>
      </c>
      <c r="F11" s="54">
        <v>8759.9999999999945</v>
      </c>
      <c r="G11" s="54">
        <v>8759.9999999999909</v>
      </c>
      <c r="H11" s="54">
        <v>8759.9999999999927</v>
      </c>
      <c r="I11" s="54">
        <v>8759.9999999999927</v>
      </c>
      <c r="J11" s="54">
        <v>8759.9999999999964</v>
      </c>
      <c r="K11" s="54">
        <v>8759.9999999999964</v>
      </c>
      <c r="L11" s="54">
        <v>8759.9999999999945</v>
      </c>
      <c r="M11" s="54">
        <v>8759.9999999999909</v>
      </c>
      <c r="N11" s="54">
        <v>8759.9999999999909</v>
      </c>
      <c r="O11" s="54">
        <v>8759.9999999999945</v>
      </c>
      <c r="P11" s="54">
        <v>8759.9999999999945</v>
      </c>
      <c r="Q11" s="54">
        <v>8759.9999999999945</v>
      </c>
      <c r="R11" s="54">
        <v>8759.9999999999945</v>
      </c>
      <c r="S11" s="54">
        <v>8759.9999999999964</v>
      </c>
      <c r="T11" s="54">
        <v>8759.9999999999945</v>
      </c>
      <c r="U11" s="54">
        <v>8759.9999999999982</v>
      </c>
      <c r="V11" s="54">
        <v>8759.9999999999945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54.102793138468549</v>
      </c>
      <c r="C13" s="35">
        <v>53.409212209871093</v>
      </c>
      <c r="D13" s="35">
        <v>52.625739232763841</v>
      </c>
      <c r="E13" s="35">
        <v>51.823562101658645</v>
      </c>
      <c r="F13" s="35">
        <v>51.027265118765008</v>
      </c>
      <c r="G13" s="35">
        <v>50.277142156610985</v>
      </c>
      <c r="H13" s="35">
        <v>49.599736630225301</v>
      </c>
      <c r="I13" s="35">
        <v>48.871409453250052</v>
      </c>
      <c r="J13" s="35">
        <v>47.951956388011766</v>
      </c>
      <c r="K13" s="35">
        <v>47.076099148027694</v>
      </c>
      <c r="L13" s="35">
        <v>46.098931381918234</v>
      </c>
      <c r="M13" s="35">
        <v>44.973863916634564</v>
      </c>
      <c r="N13" s="35">
        <v>43.674741336342443</v>
      </c>
      <c r="O13" s="35">
        <v>42.287046202671668</v>
      </c>
      <c r="P13" s="35">
        <v>40.842789618267261</v>
      </c>
      <c r="Q13" s="35">
        <v>39.152829416945849</v>
      </c>
      <c r="R13" s="35">
        <v>37.183955492354926</v>
      </c>
      <c r="S13" s="35">
        <v>35.065161354418557</v>
      </c>
      <c r="T13" s="35">
        <v>32.776525987704289</v>
      </c>
      <c r="U13" s="35">
        <v>31.085172712840969</v>
      </c>
      <c r="V13" s="35">
        <v>29.709756772150609</v>
      </c>
      <c r="W13" s="35">
        <v>28.411317189378789</v>
      </c>
      <c r="X13" s="35">
        <v>27.395771325089559</v>
      </c>
      <c r="Y13" s="35">
        <v>26.367859668852891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42.951601455649651</v>
      </c>
      <c r="D14" s="36">
        <v>40.727673754865556</v>
      </c>
      <c r="E14" s="36">
        <v>39.588090440473906</v>
      </c>
      <c r="F14" s="36">
        <v>38.408874451349369</v>
      </c>
      <c r="G14" s="36">
        <v>37.486815049426511</v>
      </c>
      <c r="H14" s="36">
        <v>36.412359739585142</v>
      </c>
      <c r="I14" s="36">
        <v>35.252474412176674</v>
      </c>
      <c r="J14" s="36">
        <v>34.083841154302924</v>
      </c>
      <c r="K14" s="36">
        <v>32.887746765172935</v>
      </c>
      <c r="L14" s="36">
        <v>31.751902344403984</v>
      </c>
      <c r="M14" s="36">
        <v>30.996125535460237</v>
      </c>
      <c r="N14" s="36">
        <v>29.625149740091878</v>
      </c>
      <c r="O14" s="36">
        <v>28.557876927187934</v>
      </c>
      <c r="P14" s="36">
        <v>27.199469848489965</v>
      </c>
      <c r="Q14" s="36">
        <v>25.517258890631705</v>
      </c>
      <c r="R14" s="36">
        <v>24.831026408667157</v>
      </c>
      <c r="S14" s="36">
        <v>24.37228766315026</v>
      </c>
      <c r="T14" s="36">
        <v>23.905327239602293</v>
      </c>
      <c r="U14" s="36">
        <v>23.392730461718212</v>
      </c>
      <c r="V14" s="36">
        <v>23.373752747119262</v>
      </c>
      <c r="W14" s="36">
        <v>22.532297648222968</v>
      </c>
      <c r="X14" s="36">
        <v>21.690842549326675</v>
      </c>
      <c r="Y14" s="36">
        <v>20.849387450430381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1.6968134653842684</v>
      </c>
      <c r="C16" s="44">
        <f>C7/RES_summary!C$6</f>
        <v>1.7102386175924666</v>
      </c>
      <c r="D16" s="44">
        <f>D7/RES_summary!D$6</f>
        <v>1.7155448092383183</v>
      </c>
      <c r="E16" s="44">
        <f>E7/RES_summary!E$6</f>
        <v>1.7110512411406991</v>
      </c>
      <c r="F16" s="44">
        <f>F7/RES_summary!F$6</f>
        <v>1.6950000397623011</v>
      </c>
      <c r="G16" s="44">
        <f>G7/RES_summary!G$6</f>
        <v>1.6654977465703933</v>
      </c>
      <c r="H16" s="44">
        <f>H7/RES_summary!H$6</f>
        <v>1.6274414608265773</v>
      </c>
      <c r="I16" s="44">
        <f>I7/RES_summary!I$6</f>
        <v>1.5837784476225281</v>
      </c>
      <c r="J16" s="44">
        <f>J7/RES_summary!J$6</f>
        <v>1.536982270706148</v>
      </c>
      <c r="K16" s="44">
        <f>K7/RES_summary!K$6</f>
        <v>1.4883569276268602</v>
      </c>
      <c r="L16" s="44">
        <f>L7/RES_summary!L$6</f>
        <v>1.4388465855453745</v>
      </c>
      <c r="M16" s="44">
        <f>M7/RES_summary!M$6</f>
        <v>1.3892873329495203</v>
      </c>
      <c r="N16" s="44">
        <f>N7/RES_summary!N$6</f>
        <v>1.3406066196066799</v>
      </c>
      <c r="O16" s="44">
        <f>O7/RES_summary!O$6</f>
        <v>1.2943427117785458</v>
      </c>
      <c r="P16" s="44">
        <f>P7/RES_summary!P$6</f>
        <v>1.2524840435766953</v>
      </c>
      <c r="Q16" s="44">
        <f>Q7/RES_summary!Q$6</f>
        <v>1.2180000108632578</v>
      </c>
      <c r="R16" s="44">
        <f>R7/RES_summary!R$6</f>
        <v>1.1959192186533565</v>
      </c>
      <c r="S16" s="44">
        <f>S7/RES_summary!S$6</f>
        <v>1.1842941554239406</v>
      </c>
      <c r="T16" s="44">
        <f>T7/RES_summary!T$6</f>
        <v>1.1821351191517289</v>
      </c>
      <c r="U16" s="44">
        <f>U7/RES_summary!U$6</f>
        <v>1.1896201831357887</v>
      </c>
      <c r="V16" s="44">
        <f>V7/RES_summary!V$6</f>
        <v>1.2030232654357702</v>
      </c>
      <c r="W16" s="44">
        <f>W7/RES_summary!W$6</f>
        <v>1.2139999740151752</v>
      </c>
      <c r="X16" s="44">
        <f>X7/RES_summary!X$6</f>
        <v>1.2133332437235385</v>
      </c>
      <c r="Y16" s="44">
        <f>Y7/RES_summary!Y$6</f>
        <v>1.2126666380285522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91.80234791225304</v>
      </c>
      <c r="C17" s="52">
        <f t="shared" si="4"/>
        <v>91.34249725651263</v>
      </c>
      <c r="D17" s="52">
        <f t="shared" si="4"/>
        <v>90.281813773097326</v>
      </c>
      <c r="E17" s="52">
        <f t="shared" si="4"/>
        <v>88.672770254375123</v>
      </c>
      <c r="F17" s="52">
        <f t="shared" si="4"/>
        <v>86.491216405268162</v>
      </c>
      <c r="G17" s="52">
        <f t="shared" si="4"/>
        <v>83.736466965834921</v>
      </c>
      <c r="H17" s="52">
        <f t="shared" si="4"/>
        <v>80.72066783810736</v>
      </c>
      <c r="I17" s="52">
        <f t="shared" si="4"/>
        <v>77.401484996993318</v>
      </c>
      <c r="J17" s="52">
        <f t="shared" si="4"/>
        <v>73.701306814048507</v>
      </c>
      <c r="K17" s="52">
        <f t="shared" si="4"/>
        <v>70.066038292615957</v>
      </c>
      <c r="L17" s="52">
        <f t="shared" si="4"/>
        <v>66.329290016163569</v>
      </c>
      <c r="M17" s="52">
        <f t="shared" si="4"/>
        <v>62.481619453175902</v>
      </c>
      <c r="N17" s="52">
        <f t="shared" si="4"/>
        <v>58.550647345110171</v>
      </c>
      <c r="O17" s="52">
        <f t="shared" si="4"/>
        <v>54.733930055070701</v>
      </c>
      <c r="P17" s="52">
        <f t="shared" si="4"/>
        <v>51.154942292039649</v>
      </c>
      <c r="Q17" s="52">
        <f t="shared" si="4"/>
        <v>47.688146655167323</v>
      </c>
      <c r="R17" s="52">
        <f t="shared" ref="R17:V17" si="5">R13*R16</f>
        <v>44.469006998858283</v>
      </c>
      <c r="S17" s="52">
        <f t="shared" si="5"/>
        <v>41.527465651035321</v>
      </c>
      <c r="T17" s="52">
        <f t="shared" si="5"/>
        <v>38.746282453854548</v>
      </c>
      <c r="U17" s="52">
        <f t="shared" si="5"/>
        <v>36.979548855457494</v>
      </c>
      <c r="V17" s="52">
        <f t="shared" si="5"/>
        <v>35.741528607335113</v>
      </c>
      <c r="W17" s="52">
        <f t="shared" ref="W17:Y17" si="6">W13*W16</f>
        <v>34.491338329642751</v>
      </c>
      <c r="X17" s="52">
        <f t="shared" si="6"/>
        <v>33.240200086179215</v>
      </c>
      <c r="Y17" s="52">
        <f t="shared" si="6"/>
        <v>31.97542373663649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804.18856771133608</v>
      </c>
      <c r="C18" s="36">
        <f>C3*11630*1000/RES_summary!C$6</f>
        <v>800.16027596704998</v>
      </c>
      <c r="D18" s="36">
        <f>D3*11630*1000/RES_summary!D$6</f>
        <v>790.86868865233214</v>
      </c>
      <c r="E18" s="36">
        <f>E3*11630*1000/RES_summary!E$6</f>
        <v>776.77346742832549</v>
      </c>
      <c r="F18" s="36">
        <f>F3*11630*1000/RES_summary!F$6</f>
        <v>757.6630557101488</v>
      </c>
      <c r="G18" s="36">
        <f>G3*11630*1000/RES_summary!G$6</f>
        <v>733.53145062071314</v>
      </c>
      <c r="H18" s="36">
        <f>H3*11630*1000/RES_summary!H$6</f>
        <v>707.11305026181981</v>
      </c>
      <c r="I18" s="36">
        <f>I3*11630*1000/RES_summary!I$6</f>
        <v>678.03700857366084</v>
      </c>
      <c r="J18" s="36">
        <f>J3*11630*1000/RES_summary!J$6</f>
        <v>645.6234476910646</v>
      </c>
      <c r="K18" s="36">
        <f>K3*11630*1000/RES_summary!K$6</f>
        <v>613.77849544331548</v>
      </c>
      <c r="L18" s="36">
        <f>L3*11630*1000/RES_summary!L$6</f>
        <v>581.0445805415925</v>
      </c>
      <c r="M18" s="36">
        <f>M3*11630*1000/RES_summary!M$6</f>
        <v>547.33898640982034</v>
      </c>
      <c r="N18" s="36">
        <f>N3*11630*1000/RES_summary!N$6</f>
        <v>512.90367074316453</v>
      </c>
      <c r="O18" s="36">
        <f>O3*11630*1000/RES_summary!O$6</f>
        <v>479.46922728241901</v>
      </c>
      <c r="P18" s="36">
        <f>P3*11630*1000/RES_summary!P$6</f>
        <v>448.11729447826701</v>
      </c>
      <c r="Q18" s="36">
        <f>Q3*11630*1000/RES_summary!Q$6</f>
        <v>417.7481646992656</v>
      </c>
      <c r="R18" s="36">
        <f>R3*11630*1000/RES_summary!R$6</f>
        <v>389.54850130999836</v>
      </c>
      <c r="S18" s="36">
        <f>S3*11630*1000/RES_summary!S$6</f>
        <v>363.78059910306933</v>
      </c>
      <c r="T18" s="36">
        <f>T3*11630*1000/RES_summary!T$6</f>
        <v>339.41743429576564</v>
      </c>
      <c r="U18" s="36">
        <f>U3*11630*1000/RES_summary!U$6</f>
        <v>323.94084797380754</v>
      </c>
      <c r="V18" s="36">
        <f>V3*11630*1000/RES_summary!V$6</f>
        <v>313.09579060025544</v>
      </c>
      <c r="W18" s="36">
        <f>W3*11630*1000/RES_summary!W$6</f>
        <v>302.14412376767041</v>
      </c>
      <c r="X18" s="36">
        <f>X3*11630*1000/RES_summary!X$6</f>
        <v>291.18415275492987</v>
      </c>
      <c r="Y18" s="36">
        <f>Y3*11630*1000/RES_summary!Y$6</f>
        <v>280.10471193293557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80.761975603976566</v>
      </c>
      <c r="C3" s="49">
        <f t="shared" ref="C3:W3" si="0">C5*C11/11630</f>
        <v>80.438139759829767</v>
      </c>
      <c r="D3" s="49">
        <f t="shared" si="0"/>
        <v>81.099385159756281</v>
      </c>
      <c r="E3" s="49">
        <f t="shared" si="0"/>
        <v>81.377568672853727</v>
      </c>
      <c r="F3" s="49">
        <f t="shared" si="0"/>
        <v>81.508411216331595</v>
      </c>
      <c r="G3" s="49">
        <f t="shared" si="0"/>
        <v>81.256856399384318</v>
      </c>
      <c r="H3" s="49">
        <f t="shared" si="0"/>
        <v>80.402743224318854</v>
      </c>
      <c r="I3" s="49">
        <f t="shared" si="0"/>
        <v>79.001411346662337</v>
      </c>
      <c r="J3" s="49">
        <f t="shared" si="0"/>
        <v>77.641382962662632</v>
      </c>
      <c r="K3" s="49">
        <f t="shared" si="0"/>
        <v>75.947193756929181</v>
      </c>
      <c r="L3" s="49">
        <f t="shared" si="0"/>
        <v>74.1859078148604</v>
      </c>
      <c r="M3" s="49">
        <f t="shared" si="0"/>
        <v>72.703852462596387</v>
      </c>
      <c r="N3" s="49">
        <f t="shared" si="0"/>
        <v>71.495147836439727</v>
      </c>
      <c r="O3" s="49">
        <f t="shared" si="0"/>
        <v>69.903868539205078</v>
      </c>
      <c r="P3" s="49">
        <f t="shared" si="0"/>
        <v>67.621045633318232</v>
      </c>
      <c r="Q3" s="49">
        <f t="shared" si="0"/>
        <v>65.75853913293669</v>
      </c>
      <c r="R3" s="49">
        <f t="shared" si="0"/>
        <v>64.447832431884024</v>
      </c>
      <c r="S3" s="49">
        <f t="shared" si="0"/>
        <v>63.055079775530736</v>
      </c>
      <c r="T3" s="49">
        <f t="shared" si="0"/>
        <v>61.395731274782342</v>
      </c>
      <c r="U3" s="49">
        <f t="shared" si="0"/>
        <v>59.65859743823421</v>
      </c>
      <c r="V3" s="49">
        <f t="shared" si="0"/>
        <v>58.802939830697994</v>
      </c>
      <c r="W3" s="49">
        <f t="shared" si="0"/>
        <v>58.757396835563021</v>
      </c>
      <c r="X3" s="49">
        <f t="shared" ref="X3:Y3" si="1">X5*X11/11630</f>
        <v>57.683866792350067</v>
      </c>
      <c r="Y3" s="49">
        <f t="shared" si="1"/>
        <v>58.146951809387566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2395.3555689876011</v>
      </c>
      <c r="C5" s="49">
        <f t="shared" ref="C5:W5" si="2">C7*C13/1000000</f>
        <v>2437.125041303927</v>
      </c>
      <c r="D5" s="49">
        <f t="shared" si="2"/>
        <v>2463.3501446911791</v>
      </c>
      <c r="E5" s="49">
        <f t="shared" si="2"/>
        <v>2478.8049418695118</v>
      </c>
      <c r="F5" s="49">
        <f t="shared" si="2"/>
        <v>2483.5480515768099</v>
      </c>
      <c r="G5" s="49">
        <f t="shared" si="2"/>
        <v>2476.1997487509784</v>
      </c>
      <c r="H5" s="49">
        <f t="shared" si="2"/>
        <v>2448.9460774428608</v>
      </c>
      <c r="I5" s="49">
        <f t="shared" si="2"/>
        <v>2416.2619824398203</v>
      </c>
      <c r="J5" s="49">
        <f t="shared" si="2"/>
        <v>2393.6817605843316</v>
      </c>
      <c r="K5" s="49">
        <f t="shared" si="2"/>
        <v>2350.1618678530535</v>
      </c>
      <c r="L5" s="49">
        <f t="shared" si="2"/>
        <v>2302.5001817632751</v>
      </c>
      <c r="M5" s="49">
        <f t="shared" si="2"/>
        <v>2257.6275024606825</v>
      </c>
      <c r="N5" s="49">
        <f t="shared" si="2"/>
        <v>2214.0850751912139</v>
      </c>
      <c r="O5" s="49">
        <f t="shared" si="2"/>
        <v>2161.9530284733764</v>
      </c>
      <c r="P5" s="49">
        <f t="shared" si="2"/>
        <v>2093.5937270189502</v>
      </c>
      <c r="Q5" s="49">
        <f t="shared" si="2"/>
        <v>2022.7263205054601</v>
      </c>
      <c r="R5" s="49">
        <f t="shared" si="2"/>
        <v>1961.1535760211473</v>
      </c>
      <c r="S5" s="49">
        <f t="shared" si="2"/>
        <v>1907.2316912110498</v>
      </c>
      <c r="T5" s="49">
        <f t="shared" si="2"/>
        <v>1865.4377960792247</v>
      </c>
      <c r="U5" s="49">
        <f t="shared" si="2"/>
        <v>1836.8171848559784</v>
      </c>
      <c r="V5" s="49">
        <f t="shared" si="2"/>
        <v>1798.9543884134318</v>
      </c>
      <c r="W5" s="49">
        <f t="shared" si="2"/>
        <v>1782.0126106251093</v>
      </c>
      <c r="X5" s="49">
        <f t="shared" ref="X5:Y5" si="3">X7*X13/1000000</f>
        <v>1749.9234907253674</v>
      </c>
      <c r="Y5" s="49">
        <f t="shared" si="3"/>
        <v>1764.2084394565838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3221715</v>
      </c>
      <c r="C7" s="35">
        <v>3312154</v>
      </c>
      <c r="D7" s="35">
        <v>3399314</v>
      </c>
      <c r="E7" s="35">
        <v>3484122</v>
      </c>
      <c r="F7" s="35">
        <v>3561162</v>
      </c>
      <c r="G7" s="35">
        <v>3625888</v>
      </c>
      <c r="H7" s="35">
        <v>3663735</v>
      </c>
      <c r="I7" s="35">
        <v>3702687</v>
      </c>
      <c r="J7" s="35">
        <v>3776209</v>
      </c>
      <c r="K7" s="35">
        <v>3819846</v>
      </c>
      <c r="L7" s="35">
        <v>3867721</v>
      </c>
      <c r="M7" s="35">
        <v>3933305</v>
      </c>
      <c r="N7" s="35">
        <v>4015137</v>
      </c>
      <c r="O7" s="35">
        <v>4087984</v>
      </c>
      <c r="P7" s="35">
        <v>4128000</v>
      </c>
      <c r="Q7" s="35">
        <v>4171124</v>
      </c>
      <c r="R7" s="35">
        <v>4226566</v>
      </c>
      <c r="S7" s="35">
        <v>4271459</v>
      </c>
      <c r="T7" s="35">
        <v>4331308</v>
      </c>
      <c r="U7" s="35">
        <v>4415320</v>
      </c>
      <c r="V7" s="35">
        <v>4459341</v>
      </c>
      <c r="W7" s="35">
        <v>4539573</v>
      </c>
      <c r="X7" s="35">
        <v>4564159</v>
      </c>
      <c r="Y7" s="35">
        <v>4729920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286472.96691743378</v>
      </c>
      <c r="D8" s="52">
        <v>285724.87732796697</v>
      </c>
      <c r="E8" s="52">
        <v>285936.46323656198</v>
      </c>
      <c r="F8" s="52">
        <v>280765.14650255116</v>
      </c>
      <c r="G8" s="52">
        <v>271081.35443170974</v>
      </c>
      <c r="H8" s="52">
        <v>246866.51984657627</v>
      </c>
      <c r="I8" s="52">
        <v>250670.08115767315</v>
      </c>
      <c r="J8" s="52">
        <v>287973.48243565578</v>
      </c>
      <c r="K8" s="52">
        <v>260857.17348438222</v>
      </c>
      <c r="L8" s="52">
        <v>267899.60991493706</v>
      </c>
      <c r="M8" s="52">
        <v>288449.25322060287</v>
      </c>
      <c r="N8" s="52">
        <v>307574.57085280539</v>
      </c>
      <c r="O8" s="52">
        <v>301504.03629803378</v>
      </c>
      <c r="P8" s="52">
        <v>271625.1291557583</v>
      </c>
      <c r="Q8" s="52">
        <v>277723.33521735203</v>
      </c>
      <c r="R8" s="52">
        <v>341914.96691743378</v>
      </c>
      <c r="S8" s="52">
        <v>330617.87732796697</v>
      </c>
      <c r="T8" s="52">
        <v>345785.46323656198</v>
      </c>
      <c r="U8" s="52">
        <v>364777.14650255116</v>
      </c>
      <c r="V8" s="52">
        <v>315102.35443170974</v>
      </c>
      <c r="W8" s="52">
        <v>327098.51984657627</v>
      </c>
      <c r="X8" s="52">
        <v>275256.08115767315</v>
      </c>
      <c r="Y8" s="52">
        <v>453734.48243565578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196033.96691743378</v>
      </c>
      <c r="D9" s="36">
        <v>198564.87732796697</v>
      </c>
      <c r="E9" s="36">
        <v>201128.46323656198</v>
      </c>
      <c r="F9" s="36">
        <v>203725.14650255116</v>
      </c>
      <c r="G9" s="36">
        <v>206355.35443170974</v>
      </c>
      <c r="H9" s="36">
        <v>209019.51984657627</v>
      </c>
      <c r="I9" s="36">
        <v>211718.08115767315</v>
      </c>
      <c r="J9" s="36">
        <v>214451.48243565578</v>
      </c>
      <c r="K9" s="36">
        <v>217220.17348438222</v>
      </c>
      <c r="L9" s="36">
        <v>220024.60991493706</v>
      </c>
      <c r="M9" s="36">
        <v>222865.25322060287</v>
      </c>
      <c r="N9" s="36">
        <v>225742.57085280493</v>
      </c>
      <c r="O9" s="36">
        <v>228657.03629803378</v>
      </c>
      <c r="P9" s="36">
        <v>231609.12915575877</v>
      </c>
      <c r="Q9" s="36">
        <v>234599.33521735203</v>
      </c>
      <c r="R9" s="36">
        <v>286472.96691743378</v>
      </c>
      <c r="S9" s="36">
        <v>285724.87732796744</v>
      </c>
      <c r="T9" s="36">
        <v>285936.46323656198</v>
      </c>
      <c r="U9" s="36">
        <v>280765.14650255069</v>
      </c>
      <c r="V9" s="36">
        <v>271081.35443170927</v>
      </c>
      <c r="W9" s="36">
        <v>246866.51984657627</v>
      </c>
      <c r="X9" s="36">
        <v>250670.08115767315</v>
      </c>
      <c r="Y9" s="36">
        <v>287973.48243565578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392.11789198846463</v>
      </c>
      <c r="C11" s="54">
        <v>383.85210013939417</v>
      </c>
      <c r="D11" s="54">
        <v>382.887447584602</v>
      </c>
      <c r="E11" s="54">
        <v>381.80540456382141</v>
      </c>
      <c r="F11" s="54">
        <v>381.68893967808896</v>
      </c>
      <c r="G11" s="54">
        <v>381.64014853870998</v>
      </c>
      <c r="H11" s="54">
        <v>381.83115271987685</v>
      </c>
      <c r="I11" s="54">
        <v>380.25115680293015</v>
      </c>
      <c r="J11" s="54">
        <v>377.23029799723201</v>
      </c>
      <c r="K11" s="54">
        <v>375.83192693019794</v>
      </c>
      <c r="L11" s="54">
        <v>374.71532672197236</v>
      </c>
      <c r="M11" s="54">
        <v>374.52848320566625</v>
      </c>
      <c r="N11" s="54">
        <v>375.54499538188912</v>
      </c>
      <c r="O11" s="54">
        <v>376.04054315880649</v>
      </c>
      <c r="P11" s="54">
        <v>375.63771354783614</v>
      </c>
      <c r="Q11" s="54">
        <v>378.08961220465284</v>
      </c>
      <c r="R11" s="54">
        <v>382.18745352083988</v>
      </c>
      <c r="S11" s="54">
        <v>384.4999960774424</v>
      </c>
      <c r="T11" s="54">
        <v>382.76931893760872</v>
      </c>
      <c r="U11" s="54">
        <v>377.73464552002537</v>
      </c>
      <c r="V11" s="54">
        <v>380.15315709819447</v>
      </c>
      <c r="W11" s="54">
        <v>383.47008383845679</v>
      </c>
      <c r="X11" s="54">
        <v>383.3672582547876</v>
      </c>
      <c r="Y11" s="54">
        <v>383.31584546295301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743.50324873168518</v>
      </c>
      <c r="C13" s="35">
        <v>735.81271924672797</v>
      </c>
      <c r="D13" s="35">
        <v>724.66095944392873</v>
      </c>
      <c r="E13" s="35">
        <v>711.45756143714584</v>
      </c>
      <c r="F13" s="35">
        <v>697.39822327004777</v>
      </c>
      <c r="G13" s="35">
        <v>682.92229344948839</v>
      </c>
      <c r="H13" s="35">
        <v>668.42882398504821</v>
      </c>
      <c r="I13" s="35">
        <v>652.56987221437305</v>
      </c>
      <c r="J13" s="35">
        <v>633.88487252276866</v>
      </c>
      <c r="K13" s="35">
        <v>615.2504231461304</v>
      </c>
      <c r="L13" s="35">
        <v>595.31185981700207</v>
      </c>
      <c r="M13" s="35">
        <v>573.97722842766643</v>
      </c>
      <c r="N13" s="35">
        <v>551.43450278065586</v>
      </c>
      <c r="O13" s="35">
        <v>528.8555504310624</v>
      </c>
      <c r="P13" s="35">
        <v>507.16902301815657</v>
      </c>
      <c r="Q13" s="35">
        <v>484.93555226491947</v>
      </c>
      <c r="R13" s="35">
        <v>464.00637681303147</v>
      </c>
      <c r="S13" s="35">
        <v>446.50591079325585</v>
      </c>
      <c r="T13" s="35">
        <v>430.68694169964931</v>
      </c>
      <c r="U13" s="35">
        <v>416.00997999147933</v>
      </c>
      <c r="V13" s="35">
        <v>403.41260926523267</v>
      </c>
      <c r="W13" s="35">
        <v>392.55071140503952</v>
      </c>
      <c r="X13" s="35">
        <v>383.40546215093894</v>
      </c>
      <c r="Y13" s="35">
        <v>372.98906523928179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654.58659362872515</v>
      </c>
      <c r="D14" s="36">
        <v>608.48301481652868</v>
      </c>
      <c r="E14" s="36">
        <v>577.03190820620898</v>
      </c>
      <c r="F14" s="36">
        <v>556.38465075245517</v>
      </c>
      <c r="G14" s="36">
        <v>538.86986765857762</v>
      </c>
      <c r="H14" s="36">
        <v>519.11867524925287</v>
      </c>
      <c r="I14" s="36">
        <v>497.58226261742487</v>
      </c>
      <c r="J14" s="36">
        <v>475.26998275380419</v>
      </c>
      <c r="K14" s="36">
        <v>452.29353047285116</v>
      </c>
      <c r="L14" s="36">
        <v>432.72674499118529</v>
      </c>
      <c r="M14" s="36">
        <v>418.88948973609189</v>
      </c>
      <c r="N14" s="36">
        <v>404.12283496648382</v>
      </c>
      <c r="O14" s="36">
        <v>390.95729550562402</v>
      </c>
      <c r="P14" s="36">
        <v>382.30203085978013</v>
      </c>
      <c r="Q14" s="36">
        <v>372.88174322787148</v>
      </c>
      <c r="R14" s="36">
        <v>368.36240376484926</v>
      </c>
      <c r="S14" s="36">
        <v>362.76577335693014</v>
      </c>
      <c r="T14" s="36">
        <v>356.29192367470273</v>
      </c>
      <c r="U14" s="36">
        <v>349.78289616108208</v>
      </c>
      <c r="V14" s="36">
        <v>343.42738358760704</v>
      </c>
      <c r="W14" s="36">
        <v>339.99310975173097</v>
      </c>
      <c r="X14" s="36">
        <v>336.5588359158549</v>
      </c>
      <c r="Y14" s="36">
        <v>333.12456207997883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0.81637718442026008</v>
      </c>
      <c r="C16" s="44">
        <f>C7/RES_summary!C$6</f>
        <v>0.83734686644078904</v>
      </c>
      <c r="D16" s="44">
        <f>D7/RES_summary!D$6</f>
        <v>0.85608519867451272</v>
      </c>
      <c r="E16" s="44">
        <f>E7/RES_summary!E$6</f>
        <v>0.87213069286905431</v>
      </c>
      <c r="F16" s="44">
        <f>F7/RES_summary!F$6</f>
        <v>0.88499997017827425</v>
      </c>
      <c r="G16" s="44">
        <f>G7/RES_summary!G$6</f>
        <v>0.89448610975086584</v>
      </c>
      <c r="H16" s="44">
        <f>H7/RES_summary!H$6</f>
        <v>0.90199566203244363</v>
      </c>
      <c r="I16" s="44">
        <f>I7/RES_summary!I$6</f>
        <v>0.90813787792202061</v>
      </c>
      <c r="J16" s="44">
        <f>J7/RES_summary!J$6</f>
        <v>0.91343792134709156</v>
      </c>
      <c r="K16" s="44">
        <f>K7/RES_summary!K$6</f>
        <v>0.91815981816818293</v>
      </c>
      <c r="L16" s="44">
        <f>L7/RES_summary!L$6</f>
        <v>0.92248184597448823</v>
      </c>
      <c r="M16" s="44">
        <f>M7/RES_summary!M$6</f>
        <v>0.92654655081924575</v>
      </c>
      <c r="N16" s="44">
        <f>N7/RES_summary!N$6</f>
        <v>0.93049389811497407</v>
      </c>
      <c r="O16" s="44">
        <f>O7/RES_summary!O$6</f>
        <v>0.93451852447908623</v>
      </c>
      <c r="P16" s="44">
        <f>P7/RES_summary!P$6</f>
        <v>0.93889409738569851</v>
      </c>
      <c r="Q16" s="44">
        <f>Q7/RES_summary!Q$6</f>
        <v>0.94399990585176541</v>
      </c>
      <c r="R16" s="44">
        <f>R7/RES_summary!R$6</f>
        <v>0.94993014700594069</v>
      </c>
      <c r="S16" s="44">
        <f>S7/RES_summary!S$6</f>
        <v>0.95613831468679711</v>
      </c>
      <c r="T16" s="44">
        <f>T7/RES_summary!T$6</f>
        <v>0.96259866712567055</v>
      </c>
      <c r="U16" s="44">
        <f>U7/RES_summary!U$6</f>
        <v>0.96931564469637266</v>
      </c>
      <c r="V16" s="44">
        <f>V7/RES_summary!V$6</f>
        <v>0.97619013740264837</v>
      </c>
      <c r="W16" s="44">
        <f>W7/RES_summary!W$6</f>
        <v>0.98300007795447464</v>
      </c>
      <c r="X16" s="44">
        <f>X7/RES_summary!X$6</f>
        <v>0.98950004455196661</v>
      </c>
      <c r="Y16" s="44">
        <f>Y7/RES_summary!Y$6</f>
        <v>0.99599992924701131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606.97908880688942</v>
      </c>
      <c r="C17" s="52">
        <f t="shared" si="4"/>
        <v>616.13047474852374</v>
      </c>
      <c r="D17" s="52">
        <f t="shared" si="4"/>
        <v>620.37152143721869</v>
      </c>
      <c r="E17" s="52">
        <f t="shared" si="4"/>
        <v>620.48397600310579</v>
      </c>
      <c r="F17" s="52">
        <f t="shared" si="4"/>
        <v>617.19740679637368</v>
      </c>
      <c r="G17" s="52">
        <f t="shared" si="4"/>
        <v>610.86450552977203</v>
      </c>
      <c r="H17" s="52">
        <f t="shared" si="4"/>
        <v>602.91989961196134</v>
      </c>
      <c r="I17" s="52">
        <f t="shared" si="4"/>
        <v>592.62341894860492</v>
      </c>
      <c r="J17" s="52">
        <f t="shared" si="4"/>
        <v>579.01448033056397</v>
      </c>
      <c r="K17" s="52">
        <f t="shared" si="4"/>
        <v>564.8982166437487</v>
      </c>
      <c r="L17" s="52">
        <f t="shared" si="4"/>
        <v>549.16438337449381</v>
      </c>
      <c r="M17" s="52">
        <f t="shared" si="4"/>
        <v>531.81662124844468</v>
      </c>
      <c r="N17" s="52">
        <f t="shared" si="4"/>
        <v>513.10644004746496</v>
      </c>
      <c r="O17" s="52">
        <f t="shared" si="4"/>
        <v>494.22530865141141</v>
      </c>
      <c r="P17" s="52">
        <f t="shared" si="4"/>
        <v>476.17800208861865</v>
      </c>
      <c r="Q17" s="52">
        <f t="shared" si="4"/>
        <v>457.77911568225784</v>
      </c>
      <c r="R17" s="52">
        <f t="shared" ref="R17:V17" si="5">R13*R16</f>
        <v>440.77364573769688</v>
      </c>
      <c r="S17" s="52">
        <f t="shared" si="5"/>
        <v>426.92140904355699</v>
      </c>
      <c r="T17" s="52">
        <f t="shared" si="5"/>
        <v>414.57867602851383</v>
      </c>
      <c r="U17" s="52">
        <f t="shared" si="5"/>
        <v>403.24498195556589</v>
      </c>
      <c r="V17" s="52">
        <f t="shared" si="5"/>
        <v>393.80741046858839</v>
      </c>
      <c r="W17" s="52">
        <f t="shared" ref="W17:Y17" si="6">W13*W16</f>
        <v>385.87737991223833</v>
      </c>
      <c r="X17" s="52">
        <f t="shared" si="6"/>
        <v>379.37972187982143</v>
      </c>
      <c r="Y17" s="52">
        <f t="shared" si="6"/>
        <v>371.49708258823352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238.00736078403656</v>
      </c>
      <c r="C18" s="36">
        <f>C3*11630*1000/RES_summary!C$6</f>
        <v>236.50297669210281</v>
      </c>
      <c r="D18" s="36">
        <f>D3*11630*1000/RES_summary!D$6</f>
        <v>237.53246839727285</v>
      </c>
      <c r="E18" s="36">
        <f>E3*11630*1000/RES_summary!E$6</f>
        <v>236.90413548323431</v>
      </c>
      <c r="F18" s="36">
        <f>F3*11630*1000/RES_summary!F$6</f>
        <v>235.57742377217406</v>
      </c>
      <c r="G18" s="36">
        <f>G3*11630*1000/RES_summary!G$6</f>
        <v>233.1304206274078</v>
      </c>
      <c r="H18" s="36">
        <f>H3*11630*1000/RES_summary!H$6</f>
        <v>230.21360026658763</v>
      </c>
      <c r="I18" s="36">
        <f>I3*11630*1000/RES_summary!I$6</f>
        <v>225.34574060371452</v>
      </c>
      <c r="J18" s="36">
        <f>J3*11630*1000/RES_summary!J$6</f>
        <v>218.42180495981106</v>
      </c>
      <c r="K18" s="36">
        <f>K3*11630*1000/RES_summary!K$6</f>
        <v>212.30678528065246</v>
      </c>
      <c r="L18" s="36">
        <f>L3*11630*1000/RES_summary!L$6</f>
        <v>205.78031134024397</v>
      </c>
      <c r="M18" s="36">
        <f>M3*11630*1000/RES_summary!M$6</f>
        <v>199.18047249974228</v>
      </c>
      <c r="N18" s="36">
        <f>N3*11630*1000/RES_summary!N$6</f>
        <v>192.69455565804276</v>
      </c>
      <c r="O18" s="36">
        <f>O3*11630*1000/RES_summary!O$6</f>
        <v>185.84875350810552</v>
      </c>
      <c r="P18" s="36">
        <f>P3*11630*1000/RES_summary!P$6</f>
        <v>178.87041594634545</v>
      </c>
      <c r="Q18" s="36">
        <f>Q3*11630*1000/RES_summary!Q$6</f>
        <v>173.08152832369379</v>
      </c>
      <c r="R18" s="36">
        <f>R3*11630*1000/RES_summary!R$6</f>
        <v>168.45815724358718</v>
      </c>
      <c r="S18" s="36">
        <f>S3*11630*1000/RES_summary!S$6</f>
        <v>164.15128010262384</v>
      </c>
      <c r="T18" s="36">
        <f>T3*11630*1000/RES_summary!T$6</f>
        <v>158.68799746948974</v>
      </c>
      <c r="U18" s="36">
        <f>U3*11630*1000/RES_summary!U$6</f>
        <v>152.31960031671468</v>
      </c>
      <c r="V18" s="36">
        <f>V3*11630*1000/RES_summary!V$6</f>
        <v>149.70713037829844</v>
      </c>
      <c r="W18" s="36">
        <f>W3*11630*1000/RES_summary!W$6</f>
        <v>147.97243122631005</v>
      </c>
      <c r="X18" s="36">
        <f>X3*11630*1000/RES_summary!X$6</f>
        <v>145.44176381453099</v>
      </c>
      <c r="Y18" s="36">
        <f>Y3*11630*1000/RES_summary!Y$6</f>
        <v>142.40071829932924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5.9550387685641928</v>
      </c>
      <c r="C3" s="49">
        <f t="shared" ref="C3:W3" si="0">C5*C11/11630</f>
        <v>6.0540900701874287</v>
      </c>
      <c r="D3" s="49">
        <f t="shared" si="0"/>
        <v>6.1206914166727069</v>
      </c>
      <c r="E3" s="49">
        <f t="shared" si="0"/>
        <v>6.2418575087499866</v>
      </c>
      <c r="F3" s="49">
        <f t="shared" si="0"/>
        <v>6.2909291739935975</v>
      </c>
      <c r="G3" s="49">
        <f t="shared" si="0"/>
        <v>6.1938069021674611</v>
      </c>
      <c r="H3" s="49">
        <f t="shared" si="0"/>
        <v>5.9064365427015177</v>
      </c>
      <c r="I3" s="49">
        <f t="shared" si="0"/>
        <v>5.551773200710854</v>
      </c>
      <c r="J3" s="49">
        <f t="shared" si="0"/>
        <v>5.2189961864065619</v>
      </c>
      <c r="K3" s="49">
        <f t="shared" si="0"/>
        <v>4.8628407496589769</v>
      </c>
      <c r="L3" s="49">
        <f t="shared" si="0"/>
        <v>4.5675205995799741</v>
      </c>
      <c r="M3" s="49">
        <f t="shared" si="0"/>
        <v>4.4120034897456426</v>
      </c>
      <c r="N3" s="49">
        <f t="shared" si="0"/>
        <v>4.4193865988110748</v>
      </c>
      <c r="O3" s="49">
        <f t="shared" si="0"/>
        <v>4.615939871034267</v>
      </c>
      <c r="P3" s="49">
        <f t="shared" si="0"/>
        <v>4.9824338174518292</v>
      </c>
      <c r="Q3" s="49">
        <f t="shared" si="0"/>
        <v>5.6567146117634044</v>
      </c>
      <c r="R3" s="49">
        <f t="shared" si="0"/>
        <v>7.0957119763075509</v>
      </c>
      <c r="S3" s="49">
        <f t="shared" si="0"/>
        <v>9.1893433905032467</v>
      </c>
      <c r="T3" s="49">
        <f t="shared" si="0"/>
        <v>11.867882635527204</v>
      </c>
      <c r="U3" s="49">
        <f t="shared" si="0"/>
        <v>15.121836712877643</v>
      </c>
      <c r="V3" s="49">
        <f t="shared" si="0"/>
        <v>18.712678691088598</v>
      </c>
      <c r="W3" s="49">
        <f t="shared" si="0"/>
        <v>22.617872261085711</v>
      </c>
      <c r="X3" s="49">
        <f t="shared" ref="X3:Y3" si="1">X5*X11/11630</f>
        <v>24.745297465421576</v>
      </c>
      <c r="Y3" s="49">
        <f t="shared" si="1"/>
        <v>27.752761439577345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275.41084890286606</v>
      </c>
      <c r="C5" s="49">
        <f t="shared" ref="C5:W5" si="2">C7*C13/1000000</f>
        <v>281.89179429413497</v>
      </c>
      <c r="D5" s="49">
        <f t="shared" si="2"/>
        <v>287.9903733655824</v>
      </c>
      <c r="E5" s="49">
        <f t="shared" si="2"/>
        <v>294.15462074027209</v>
      </c>
      <c r="F5" s="49">
        <f t="shared" si="2"/>
        <v>300.11551902410434</v>
      </c>
      <c r="G5" s="49">
        <f t="shared" si="2"/>
        <v>299.26913507752027</v>
      </c>
      <c r="H5" s="49">
        <f t="shared" si="2"/>
        <v>289.06286853862986</v>
      </c>
      <c r="I5" s="49">
        <f t="shared" si="2"/>
        <v>275.43127096705382</v>
      </c>
      <c r="J5" s="49">
        <f t="shared" si="2"/>
        <v>263.21437940422084</v>
      </c>
      <c r="K5" s="49">
        <f t="shared" si="2"/>
        <v>250.06971291764643</v>
      </c>
      <c r="L5" s="49">
        <f t="shared" si="2"/>
        <v>239.62660681408599</v>
      </c>
      <c r="M5" s="49">
        <f t="shared" si="2"/>
        <v>233.77403741251521</v>
      </c>
      <c r="N5" s="49">
        <f t="shared" si="2"/>
        <v>233.81182368362516</v>
      </c>
      <c r="O5" s="49">
        <f t="shared" si="2"/>
        <v>244.34730212325474</v>
      </c>
      <c r="P5" s="49">
        <f t="shared" si="2"/>
        <v>264.76064987032805</v>
      </c>
      <c r="Q5" s="49">
        <f t="shared" si="2"/>
        <v>301.08218589421693</v>
      </c>
      <c r="R5" s="49">
        <f t="shared" si="2"/>
        <v>371.00086317478048</v>
      </c>
      <c r="S5" s="49">
        <f t="shared" si="2"/>
        <v>476.05095696781075</v>
      </c>
      <c r="T5" s="49">
        <f t="shared" si="2"/>
        <v>616.53986423519109</v>
      </c>
      <c r="U5" s="49">
        <f t="shared" si="2"/>
        <v>791.70822678589013</v>
      </c>
      <c r="V5" s="49">
        <f t="shared" si="2"/>
        <v>979.04280578942428</v>
      </c>
      <c r="W5" s="49">
        <f t="shared" si="2"/>
        <v>1166.3808594637969</v>
      </c>
      <c r="X5" s="49">
        <f t="shared" ref="X5:Y5" si="3">X7*X13/1000000</f>
        <v>1301.5510421978615</v>
      </c>
      <c r="Y5" s="49">
        <f t="shared" si="3"/>
        <v>1474.4467230547079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142069</v>
      </c>
      <c r="C7" s="35">
        <v>146355</v>
      </c>
      <c r="D7" s="35">
        <v>150889</v>
      </c>
      <c r="E7" s="35">
        <v>155803</v>
      </c>
      <c r="F7" s="35">
        <v>160956</v>
      </c>
      <c r="G7" s="35">
        <v>162383</v>
      </c>
      <c r="H7" s="35">
        <v>158384</v>
      </c>
      <c r="I7" s="35">
        <v>152522</v>
      </c>
      <c r="J7" s="35">
        <v>147856</v>
      </c>
      <c r="K7" s="35">
        <v>142905</v>
      </c>
      <c r="L7" s="35">
        <v>140054</v>
      </c>
      <c r="M7" s="35">
        <v>140901</v>
      </c>
      <c r="N7" s="35">
        <v>146957</v>
      </c>
      <c r="O7" s="35">
        <v>160475</v>
      </c>
      <c r="P7" s="35">
        <v>184201</v>
      </c>
      <c r="Q7" s="35">
        <v>225347</v>
      </c>
      <c r="R7" s="35">
        <v>301967</v>
      </c>
      <c r="S7" s="35">
        <v>413373</v>
      </c>
      <c r="T7" s="35">
        <v>559082</v>
      </c>
      <c r="U7" s="35">
        <v>743220</v>
      </c>
      <c r="V7" s="35">
        <v>943249</v>
      </c>
      <c r="W7" s="35">
        <v>1145284</v>
      </c>
      <c r="X7" s="35">
        <v>1295369</v>
      </c>
      <c r="Y7" s="35">
        <v>1489577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13439.253482461645</v>
      </c>
      <c r="D8" s="52">
        <v>14105.003876155708</v>
      </c>
      <c r="E8" s="52">
        <v>14921.820210912789</v>
      </c>
      <c r="F8" s="52">
        <v>15617.572647752764</v>
      </c>
      <c r="G8" s="52">
        <v>12369.171061455068</v>
      </c>
      <c r="H8" s="52">
        <v>7442.5668530770345</v>
      </c>
      <c r="I8" s="52">
        <v>6101.754845194635</v>
      </c>
      <c r="J8" s="52">
        <v>7843.7752636410005</v>
      </c>
      <c r="K8" s="52">
        <v>8129.7158096909407</v>
      </c>
      <c r="L8" s="52">
        <v>10826.713826818828</v>
      </c>
      <c r="M8" s="52">
        <v>15148.958566346308</v>
      </c>
      <c r="N8" s="52">
        <v>21010.693556493279</v>
      </c>
      <c r="O8" s="52">
        <v>26957.253482461645</v>
      </c>
      <c r="P8" s="52">
        <v>37831.003876155708</v>
      </c>
      <c r="Q8" s="52">
        <v>56067.820210912789</v>
      </c>
      <c r="R8" s="52">
        <v>92237.572647752764</v>
      </c>
      <c r="S8" s="52">
        <v>123775.17106145504</v>
      </c>
      <c r="T8" s="52">
        <v>153151.56685307703</v>
      </c>
      <c r="U8" s="52">
        <v>190239.75484519463</v>
      </c>
      <c r="V8" s="52">
        <v>207872.77526364103</v>
      </c>
      <c r="W8" s="52">
        <v>210164.715809691</v>
      </c>
      <c r="X8" s="52">
        <v>160911.71382681886</v>
      </c>
      <c r="Y8" s="52">
        <v>209356.95856634621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9153.253482461645</v>
      </c>
      <c r="D9" s="36">
        <v>9571.003876155708</v>
      </c>
      <c r="E9" s="36">
        <v>10007.820210912789</v>
      </c>
      <c r="F9" s="36">
        <v>10464.572647752764</v>
      </c>
      <c r="G9" s="36">
        <v>10942.171061455068</v>
      </c>
      <c r="H9" s="36">
        <v>11441.566853077034</v>
      </c>
      <c r="I9" s="36">
        <v>11963.754845194635</v>
      </c>
      <c r="J9" s="36">
        <v>12509.775263641</v>
      </c>
      <c r="K9" s="36">
        <v>13080.715809690941</v>
      </c>
      <c r="L9" s="36">
        <v>13677.713826818828</v>
      </c>
      <c r="M9" s="36">
        <v>14301.958566346322</v>
      </c>
      <c r="N9" s="36">
        <v>14954.693556493265</v>
      </c>
      <c r="O9" s="36">
        <v>13439.253482461645</v>
      </c>
      <c r="P9" s="36">
        <v>14105.003876155708</v>
      </c>
      <c r="Q9" s="36">
        <v>14921.820210912789</v>
      </c>
      <c r="R9" s="36">
        <v>15617.572647752764</v>
      </c>
      <c r="S9" s="36">
        <v>12369.171061455039</v>
      </c>
      <c r="T9" s="36">
        <v>7442.5668530770345</v>
      </c>
      <c r="U9" s="36">
        <v>6101.754845194635</v>
      </c>
      <c r="V9" s="36">
        <v>7843.7752636410296</v>
      </c>
      <c r="W9" s="36">
        <v>8129.7158096909989</v>
      </c>
      <c r="X9" s="36">
        <v>10826.713826818857</v>
      </c>
      <c r="Y9" s="36">
        <v>15148.958566346206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251.46831054149092</v>
      </c>
      <c r="C11" s="54">
        <v>249.77338447394717</v>
      </c>
      <c r="D11" s="54">
        <v>247.17368273119752</v>
      </c>
      <c r="E11" s="54">
        <v>246.78450620314808</v>
      </c>
      <c r="F11" s="54">
        <v>243.78448182704366</v>
      </c>
      <c r="G11" s="54">
        <v>240.69964399619252</v>
      </c>
      <c r="H11" s="54">
        <v>237.63639148429328</v>
      </c>
      <c r="I11" s="54">
        <v>234.42190168737426</v>
      </c>
      <c r="J11" s="54">
        <v>230.59882133071258</v>
      </c>
      <c r="K11" s="54">
        <v>226.15628761552054</v>
      </c>
      <c r="L11" s="54">
        <v>221.67932551132935</v>
      </c>
      <c r="M11" s="54">
        <v>219.49229757792958</v>
      </c>
      <c r="N11" s="54">
        <v>219.8240676387675</v>
      </c>
      <c r="O11" s="54">
        <v>219.70113945866004</v>
      </c>
      <c r="P11" s="54">
        <v>218.86071561368681</v>
      </c>
      <c r="Q11" s="54">
        <v>218.50376414472555</v>
      </c>
      <c r="R11" s="54">
        <v>222.43379591701847</v>
      </c>
      <c r="S11" s="54">
        <v>224.49710911678551</v>
      </c>
      <c r="T11" s="54">
        <v>223.86788439446252</v>
      </c>
      <c r="U11" s="54">
        <v>222.13607869749788</v>
      </c>
      <c r="V11" s="54">
        <v>222.2869642577902</v>
      </c>
      <c r="W11" s="54">
        <v>225.52312331098523</v>
      </c>
      <c r="X11" s="54">
        <v>221.1114279751032</v>
      </c>
      <c r="Y11" s="54">
        <v>218.90558030716218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1938.5710387407955</v>
      </c>
      <c r="C13" s="35">
        <v>1926.0824317183217</v>
      </c>
      <c r="D13" s="35">
        <v>1908.6240439368171</v>
      </c>
      <c r="E13" s="35">
        <v>1887.9907366371128</v>
      </c>
      <c r="F13" s="35">
        <v>1864.5811216985037</v>
      </c>
      <c r="G13" s="35">
        <v>1842.9831637395555</v>
      </c>
      <c r="H13" s="35">
        <v>1825.0761979658919</v>
      </c>
      <c r="I13" s="35">
        <v>1805.8461793515285</v>
      </c>
      <c r="J13" s="35">
        <v>1780.2076304256902</v>
      </c>
      <c r="K13" s="35">
        <v>1749.9017733294597</v>
      </c>
      <c r="L13" s="35">
        <v>1710.9586788958973</v>
      </c>
      <c r="M13" s="35">
        <v>1659.1368223966845</v>
      </c>
      <c r="N13" s="35">
        <v>1591.0220246985523</v>
      </c>
      <c r="O13" s="35">
        <v>1522.6502702804471</v>
      </c>
      <c r="P13" s="35">
        <v>1437.346430640051</v>
      </c>
      <c r="Q13" s="35">
        <v>1336.082512277585</v>
      </c>
      <c r="R13" s="35">
        <v>1228.613931902428</v>
      </c>
      <c r="S13" s="35">
        <v>1151.6256672975999</v>
      </c>
      <c r="T13" s="35">
        <v>1102.7718013371762</v>
      </c>
      <c r="U13" s="35">
        <v>1065.2407453861442</v>
      </c>
      <c r="V13" s="35">
        <v>1037.9473562011985</v>
      </c>
      <c r="W13" s="35">
        <v>1018.4206358106783</v>
      </c>
      <c r="X13" s="35">
        <v>1004.7724178962608</v>
      </c>
      <c r="Y13" s="35">
        <v>989.84256809463898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1802.5686868869948</v>
      </c>
      <c r="D14" s="36">
        <v>1747.7946276295409</v>
      </c>
      <c r="E14" s="36">
        <v>1713.270729384172</v>
      </c>
      <c r="F14" s="36">
        <v>1680.6206920600787</v>
      </c>
      <c r="G14" s="36">
        <v>1646.4961049463047</v>
      </c>
      <c r="H14" s="36">
        <v>1608.8567071924776</v>
      </c>
      <c r="I14" s="36">
        <v>1566.9248156442795</v>
      </c>
      <c r="J14" s="36">
        <v>1534.2352451377137</v>
      </c>
      <c r="K14" s="36">
        <v>1502.294869094032</v>
      </c>
      <c r="L14" s="36">
        <v>1484.486803140845</v>
      </c>
      <c r="M14" s="36">
        <v>1443.8479831220775</v>
      </c>
      <c r="N14" s="36">
        <v>1381.6070380979988</v>
      </c>
      <c r="O14" s="36">
        <v>1289.4732011503763</v>
      </c>
      <c r="P14" s="36">
        <v>1191.2450933641885</v>
      </c>
      <c r="Q14" s="36">
        <v>1103.7820551535128</v>
      </c>
      <c r="R14" s="36">
        <v>1042.5891561498211</v>
      </c>
      <c r="S14" s="36">
        <v>1013.255604428621</v>
      </c>
      <c r="T14" s="36">
        <v>995.50356552306175</v>
      </c>
      <c r="U14" s="36">
        <v>971.03443907890573</v>
      </c>
      <c r="V14" s="36">
        <v>959.09036291595169</v>
      </c>
      <c r="W14" s="36">
        <v>949.49945928679222</v>
      </c>
      <c r="X14" s="36">
        <v>939.90855565763263</v>
      </c>
      <c r="Y14" s="36">
        <v>930.31765202847316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3.6000046625291791E-2</v>
      </c>
      <c r="C16" s="44">
        <f>C7/RES_summary!C$6</f>
        <v>3.7000061180108679E-2</v>
      </c>
      <c r="D16" s="44">
        <f>D7/RES_summary!D$6</f>
        <v>3.7999972801217696E-2</v>
      </c>
      <c r="E16" s="44">
        <f>E7/RES_summary!E$6</f>
        <v>3.8999948434950693E-2</v>
      </c>
      <c r="F16" s="44">
        <f>F7/RES_summary!F$6</f>
        <v>3.9999880713097104E-2</v>
      </c>
      <c r="G16" s="44">
        <f>G7/RES_summary!G$6</f>
        <v>4.0058969819165638E-2</v>
      </c>
      <c r="H16" s="44">
        <f>H7/RES_summary!H$6</f>
        <v>3.899345365735965E-2</v>
      </c>
      <c r="I16" s="44">
        <f>I7/RES_summary!I$6</f>
        <v>3.7408240398505849E-2</v>
      </c>
      <c r="J16" s="44">
        <f>J7/RES_summary!J$6</f>
        <v>3.5765307825572037E-2</v>
      </c>
      <c r="K16" s="44">
        <f>K7/RES_summary!K$6</f>
        <v>3.4349455139114034E-2</v>
      </c>
      <c r="L16" s="44">
        <f>L7/RES_summary!L$6</f>
        <v>3.3403979360484115E-2</v>
      </c>
      <c r="M16" s="44">
        <f>M7/RES_summary!M$6</f>
        <v>3.319125660404737E-2</v>
      </c>
      <c r="N16" s="44">
        <f>N7/RES_summary!N$6</f>
        <v>3.4056768619671572E-2</v>
      </c>
      <c r="O16" s="44">
        <f>O7/RES_summary!O$6</f>
        <v>3.6684796275078708E-2</v>
      </c>
      <c r="P16" s="44">
        <f>P7/RES_summary!P$6</f>
        <v>4.1895647197805974E-2</v>
      </c>
      <c r="Q16" s="44">
        <f>Q7/RES_summary!Q$6</f>
        <v>5.1000053411017696E-2</v>
      </c>
      <c r="R16" s="44">
        <f>R7/RES_summary!R$6</f>
        <v>6.7867757584039359E-2</v>
      </c>
      <c r="S16" s="44">
        <f>S7/RES_summary!S$6</f>
        <v>9.2530857385503498E-2</v>
      </c>
      <c r="T16" s="44">
        <f>T7/RES_summary!T$6</f>
        <v>0.12425151663514904</v>
      </c>
      <c r="U16" s="44">
        <f>U7/RES_summary!U$6</f>
        <v>0.16316252807299086</v>
      </c>
      <c r="V16" s="44">
        <f>V7/RES_summary!V$6</f>
        <v>0.206485750005418</v>
      </c>
      <c r="W16" s="44">
        <f>W7/RES_summary!W$6</f>
        <v>0.24800003464643314</v>
      </c>
      <c r="X16" s="44">
        <f>X7/RES_summary!X$6</f>
        <v>0.28083326702931172</v>
      </c>
      <c r="Y16" s="44">
        <f>Y7/RES_summary!Y$6</f>
        <v>0.31366673994654781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69.788647781108978</v>
      </c>
      <c r="C17" s="52">
        <f t="shared" si="4"/>
        <v>71.265167811510395</v>
      </c>
      <c r="D17" s="52">
        <f t="shared" si="4"/>
        <v>72.527661757349179</v>
      </c>
      <c r="E17" s="52">
        <f t="shared" si="4"/>
        <v>73.631541374511968</v>
      </c>
      <c r="F17" s="52">
        <f t="shared" si="4"/>
        <v>74.583022447832946</v>
      </c>
      <c r="G17" s="52">
        <f t="shared" si="4"/>
        <v>73.828006933473262</v>
      </c>
      <c r="H17" s="52">
        <f t="shared" si="4"/>
        <v>71.166024146533147</v>
      </c>
      <c r="I17" s="52">
        <f t="shared" si="4"/>
        <v>67.553527999905285</v>
      </c>
      <c r="J17" s="52">
        <f t="shared" si="4"/>
        <v>63.669673895606991</v>
      </c>
      <c r="K17" s="52">
        <f t="shared" si="4"/>
        <v>60.108172460836371</v>
      </c>
      <c r="L17" s="52">
        <f t="shared" si="4"/>
        <v>57.15282839647972</v>
      </c>
      <c r="M17" s="52">
        <f t="shared" si="4"/>
        <v>55.068836013392122</v>
      </c>
      <c r="N17" s="52">
        <f t="shared" si="4"/>
        <v>54.185068963959985</v>
      </c>
      <c r="O17" s="52">
        <f t="shared" si="4"/>
        <v>55.858114963431731</v>
      </c>
      <c r="P17" s="52">
        <f t="shared" si="4"/>
        <v>60.218558959121275</v>
      </c>
      <c r="Q17" s="52">
        <f t="shared" si="4"/>
        <v>68.140279487683543</v>
      </c>
      <c r="R17" s="52">
        <f t="shared" ref="R17:V17" si="5">R13*R16</f>
        <v>83.383272494727422</v>
      </c>
      <c r="S17" s="52">
        <f t="shared" si="5"/>
        <v>106.56091038219951</v>
      </c>
      <c r="T17" s="52">
        <f t="shared" si="5"/>
        <v>137.02106881861943</v>
      </c>
      <c r="U17" s="52">
        <f t="shared" si="5"/>
        <v>173.80737302356047</v>
      </c>
      <c r="V17" s="52">
        <f t="shared" si="5"/>
        <v>214.32133831134522</v>
      </c>
      <c r="W17" s="52">
        <f t="shared" ref="W17:Y17" si="6">W13*W16</f>
        <v>252.56835296569068</v>
      </c>
      <c r="X17" s="52">
        <f t="shared" si="6"/>
        <v>282.17352073874781</v>
      </c>
      <c r="Y17" s="52">
        <f t="shared" si="6"/>
        <v>310.48069139456419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17.549633352490641</v>
      </c>
      <c r="C18" s="36">
        <f>C3*11630*1000/RES_summary!C$6</f>
        <v>17.800142159384752</v>
      </c>
      <c r="D18" s="36">
        <f>D3*11630*1000/RES_summary!D$6</f>
        <v>17.926929256446638</v>
      </c>
      <c r="E18" s="36">
        <f>E3*11630*1000/RES_summary!E$6</f>
        <v>18.171123579085602</v>
      </c>
      <c r="F18" s="36">
        <f>F3*11630*1000/RES_summary!F$6</f>
        <v>18.182183480539717</v>
      </c>
      <c r="G18" s="36">
        <f>G3*11630*1000/RES_summary!G$6</f>
        <v>17.770374985835446</v>
      </c>
      <c r="H18" s="36">
        <f>H3*11630*1000/RES_summary!H$6</f>
        <v>16.911637174466222</v>
      </c>
      <c r="I18" s="36">
        <f>I3*11630*1000/RES_summary!I$6</f>
        <v>15.836026499429083</v>
      </c>
      <c r="J18" s="36">
        <f>J3*11630*1000/RES_summary!J$6</f>
        <v>14.682151754837813</v>
      </c>
      <c r="K18" s="36">
        <f>K3*11630*1000/RES_summary!K$6</f>
        <v>13.59384113909622</v>
      </c>
      <c r="L18" s="36">
        <f>L3*11630*1000/RES_summary!L$6</f>
        <v>12.669600449996373</v>
      </c>
      <c r="M18" s="36">
        <f>M3*11630*1000/RES_summary!M$6</f>
        <v>12.087185341521666</v>
      </c>
      <c r="N18" s="36">
        <f>N3*11630*1000/RES_summary!N$6</f>
        <v>11.911182264944822</v>
      </c>
      <c r="O18" s="36">
        <f>O3*11630*1000/RES_summary!O$6</f>
        <v>12.272091505478778</v>
      </c>
      <c r="P18" s="36">
        <f>P3*11630*1000/RES_summary!P$6</f>
        <v>13.179476907018275</v>
      </c>
      <c r="Q18" s="36">
        <f>Q3*11630*1000/RES_summary!Q$6</f>
        <v>14.888907557932486</v>
      </c>
      <c r="R18" s="36">
        <f>R3*11630*1000/RES_summary!R$6</f>
        <v>18.54725781698534</v>
      </c>
      <c r="S18" s="36">
        <f>S3*11630*1000/RES_summary!S$6</f>
        <v>23.922616325656641</v>
      </c>
      <c r="T18" s="36">
        <f>T3*11630*1000/RES_summary!T$6</f>
        <v>30.674616793892383</v>
      </c>
      <c r="U18" s="36">
        <f>U3*11630*1000/RES_summary!U$6</f>
        <v>38.608888292167002</v>
      </c>
      <c r="V18" s="36">
        <f>V3*11630*1000/RES_summary!V$6</f>
        <v>47.640839668895765</v>
      </c>
      <c r="W18" s="36">
        <f>W3*11630*1000/RES_summary!W$6</f>
        <v>56.960003810333909</v>
      </c>
      <c r="X18" s="36">
        <f>X3*11630*1000/RES_summary!X$6</f>
        <v>62.391790107306925</v>
      </c>
      <c r="Y18" s="36">
        <f>Y3*11630*1000/RES_summary!Y$6</f>
        <v>67.965955923896004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7.4965578386740512</v>
      </c>
      <c r="C3" s="49">
        <f t="shared" ref="C3:W3" si="0">C5*C11/11630</f>
        <v>8.8526347832593402</v>
      </c>
      <c r="D3" s="49">
        <f t="shared" si="0"/>
        <v>10.172827852418679</v>
      </c>
      <c r="E3" s="49">
        <f t="shared" si="0"/>
        <v>11.663656317672357</v>
      </c>
      <c r="F3" s="49">
        <f t="shared" si="0"/>
        <v>13.260863215091407</v>
      </c>
      <c r="G3" s="49">
        <f t="shared" si="0"/>
        <v>14.9976404940429</v>
      </c>
      <c r="H3" s="49">
        <f t="shared" si="0"/>
        <v>16.716148689739857</v>
      </c>
      <c r="I3" s="49">
        <f t="shared" si="0"/>
        <v>18.232763203633137</v>
      </c>
      <c r="J3" s="49">
        <f t="shared" si="0"/>
        <v>20.302335259279179</v>
      </c>
      <c r="K3" s="49">
        <f t="shared" si="0"/>
        <v>21.924972806727908</v>
      </c>
      <c r="L3" s="49">
        <f t="shared" si="0"/>
        <v>23.546578085095273</v>
      </c>
      <c r="M3" s="49">
        <f t="shared" si="0"/>
        <v>25.348130475061172</v>
      </c>
      <c r="N3" s="49">
        <f t="shared" si="0"/>
        <v>27.200674996503164</v>
      </c>
      <c r="O3" s="49">
        <f t="shared" si="0"/>
        <v>29.030392160185439</v>
      </c>
      <c r="P3" s="49">
        <f t="shared" si="0"/>
        <v>30.583848306606239</v>
      </c>
      <c r="Q3" s="49">
        <f t="shared" si="0"/>
        <v>32.091565906222797</v>
      </c>
      <c r="R3" s="49">
        <f t="shared" si="0"/>
        <v>33.19274004977467</v>
      </c>
      <c r="S3" s="49">
        <f t="shared" si="0"/>
        <v>34.413048839487274</v>
      </c>
      <c r="T3" s="49">
        <f t="shared" si="0"/>
        <v>35.455017622852473</v>
      </c>
      <c r="U3" s="49">
        <f t="shared" si="0"/>
        <v>36.26053409848695</v>
      </c>
      <c r="V3" s="49">
        <f t="shared" si="0"/>
        <v>38.419105085250926</v>
      </c>
      <c r="W3" s="49">
        <f t="shared" si="0"/>
        <v>41.923640695869594</v>
      </c>
      <c r="X3" s="49">
        <f t="shared" ref="X3:Y3" si="1">X5*X11/11630</f>
        <v>40.43070423394218</v>
      </c>
      <c r="Y3" s="49">
        <f t="shared" si="1"/>
        <v>41.022951691823586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219.82093040731809</v>
      </c>
      <c r="C5" s="49">
        <f t="shared" ref="C5:W5" si="2">C7*C13/1000000</f>
        <v>257.70147082545191</v>
      </c>
      <c r="D5" s="49">
        <f t="shared" si="2"/>
        <v>298.2029528765583</v>
      </c>
      <c r="E5" s="49">
        <f t="shared" si="2"/>
        <v>341.67949408815105</v>
      </c>
      <c r="F5" s="49">
        <f t="shared" si="2"/>
        <v>388.20589809024739</v>
      </c>
      <c r="G5" s="49">
        <f t="shared" si="2"/>
        <v>438.42951186218983</v>
      </c>
      <c r="H5" s="49">
        <f t="shared" si="2"/>
        <v>488.00573114282287</v>
      </c>
      <c r="I5" s="49">
        <f t="shared" si="2"/>
        <v>538.91759383335773</v>
      </c>
      <c r="J5" s="49">
        <f t="shared" si="2"/>
        <v>594.41561064463735</v>
      </c>
      <c r="K5" s="49">
        <f t="shared" si="2"/>
        <v>644.84728090885608</v>
      </c>
      <c r="L5" s="49">
        <f t="shared" si="2"/>
        <v>693.58052251381901</v>
      </c>
      <c r="M5" s="49">
        <f t="shared" si="2"/>
        <v>743.25638801866921</v>
      </c>
      <c r="N5" s="49">
        <f t="shared" si="2"/>
        <v>794.61517405204563</v>
      </c>
      <c r="O5" s="49">
        <f t="shared" si="2"/>
        <v>842.83052012818405</v>
      </c>
      <c r="P5" s="49">
        <f t="shared" si="2"/>
        <v>883.55088824673498</v>
      </c>
      <c r="Q5" s="49">
        <f t="shared" si="2"/>
        <v>921.35955651715562</v>
      </c>
      <c r="R5" s="49">
        <f t="shared" si="2"/>
        <v>949.42520799274507</v>
      </c>
      <c r="S5" s="49">
        <f t="shared" si="2"/>
        <v>971.88952308588159</v>
      </c>
      <c r="T5" s="49">
        <f t="shared" si="2"/>
        <v>993.84548620930877</v>
      </c>
      <c r="U5" s="49">
        <f t="shared" si="2"/>
        <v>1017.5401043359607</v>
      </c>
      <c r="V5" s="49">
        <f t="shared" si="2"/>
        <v>1030.6484163046553</v>
      </c>
      <c r="W5" s="49">
        <f t="shared" si="2"/>
        <v>1052.76382747455</v>
      </c>
      <c r="X5" s="49">
        <f t="shared" ref="X5:Y5" si="3">X7*X13/1000000</f>
        <v>1066.4442470216743</v>
      </c>
      <c r="Y5" s="49">
        <f t="shared" si="3"/>
        <v>1110.039230549118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277858</v>
      </c>
      <c r="C7" s="35">
        <v>332011</v>
      </c>
      <c r="D7" s="35">
        <v>391348</v>
      </c>
      <c r="E7" s="35">
        <v>457421</v>
      </c>
      <c r="F7" s="35">
        <v>531156</v>
      </c>
      <c r="G7" s="35">
        <v>613235</v>
      </c>
      <c r="H7" s="35">
        <v>697325</v>
      </c>
      <c r="I7" s="35">
        <v>786145</v>
      </c>
      <c r="J7" s="35">
        <v>886214</v>
      </c>
      <c r="K7" s="35">
        <v>982580</v>
      </c>
      <c r="L7" s="35">
        <v>1082242</v>
      </c>
      <c r="M7" s="35">
        <v>1189056</v>
      </c>
      <c r="N7" s="35">
        <v>1303119</v>
      </c>
      <c r="O7" s="35">
        <v>1415656</v>
      </c>
      <c r="P7" s="35">
        <v>1515713</v>
      </c>
      <c r="Q7" s="35">
        <v>1612776</v>
      </c>
      <c r="R7" s="35">
        <v>1707872</v>
      </c>
      <c r="S7" s="35">
        <v>1793886</v>
      </c>
      <c r="T7" s="35">
        <v>1881792</v>
      </c>
      <c r="U7" s="35">
        <v>1976087</v>
      </c>
      <c r="V7" s="35">
        <v>2050060</v>
      </c>
      <c r="W7" s="35">
        <v>2142789</v>
      </c>
      <c r="X7" s="35">
        <v>2216350</v>
      </c>
      <c r="Y7" s="35">
        <v>2360211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66852.477204479743</v>
      </c>
      <c r="D8" s="52">
        <v>72694.792398772785</v>
      </c>
      <c r="E8" s="52">
        <v>80123.233320295287</v>
      </c>
      <c r="F8" s="52">
        <v>88513.56897767575</v>
      </c>
      <c r="G8" s="52">
        <v>97623.660081369395</v>
      </c>
      <c r="H8" s="52">
        <v>100440.46379729523</v>
      </c>
      <c r="I8" s="52">
        <v>106018.03874689247</v>
      </c>
      <c r="J8" s="52">
        <v>118158.55026636878</v>
      </c>
      <c r="K8" s="52">
        <v>115393.27593857807</v>
      </c>
      <c r="L8" s="52">
        <v>119675.61141165998</v>
      </c>
      <c r="M8" s="52">
        <v>127865.07651930419</v>
      </c>
      <c r="N8" s="52">
        <v>136205.32171827951</v>
      </c>
      <c r="O8" s="52">
        <v>135827.13485966832</v>
      </c>
      <c r="P8" s="52">
        <v>124554.44831111049</v>
      </c>
      <c r="Q8" s="52">
        <v>122830.34644824988</v>
      </c>
      <c r="R8" s="52">
        <v>161948.47720447974</v>
      </c>
      <c r="S8" s="52">
        <v>158708.79239877267</v>
      </c>
      <c r="T8" s="52">
        <v>168029.23332029535</v>
      </c>
      <c r="U8" s="52">
        <v>182808.56897767587</v>
      </c>
      <c r="V8" s="52">
        <v>171596.66008136934</v>
      </c>
      <c r="W8" s="52">
        <v>193169.46379729523</v>
      </c>
      <c r="X8" s="52">
        <v>179579.03874689247</v>
      </c>
      <c r="Y8" s="52">
        <v>262019.55026636878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12699.477204479743</v>
      </c>
      <c r="D9" s="36">
        <v>13357.792398772785</v>
      </c>
      <c r="E9" s="36">
        <v>14050.233320295287</v>
      </c>
      <c r="F9" s="36">
        <v>14778.56897767575</v>
      </c>
      <c r="G9" s="36">
        <v>15544.660081369337</v>
      </c>
      <c r="H9" s="36">
        <v>16350.463797295233</v>
      </c>
      <c r="I9" s="36">
        <v>17198.038746892475</v>
      </c>
      <c r="J9" s="36">
        <v>18089.55026636878</v>
      </c>
      <c r="K9" s="36">
        <v>19027.275938578066</v>
      </c>
      <c r="L9" s="36">
        <v>20013.611411659978</v>
      </c>
      <c r="M9" s="36">
        <v>21051.076519304188</v>
      </c>
      <c r="N9" s="36">
        <v>22142.321718279505</v>
      </c>
      <c r="O9" s="36">
        <v>23290.134859668324</v>
      </c>
      <c r="P9" s="36">
        <v>24497.448311110493</v>
      </c>
      <c r="Q9" s="36">
        <v>25767.346448249882</v>
      </c>
      <c r="R9" s="36">
        <v>66852.477204479743</v>
      </c>
      <c r="S9" s="36">
        <v>72694.792398772668</v>
      </c>
      <c r="T9" s="36">
        <v>80123.233320295345</v>
      </c>
      <c r="U9" s="36">
        <v>88513.568977675866</v>
      </c>
      <c r="V9" s="36">
        <v>97623.660081369337</v>
      </c>
      <c r="W9" s="36">
        <v>100440.46379729547</v>
      </c>
      <c r="X9" s="36">
        <v>106018.03874689247</v>
      </c>
      <c r="Y9" s="36">
        <v>118158.55026636878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396.6181359628925</v>
      </c>
      <c r="C11" s="54">
        <v>399.51709316801328</v>
      </c>
      <c r="D11" s="54">
        <v>396.74318038226767</v>
      </c>
      <c r="E11" s="54">
        <v>397.00457686680238</v>
      </c>
      <c r="F11" s="54">
        <v>397.2733025186036</v>
      </c>
      <c r="G11" s="54">
        <v>397.83489529451344</v>
      </c>
      <c r="H11" s="54">
        <v>398.37402894101996</v>
      </c>
      <c r="I11" s="54">
        <v>393.4683864186884</v>
      </c>
      <c r="J11" s="54">
        <v>397.2240211009119</v>
      </c>
      <c r="K11" s="54">
        <v>395.42298043478291</v>
      </c>
      <c r="L11" s="54">
        <v>394.83044036058817</v>
      </c>
      <c r="M11" s="54">
        <v>396.63131347020004</v>
      </c>
      <c r="N11" s="54">
        <v>398.10950072369485</v>
      </c>
      <c r="O11" s="54">
        <v>400.58286068189403</v>
      </c>
      <c r="P11" s="54">
        <v>402.56895277604286</v>
      </c>
      <c r="Q11" s="54">
        <v>405.08063203924848</v>
      </c>
      <c r="R11" s="54">
        <v>406.59502563137045</v>
      </c>
      <c r="S11" s="54">
        <v>411.79964234254948</v>
      </c>
      <c r="T11" s="54">
        <v>414.89533400862376</v>
      </c>
      <c r="U11" s="54">
        <v>414.44067881787134</v>
      </c>
      <c r="V11" s="54">
        <v>433.52726795380039</v>
      </c>
      <c r="W11" s="54">
        <v>463.13515773294381</v>
      </c>
      <c r="X11" s="54">
        <v>440.91296057335387</v>
      </c>
      <c r="Y11" s="54">
        <v>429.80186199355893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791.12687202570407</v>
      </c>
      <c r="C13" s="35">
        <v>776.18353254998146</v>
      </c>
      <c r="D13" s="35">
        <v>761.98920877724765</v>
      </c>
      <c r="E13" s="35">
        <v>746.96940911797014</v>
      </c>
      <c r="F13" s="35">
        <v>730.86983502068585</v>
      </c>
      <c r="G13" s="35">
        <v>714.94535025265975</v>
      </c>
      <c r="H13" s="35">
        <v>699.82537718111769</v>
      </c>
      <c r="I13" s="35">
        <v>685.51933019145031</v>
      </c>
      <c r="J13" s="35">
        <v>670.7359742055952</v>
      </c>
      <c r="K13" s="35">
        <v>656.27967280919211</v>
      </c>
      <c r="L13" s="35">
        <v>640.87378101553907</v>
      </c>
      <c r="M13" s="35">
        <v>625.08106264016942</v>
      </c>
      <c r="N13" s="35">
        <v>609.77943998364356</v>
      </c>
      <c r="O13" s="35">
        <v>595.36393031088346</v>
      </c>
      <c r="P13" s="35">
        <v>582.9275649458275</v>
      </c>
      <c r="Q13" s="35">
        <v>571.28798823714862</v>
      </c>
      <c r="R13" s="35">
        <v>555.9112205087647</v>
      </c>
      <c r="S13" s="35">
        <v>541.77886615196371</v>
      </c>
      <c r="T13" s="35">
        <v>528.13779961297996</v>
      </c>
      <c r="U13" s="35">
        <v>514.92677414302136</v>
      </c>
      <c r="V13" s="35">
        <v>502.74061066732452</v>
      </c>
      <c r="W13" s="35">
        <v>491.30540966681741</v>
      </c>
      <c r="X13" s="35">
        <v>481.17140660169844</v>
      </c>
      <c r="Y13" s="35">
        <v>470.31355694432324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716.91342040596817</v>
      </c>
      <c r="D14" s="36">
        <v>702.51511674415906</v>
      </c>
      <c r="E14" s="36">
        <v>681.35116478981467</v>
      </c>
      <c r="F14" s="36">
        <v>657.73109956852397</v>
      </c>
      <c r="G14" s="36">
        <v>640.43298547408813</v>
      </c>
      <c r="H14" s="36">
        <v>622.37377444726872</v>
      </c>
      <c r="I14" s="36">
        <v>608.55392206764236</v>
      </c>
      <c r="J14" s="36">
        <v>590.8090948347841</v>
      </c>
      <c r="K14" s="36">
        <v>567.49112136769907</v>
      </c>
      <c r="L14" s="36">
        <v>539.51299381217768</v>
      </c>
      <c r="M14" s="36">
        <v>518.74944769870081</v>
      </c>
      <c r="N14" s="36">
        <v>505.67900640626709</v>
      </c>
      <c r="O14" s="36">
        <v>490.62948788233888</v>
      </c>
      <c r="P14" s="36">
        <v>482.52759004970966</v>
      </c>
      <c r="Q14" s="36">
        <v>473.77468312315727</v>
      </c>
      <c r="R14" s="36">
        <v>469.24238426098088</v>
      </c>
      <c r="S14" s="36">
        <v>463.32345266097246</v>
      </c>
      <c r="T14" s="36">
        <v>455.56371329161186</v>
      </c>
      <c r="U14" s="36">
        <v>448.07935227082299</v>
      </c>
      <c r="V14" s="36">
        <v>440.74123594043635</v>
      </c>
      <c r="W14" s="36">
        <v>438.09678852479374</v>
      </c>
      <c r="X14" s="36">
        <v>435.45234110915112</v>
      </c>
      <c r="Y14" s="36">
        <v>432.8078936935085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7.0408751769987302E-2</v>
      </c>
      <c r="C16" s="44">
        <f>C7/RES_summary!C$6</f>
        <v>8.3935822571617386E-2</v>
      </c>
      <c r="D16" s="44">
        <f>D7/RES_summary!D$6</f>
        <v>9.855730607142299E-2</v>
      </c>
      <c r="E16" s="44">
        <f>E7/RES_summary!E$6</f>
        <v>0.11449969136065147</v>
      </c>
      <c r="F16" s="44">
        <f>F7/RES_summary!F$6</f>
        <v>0.13199990457047769</v>
      </c>
      <c r="G16" s="44">
        <f>G7/RES_summary!G$6</f>
        <v>0.15128161419025415</v>
      </c>
      <c r="H16" s="44">
        <f>H7/RES_summary!H$6</f>
        <v>0.171678389683417</v>
      </c>
      <c r="I16" s="44">
        <f>I7/RES_summary!I$6</f>
        <v>0.19281350328531871</v>
      </c>
      <c r="J16" s="44">
        <f>J7/RES_summary!J$6</f>
        <v>0.21436882175448749</v>
      </c>
      <c r="K16" s="44">
        <f>K7/RES_summary!K$6</f>
        <v>0.23617849361877236</v>
      </c>
      <c r="L16" s="44">
        <f>L7/RES_summary!L$6</f>
        <v>0.25812321983698466</v>
      </c>
      <c r="M16" s="44">
        <f>M7/RES_summary!M$6</f>
        <v>0.28009923856170044</v>
      </c>
      <c r="N16" s="44">
        <f>N7/RES_summary!N$6</f>
        <v>0.30199325154227286</v>
      </c>
      <c r="O16" s="44">
        <f>O7/RES_summary!O$6</f>
        <v>0.32362082539705761</v>
      </c>
      <c r="P16" s="44">
        <f>P7/RES_summary!P$6</f>
        <v>0.34474176090861658</v>
      </c>
      <c r="Q16" s="44">
        <f>Q7/RES_summary!Q$6</f>
        <v>0.36500003168450201</v>
      </c>
      <c r="R16" s="44">
        <f>R7/RES_summary!R$6</f>
        <v>0.3838480459141842</v>
      </c>
      <c r="S16" s="44">
        <f>S7/RES_summary!S$6</f>
        <v>0.4015497132900584</v>
      </c>
      <c r="T16" s="44">
        <f>T7/RES_summary!T$6</f>
        <v>0.41821326744894377</v>
      </c>
      <c r="U16" s="44">
        <f>U7/RES_summary!U$6</f>
        <v>0.43381952936165913</v>
      </c>
      <c r="V16" s="44">
        <f>V7/RES_summary!V$6</f>
        <v>0.44877670334779812</v>
      </c>
      <c r="W16" s="44">
        <f>W7/RES_summary!W$6</f>
        <v>0.46399997401517512</v>
      </c>
      <c r="X16" s="44">
        <f>X7/RES_summary!X$6</f>
        <v>0.48050000531154835</v>
      </c>
      <c r="Y16" s="44">
        <f>Y7/RES_summary!Y$6</f>
        <v>0.49699994693525851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55.702255551024308</v>
      </c>
      <c r="C17" s="52">
        <f t="shared" si="4"/>
        <v>65.149603271126452</v>
      </c>
      <c r="D17" s="52">
        <f t="shared" si="4"/>
        <v>75.099603672580628</v>
      </c>
      <c r="E17" s="52">
        <f t="shared" si="4"/>
        <v>85.527766799855783</v>
      </c>
      <c r="F17" s="52">
        <f t="shared" si="4"/>
        <v>96.474748476171314</v>
      </c>
      <c r="G17" s="52">
        <f t="shared" si="4"/>
        <v>108.158086644039</v>
      </c>
      <c r="H17" s="52">
        <f t="shared" si="4"/>
        <v>120.14489381404421</v>
      </c>
      <c r="I17" s="52">
        <f t="shared" si="4"/>
        <v>132.17738362401869</v>
      </c>
      <c r="J17" s="52">
        <f t="shared" si="4"/>
        <v>143.78488049880175</v>
      </c>
      <c r="K17" s="52">
        <f t="shared" si="4"/>
        <v>154.99914451669579</v>
      </c>
      <c r="L17" s="52">
        <f t="shared" si="4"/>
        <v>165.42440386483355</v>
      </c>
      <c r="M17" s="52">
        <f t="shared" si="4"/>
        <v>175.08472968485003</v>
      </c>
      <c r="N17" s="52">
        <f t="shared" si="4"/>
        <v>184.14927580428673</v>
      </c>
      <c r="O17" s="52">
        <f t="shared" si="4"/>
        <v>192.67216653884438</v>
      </c>
      <c r="P17" s="52">
        <f t="shared" si="4"/>
        <v>200.95947522159653</v>
      </c>
      <c r="Q17" s="52">
        <f t="shared" si="4"/>
        <v>208.52013380753465</v>
      </c>
      <c r="R17" s="52">
        <f t="shared" ref="R17:V17" si="5">R13*R16</f>
        <v>213.38543569405849</v>
      </c>
      <c r="S17" s="52">
        <f t="shared" si="5"/>
        <v>217.55114836993394</v>
      </c>
      <c r="T17" s="52">
        <f t="shared" si="5"/>
        <v>220.87423483943985</v>
      </c>
      <c r="U17" s="52">
        <f t="shared" si="5"/>
        <v>223.38529081444287</v>
      </c>
      <c r="V17" s="52">
        <f t="shared" si="5"/>
        <v>225.61827389434077</v>
      </c>
      <c r="W17" s="52">
        <f t="shared" ref="W17:Y17" si="6">W13*W16</f>
        <v>227.96569731891825</v>
      </c>
      <c r="X17" s="52">
        <f t="shared" si="6"/>
        <v>231.20286342788128</v>
      </c>
      <c r="Y17" s="52">
        <f t="shared" si="6"/>
        <v>233.74581284426134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22.092524765575941</v>
      </c>
      <c r="C18" s="36">
        <f>C3*11630*1000/RES_summary!C$6</f>
        <v>26.028380119929732</v>
      </c>
      <c r="D18" s="36">
        <f>D3*11630*1000/RES_summary!D$6</f>
        <v>29.795255606507475</v>
      </c>
      <c r="E18" s="36">
        <f>E3*11630*1000/RES_summary!E$6</f>
        <v>33.954914868739301</v>
      </c>
      <c r="F18" s="36">
        <f>F3*11630*1000/RES_summary!F$6</f>
        <v>38.326841936780191</v>
      </c>
      <c r="G18" s="36">
        <f>G3*11630*1000/RES_summary!G$6</f>
        <v>43.029061075286165</v>
      </c>
      <c r="H18" s="36">
        <f>H3*11630*1000/RES_summary!H$6</f>
        <v>47.862605405391811</v>
      </c>
      <c r="I18" s="36">
        <f>I3*11630*1000/RES_summary!I$6</f>
        <v>52.007621855586606</v>
      </c>
      <c r="J18" s="36">
        <f>J3*11630*1000/RES_summary!J$6</f>
        <v>57.11480840524812</v>
      </c>
      <c r="K18" s="36">
        <f>K3*11630*1000/RES_summary!K$6</f>
        <v>61.290223689633507</v>
      </c>
      <c r="L18" s="36">
        <f>L3*11630*1000/RES_summary!L$6</f>
        <v>65.314590224340009</v>
      </c>
      <c r="M18" s="36">
        <f>M3*11630*1000/RES_summary!M$6</f>
        <v>69.444086303476993</v>
      </c>
      <c r="N18" s="36">
        <f>N3*11630*1000/RES_summary!N$6</f>
        <v>73.311576249074577</v>
      </c>
      <c r="O18" s="36">
        <f>O3*11630*1000/RES_summary!O$6</f>
        <v>77.181167645908587</v>
      </c>
      <c r="P18" s="36">
        <f>P3*11630*1000/RES_summary!P$6</f>
        <v>80.900045490381231</v>
      </c>
      <c r="Q18" s="36">
        <f>Q3*11630*1000/RES_summary!Q$6</f>
        <v>84.467467595664829</v>
      </c>
      <c r="R18" s="36">
        <f>R3*11630*1000/RES_summary!R$6</f>
        <v>86.761456695386883</v>
      </c>
      <c r="S18" s="36">
        <f>S3*11630*1000/RES_summary!S$6</f>
        <v>89.587485089949723</v>
      </c>
      <c r="T18" s="36">
        <f>T3*11630*1000/RES_summary!T$6</f>
        <v>91.63968943760861</v>
      </c>
      <c r="U18" s="36">
        <f>U3*11630*1000/RES_summary!U$6</f>
        <v>92.579951563065336</v>
      </c>
      <c r="V18" s="36">
        <f>V3*11630*1000/RES_summary!V$6</f>
        <v>97.811673881865786</v>
      </c>
      <c r="W18" s="36">
        <f>W3*11630*1000/RES_summary!W$6</f>
        <v>105.57892918549774</v>
      </c>
      <c r="X18" s="36">
        <f>X3*11630*1000/RES_summary!X$6</f>
        <v>101.94033900702394</v>
      </c>
      <c r="Y18" s="36">
        <f>Y3*11630*1000/RES_summary!Y$6</f>
        <v>100.46438559366143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58.2408441405654</v>
      </c>
      <c r="C3" s="49">
        <f t="shared" ref="C3:W3" si="0">C5*C11/11630</f>
        <v>61.916612840178459</v>
      </c>
      <c r="D3" s="49">
        <f t="shared" si="0"/>
        <v>64.08111532628746</v>
      </c>
      <c r="E3" s="49">
        <f t="shared" si="0"/>
        <v>67.412970537058527</v>
      </c>
      <c r="F3" s="49">
        <f t="shared" si="0"/>
        <v>72.152217239598443</v>
      </c>
      <c r="G3" s="49">
        <f t="shared" si="0"/>
        <v>79.09958263625424</v>
      </c>
      <c r="H3" s="49">
        <f t="shared" si="0"/>
        <v>84.395049447277358</v>
      </c>
      <c r="I3" s="49">
        <f t="shared" si="0"/>
        <v>87.764635813024</v>
      </c>
      <c r="J3" s="49">
        <f t="shared" si="0"/>
        <v>90.134574349975168</v>
      </c>
      <c r="K3" s="49">
        <f t="shared" si="0"/>
        <v>91.91628904978387</v>
      </c>
      <c r="L3" s="49">
        <f t="shared" si="0"/>
        <v>94.99115948241446</v>
      </c>
      <c r="M3" s="49">
        <f t="shared" si="0"/>
        <v>97.590582066195793</v>
      </c>
      <c r="N3" s="49">
        <f t="shared" si="0"/>
        <v>103.13953436565576</v>
      </c>
      <c r="O3" s="49">
        <f t="shared" si="0"/>
        <v>105.71742947291561</v>
      </c>
      <c r="P3" s="49">
        <f t="shared" si="0"/>
        <v>107.46947093233837</v>
      </c>
      <c r="Q3" s="49">
        <f t="shared" si="0"/>
        <v>110.46110642684818</v>
      </c>
      <c r="R3" s="49">
        <f t="shared" si="0"/>
        <v>120.39286281200957</v>
      </c>
      <c r="S3" s="49">
        <f t="shared" si="0"/>
        <v>130.57308691897052</v>
      </c>
      <c r="T3" s="49">
        <f t="shared" si="0"/>
        <v>139.01865814917625</v>
      </c>
      <c r="U3" s="49">
        <f t="shared" si="0"/>
        <v>146.49439692850945</v>
      </c>
      <c r="V3" s="49">
        <f t="shared" si="0"/>
        <v>158.05116262031433</v>
      </c>
      <c r="W3" s="49">
        <f t="shared" si="0"/>
        <v>172.9011518421365</v>
      </c>
      <c r="X3" s="49">
        <f t="shared" ref="X3:Y3" si="1">X5*X11/11630</f>
        <v>168.33764189357495</v>
      </c>
      <c r="Y3" s="49">
        <f t="shared" si="1"/>
        <v>173.05914946102439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539.66923069434063</v>
      </c>
      <c r="C5" s="49">
        <f t="shared" ref="C5:W5" si="2">C7*C13/1000000</f>
        <v>569.77822793466726</v>
      </c>
      <c r="D5" s="49">
        <f t="shared" si="2"/>
        <v>586.98817957250708</v>
      </c>
      <c r="E5" s="49">
        <f t="shared" si="2"/>
        <v>615.68801202826114</v>
      </c>
      <c r="F5" s="49">
        <f t="shared" si="2"/>
        <v>658.51953184371087</v>
      </c>
      <c r="G5" s="49">
        <f t="shared" si="2"/>
        <v>722.76138595368479</v>
      </c>
      <c r="H5" s="49">
        <f t="shared" si="2"/>
        <v>773.09302240551085</v>
      </c>
      <c r="I5" s="49">
        <f t="shared" si="2"/>
        <v>807.08556056916086</v>
      </c>
      <c r="J5" s="49">
        <f t="shared" si="2"/>
        <v>830.47345586282722</v>
      </c>
      <c r="K5" s="49">
        <f t="shared" si="2"/>
        <v>850.37363340022978</v>
      </c>
      <c r="L5" s="49">
        <f t="shared" si="2"/>
        <v>881.14105132128009</v>
      </c>
      <c r="M5" s="49">
        <f t="shared" si="2"/>
        <v>897.55834345966093</v>
      </c>
      <c r="N5" s="49">
        <f t="shared" si="2"/>
        <v>944.00668889712597</v>
      </c>
      <c r="O5" s="49">
        <f t="shared" si="2"/>
        <v>961.09418890100005</v>
      </c>
      <c r="P5" s="49">
        <f t="shared" si="2"/>
        <v>970.3414326541523</v>
      </c>
      <c r="Q5" s="49">
        <f t="shared" si="2"/>
        <v>989.9631831157019</v>
      </c>
      <c r="R5" s="49">
        <f t="shared" si="2"/>
        <v>1044.6673832195531</v>
      </c>
      <c r="S5" s="49">
        <f t="shared" si="2"/>
        <v>1104.004332920588</v>
      </c>
      <c r="T5" s="49">
        <f t="shared" si="2"/>
        <v>1160.9434186041665</v>
      </c>
      <c r="U5" s="49">
        <f t="shared" si="2"/>
        <v>1216.5766929183187</v>
      </c>
      <c r="V5" s="49">
        <f t="shared" si="2"/>
        <v>1240.1303781884064</v>
      </c>
      <c r="W5" s="49">
        <f t="shared" si="2"/>
        <v>1267.4069108245149</v>
      </c>
      <c r="X5" s="49">
        <f t="shared" ref="X5:Y5" si="3">X7*X13/1000000</f>
        <v>1294.1569896309686</v>
      </c>
      <c r="Y5" s="49">
        <f t="shared" si="3"/>
        <v>1363.7216446026125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1397466.5419257605</v>
      </c>
      <c r="C7" s="35">
        <v>1496637.2230066</v>
      </c>
      <c r="D7" s="35">
        <v>1569412.0234914827</v>
      </c>
      <c r="E7" s="35">
        <v>1684750.2904385848</v>
      </c>
      <c r="F7" s="35">
        <v>1851632.1676527865</v>
      </c>
      <c r="G7" s="35">
        <v>2093574.9699295645</v>
      </c>
      <c r="H7" s="35">
        <v>2302282.0733120847</v>
      </c>
      <c r="I7" s="35">
        <v>2479517.668701496</v>
      </c>
      <c r="J7" s="35">
        <v>2636675.9391287756</v>
      </c>
      <c r="K7" s="35">
        <v>2775209.2458021613</v>
      </c>
      <c r="L7" s="35">
        <v>2956701.4933823287</v>
      </c>
      <c r="M7" s="35">
        <v>3127811.3745954069</v>
      </c>
      <c r="N7" s="35">
        <v>3481774.5503897076</v>
      </c>
      <c r="O7" s="35">
        <v>3781687.5279445127</v>
      </c>
      <c r="P7" s="35">
        <v>4115235.3195359455</v>
      </c>
      <c r="Q7" s="35">
        <v>4568513.869765874</v>
      </c>
      <c r="R7" s="35">
        <v>5336555.4844676703</v>
      </c>
      <c r="S7" s="35">
        <v>6114111.0333911814</v>
      </c>
      <c r="T7" s="35">
        <v>6892866.9906417271</v>
      </c>
      <c r="U7" s="35">
        <v>7661224.9342926089</v>
      </c>
      <c r="V7" s="35">
        <v>8400965.1336074788</v>
      </c>
      <c r="W7" s="35">
        <v>9141913.2557198126</v>
      </c>
      <c r="X7" s="35">
        <v>9756747.1037241463</v>
      </c>
      <c r="Y7" s="35">
        <v>10662538.191275327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231879.96314295032</v>
      </c>
      <c r="D8" s="52">
        <v>215731.54096680135</v>
      </c>
      <c r="E8" s="52">
        <v>269333.74738116772</v>
      </c>
      <c r="F8" s="52">
        <v>332768.47979184031</v>
      </c>
      <c r="G8" s="52">
        <v>420638.72787917661</v>
      </c>
      <c r="H8" s="52">
        <v>401201.45392510202</v>
      </c>
      <c r="I8" s="52">
        <v>384593.8486114596</v>
      </c>
      <c r="J8" s="52">
        <v>380528.17743027769</v>
      </c>
      <c r="K8" s="52">
        <v>370413.26981633622</v>
      </c>
      <c r="L8" s="52">
        <v>397223.78854696872</v>
      </c>
      <c r="M8" s="52">
        <v>440443.62859424623</v>
      </c>
      <c r="N8" s="52">
        <v>686731.6555861407</v>
      </c>
      <c r="O8" s="52">
        <v>720551.70543398149</v>
      </c>
      <c r="P8" s="52">
        <v>734749.24551653489</v>
      </c>
      <c r="Q8" s="52">
        <v>837872.39884138806</v>
      </c>
      <c r="R8" s="52">
        <v>1148569.792132074</v>
      </c>
      <c r="S8" s="52">
        <v>1147968.8187398473</v>
      </c>
      <c r="T8" s="52">
        <v>1175979.745797514</v>
      </c>
      <c r="U8" s="52">
        <v>1208801.5722451285</v>
      </c>
      <c r="V8" s="52">
        <v>1426471.8549010102</v>
      </c>
      <c r="W8" s="52">
        <v>1461499.8275463153</v>
      </c>
      <c r="X8" s="52">
        <v>1349583.0935208686</v>
      </c>
      <c r="Y8" s="52">
        <v>1743663.4863925688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132709.28206211072</v>
      </c>
      <c r="D9" s="36">
        <v>142956.74048191868</v>
      </c>
      <c r="E9" s="36">
        <v>153995.48043406568</v>
      </c>
      <c r="F9" s="36">
        <v>165886.60257763858</v>
      </c>
      <c r="G9" s="36">
        <v>178695.92560239858</v>
      </c>
      <c r="H9" s="36">
        <v>192494.35054258211</v>
      </c>
      <c r="I9" s="36">
        <v>207358.25322204828</v>
      </c>
      <c r="J9" s="36">
        <v>223369.90700299805</v>
      </c>
      <c r="K9" s="36">
        <v>231879.96314295055</v>
      </c>
      <c r="L9" s="36">
        <v>215731.54096680135</v>
      </c>
      <c r="M9" s="36">
        <v>269333.74738116795</v>
      </c>
      <c r="N9" s="36">
        <v>332768.47979184007</v>
      </c>
      <c r="O9" s="36">
        <v>420638.72787917592</v>
      </c>
      <c r="P9" s="36">
        <v>401201.45392510202</v>
      </c>
      <c r="Q9" s="36">
        <v>384593.84861145914</v>
      </c>
      <c r="R9" s="36">
        <v>380528.17743027769</v>
      </c>
      <c r="S9" s="36">
        <v>370413.26981633622</v>
      </c>
      <c r="T9" s="36">
        <v>397223.78854696825</v>
      </c>
      <c r="U9" s="36">
        <v>440443.62859424669</v>
      </c>
      <c r="V9" s="36">
        <v>686731.65558614023</v>
      </c>
      <c r="W9" s="36">
        <v>720551.70543398149</v>
      </c>
      <c r="X9" s="36">
        <v>734749.24551653489</v>
      </c>
      <c r="Y9" s="36">
        <v>837872.39884138852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1255.104013403369</v>
      </c>
      <c r="C11" s="54">
        <v>1263.8078677408564</v>
      </c>
      <c r="D11" s="54">
        <v>1269.639487097483</v>
      </c>
      <c r="E11" s="54">
        <v>1273.3930692644428</v>
      </c>
      <c r="F11" s="54">
        <v>1274.2678780493395</v>
      </c>
      <c r="G11" s="54">
        <v>1272.7964774235832</v>
      </c>
      <c r="H11" s="54">
        <v>1269.5942100444952</v>
      </c>
      <c r="I11" s="54">
        <v>1264.6772094220896</v>
      </c>
      <c r="J11" s="54">
        <v>1262.2499759502939</v>
      </c>
      <c r="K11" s="54">
        <v>1257.0785354369825</v>
      </c>
      <c r="L11" s="54">
        <v>1253.7688297735083</v>
      </c>
      <c r="M11" s="54">
        <v>1264.5177638871412</v>
      </c>
      <c r="N11" s="54">
        <v>1270.6613192264092</v>
      </c>
      <c r="O11" s="54">
        <v>1279.2645288761139</v>
      </c>
      <c r="P11" s="54">
        <v>1288.0723267936266</v>
      </c>
      <c r="Q11" s="54">
        <v>1297.6873177253294</v>
      </c>
      <c r="R11" s="54">
        <v>1340.3012451566165</v>
      </c>
      <c r="S11" s="54">
        <v>1375.5063776338084</v>
      </c>
      <c r="T11" s="54">
        <v>1392.6492612523925</v>
      </c>
      <c r="U11" s="54">
        <v>1400.4294560268661</v>
      </c>
      <c r="V11" s="54">
        <v>1482.2111074800214</v>
      </c>
      <c r="W11" s="54">
        <v>1586.5783741197133</v>
      </c>
      <c r="X11" s="54">
        <v>1512.7737908988443</v>
      </c>
      <c r="Y11" s="54">
        <v>1475.8714992884097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386.17685254249915</v>
      </c>
      <c r="C13" s="35">
        <v>380.70563739557247</v>
      </c>
      <c r="D13" s="35">
        <v>374.01789382665106</v>
      </c>
      <c r="E13" s="35">
        <v>365.44763667497659</v>
      </c>
      <c r="F13" s="35">
        <v>355.64273690410141</v>
      </c>
      <c r="G13" s="35">
        <v>345.22832778135535</v>
      </c>
      <c r="H13" s="35">
        <v>335.79422407321795</v>
      </c>
      <c r="I13" s="35">
        <v>325.50103221963536</v>
      </c>
      <c r="J13" s="35">
        <v>314.96986168775697</v>
      </c>
      <c r="K13" s="35">
        <v>306.41784387484387</v>
      </c>
      <c r="L13" s="35">
        <v>298.01488357666295</v>
      </c>
      <c r="M13" s="35">
        <v>286.96050879211447</v>
      </c>
      <c r="N13" s="35">
        <v>271.1280340628216</v>
      </c>
      <c r="O13" s="35">
        <v>254.14426279248681</v>
      </c>
      <c r="P13" s="35">
        <v>235.79245348321243</v>
      </c>
      <c r="Q13" s="35">
        <v>216.69260756046151</v>
      </c>
      <c r="R13" s="35">
        <v>195.75686718897862</v>
      </c>
      <c r="S13" s="35">
        <v>180.56661498151661</v>
      </c>
      <c r="T13" s="35">
        <v>168.42678383034959</v>
      </c>
      <c r="U13" s="35">
        <v>158.79662891410067</v>
      </c>
      <c r="V13" s="35">
        <v>147.61760803259983</v>
      </c>
      <c r="W13" s="35">
        <v>138.63694342445632</v>
      </c>
      <c r="X13" s="35">
        <v>132.64226036329151</v>
      </c>
      <c r="Y13" s="35">
        <v>127.89840656500385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350.86364939643926</v>
      </c>
      <c r="D14" s="36">
        <v>335.67894338652184</v>
      </c>
      <c r="E14" s="36">
        <v>327.36084227414773</v>
      </c>
      <c r="F14" s="36">
        <v>321.22359048163565</v>
      </c>
      <c r="G14" s="36">
        <v>316.78035185469463</v>
      </c>
      <c r="H14" s="36">
        <v>310.73790400531942</v>
      </c>
      <c r="I14" s="36">
        <v>296.59729648169991</v>
      </c>
      <c r="J14" s="36">
        <v>288.14734213180628</v>
      </c>
      <c r="K14" s="36">
        <v>273.36609100926</v>
      </c>
      <c r="L14" s="36">
        <v>259.76277509807693</v>
      </c>
      <c r="M14" s="36">
        <v>237.45743551277809</v>
      </c>
      <c r="N14" s="36">
        <v>223.29163082548632</v>
      </c>
      <c r="O14" s="36">
        <v>208.6423265553218</v>
      </c>
      <c r="P14" s="36">
        <v>182.26046974104926</v>
      </c>
      <c r="Q14" s="36">
        <v>159.56038937202044</v>
      </c>
      <c r="R14" s="36">
        <v>143.09307467642972</v>
      </c>
      <c r="S14" s="36">
        <v>139.89524341347024</v>
      </c>
      <c r="T14" s="36">
        <v>136.16139215299174</v>
      </c>
      <c r="U14" s="36">
        <v>132.5444080540905</v>
      </c>
      <c r="V14" s="36">
        <v>124.0088375929989</v>
      </c>
      <c r="W14" s="36">
        <v>121.52866084113892</v>
      </c>
      <c r="X14" s="36">
        <v>119.04848408927894</v>
      </c>
      <c r="Y14" s="36">
        <v>116.56830733741896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0.3541156808776908</v>
      </c>
      <c r="C16" s="44">
        <f>C7/RES_summary!C$6</f>
        <v>0.37836540477381814</v>
      </c>
      <c r="D16" s="44">
        <f>D7/RES_summary!D$6</f>
        <v>0.39524162932076146</v>
      </c>
      <c r="E16" s="44">
        <f>E7/RES_summary!E$6</f>
        <v>0.4217195718495344</v>
      </c>
      <c r="F16" s="44">
        <f>F7/RES_summary!F$6</f>
        <v>0.46015722203984244</v>
      </c>
      <c r="G16" s="44">
        <f>G7/RES_summary!G$6</f>
        <v>0.51647313163674169</v>
      </c>
      <c r="H16" s="44">
        <f>H7/RES_summary!H$6</f>
        <v>0.56681185809087198</v>
      </c>
      <c r="I16" s="44">
        <f>I7/RES_summary!I$6</f>
        <v>0.60813779666624057</v>
      </c>
      <c r="J16" s="44">
        <f>J7/RES_summary!J$6</f>
        <v>0.63779303240463636</v>
      </c>
      <c r="K16" s="44">
        <f>K7/RES_summary!K$6</f>
        <v>0.66706501165344689</v>
      </c>
      <c r="L16" s="44">
        <f>L7/RES_summary!L$6</f>
        <v>0.70519653605077948</v>
      </c>
      <c r="M16" s="44">
        <f>M7/RES_summary!M$6</f>
        <v>0.7368009449418691</v>
      </c>
      <c r="N16" s="44">
        <f>N7/RES_summary!N$6</f>
        <v>0.80688902364966131</v>
      </c>
      <c r="O16" s="44">
        <f>O7/RES_summary!O$6</f>
        <v>0.86449874770930335</v>
      </c>
      <c r="P16" s="44">
        <f>P7/RES_summary!P$6</f>
        <v>0.93599083112050585</v>
      </c>
      <c r="Q16" s="44">
        <f>Q7/RES_summary!Q$6</f>
        <v>1.0339363353718254</v>
      </c>
      <c r="R16" s="44">
        <f>R7/RES_summary!R$6</f>
        <v>1.1994027623999561</v>
      </c>
      <c r="S16" s="44">
        <f>S7/RES_summary!S$6</f>
        <v>1.3686039873669853</v>
      </c>
      <c r="T16" s="44">
        <f>T7/RES_summary!T$6</f>
        <v>1.5318847280928205</v>
      </c>
      <c r="U16" s="44">
        <f>U7/RES_summary!U$6</f>
        <v>1.6819041850528988</v>
      </c>
      <c r="V16" s="44">
        <f>V7/RES_summary!V$6</f>
        <v>1.8390473632967614</v>
      </c>
      <c r="W16" s="44">
        <f>W7/RES_summary!W$6</f>
        <v>1.9795917904669933</v>
      </c>
      <c r="X16" s="44">
        <f>X7/RES_summary!X$6</f>
        <v>2.1152421933191445</v>
      </c>
      <c r="Y16" s="44">
        <f>Y7/RES_summary!Y$6</f>
        <v>2.2452572737179026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136.75127907729069</v>
      </c>
      <c r="C17" s="52">
        <f t="shared" si="4"/>
        <v>144.04584259285022</v>
      </c>
      <c r="D17" s="52">
        <f t="shared" si="4"/>
        <v>147.82744175116514</v>
      </c>
      <c r="E17" s="52">
        <f t="shared" si="4"/>
        <v>154.11642087199533</v>
      </c>
      <c r="F17" s="52">
        <f t="shared" si="4"/>
        <v>163.65157385243785</v>
      </c>
      <c r="G17" s="52">
        <f t="shared" si="4"/>
        <v>178.30115557895215</v>
      </c>
      <c r="H17" s="52">
        <f t="shared" si="4"/>
        <v>190.33214808312329</v>
      </c>
      <c r="I17" s="52">
        <f t="shared" si="4"/>
        <v>197.94948054663604</v>
      </c>
      <c r="J17" s="52">
        <f t="shared" si="4"/>
        <v>200.88558320190342</v>
      </c>
      <c r="K17" s="52">
        <f t="shared" si="4"/>
        <v>204.40062259519681</v>
      </c>
      <c r="L17" s="52">
        <f t="shared" si="4"/>
        <v>210.15906358983904</v>
      </c>
      <c r="M17" s="52">
        <f t="shared" si="4"/>
        <v>211.43277403902948</v>
      </c>
      <c r="N17" s="52">
        <f t="shared" si="4"/>
        <v>218.77023468900222</v>
      </c>
      <c r="O17" s="52">
        <f t="shared" si="4"/>
        <v>219.70739692160896</v>
      </c>
      <c r="P17" s="52">
        <f t="shared" si="4"/>
        <v>220.69957450769522</v>
      </c>
      <c r="Q17" s="52">
        <f t="shared" si="4"/>
        <v>224.04636056322869</v>
      </c>
      <c r="R17" s="52">
        <f t="shared" ref="R17:V17" si="5">R13*R16</f>
        <v>234.79132726522229</v>
      </c>
      <c r="S17" s="52">
        <f t="shared" si="5"/>
        <v>247.12418924906285</v>
      </c>
      <c r="T17" s="52">
        <f t="shared" si="5"/>
        <v>258.01041795150331</v>
      </c>
      <c r="U17" s="52">
        <f t="shared" si="5"/>
        <v>267.08071474291808</v>
      </c>
      <c r="V17" s="52">
        <f t="shared" si="5"/>
        <v>271.47577282852757</v>
      </c>
      <c r="W17" s="52">
        <f t="shared" ref="W17:Y17" si="6">W13*W16</f>
        <v>274.44455505849072</v>
      </c>
      <c r="X17" s="52">
        <f t="shared" si="6"/>
        <v>280.57050573765775</v>
      </c>
      <c r="Y17" s="52">
        <f t="shared" si="6"/>
        <v>287.16482763700446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171.63707920795173</v>
      </c>
      <c r="C18" s="36">
        <f>C3*11630*1000/RES_summary!C$6</f>
        <v>182.04626918420507</v>
      </c>
      <c r="D18" s="36">
        <f>D3*11630*1000/RES_summary!D$6</f>
        <v>187.6875573238824</v>
      </c>
      <c r="E18" s="36">
        <f>E3*11630*1000/RES_summary!E$6</f>
        <v>196.25078219824076</v>
      </c>
      <c r="F18" s="36">
        <f>F3*11630*1000/RES_summary!F$6</f>
        <v>208.53594375238075</v>
      </c>
      <c r="G18" s="36">
        <f>G3*11630*1000/RES_summary!G$6</f>
        <v>226.94108274144455</v>
      </c>
      <c r="H18" s="36">
        <f>H3*11630*1000/RES_summary!H$6</f>
        <v>241.64459319166471</v>
      </c>
      <c r="I18" s="36">
        <f>I3*11630*1000/RES_summary!I$6</f>
        <v>250.34219666427185</v>
      </c>
      <c r="J18" s="36">
        <f>J3*11630*1000/RES_summary!J$6</f>
        <v>253.5678225653634</v>
      </c>
      <c r="K18" s="36">
        <f>K3*11630*1000/RES_summary!K$6</f>
        <v>256.94763529437739</v>
      </c>
      <c r="L18" s="36">
        <f>L3*11630*1000/RES_summary!L$6</f>
        <v>263.49088322332875</v>
      </c>
      <c r="M18" s="36">
        <f>M3*11630*1000/RES_summary!M$6</f>
        <v>267.36049864028871</v>
      </c>
      <c r="N18" s="36">
        <f>N3*11630*1000/RES_summary!N$6</f>
        <v>277.98287501739873</v>
      </c>
      <c r="O18" s="36">
        <f>O3*11630*1000/RES_summary!O$6</f>
        <v>281.06387961351942</v>
      </c>
      <c r="P18" s="36">
        <f>P3*11630*1000/RES_summary!P$6</f>
        <v>284.27701445849038</v>
      </c>
      <c r="Q18" s="36">
        <f>Q3*11630*1000/RES_summary!Q$6</f>
        <v>290.74212068541817</v>
      </c>
      <c r="R18" s="36">
        <f>R3*11630*1000/RES_summary!R$6</f>
        <v>314.69110828555205</v>
      </c>
      <c r="S18" s="36">
        <f>S3*11630*1000/RES_summary!S$6</f>
        <v>339.92089837967018</v>
      </c>
      <c r="T18" s="36">
        <f>T3*11630*1000/RES_summary!T$6</f>
        <v>359.31801795558221</v>
      </c>
      <c r="U18" s="36">
        <f>U3*11630*1000/RES_summary!U$6</f>
        <v>374.02770006269134</v>
      </c>
      <c r="V18" s="36">
        <f>V3*11630*1000/RES_summary!V$6</f>
        <v>402.38440589816645</v>
      </c>
      <c r="W18" s="36">
        <f>W3*11630*1000/RES_summary!W$6</f>
        <v>435.4277959507084</v>
      </c>
      <c r="X18" s="36">
        <f>X3*11630*1000/RES_summary!X$6</f>
        <v>424.43970757916247</v>
      </c>
      <c r="Y18" s="36">
        <f>Y3*11630*1000/RES_summary!Y$6</f>
        <v>423.81838470752348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5.0139133335748234</v>
      </c>
      <c r="C3" s="49">
        <f t="shared" ref="C3:W3" si="0">C5*C11/11630</f>
        <v>7.4887133684532499</v>
      </c>
      <c r="D3" s="49">
        <f t="shared" si="0"/>
        <v>9.563751584684212</v>
      </c>
      <c r="E3" s="49">
        <f t="shared" si="0"/>
        <v>11.990410579340107</v>
      </c>
      <c r="F3" s="49">
        <f t="shared" si="0"/>
        <v>15.564821012347833</v>
      </c>
      <c r="G3" s="49">
        <f t="shared" si="0"/>
        <v>19.623985916243264</v>
      </c>
      <c r="H3" s="49">
        <f t="shared" si="0"/>
        <v>23.443770210643553</v>
      </c>
      <c r="I3" s="49">
        <f t="shared" si="0"/>
        <v>25.788968611417161</v>
      </c>
      <c r="J3" s="49">
        <f t="shared" si="0"/>
        <v>28.768834674821257</v>
      </c>
      <c r="K3" s="49">
        <f t="shared" si="0"/>
        <v>30.812050547168848</v>
      </c>
      <c r="L3" s="49">
        <f t="shared" si="0"/>
        <v>32.273540394268906</v>
      </c>
      <c r="M3" s="49">
        <f t="shared" si="0"/>
        <v>33.740756415775508</v>
      </c>
      <c r="N3" s="49">
        <f t="shared" si="0"/>
        <v>35.717743377766801</v>
      </c>
      <c r="O3" s="49">
        <f t="shared" si="0"/>
        <v>37.246310459429019</v>
      </c>
      <c r="P3" s="49">
        <f t="shared" si="0"/>
        <v>39.62591129288537</v>
      </c>
      <c r="Q3" s="49">
        <f t="shared" si="0"/>
        <v>43.19016275631418</v>
      </c>
      <c r="R3" s="49">
        <f t="shared" si="0"/>
        <v>49.772518342196712</v>
      </c>
      <c r="S3" s="49">
        <f t="shared" si="0"/>
        <v>57.543427496474109</v>
      </c>
      <c r="T3" s="49">
        <f t="shared" si="0"/>
        <v>65.293172829749707</v>
      </c>
      <c r="U3" s="49">
        <f t="shared" si="0"/>
        <v>72.874884302112889</v>
      </c>
      <c r="V3" s="49">
        <f t="shared" si="0"/>
        <v>84.750760724581411</v>
      </c>
      <c r="W3" s="49">
        <f t="shared" si="0"/>
        <v>96.324976906450303</v>
      </c>
      <c r="X3" s="49">
        <f t="shared" ref="X3:Y3" si="1">X5*X11/11630</f>
        <v>95.266078879204514</v>
      </c>
      <c r="Y3" s="49">
        <f t="shared" si="1"/>
        <v>98.035584646683972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116.18398168334211</v>
      </c>
      <c r="C5" s="49">
        <f t="shared" ref="C5:W5" si="2">C7*C13/1000000</f>
        <v>170.13136471921598</v>
      </c>
      <c r="D5" s="49">
        <f t="shared" si="2"/>
        <v>213.43981030055542</v>
      </c>
      <c r="E5" s="49">
        <f t="shared" si="2"/>
        <v>263.20816800237913</v>
      </c>
      <c r="F5" s="49">
        <f t="shared" si="2"/>
        <v>336.40390648009395</v>
      </c>
      <c r="G5" s="49">
        <f t="shared" si="2"/>
        <v>418.05535302836108</v>
      </c>
      <c r="H5" s="49">
        <f t="shared" si="2"/>
        <v>492.35087152143728</v>
      </c>
      <c r="I5" s="49">
        <f t="shared" si="2"/>
        <v>534.46000551700502</v>
      </c>
      <c r="J5" s="49">
        <f t="shared" si="2"/>
        <v>590.23964361961771</v>
      </c>
      <c r="K5" s="49">
        <f t="shared" si="2"/>
        <v>626.91284110643983</v>
      </c>
      <c r="L5" s="49">
        <f t="shared" si="2"/>
        <v>650.15427691376635</v>
      </c>
      <c r="M5" s="49">
        <f t="shared" si="2"/>
        <v>668.68565711113661</v>
      </c>
      <c r="N5" s="49">
        <f t="shared" si="2"/>
        <v>699.11803128745328</v>
      </c>
      <c r="O5" s="49">
        <f t="shared" si="2"/>
        <v>718.38078046544729</v>
      </c>
      <c r="P5" s="49">
        <f t="shared" si="2"/>
        <v>752.95633615456404</v>
      </c>
      <c r="Q5" s="49">
        <f t="shared" si="2"/>
        <v>807.88759924104545</v>
      </c>
      <c r="R5" s="49">
        <f t="shared" si="2"/>
        <v>887.80910186072015</v>
      </c>
      <c r="S5" s="49">
        <f t="shared" si="2"/>
        <v>984.98095157600835</v>
      </c>
      <c r="T5" s="49">
        <f t="shared" si="2"/>
        <v>1089.6340616238717</v>
      </c>
      <c r="U5" s="49">
        <f t="shared" si="2"/>
        <v>1195.9422630955185</v>
      </c>
      <c r="V5" s="49">
        <f t="shared" si="2"/>
        <v>1300.0657269079477</v>
      </c>
      <c r="W5" s="49">
        <f t="shared" si="2"/>
        <v>1377.8836937161973</v>
      </c>
      <c r="X5" s="49">
        <f t="shared" ref="X5:Y5" si="3">X7*X13/1000000</f>
        <v>1423.2832367067142</v>
      </c>
      <c r="Y5" s="49">
        <f t="shared" si="3"/>
        <v>1497.9366553821326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319483.9404147176</v>
      </c>
      <c r="C7" s="35">
        <v>477746.57816317375</v>
      </c>
      <c r="D7" s="35">
        <v>611131.13701962924</v>
      </c>
      <c r="E7" s="35">
        <v>770496.47305665573</v>
      </c>
      <c r="F7" s="35">
        <v>1013695.7105172512</v>
      </c>
      <c r="G7" s="35">
        <v>1300019.6854428295</v>
      </c>
      <c r="H7" s="35">
        <v>1607416.8436474204</v>
      </c>
      <c r="I7" s="35">
        <v>1809624.493607678</v>
      </c>
      <c r="J7" s="35">
        <v>2088432.2963451277</v>
      </c>
      <c r="K7" s="35">
        <v>2331667.7089555124</v>
      </c>
      <c r="L7" s="35">
        <v>2544793.9150643819</v>
      </c>
      <c r="M7" s="35">
        <v>2808416.6183365434</v>
      </c>
      <c r="N7" s="35">
        <v>3096746.9447856327</v>
      </c>
      <c r="O7" s="35">
        <v>3390512.9235565048</v>
      </c>
      <c r="P7" s="35">
        <v>3802400.4702637983</v>
      </c>
      <c r="Q7" s="35">
        <v>4352911.02152602</v>
      </c>
      <c r="R7" s="35">
        <v>5073391.8130504098</v>
      </c>
      <c r="S7" s="35">
        <v>5828094.546195535</v>
      </c>
      <c r="T7" s="35">
        <v>6596221.9814190799</v>
      </c>
      <c r="U7" s="35">
        <v>7357358.194585654</v>
      </c>
      <c r="V7" s="35">
        <v>8076634.1529926611</v>
      </c>
      <c r="W7" s="35">
        <v>8663707.0857203174</v>
      </c>
      <c r="X7" s="35">
        <v>9046870.6310830675</v>
      </c>
      <c r="Y7" s="35">
        <v>9630110.3475745674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217865.82190383287</v>
      </c>
      <c r="D8" s="52">
        <v>195061.15411615069</v>
      </c>
      <c r="E8" s="52">
        <v>223187.46998396085</v>
      </c>
      <c r="F8" s="52">
        <v>309241.54677403229</v>
      </c>
      <c r="G8" s="52">
        <v>354663.69266485283</v>
      </c>
      <c r="H8" s="52">
        <v>525262.98010842386</v>
      </c>
      <c r="I8" s="52">
        <v>397268.80407640827</v>
      </c>
      <c r="J8" s="52">
        <v>501995.27272141073</v>
      </c>
      <c r="K8" s="52">
        <v>552476.95938441693</v>
      </c>
      <c r="L8" s="52">
        <v>567789.89877372235</v>
      </c>
      <c r="M8" s="52">
        <v>788885.6833805854</v>
      </c>
      <c r="N8" s="52">
        <v>685599.13052549725</v>
      </c>
      <c r="O8" s="52">
        <v>795761.25149228284</v>
      </c>
      <c r="P8" s="52">
        <v>964364.50609171065</v>
      </c>
      <c r="Q8" s="52">
        <v>1118300.4500359441</v>
      </c>
      <c r="R8" s="52">
        <v>1509366.4749049749</v>
      </c>
      <c r="S8" s="52">
        <v>1440301.8636706229</v>
      </c>
      <c r="T8" s="52">
        <v>1563888.6867158273</v>
      </c>
      <c r="U8" s="52">
        <v>1725500.7192582851</v>
      </c>
      <c r="V8" s="52">
        <v>1837576.4084429508</v>
      </c>
      <c r="W8" s="52">
        <v>2096439.4076326312</v>
      </c>
      <c r="X8" s="52">
        <v>1823465.409033373</v>
      </c>
      <c r="Y8" s="52">
        <v>2147128.4032073272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59603.184155376744</v>
      </c>
      <c r="D9" s="36">
        <v>61676.595259695197</v>
      </c>
      <c r="E9" s="36">
        <v>63822.133946934366</v>
      </c>
      <c r="F9" s="36">
        <v>66042.309313436737</v>
      </c>
      <c r="G9" s="36">
        <v>68339.717739274492</v>
      </c>
      <c r="H9" s="36">
        <v>217865.82190383296</v>
      </c>
      <c r="I9" s="36">
        <v>195061.15411615069</v>
      </c>
      <c r="J9" s="36">
        <v>223187.46998396097</v>
      </c>
      <c r="K9" s="36">
        <v>309241.54677403253</v>
      </c>
      <c r="L9" s="36">
        <v>354663.69266485283</v>
      </c>
      <c r="M9" s="36">
        <v>525262.98010842409</v>
      </c>
      <c r="N9" s="36">
        <v>397268.80407640804</v>
      </c>
      <c r="O9" s="36">
        <v>501995.27272141073</v>
      </c>
      <c r="P9" s="36">
        <v>552476.9593844167</v>
      </c>
      <c r="Q9" s="36">
        <v>567789.89877372235</v>
      </c>
      <c r="R9" s="36">
        <v>788885.68338058516</v>
      </c>
      <c r="S9" s="36">
        <v>685599.13052549772</v>
      </c>
      <c r="T9" s="36">
        <v>795761.25149228238</v>
      </c>
      <c r="U9" s="36">
        <v>964364.50609171111</v>
      </c>
      <c r="V9" s="36">
        <v>1118300.4500359436</v>
      </c>
      <c r="W9" s="36">
        <v>1509366.4749049749</v>
      </c>
      <c r="X9" s="36">
        <v>1440301.8636706229</v>
      </c>
      <c r="Y9" s="36">
        <v>1563888.6867158283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501.89200976433443</v>
      </c>
      <c r="C11" s="54">
        <v>511.92051870535687</v>
      </c>
      <c r="D11" s="54">
        <v>521.11380146587373</v>
      </c>
      <c r="E11" s="54">
        <v>529.80299242257922</v>
      </c>
      <c r="F11" s="54">
        <v>538.09978090821232</v>
      </c>
      <c r="G11" s="54">
        <v>545.92520955096143</v>
      </c>
      <c r="H11" s="54">
        <v>553.77387005988703</v>
      </c>
      <c r="I11" s="54">
        <v>561.17520835006394</v>
      </c>
      <c r="J11" s="54">
        <v>566.85712470339183</v>
      </c>
      <c r="K11" s="54">
        <v>571.60122487063961</v>
      </c>
      <c r="L11" s="54">
        <v>577.3110907876578</v>
      </c>
      <c r="M11" s="54">
        <v>586.83028855552504</v>
      </c>
      <c r="N11" s="54">
        <v>594.17342550650199</v>
      </c>
      <c r="O11" s="54">
        <v>602.98744401611168</v>
      </c>
      <c r="P11" s="54">
        <v>612.05321770697662</v>
      </c>
      <c r="Q11" s="54">
        <v>621.74687831303709</v>
      </c>
      <c r="R11" s="54">
        <v>652.00321454978575</v>
      </c>
      <c r="S11" s="54">
        <v>679.43452176734922</v>
      </c>
      <c r="T11" s="54">
        <v>696.89414708486845</v>
      </c>
      <c r="U11" s="54">
        <v>708.67543575210311</v>
      </c>
      <c r="V11" s="54">
        <v>758.15501234013504</v>
      </c>
      <c r="W11" s="54">
        <v>813.02905791753778</v>
      </c>
      <c r="X11" s="54">
        <v>778.44273633741579</v>
      </c>
      <c r="Y11" s="54">
        <v>761.14957554735486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363.66141450654868</v>
      </c>
      <c r="C13" s="35">
        <v>356.1121575654862</v>
      </c>
      <c r="D13" s="35">
        <v>349.2536992002419</v>
      </c>
      <c r="E13" s="35">
        <v>341.60853061169695</v>
      </c>
      <c r="F13" s="35">
        <v>331.85886355229775</v>
      </c>
      <c r="G13" s="35">
        <v>321.57617127617391</v>
      </c>
      <c r="H13" s="35">
        <v>306.29943531276831</v>
      </c>
      <c r="I13" s="35">
        <v>295.3430434904771</v>
      </c>
      <c r="J13" s="35">
        <v>282.62330775700502</v>
      </c>
      <c r="K13" s="35">
        <v>268.86886098674415</v>
      </c>
      <c r="L13" s="35">
        <v>255.48405828269904</v>
      </c>
      <c r="M13" s="35">
        <v>238.10059118194741</v>
      </c>
      <c r="N13" s="35">
        <v>225.75885074001377</v>
      </c>
      <c r="O13" s="35">
        <v>211.87967622075783</v>
      </c>
      <c r="P13" s="35">
        <v>198.02131365251128</v>
      </c>
      <c r="Q13" s="35">
        <v>185.59708554709226</v>
      </c>
      <c r="R13" s="35">
        <v>174.99320663091447</v>
      </c>
      <c r="S13" s="35">
        <v>169.00565764139574</v>
      </c>
      <c r="T13" s="35">
        <v>165.19062952903431</v>
      </c>
      <c r="U13" s="35">
        <v>162.55050134375992</v>
      </c>
      <c r="V13" s="35">
        <v>160.96627658022993</v>
      </c>
      <c r="W13" s="35">
        <v>159.04089093538846</v>
      </c>
      <c r="X13" s="35">
        <v>157.32326621501852</v>
      </c>
      <c r="Y13" s="35">
        <v>155.54719534022803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347.10704338146604</v>
      </c>
      <c r="D14" s="36">
        <v>337.01145547556814</v>
      </c>
      <c r="E14" s="36">
        <v>326.98074499897706</v>
      </c>
      <c r="F14" s="36">
        <v>314.35872415601773</v>
      </c>
      <c r="G14" s="36">
        <v>300.29565239132933</v>
      </c>
      <c r="H14" s="36">
        <v>285.41565932752917</v>
      </c>
      <c r="I14" s="36">
        <v>271.47104515725601</v>
      </c>
      <c r="J14" s="36">
        <v>256.49174466202794</v>
      </c>
      <c r="K14" s="36">
        <v>242.33766370260818</v>
      </c>
      <c r="L14" s="36">
        <v>228.50952624527582</v>
      </c>
      <c r="M14" s="36">
        <v>213.52860564474585</v>
      </c>
      <c r="N14" s="36">
        <v>201.6912587408392</v>
      </c>
      <c r="O14" s="36">
        <v>186.0110582323756</v>
      </c>
      <c r="P14" s="36">
        <v>174.68657360543341</v>
      </c>
      <c r="Q14" s="36">
        <v>165.14047173653734</v>
      </c>
      <c r="R14" s="36">
        <v>164.55325246353459</v>
      </c>
      <c r="S14" s="36">
        <v>163.47351015887105</v>
      </c>
      <c r="T14" s="36">
        <v>161.56744702135944</v>
      </c>
      <c r="U14" s="36">
        <v>159.24057850617112</v>
      </c>
      <c r="V14" s="36">
        <v>157.16360220321872</v>
      </c>
      <c r="W14" s="36">
        <v>155.59196618118654</v>
      </c>
      <c r="X14" s="36">
        <v>154.02033015915433</v>
      </c>
      <c r="Y14" s="36">
        <v>152.44869413712215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8.0956695344950536E-2</v>
      </c>
      <c r="C16" s="44">
        <f>C7/RES_summary!C$6</f>
        <v>0.12077928749017799</v>
      </c>
      <c r="D16" s="44">
        <f>D7/RES_summary!D$6</f>
        <v>0.15390761808165709</v>
      </c>
      <c r="E16" s="44">
        <f>E7/RES_summary!E$6</f>
        <v>0.19286742051514377</v>
      </c>
      <c r="F16" s="44">
        <f>F7/RES_summary!F$6</f>
        <v>0.25191796205216493</v>
      </c>
      <c r="G16" s="44">
        <f>G7/RES_summary!G$6</f>
        <v>0.32070752075941145</v>
      </c>
      <c r="H16" s="44">
        <f>H7/RES_summary!H$6</f>
        <v>0.39573905319239955</v>
      </c>
      <c r="I16" s="44">
        <f>I7/RES_summary!I$6</f>
        <v>0.44383674543934926</v>
      </c>
      <c r="J16" s="44">
        <f>J7/RES_summary!J$6</f>
        <v>0.50517682036339262</v>
      </c>
      <c r="K16" s="44">
        <f>K7/RES_summary!K$6</f>
        <v>0.56045285586990068</v>
      </c>
      <c r="L16" s="44">
        <f>L7/RES_summary!L$6</f>
        <v>0.60695334239290688</v>
      </c>
      <c r="M16" s="44">
        <f>M7/RES_summary!M$6</f>
        <v>0.66156291744046658</v>
      </c>
      <c r="N16" s="44">
        <f>N7/RES_summary!N$6</f>
        <v>0.71766022831331033</v>
      </c>
      <c r="O16" s="44">
        <f>O7/RES_summary!O$6</f>
        <v>0.77507571814109288</v>
      </c>
      <c r="P16" s="44">
        <f>P7/RES_summary!P$6</f>
        <v>0.86483802263257858</v>
      </c>
      <c r="Q16" s="44">
        <f>Q7/RES_summary!Q$6</f>
        <v>0.98514155764769273</v>
      </c>
      <c r="R16" s="44">
        <f>R7/RES_summary!R$6</f>
        <v>1.1402561395680824</v>
      </c>
      <c r="S16" s="44">
        <f>S7/RES_summary!S$6</f>
        <v>1.3045810570193257</v>
      </c>
      <c r="T16" s="44">
        <f>T7/RES_summary!T$6</f>
        <v>1.4659577401050805</v>
      </c>
      <c r="U16" s="44">
        <f>U7/RES_summary!U$6</f>
        <v>1.6151949126330443</v>
      </c>
      <c r="V16" s="44">
        <f>V7/RES_summary!V$6</f>
        <v>1.7680483738652928</v>
      </c>
      <c r="W16" s="44">
        <f>W7/RES_summary!W$6</f>
        <v>1.8760409273378369</v>
      </c>
      <c r="X16" s="44">
        <f>X7/RES_summary!X$6</f>
        <v>1.9613424713101741</v>
      </c>
      <c r="Y16" s="44">
        <f>Y7/RES_summary!Y$6</f>
        <v>2.027854429847689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29.440826342920438</v>
      </c>
      <c r="C17" s="52">
        <f t="shared" si="4"/>
        <v>43.01097265734942</v>
      </c>
      <c r="D17" s="52">
        <f t="shared" si="4"/>
        <v>53.752804950116776</v>
      </c>
      <c r="E17" s="52">
        <f t="shared" si="4"/>
        <v>65.885156125046521</v>
      </c>
      <c r="F17" s="52">
        <f t="shared" si="4"/>
        <v>83.601208595042323</v>
      </c>
      <c r="G17" s="52">
        <f t="shared" si="4"/>
        <v>103.13189662528559</v>
      </c>
      <c r="H17" s="52">
        <f t="shared" si="4"/>
        <v>121.21464852404156</v>
      </c>
      <c r="I17" s="52">
        <f t="shared" si="4"/>
        <v>131.08409521096553</v>
      </c>
      <c r="J17" s="52">
        <f t="shared" si="4"/>
        <v>142.77474397326836</v>
      </c>
      <c r="K17" s="52">
        <f t="shared" si="4"/>
        <v>150.68832099450808</v>
      </c>
      <c r="L17" s="52">
        <f t="shared" si="4"/>
        <v>155.06690310278842</v>
      </c>
      <c r="M17" s="52">
        <f t="shared" si="4"/>
        <v>157.51852174662895</v>
      </c>
      <c r="N17" s="52">
        <f t="shared" si="4"/>
        <v>162.01814836582884</v>
      </c>
      <c r="O17" s="52">
        <f t="shared" si="4"/>
        <v>164.22279220630611</v>
      </c>
      <c r="P17" s="52">
        <f t="shared" si="4"/>
        <v>171.25636133834348</v>
      </c>
      <c r="Q17" s="52">
        <f t="shared" si="4"/>
        <v>182.83940195073455</v>
      </c>
      <c r="R17" s="52">
        <f t="shared" ref="R17:V17" si="5">R13*R16</f>
        <v>199.53707824360629</v>
      </c>
      <c r="S17" s="52">
        <f t="shared" si="5"/>
        <v>220.48157948805834</v>
      </c>
      <c r="T17" s="52">
        <f t="shared" si="5"/>
        <v>242.16248195091873</v>
      </c>
      <c r="U17" s="52">
        <f t="shared" si="5"/>
        <v>262.55074281639185</v>
      </c>
      <c r="V17" s="52">
        <f t="shared" si="5"/>
        <v>284.59616355482649</v>
      </c>
      <c r="W17" s="52">
        <f t="shared" ref="W17:Y17" si="6">W13*W16</f>
        <v>298.36722051506194</v>
      </c>
      <c r="X17" s="52">
        <f t="shared" si="6"/>
        <v>308.56480375275282</v>
      </c>
      <c r="Y17" s="52">
        <f t="shared" si="6"/>
        <v>315.42706912106524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14.776115502371097</v>
      </c>
      <c r="C18" s="36">
        <f>C3*11630*1000/RES_summary!C$6</f>
        <v>22.018199432772235</v>
      </c>
      <c r="D18" s="36">
        <f>D3*11630*1000/RES_summary!D$6</f>
        <v>28.011328527008992</v>
      </c>
      <c r="E18" s="36">
        <f>E3*11630*1000/RES_summary!E$6</f>
        <v>34.906152871278479</v>
      </c>
      <c r="F18" s="36">
        <f>F3*11630*1000/RES_summary!F$6</f>
        <v>44.985792028654032</v>
      </c>
      <c r="G18" s="36">
        <f>G3*11630*1000/RES_summary!G$6</f>
        <v>56.302302276547131</v>
      </c>
      <c r="H18" s="36">
        <f>H3*11630*1000/RES_summary!H$6</f>
        <v>67.125505021107472</v>
      </c>
      <c r="I18" s="36">
        <f>I3*11630*1000/RES_summary!I$6</f>
        <v>73.561144441393196</v>
      </c>
      <c r="J18" s="36">
        <f>J3*11630*1000/RES_summary!J$6</f>
        <v>80.932880848949821</v>
      </c>
      <c r="K18" s="36">
        <f>K3*11630*1000/RES_summary!K$6</f>
        <v>86.133628854160932</v>
      </c>
      <c r="L18" s="36">
        <f>L3*11630*1000/RES_summary!L$6</f>
        <v>89.521842975334806</v>
      </c>
      <c r="M18" s="36">
        <f>M3*11630*1000/RES_summary!M$6</f>
        <v>92.436639569414027</v>
      </c>
      <c r="N18" s="36">
        <f>N3*11630*1000/RES_summary!N$6</f>
        <v>96.266878208745155</v>
      </c>
      <c r="O18" s="36">
        <f>O3*11630*1000/RES_summary!O$6</f>
        <v>99.024281721669539</v>
      </c>
      <c r="P18" s="36">
        <f>P3*11630*1000/RES_summary!P$6</f>
        <v>104.81800700992181</v>
      </c>
      <c r="Q18" s="36">
        <f>Q3*11630*1000/RES_summary!Q$6</f>
        <v>113.67982739549183</v>
      </c>
      <c r="R18" s="36">
        <f>R3*11630*1000/RES_summary!R$6</f>
        <v>130.09881643670343</v>
      </c>
      <c r="S18" s="36">
        <f>S3*11630*1000/RES_summary!S$6</f>
        <v>149.80279651797875</v>
      </c>
      <c r="T18" s="36">
        <f>T3*11630*1000/RES_summary!T$6</f>
        <v>168.76161631514034</v>
      </c>
      <c r="U18" s="36">
        <f>U3*11630*1000/RES_summary!U$6</f>
        <v>186.06326207244487</v>
      </c>
      <c r="V18" s="36">
        <f>V3*11630*1000/RES_summary!V$6</f>
        <v>215.76800789186456</v>
      </c>
      <c r="W18" s="36">
        <f>W3*11630*1000/RES_summary!W$6</f>
        <v>242.58122020883508</v>
      </c>
      <c r="X18" s="36">
        <f>X3*11630*1000/RES_summary!X$6</f>
        <v>240.20003017071068</v>
      </c>
      <c r="Y18" s="36">
        <f>Y3*11630*1000/RES_summary!Y$6</f>
        <v>240.08717977764496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107.7510070283021</v>
      </c>
      <c r="C3" s="49">
        <f t="shared" ref="C3:W3" si="0">C5*C11/11630</f>
        <v>111.79185281347634</v>
      </c>
      <c r="D3" s="49">
        <f t="shared" si="0"/>
        <v>115.74194126377712</v>
      </c>
      <c r="E3" s="49">
        <f t="shared" si="0"/>
        <v>118.96040178934339</v>
      </c>
      <c r="F3" s="49">
        <f t="shared" si="0"/>
        <v>121.18186791333366</v>
      </c>
      <c r="G3" s="49">
        <f t="shared" si="0"/>
        <v>123.34546007146896</v>
      </c>
      <c r="H3" s="49">
        <f t="shared" si="0"/>
        <v>125.59746718606371</v>
      </c>
      <c r="I3" s="49">
        <f t="shared" si="0"/>
        <v>126.95517106137544</v>
      </c>
      <c r="J3" s="49">
        <f t="shared" si="0"/>
        <v>127.25104191960098</v>
      </c>
      <c r="K3" s="49">
        <f t="shared" si="0"/>
        <v>127.10766670499339</v>
      </c>
      <c r="L3" s="49">
        <f t="shared" si="0"/>
        <v>125.26521243115147</v>
      </c>
      <c r="M3" s="49">
        <f t="shared" si="0"/>
        <v>123.49401889337169</v>
      </c>
      <c r="N3" s="49">
        <f t="shared" si="0"/>
        <v>124.50816291232996</v>
      </c>
      <c r="O3" s="49">
        <f t="shared" si="0"/>
        <v>124.83774570174322</v>
      </c>
      <c r="P3" s="49">
        <f t="shared" si="0"/>
        <v>123.33911234501372</v>
      </c>
      <c r="Q3" s="49">
        <f t="shared" si="0"/>
        <v>118.970599774785</v>
      </c>
      <c r="R3" s="49">
        <f t="shared" si="0"/>
        <v>113.66386983606307</v>
      </c>
      <c r="S3" s="49">
        <f t="shared" si="0"/>
        <v>108.39504450363005</v>
      </c>
      <c r="T3" s="49">
        <f t="shared" si="0"/>
        <v>101.01296777315754</v>
      </c>
      <c r="U3" s="49">
        <f t="shared" si="0"/>
        <v>93.206459797951709</v>
      </c>
      <c r="V3" s="49">
        <f t="shared" si="0"/>
        <v>91.229156902033907</v>
      </c>
      <c r="W3" s="49">
        <f t="shared" si="0"/>
        <v>91.894285078302303</v>
      </c>
      <c r="X3" s="49">
        <f t="shared" ref="X3:Y3" si="1">X5*X11/11630</f>
        <v>83.363021133687809</v>
      </c>
      <c r="Y3" s="49">
        <f t="shared" si="1"/>
        <v>78.462176864923393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2603.6526456587826</v>
      </c>
      <c r="C5" s="49">
        <f t="shared" ref="C5:W5" si="2">C7*C13/1000000</f>
        <v>2688.8728589607817</v>
      </c>
      <c r="D5" s="49">
        <f t="shared" si="2"/>
        <v>2773.8219707079224</v>
      </c>
      <c r="E5" s="49">
        <f t="shared" si="2"/>
        <v>2841.8615738073536</v>
      </c>
      <c r="F5" s="49">
        <f t="shared" si="2"/>
        <v>2885.0412827939367</v>
      </c>
      <c r="G5" s="49">
        <f t="shared" si="2"/>
        <v>2927.1614690384249</v>
      </c>
      <c r="H5" s="49">
        <f t="shared" si="2"/>
        <v>2969.0146932886091</v>
      </c>
      <c r="I5" s="49">
        <f t="shared" si="2"/>
        <v>2990.6752086562101</v>
      </c>
      <c r="J5" s="49">
        <f t="shared" si="2"/>
        <v>2995.4724947661075</v>
      </c>
      <c r="K5" s="49">
        <f t="shared" si="2"/>
        <v>2993.5322820482597</v>
      </c>
      <c r="L5" s="49">
        <f t="shared" si="2"/>
        <v>2945.7367891955419</v>
      </c>
      <c r="M5" s="49">
        <f t="shared" si="2"/>
        <v>2894.1800054953096</v>
      </c>
      <c r="N5" s="49">
        <f t="shared" si="2"/>
        <v>2919.2098684099906</v>
      </c>
      <c r="O5" s="49">
        <f t="shared" si="2"/>
        <v>2918.7525610101634</v>
      </c>
      <c r="P5" s="49">
        <f t="shared" si="2"/>
        <v>2873.4833673096632</v>
      </c>
      <c r="Q5" s="49">
        <f t="shared" si="2"/>
        <v>2758.3975055594465</v>
      </c>
      <c r="R5" s="49">
        <f t="shared" si="2"/>
        <v>2630.5337117833187</v>
      </c>
      <c r="S5" s="49">
        <f t="shared" si="2"/>
        <v>2493.1500392753342</v>
      </c>
      <c r="T5" s="49">
        <f t="shared" si="2"/>
        <v>2325.5357188579246</v>
      </c>
      <c r="U5" s="49">
        <f t="shared" si="2"/>
        <v>2160.6836157918183</v>
      </c>
      <c r="V5" s="49">
        <f t="shared" si="2"/>
        <v>2018.437136734874</v>
      </c>
      <c r="W5" s="49">
        <f t="shared" si="2"/>
        <v>1925.3701540628733</v>
      </c>
      <c r="X5" s="49">
        <f t="shared" ref="X5:Y5" si="3">X7*X13/1000000</f>
        <v>1832.6340264862586</v>
      </c>
      <c r="Y5" s="49">
        <f t="shared" si="3"/>
        <v>1768.4375898950195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35484564.634354122</v>
      </c>
      <c r="C7" s="35">
        <v>37013562.322542645</v>
      </c>
      <c r="D7" s="35">
        <v>38777438.384601004</v>
      </c>
      <c r="E7" s="35">
        <v>40524682.216425583</v>
      </c>
      <c r="F7" s="35">
        <v>42122808.27442605</v>
      </c>
      <c r="G7" s="35">
        <v>43806315.389304519</v>
      </c>
      <c r="H7" s="35">
        <v>45586963.249633528</v>
      </c>
      <c r="I7" s="35">
        <v>47116146.026446208</v>
      </c>
      <c r="J7" s="35">
        <v>48570460.112149969</v>
      </c>
      <c r="K7" s="35">
        <v>50101936.137331292</v>
      </c>
      <c r="L7" s="35">
        <v>51199278.381722689</v>
      </c>
      <c r="M7" s="35">
        <v>52540447.844719477</v>
      </c>
      <c r="N7" s="35">
        <v>55585103.011643775</v>
      </c>
      <c r="O7" s="35">
        <v>57806689.968209937</v>
      </c>
      <c r="P7" s="35">
        <v>59472813.973277546</v>
      </c>
      <c r="Q7" s="35">
        <v>60919075.117839858</v>
      </c>
      <c r="R7" s="35">
        <v>62429492.020472996</v>
      </c>
      <c r="S7" s="35">
        <v>63935070.665560685</v>
      </c>
      <c r="T7" s="35">
        <v>65442080.055500641</v>
      </c>
      <c r="U7" s="35">
        <v>66876582.447767004</v>
      </c>
      <c r="V7" s="35">
        <v>68049885.338353604</v>
      </c>
      <c r="W7" s="35">
        <v>70767798.698572025</v>
      </c>
      <c r="X7" s="35">
        <v>72375674.534516186</v>
      </c>
      <c r="Y7" s="35">
        <v>76620288.454002991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10070613.562688127</v>
      </c>
      <c r="D8" s="52">
        <v>10387436.675423764</v>
      </c>
      <c r="E8" s="52">
        <v>10570964.454005077</v>
      </c>
      <c r="F8" s="52">
        <v>10546317.515853003</v>
      </c>
      <c r="G8" s="52">
        <v>11126689.899277441</v>
      </c>
      <c r="H8" s="52">
        <v>11614014.282372653</v>
      </c>
      <c r="I8" s="52">
        <v>12025706.842060827</v>
      </c>
      <c r="J8" s="52">
        <v>12138860.360889852</v>
      </c>
      <c r="K8" s="52">
        <v>12561455.3319491</v>
      </c>
      <c r="L8" s="52">
        <v>12587276.255741522</v>
      </c>
      <c r="M8" s="52">
        <v>12970503.512970529</v>
      </c>
      <c r="N8" s="52">
        <v>13495527.986883759</v>
      </c>
      <c r="O8" s="52">
        <v>10117516.351975061</v>
      </c>
      <c r="P8" s="52">
        <v>9616643.0881228596</v>
      </c>
      <c r="Q8" s="52">
        <v>10844685.381504998</v>
      </c>
      <c r="R8" s="52">
        <v>9414876.1829545796</v>
      </c>
      <c r="S8" s="52">
        <v>8094986.5603076294</v>
      </c>
      <c r="T8" s="52">
        <v>7952412.0729448721</v>
      </c>
      <c r="U8" s="52">
        <v>7145218.0679963455</v>
      </c>
      <c r="V8" s="52">
        <v>6001355.5455313399</v>
      </c>
      <c r="W8" s="52">
        <v>6712294.8026196361</v>
      </c>
      <c r="X8" s="52">
        <v>5211459.4771251678</v>
      </c>
      <c r="Y8" s="52">
        <v>7915462.0864869505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8541615.8744996041</v>
      </c>
      <c r="D9" s="36">
        <v>8623560.6133654043</v>
      </c>
      <c r="E9" s="36">
        <v>8823720.6221804991</v>
      </c>
      <c r="F9" s="36">
        <v>8948191.4578525349</v>
      </c>
      <c r="G9" s="36">
        <v>9443182.784398973</v>
      </c>
      <c r="H9" s="36">
        <v>9833366.4220436439</v>
      </c>
      <c r="I9" s="36">
        <v>10496524.065248147</v>
      </c>
      <c r="J9" s="36">
        <v>10684546.275186092</v>
      </c>
      <c r="K9" s="36">
        <v>11029979.306767777</v>
      </c>
      <c r="L9" s="36">
        <v>11489934.011350125</v>
      </c>
      <c r="M9" s="36">
        <v>11629334.049973741</v>
      </c>
      <c r="N9" s="36">
        <v>10450872.819959462</v>
      </c>
      <c r="O9" s="36">
        <v>7895929.3954088986</v>
      </c>
      <c r="P9" s="36">
        <v>7950519.0830552503</v>
      </c>
      <c r="Q9" s="36">
        <v>9398424.2369426936</v>
      </c>
      <c r="R9" s="36">
        <v>7904459.2803214416</v>
      </c>
      <c r="S9" s="36">
        <v>6589407.9152199402</v>
      </c>
      <c r="T9" s="36">
        <v>6445402.6830049157</v>
      </c>
      <c r="U9" s="36">
        <v>5710715.6757299751</v>
      </c>
      <c r="V9" s="36">
        <v>4828052.6549447477</v>
      </c>
      <c r="W9" s="36">
        <v>3994381.4424012154</v>
      </c>
      <c r="X9" s="36">
        <v>3603583.641181007</v>
      </c>
      <c r="Y9" s="36">
        <v>3670848.1670001447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481.30237872881838</v>
      </c>
      <c r="C11" s="54">
        <v>483.52574346829425</v>
      </c>
      <c r="D11" s="54">
        <v>485.27944154764469</v>
      </c>
      <c r="E11" s="54">
        <v>486.83211228917168</v>
      </c>
      <c r="F11" s="54">
        <v>488.50085169915837</v>
      </c>
      <c r="G11" s="54">
        <v>490.06784074075046</v>
      </c>
      <c r="H11" s="54">
        <v>491.98090756364297</v>
      </c>
      <c r="I11" s="54">
        <v>493.69742162915179</v>
      </c>
      <c r="J11" s="54">
        <v>494.05548544037464</v>
      </c>
      <c r="K11" s="54">
        <v>493.81868124288417</v>
      </c>
      <c r="L11" s="54">
        <v>494.55688842184094</v>
      </c>
      <c r="M11" s="54">
        <v>496.24952041782745</v>
      </c>
      <c r="N11" s="54">
        <v>496.03488613139615</v>
      </c>
      <c r="O11" s="54">
        <v>497.42585305305641</v>
      </c>
      <c r="P11" s="54">
        <v>499.19686081757879</v>
      </c>
      <c r="Q11" s="54">
        <v>501.60575935560382</v>
      </c>
      <c r="R11" s="54">
        <v>502.52570429795026</v>
      </c>
      <c r="S11" s="54">
        <v>505.63919046911315</v>
      </c>
      <c r="T11" s="54">
        <v>505.16567244073957</v>
      </c>
      <c r="U11" s="54">
        <v>501.68896525506898</v>
      </c>
      <c r="V11" s="54">
        <v>525.65179041789418</v>
      </c>
      <c r="W11" s="54">
        <v>555.07795901242389</v>
      </c>
      <c r="X11" s="54">
        <v>529.02648416042541</v>
      </c>
      <c r="Y11" s="54">
        <v>516.00074673442623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73.374231091398968</v>
      </c>
      <c r="C13" s="35">
        <v>72.645611236483376</v>
      </c>
      <c r="D13" s="35">
        <v>71.531851670981993</v>
      </c>
      <c r="E13" s="35">
        <v>70.126683748687896</v>
      </c>
      <c r="F13" s="35">
        <v>68.491190425818004</v>
      </c>
      <c r="G13" s="35">
        <v>66.820535875361543</v>
      </c>
      <c r="H13" s="35">
        <v>65.128591194599409</v>
      </c>
      <c r="I13" s="35">
        <v>63.474529665001661</v>
      </c>
      <c r="J13" s="35">
        <v>61.672722223539033</v>
      </c>
      <c r="K13" s="35">
        <v>59.748834333325462</v>
      </c>
      <c r="L13" s="35">
        <v>57.534732564651186</v>
      </c>
      <c r="M13" s="35">
        <v>55.084798935268047</v>
      </c>
      <c r="N13" s="35">
        <v>52.517845794015798</v>
      </c>
      <c r="O13" s="35">
        <v>50.491605082652107</v>
      </c>
      <c r="P13" s="35">
        <v>48.315914034280993</v>
      </c>
      <c r="Q13" s="35">
        <v>45.279700984029922</v>
      </c>
      <c r="R13" s="35">
        <v>42.136074259913357</v>
      </c>
      <c r="S13" s="35">
        <v>38.995030635326984</v>
      </c>
      <c r="T13" s="35">
        <v>35.535785489789838</v>
      </c>
      <c r="U13" s="35">
        <v>32.308523203610008</v>
      </c>
      <c r="V13" s="35">
        <v>29.661139422923647</v>
      </c>
      <c r="W13" s="35">
        <v>27.206867946589444</v>
      </c>
      <c r="X13" s="35">
        <v>25.321132248823044</v>
      </c>
      <c r="Y13" s="35">
        <v>23.080539444283811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70.696259561513159</v>
      </c>
      <c r="D14" s="36">
        <v>69.090184572836066</v>
      </c>
      <c r="E14" s="36">
        <v>67.602768581842625</v>
      </c>
      <c r="F14" s="36">
        <v>65.75695617780994</v>
      </c>
      <c r="G14" s="36">
        <v>64.145636537096308</v>
      </c>
      <c r="H14" s="36">
        <v>62.208385742684705</v>
      </c>
      <c r="I14" s="36">
        <v>60.948161569955573</v>
      </c>
      <c r="J14" s="36">
        <v>58.552498602041311</v>
      </c>
      <c r="K14" s="36">
        <v>56.322747279641099</v>
      </c>
      <c r="L14" s="36">
        <v>53.354165734622768</v>
      </c>
      <c r="M14" s="36">
        <v>50.711932347199756</v>
      </c>
      <c r="N14" s="36">
        <v>47.848400937676381</v>
      </c>
      <c r="O14" s="36">
        <v>44.76056211431289</v>
      </c>
      <c r="P14" s="36">
        <v>40.972932595827189</v>
      </c>
      <c r="Q14" s="36">
        <v>36.226639228249674</v>
      </c>
      <c r="R14" s="36">
        <v>30.38011478357911</v>
      </c>
      <c r="S14" s="36">
        <v>24.02885791454344</v>
      </c>
      <c r="T14" s="36">
        <v>18.739457127575996</v>
      </c>
      <c r="U14" s="36">
        <v>15.215011687435991</v>
      </c>
      <c r="V14" s="36">
        <v>13.771524742127259</v>
      </c>
      <c r="W14" s="36">
        <v>12.945233257599622</v>
      </c>
      <c r="X14" s="36">
        <v>12.118941773071986</v>
      </c>
      <c r="Y14" s="36">
        <v>11.292650288544349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8.9917292394183708</v>
      </c>
      <c r="C16" s="44">
        <f>C7/RES_summary!C$6</f>
        <v>9.3574122539567721</v>
      </c>
      <c r="D16" s="44">
        <f>D7/RES_summary!D$6</f>
        <v>9.765732451774042</v>
      </c>
      <c r="E16" s="44">
        <f>E7/RES_summary!E$6</f>
        <v>10.143967168689699</v>
      </c>
      <c r="F16" s="44">
        <f>F7/RES_summary!F$6</f>
        <v>10.468123625572838</v>
      </c>
      <c r="G16" s="44">
        <f>G7/RES_summary!G$6</f>
        <v>10.806770820030428</v>
      </c>
      <c r="H16" s="44">
        <f>H7/RES_summary!H$6</f>
        <v>11.223312574845581</v>
      </c>
      <c r="I16" s="44">
        <f>I7/RES_summary!I$6</f>
        <v>11.555920570202369</v>
      </c>
      <c r="J16" s="44">
        <f>J7/RES_summary!J$6</f>
        <v>11.748846561118331</v>
      </c>
      <c r="K16" s="44">
        <f>K7/RES_summary!K$6</f>
        <v>12.042785121108549</v>
      </c>
      <c r="L16" s="44">
        <f>L7/RES_summary!L$6</f>
        <v>12.211430150761457</v>
      </c>
      <c r="M16" s="44">
        <f>M7/RES_summary!M$6</f>
        <v>12.376657983304957</v>
      </c>
      <c r="N16" s="44">
        <f>N7/RES_summary!N$6</f>
        <v>12.881652401506299</v>
      </c>
      <c r="O16" s="44">
        <f>O7/RES_summary!O$6</f>
        <v>13.214685432749135</v>
      </c>
      <c r="P16" s="44">
        <f>P7/RES_summary!P$6</f>
        <v>13.526810560665693</v>
      </c>
      <c r="Q16" s="44">
        <f>Q7/RES_summary!Q$6</f>
        <v>13.787075420394467</v>
      </c>
      <c r="R16" s="44">
        <f>R7/RES_summary!R$6</f>
        <v>14.031167745284023</v>
      </c>
      <c r="S16" s="44">
        <f>S7/RES_summary!S$6</f>
        <v>14.311449721406778</v>
      </c>
      <c r="T16" s="44">
        <f>T7/RES_summary!T$6</f>
        <v>14.543980487039098</v>
      </c>
      <c r="U16" s="44">
        <f>U7/RES_summary!U$6</f>
        <v>14.681725816123722</v>
      </c>
      <c r="V16" s="44">
        <f>V7/RES_summary!V$6</f>
        <v>14.896736293250925</v>
      </c>
      <c r="W16" s="44">
        <f>W7/RES_summary!W$6</f>
        <v>15.32407379226259</v>
      </c>
      <c r="X16" s="44">
        <f>X7/RES_summary!X$6</f>
        <v>15.690893585517594</v>
      </c>
      <c r="Y16" s="44">
        <f>Y7/RES_summary!Y$6</f>
        <v>16.134269052980301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659.76121912437259</v>
      </c>
      <c r="C17" s="52">
        <f t="shared" si="4"/>
        <v>679.77493278044926</v>
      </c>
      <c r="D17" s="52">
        <f t="shared" si="4"/>
        <v>698.5609251987961</v>
      </c>
      <c r="E17" s="52">
        <f t="shared" si="4"/>
        <v>711.36277759577547</v>
      </c>
      <c r="F17" s="52">
        <f t="shared" si="4"/>
        <v>716.97424864011361</v>
      </c>
      <c r="G17" s="52">
        <f t="shared" si="4"/>
        <v>722.11421727665345</v>
      </c>
      <c r="H17" s="52">
        <f t="shared" si="4"/>
        <v>730.95853653632469</v>
      </c>
      <c r="I17" s="52">
        <f t="shared" si="4"/>
        <v>733.50662303971319</v>
      </c>
      <c r="J17" s="52">
        <f t="shared" si="4"/>
        <v>724.58335041083262</v>
      </c>
      <c r="K17" s="52">
        <f t="shared" si="4"/>
        <v>719.54237311295151</v>
      </c>
      <c r="L17" s="52">
        <f t="shared" si="4"/>
        <v>702.58136795597852</v>
      </c>
      <c r="M17" s="52">
        <f t="shared" si="4"/>
        <v>681.76571650093365</v>
      </c>
      <c r="N17" s="52">
        <f t="shared" si="4"/>
        <v>676.51663439442109</v>
      </c>
      <c r="O17" s="52">
        <f t="shared" si="4"/>
        <v>667.23067816184505</v>
      </c>
      <c r="P17" s="52">
        <f t="shared" si="4"/>
        <v>653.56021620712795</v>
      </c>
      <c r="Q17" s="52">
        <f t="shared" si="4"/>
        <v>624.27465247973009</v>
      </c>
      <c r="R17" s="52">
        <f t="shared" ref="R17:V17" si="5">R13*R16</f>
        <v>591.21832606858868</v>
      </c>
      <c r="S17" s="52">
        <f t="shared" si="5"/>
        <v>558.07542032219908</v>
      </c>
      <c r="T17" s="52">
        <f t="shared" si="5"/>
        <v>516.83177075511048</v>
      </c>
      <c r="U17" s="52">
        <f t="shared" si="5"/>
        <v>474.34487919927335</v>
      </c>
      <c r="V17" s="52">
        <f t="shared" si="5"/>
        <v>441.85417214064245</v>
      </c>
      <c r="W17" s="52">
        <f t="shared" ref="W17:Y17" si="6">W13*W16</f>
        <v>416.9200520698804</v>
      </c>
      <c r="X17" s="52">
        <f t="shared" si="6"/>
        <v>397.31119158110022</v>
      </c>
      <c r="Y17" s="52">
        <f t="shared" si="6"/>
        <v>372.38763328199946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317.54464415758571</v>
      </c>
      <c r="C18" s="52">
        <f>C3*11630*1000/RES_summary!C$6</f>
        <v>328.68867976377646</v>
      </c>
      <c r="D18" s="52">
        <f>D3*11630*1000/RES_summary!D$6</f>
        <v>338.99725566747776</v>
      </c>
      <c r="E18" s="52">
        <f>E3*11630*1000/RES_summary!E$6</f>
        <v>346.31424362084363</v>
      </c>
      <c r="F18" s="52">
        <f>F3*11630*1000/RES_summary!F$6</f>
        <v>350.24253110705962</v>
      </c>
      <c r="G18" s="52">
        <f>G3*11630*1000/RES_summary!G$6</f>
        <v>353.8849552289667</v>
      </c>
      <c r="H18" s="52">
        <f>H3*11630*1000/RES_summary!H$6</f>
        <v>359.61764419653332</v>
      </c>
      <c r="I18" s="52">
        <f>I3*11630*1000/RES_summary!I$6</f>
        <v>362.13032854261263</v>
      </c>
      <c r="J18" s="52">
        <f>J3*11630*1000/RES_summary!J$6</f>
        <v>357.98437892923698</v>
      </c>
      <c r="K18" s="52">
        <f>K3*11630*1000/RES_summary!K$6</f>
        <v>355.32346578901308</v>
      </c>
      <c r="L18" s="52">
        <f>L3*11630*1000/RES_summary!L$6</f>
        <v>347.46645519946929</v>
      </c>
      <c r="M18" s="52">
        <f>M3*11630*1000/RES_summary!M$6</f>
        <v>338.32590985090491</v>
      </c>
      <c r="N18" s="52">
        <f>N3*11630*1000/RES_summary!N$6</f>
        <v>335.57585170783199</v>
      </c>
      <c r="O18" s="52">
        <f>O3*11630*1000/RES_summary!O$6</f>
        <v>331.89778926782509</v>
      </c>
      <c r="P18" s="52">
        <f>P3*11630*1000/RES_summary!P$6</f>
        <v>326.25520828585633</v>
      </c>
      <c r="Q18" s="52">
        <f>Q3*11630*1000/RES_summary!Q$6</f>
        <v>313.13976110355071</v>
      </c>
      <c r="R18" s="52">
        <f>R3*11630*1000/RES_summary!R$6</f>
        <v>297.10240570147272</v>
      </c>
      <c r="S18" s="52">
        <f>S3*11630*1000/RES_summary!S$6</f>
        <v>282.18480375242677</v>
      </c>
      <c r="T18" s="52">
        <f>T3*11630*1000/RES_summary!T$6</f>
        <v>261.08566901224361</v>
      </c>
      <c r="U18" s="52">
        <f>U3*11630*1000/RES_summary!U$6</f>
        <v>237.97359161952417</v>
      </c>
      <c r="V18" s="52">
        <f>V3*11630*1000/RES_summary!V$6</f>
        <v>232.26143668934512</v>
      </c>
      <c r="W18" s="52">
        <f>W3*11630*1000/RES_summary!W$6</f>
        <v>231.42313157430269</v>
      </c>
      <c r="X18" s="52">
        <f>X3*11630*1000/RES_summary!X$6</f>
        <v>210.18814279973864</v>
      </c>
      <c r="Y18" s="52">
        <f>Y3*11630*1000/RES_summary!Y$6</f>
        <v>192.15229684817737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128.91453215186968</v>
      </c>
      <c r="D19" s="36">
        <v>134.4206523500863</v>
      </c>
      <c r="E19" s="36">
        <v>139.54852785951351</v>
      </c>
      <c r="F19" s="36">
        <v>143.72623317997559</v>
      </c>
      <c r="G19" s="36">
        <v>147.85102429529297</v>
      </c>
      <c r="H19" s="36">
        <v>152.08199901990895</v>
      </c>
      <c r="I19" s="36">
        <v>156.19416578466115</v>
      </c>
      <c r="J19" s="36">
        <v>159.57413906799053</v>
      </c>
      <c r="K19" s="36">
        <v>161.17898439314939</v>
      </c>
      <c r="L19" s="36">
        <v>162.54075950925926</v>
      </c>
      <c r="M19" s="36">
        <v>164.2111949212721</v>
      </c>
      <c r="N19" s="36">
        <v>169.85449816409491</v>
      </c>
      <c r="O19" s="36">
        <v>171.74996636172969</v>
      </c>
      <c r="P19" s="36">
        <v>172.32138289994396</v>
      </c>
      <c r="Q19" s="36">
        <v>173.97566360763597</v>
      </c>
      <c r="R19" s="36">
        <v>175.72341144357486</v>
      </c>
      <c r="S19" s="36">
        <v>176.8964169755879</v>
      </c>
      <c r="T19" s="36">
        <v>178.57705156127128</v>
      </c>
      <c r="U19" s="36">
        <v>179.24811193733498</v>
      </c>
      <c r="V19" s="36">
        <v>178.00481989076223</v>
      </c>
      <c r="W19" s="36">
        <v>182.75464627542476</v>
      </c>
      <c r="X19" s="36">
        <v>182.66474534568459</v>
      </c>
      <c r="Y19" s="36">
        <v>191.70390842481029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29.503727493776484</v>
      </c>
      <c r="C3" s="49">
        <f t="shared" ref="C3:W3" si="0">C5*C11/11630</f>
        <v>30.53946482354452</v>
      </c>
      <c r="D3" s="49">
        <f t="shared" si="0"/>
        <v>31.364238255282775</v>
      </c>
      <c r="E3" s="49">
        <f t="shared" si="0"/>
        <v>32.37346008784121</v>
      </c>
      <c r="F3" s="49">
        <f t="shared" si="0"/>
        <v>33.349599523697812</v>
      </c>
      <c r="G3" s="49">
        <f t="shared" si="0"/>
        <v>34.222316567212886</v>
      </c>
      <c r="H3" s="49">
        <f t="shared" si="0"/>
        <v>35.067308378342759</v>
      </c>
      <c r="I3" s="49">
        <f t="shared" si="0"/>
        <v>35.846239707767594</v>
      </c>
      <c r="J3" s="49">
        <f t="shared" si="0"/>
        <v>37.05860790827667</v>
      </c>
      <c r="K3" s="49">
        <f t="shared" si="0"/>
        <v>38.166557221455342</v>
      </c>
      <c r="L3" s="49">
        <f t="shared" si="0"/>
        <v>39.351045891781666</v>
      </c>
      <c r="M3" s="49">
        <f t="shared" si="0"/>
        <v>40.959682271620835</v>
      </c>
      <c r="N3" s="49">
        <f t="shared" si="0"/>
        <v>43.022271210973614</v>
      </c>
      <c r="O3" s="49">
        <f t="shared" si="0"/>
        <v>44.459324910713669</v>
      </c>
      <c r="P3" s="49">
        <f t="shared" si="0"/>
        <v>45.74089307831153</v>
      </c>
      <c r="Q3" s="49">
        <f t="shared" si="0"/>
        <v>47.10102779509166</v>
      </c>
      <c r="R3" s="49">
        <f t="shared" si="0"/>
        <v>50.829321764079346</v>
      </c>
      <c r="S3" s="49">
        <f t="shared" si="0"/>
        <v>54.326734518170092</v>
      </c>
      <c r="T3" s="49">
        <f t="shared" si="0"/>
        <v>57.252015984877232</v>
      </c>
      <c r="U3" s="49">
        <f t="shared" si="0"/>
        <v>59.541025476967455</v>
      </c>
      <c r="V3" s="49">
        <f t="shared" si="0"/>
        <v>65.038594135086726</v>
      </c>
      <c r="W3" s="49">
        <f t="shared" si="0"/>
        <v>71.244206093713927</v>
      </c>
      <c r="X3" s="49">
        <f t="shared" ref="X3:Y3" si="1">X5*X11/11630</f>
        <v>69.196403594874951</v>
      </c>
      <c r="Y3" s="49">
        <f t="shared" si="1"/>
        <v>70.619079568451966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10561.987431608282</v>
      </c>
      <c r="C5" s="49">
        <f t="shared" ref="C5:W5" si="2">C7*C13/1000000</f>
        <v>10795.828320399018</v>
      </c>
      <c r="D5" s="49">
        <f t="shared" si="2"/>
        <v>10979.153027023014</v>
      </c>
      <c r="E5" s="49">
        <f t="shared" si="2"/>
        <v>11243.932614383768</v>
      </c>
      <c r="F5" s="49">
        <f t="shared" si="2"/>
        <v>11505.309841970578</v>
      </c>
      <c r="G5" s="49">
        <f t="shared" si="2"/>
        <v>11743.66808963203</v>
      </c>
      <c r="H5" s="49">
        <f t="shared" si="2"/>
        <v>11974.007807334423</v>
      </c>
      <c r="I5" s="49">
        <f t="shared" si="2"/>
        <v>12195.932785783512</v>
      </c>
      <c r="J5" s="49">
        <f t="shared" si="2"/>
        <v>12608.625367909313</v>
      </c>
      <c r="K5" s="49">
        <f t="shared" si="2"/>
        <v>13011.773929829073</v>
      </c>
      <c r="L5" s="49">
        <f t="shared" si="2"/>
        <v>13426.005894973332</v>
      </c>
      <c r="M5" s="49">
        <f t="shared" si="2"/>
        <v>13831.033650062815</v>
      </c>
      <c r="N5" s="49">
        <f t="shared" si="2"/>
        <v>14445.607012778612</v>
      </c>
      <c r="O5" s="49">
        <f t="shared" si="2"/>
        <v>14807.520638097749</v>
      </c>
      <c r="P5" s="49">
        <f t="shared" si="2"/>
        <v>15110.735927431233</v>
      </c>
      <c r="Q5" s="49">
        <f t="shared" si="2"/>
        <v>15424.669213378593</v>
      </c>
      <c r="R5" s="49">
        <f t="shared" si="2"/>
        <v>16294.381531529556</v>
      </c>
      <c r="S5" s="49">
        <f t="shared" si="2"/>
        <v>17158.337806784999</v>
      </c>
      <c r="T5" s="49">
        <f t="shared" si="2"/>
        <v>18052.997299558308</v>
      </c>
      <c r="U5" s="49">
        <f t="shared" si="2"/>
        <v>18910.056745831916</v>
      </c>
      <c r="V5" s="49">
        <f t="shared" si="2"/>
        <v>19688.674042751729</v>
      </c>
      <c r="W5" s="49">
        <f t="shared" si="2"/>
        <v>20264.430659950987</v>
      </c>
      <c r="X5" s="49">
        <f t="shared" ref="X5:Y5" si="3">X7*X13/1000000</f>
        <v>20626.117913248705</v>
      </c>
      <c r="Y5" s="49">
        <f t="shared" si="3"/>
        <v>21567.493569733299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978757.29656830023</v>
      </c>
      <c r="C7" s="35">
        <v>1011265.9890261686</v>
      </c>
      <c r="D7" s="35">
        <v>1040520.8257366891</v>
      </c>
      <c r="E7" s="35">
        <v>1080455.7447053341</v>
      </c>
      <c r="F7" s="35">
        <v>1121233.1421647398</v>
      </c>
      <c r="G7" s="35">
        <v>1160916.5680573115</v>
      </c>
      <c r="H7" s="35">
        <v>1200231.6305086119</v>
      </c>
      <c r="I7" s="35">
        <v>1239203.9050561597</v>
      </c>
      <c r="J7" s="35">
        <v>1299433.1783965137</v>
      </c>
      <c r="K7" s="35">
        <v>1351797.8080953364</v>
      </c>
      <c r="L7" s="35">
        <v>1407951.0978497174</v>
      </c>
      <c r="M7" s="35">
        <v>1469495.4680921519</v>
      </c>
      <c r="N7" s="35">
        <v>1568008.829902583</v>
      </c>
      <c r="O7" s="35">
        <v>1645563.5356306818</v>
      </c>
      <c r="P7" s="35">
        <v>1726577.3515464386</v>
      </c>
      <c r="Q7" s="35">
        <v>1815212.1689039909</v>
      </c>
      <c r="R7" s="35">
        <v>1988835.7290126961</v>
      </c>
      <c r="S7" s="35">
        <v>2167777.2773813051</v>
      </c>
      <c r="T7" s="35">
        <v>2354262.2334710974</v>
      </c>
      <c r="U7" s="35">
        <v>2539601.7065161029</v>
      </c>
      <c r="V7" s="35">
        <v>2716292.554623255</v>
      </c>
      <c r="W7" s="35">
        <v>2849392.0039819502</v>
      </c>
      <c r="X7" s="35">
        <v>2942260.5112481904</v>
      </c>
      <c r="Y7" s="35">
        <v>3121271.5037223808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147658.35891602817</v>
      </c>
      <c r="D8" s="52">
        <v>146390.23247403395</v>
      </c>
      <c r="E8" s="52">
        <v>159090.28747907304</v>
      </c>
      <c r="F8" s="52">
        <v>161987.57267852128</v>
      </c>
      <c r="G8" s="52">
        <v>162983.84248574369</v>
      </c>
      <c r="H8" s="52">
        <v>164741.76614648791</v>
      </c>
      <c r="I8" s="52">
        <v>166561.93267293251</v>
      </c>
      <c r="J8" s="52">
        <v>190019.1855436929</v>
      </c>
      <c r="K8" s="52">
        <v>200022.98861485091</v>
      </c>
      <c r="L8" s="52">
        <v>202543.52222841489</v>
      </c>
      <c r="M8" s="52">
        <v>220634.6577215076</v>
      </c>
      <c r="N8" s="52">
        <v>260500.93448895239</v>
      </c>
      <c r="O8" s="52">
        <v>240538.54821384256</v>
      </c>
      <c r="P8" s="52">
        <v>245755.58206224465</v>
      </c>
      <c r="Q8" s="52">
        <v>255196.75003048475</v>
      </c>
      <c r="R8" s="52">
        <v>363642.74565239809</v>
      </c>
      <c r="S8" s="52">
        <v>378964.53698345996</v>
      </c>
      <c r="T8" s="52">
        <v>389028.4783182072</v>
      </c>
      <c r="U8" s="52">
        <v>405974.13076651283</v>
      </c>
      <c r="V8" s="52">
        <v>437191.78259610431</v>
      </c>
      <c r="W8" s="52">
        <v>373637.99757253798</v>
      </c>
      <c r="X8" s="52">
        <v>338624.08932848508</v>
      </c>
      <c r="Y8" s="52">
        <v>434207.74250467494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115149.66645815992</v>
      </c>
      <c r="D9" s="36">
        <v>117135.3957635134</v>
      </c>
      <c r="E9" s="36">
        <v>119155.36851042812</v>
      </c>
      <c r="F9" s="36">
        <v>121210.17521911557</v>
      </c>
      <c r="G9" s="36">
        <v>123300.41659317189</v>
      </c>
      <c r="H9" s="36">
        <v>125426.70369518735</v>
      </c>
      <c r="I9" s="36">
        <v>127589.65812538471</v>
      </c>
      <c r="J9" s="36">
        <v>129789.91220333893</v>
      </c>
      <c r="K9" s="36">
        <v>147658.35891602817</v>
      </c>
      <c r="L9" s="36">
        <v>146390.23247403395</v>
      </c>
      <c r="M9" s="36">
        <v>159090.28747907304</v>
      </c>
      <c r="N9" s="36">
        <v>161987.57267852128</v>
      </c>
      <c r="O9" s="36">
        <v>162983.84248574381</v>
      </c>
      <c r="P9" s="36">
        <v>164741.76614648779</v>
      </c>
      <c r="Q9" s="36">
        <v>166561.93267293251</v>
      </c>
      <c r="R9" s="36">
        <v>190019.18554369267</v>
      </c>
      <c r="S9" s="36">
        <v>200022.98861485114</v>
      </c>
      <c r="T9" s="36">
        <v>202543.52222841512</v>
      </c>
      <c r="U9" s="36">
        <v>220634.65772150736</v>
      </c>
      <c r="V9" s="36">
        <v>260500.93448895216</v>
      </c>
      <c r="W9" s="36">
        <v>240538.54821384279</v>
      </c>
      <c r="X9" s="36">
        <v>245755.58206224488</v>
      </c>
      <c r="Y9" s="36">
        <v>255196.75003048452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32.487100839162053</v>
      </c>
      <c r="C11" s="54">
        <v>32.899187107923126</v>
      </c>
      <c r="D11" s="54">
        <v>33.223518245090403</v>
      </c>
      <c r="E11" s="54">
        <v>33.485022877133972</v>
      </c>
      <c r="F11" s="54">
        <v>33.711029758254242</v>
      </c>
      <c r="G11" s="54">
        <v>33.891075483312363</v>
      </c>
      <c r="H11" s="54">
        <v>34.059840531448209</v>
      </c>
      <c r="I11" s="54">
        <v>34.182852195389039</v>
      </c>
      <c r="J11" s="54">
        <v>34.182283746029178</v>
      </c>
      <c r="K11" s="54">
        <v>34.113493123943059</v>
      </c>
      <c r="L11" s="54">
        <v>34.087029850982333</v>
      </c>
      <c r="M11" s="54">
        <v>34.441468141232299</v>
      </c>
      <c r="N11" s="54">
        <v>34.636759378890304</v>
      </c>
      <c r="O11" s="54">
        <v>34.918874087622036</v>
      </c>
      <c r="P11" s="54">
        <v>35.204545235620124</v>
      </c>
      <c r="Q11" s="54">
        <v>35.513562442025957</v>
      </c>
      <c r="R11" s="54">
        <v>36.279070241014047</v>
      </c>
      <c r="S11" s="54">
        <v>36.82290962918767</v>
      </c>
      <c r="T11" s="54">
        <v>36.882570514781662</v>
      </c>
      <c r="U11" s="54">
        <v>36.618722810007505</v>
      </c>
      <c r="V11" s="54">
        <v>38.417968023068703</v>
      </c>
      <c r="W11" s="54">
        <v>40.887905057575253</v>
      </c>
      <c r="X11" s="54">
        <v>39.016269430491356</v>
      </c>
      <c r="Y11" s="54">
        <v>38.080451616949411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10791.22216369729</v>
      </c>
      <c r="C13" s="35">
        <v>10675.557605566475</v>
      </c>
      <c r="D13" s="35">
        <v>10551.593736002131</v>
      </c>
      <c r="E13" s="35">
        <v>10406.657255036629</v>
      </c>
      <c r="F13" s="35">
        <v>10261.300178620777</v>
      </c>
      <c r="G13" s="35">
        <v>10115.858807393879</v>
      </c>
      <c r="H13" s="35">
        <v>9976.4141378779532</v>
      </c>
      <c r="I13" s="35">
        <v>9841.7481868981049</v>
      </c>
      <c r="J13" s="35">
        <v>9703.1733355217384</v>
      </c>
      <c r="K13" s="35">
        <v>9625.5326439406454</v>
      </c>
      <c r="L13" s="35">
        <v>9535.8467460113479</v>
      </c>
      <c r="M13" s="35">
        <v>9412.0968389372883</v>
      </c>
      <c r="N13" s="35">
        <v>9212.7076948132271</v>
      </c>
      <c r="O13" s="35">
        <v>8998.4496602390936</v>
      </c>
      <c r="P13" s="35">
        <v>8751.8441695630045</v>
      </c>
      <c r="Q13" s="35">
        <v>8497.4470079119583</v>
      </c>
      <c r="R13" s="35">
        <v>8192.9247819871289</v>
      </c>
      <c r="S13" s="35">
        <v>7915.1755975191463</v>
      </c>
      <c r="T13" s="35">
        <v>7668.2185369559165</v>
      </c>
      <c r="U13" s="35">
        <v>7446.0718376872037</v>
      </c>
      <c r="V13" s="35">
        <v>7248.3628500327395</v>
      </c>
      <c r="W13" s="35">
        <v>7111.8437307439553</v>
      </c>
      <c r="X13" s="35">
        <v>7010.2962787950146</v>
      </c>
      <c r="Y13" s="35">
        <v>6909.8422050155632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9999.0717251301812</v>
      </c>
      <c r="D14" s="36">
        <v>9886.990143262472</v>
      </c>
      <c r="E14" s="36">
        <v>9746.739826326444</v>
      </c>
      <c r="F14" s="36">
        <v>9688.2935581209258</v>
      </c>
      <c r="G14" s="36">
        <v>9626.2329570002203</v>
      </c>
      <c r="H14" s="36">
        <v>9614.1202051278233</v>
      </c>
      <c r="I14" s="36">
        <v>9598.6717938108577</v>
      </c>
      <c r="J14" s="36">
        <v>9542.6383084978133</v>
      </c>
      <c r="K14" s="36">
        <v>9396.8953096453643</v>
      </c>
      <c r="L14" s="36">
        <v>9191.0653582174837</v>
      </c>
      <c r="M14" s="36">
        <v>8863.6999111533878</v>
      </c>
      <c r="N14" s="36">
        <v>8383.6801732677868</v>
      </c>
      <c r="O14" s="36">
        <v>8027.1294378869934</v>
      </c>
      <c r="P14" s="36">
        <v>7678.6147278352428</v>
      </c>
      <c r="Q14" s="36">
        <v>7495.0273104543021</v>
      </c>
      <c r="R14" s="36">
        <v>7378.1113731728537</v>
      </c>
      <c r="S14" s="36">
        <v>7239.5992000468559</v>
      </c>
      <c r="T14" s="36">
        <v>7084.9575212942627</v>
      </c>
      <c r="U14" s="36">
        <v>6928.2711117737581</v>
      </c>
      <c r="V14" s="36">
        <v>6776.3712275660928</v>
      </c>
      <c r="W14" s="36">
        <v>6708.6075152904314</v>
      </c>
      <c r="X14" s="36">
        <v>6640.8438030147709</v>
      </c>
      <c r="Y14" s="36">
        <v>6573.0800907391094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0.24801545946901402</v>
      </c>
      <c r="C16" s="44">
        <f>C7/RES_summary!C$6</f>
        <v>0.2556585252525117</v>
      </c>
      <c r="D16" s="44">
        <f>D7/RES_summary!D$6</f>
        <v>0.26204536498415903</v>
      </c>
      <c r="E16" s="44">
        <f>E7/RES_summary!E$6</f>
        <v>0.27045511530428989</v>
      </c>
      <c r="F16" s="44">
        <f>F7/RES_summary!F$6</f>
        <v>0.27864256031561818</v>
      </c>
      <c r="G16" s="44">
        <f>G7/RES_summary!G$6</f>
        <v>0.28639156661951798</v>
      </c>
      <c r="H16" s="44">
        <f>H7/RES_summary!H$6</f>
        <v>0.29549182027436338</v>
      </c>
      <c r="I16" s="44">
        <f>I7/RES_summary!I$6</f>
        <v>0.30393279384684202</v>
      </c>
      <c r="J16" s="44">
        <f>J7/RES_summary!J$6</f>
        <v>0.31432358256758453</v>
      </c>
      <c r="K16" s="44">
        <f>K7/RES_summary!K$6</f>
        <v>0.32492577702895936</v>
      </c>
      <c r="L16" s="44">
        <f>L7/RES_summary!L$6</f>
        <v>0.33580739866867715</v>
      </c>
      <c r="M16" s="44">
        <f>M7/RES_summary!M$6</f>
        <v>0.3461607877866823</v>
      </c>
      <c r="N16" s="44">
        <f>N7/RES_summary!N$6</f>
        <v>0.36338053929785058</v>
      </c>
      <c r="O16" s="44">
        <f>O7/RES_summary!O$6</f>
        <v>0.37617799072945807</v>
      </c>
      <c r="P16" s="44">
        <f>P7/RES_summary!P$6</f>
        <v>0.39270186144544172</v>
      </c>
      <c r="Q16" s="44">
        <f>Q7/RES_summary!Q$6</f>
        <v>0.41081495456532729</v>
      </c>
      <c r="R16" s="44">
        <f>R7/RES_summary!R$6</f>
        <v>0.44699527144062046</v>
      </c>
      <c r="S16" s="44">
        <f>S7/RES_summary!S$6</f>
        <v>0.48524284386475314</v>
      </c>
      <c r="T16" s="44">
        <f>T7/RES_summary!T$6</f>
        <v>0.52321600957576386</v>
      </c>
      <c r="U16" s="44">
        <f>U7/RES_summary!U$6</f>
        <v>0.5575305222325142</v>
      </c>
      <c r="V16" s="44">
        <f>V7/RES_summary!V$6</f>
        <v>0.59462104425821349</v>
      </c>
      <c r="W16" s="44">
        <f>W7/RES_summary!W$6</f>
        <v>0.61700793489544359</v>
      </c>
      <c r="X16" s="44">
        <f>X7/RES_summary!X$6</f>
        <v>0.6378758730718137</v>
      </c>
      <c r="Y16" s="44">
        <f>Y7/RES_summary!Y$6</f>
        <v>0.65725978385854389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2676.389923161591</v>
      </c>
      <c r="C17" s="52">
        <f t="shared" si="4"/>
        <v>2729.2973136873602</v>
      </c>
      <c r="D17" s="52">
        <f t="shared" si="4"/>
        <v>2764.9962317152444</v>
      </c>
      <c r="E17" s="52">
        <f t="shared" si="4"/>
        <v>2814.5336878431563</v>
      </c>
      <c r="F17" s="52">
        <f t="shared" si="4"/>
        <v>2859.2349539380034</v>
      </c>
      <c r="G17" s="52">
        <f t="shared" si="4"/>
        <v>2897.0966515513819</v>
      </c>
      <c r="H17" s="52">
        <f t="shared" si="4"/>
        <v>2947.94877341245</v>
      </c>
      <c r="I17" s="52">
        <f t="shared" si="4"/>
        <v>2991.2300227810329</v>
      </c>
      <c r="J17" s="52">
        <f t="shared" si="4"/>
        <v>3049.9362050954519</v>
      </c>
      <c r="K17" s="52">
        <f t="shared" si="4"/>
        <v>3127.5836736500278</v>
      </c>
      <c r="L17" s="52">
        <f t="shared" si="4"/>
        <v>3202.2078898812406</v>
      </c>
      <c r="M17" s="52">
        <f t="shared" si="4"/>
        <v>3258.098856491074</v>
      </c>
      <c r="N17" s="52">
        <f t="shared" si="4"/>
        <v>3347.7186905346884</v>
      </c>
      <c r="O17" s="52">
        <f t="shared" si="4"/>
        <v>3385.0187128689167</v>
      </c>
      <c r="P17" s="52">
        <f t="shared" si="4"/>
        <v>3436.8654964678281</v>
      </c>
      <c r="Q17" s="52">
        <f t="shared" si="4"/>
        <v>3490.8783064766276</v>
      </c>
      <c r="R17" s="52">
        <f t="shared" ref="R17:V17" si="5">R13*R16</f>
        <v>3662.1986368169228</v>
      </c>
      <c r="S17" s="52">
        <f t="shared" si="5"/>
        <v>3840.7823166290873</v>
      </c>
      <c r="T17" s="52">
        <f t="shared" si="5"/>
        <v>4012.1347034609767</v>
      </c>
      <c r="U17" s="52">
        <f t="shared" si="5"/>
        <v>4151.4123202465635</v>
      </c>
      <c r="V17" s="52">
        <f t="shared" si="5"/>
        <v>4310.029087048908</v>
      </c>
      <c r="W17" s="52">
        <f t="shared" ref="W17:Y17" si="6">W13*W16</f>
        <v>4388.0640136054353</v>
      </c>
      <c r="X17" s="52">
        <f t="shared" si="6"/>
        <v>4471.6988593284568</v>
      </c>
      <c r="Y17" s="52">
        <f t="shared" si="6"/>
        <v>4541.5613941651736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86.948149318667788</v>
      </c>
      <c r="C18" s="36">
        <f>C3*11630*1000/RES_summary!C$6</f>
        <v>89.791662996152411</v>
      </c>
      <c r="D18" s="36">
        <f>D3*11630*1000/RES_summary!D$6</f>
        <v>91.862902751997638</v>
      </c>
      <c r="E18" s="36">
        <f>E3*11630*1000/RES_summary!E$6</f>
        <v>94.244724925892314</v>
      </c>
      <c r="F18" s="36">
        <f>F3*11630*1000/RES_summary!F$6</f>
        <v>96.387754618044724</v>
      </c>
      <c r="G18" s="36">
        <f>G3*11630*1000/RES_summary!G$6</f>
        <v>98.185721300179395</v>
      </c>
      <c r="H18" s="36">
        <f>H3*11630*1000/RES_summary!H$6</f>
        <v>100.40666511730639</v>
      </c>
      <c r="I18" s="36">
        <f>I3*11630*1000/RES_summary!I$6</f>
        <v>102.24877375113425</v>
      </c>
      <c r="J18" s="36">
        <f>J3*11630*1000/RES_summary!J$6</f>
        <v>104.25378476986018</v>
      </c>
      <c r="K18" s="36">
        <f>K3*11630*1000/RES_summary!K$6</f>
        <v>106.6928041456168</v>
      </c>
      <c r="L18" s="36">
        <f>L3*11630*1000/RES_summary!L$6</f>
        <v>109.15375593143301</v>
      </c>
      <c r="M18" s="36">
        <f>M3*11630*1000/RES_summary!M$6</f>
        <v>112.21370796682271</v>
      </c>
      <c r="N18" s="36">
        <f>N3*11630*1000/RES_summary!N$6</f>
        <v>115.95412675226373</v>
      </c>
      <c r="O18" s="36">
        <f>O3*11630*1000/RES_summary!O$6</f>
        <v>118.20104221891411</v>
      </c>
      <c r="P18" s="36">
        <f>P3*11630*1000/RES_summary!P$6</f>
        <v>120.99328683914366</v>
      </c>
      <c r="Q18" s="36">
        <f>Q3*11630*1000/RES_summary!Q$6</f>
        <v>123.97352471457152</v>
      </c>
      <c r="R18" s="36">
        <f>R3*11630*1000/RES_summary!R$6</f>
        <v>132.86116158162704</v>
      </c>
      <c r="S18" s="36">
        <f>S3*11630*1000/RES_summary!S$6</f>
        <v>141.42878015061493</v>
      </c>
      <c r="T18" s="36">
        <f>T3*11630*1000/RES_summary!T$6</f>
        <v>147.9778411152021</v>
      </c>
      <c r="U18" s="36">
        <f>U3*11630*1000/RES_summary!U$6</f>
        <v>152.01941702515902</v>
      </c>
      <c r="V18" s="36">
        <f>V3*11630*1000/RES_summary!V$6</f>
        <v>165.58255964474094</v>
      </c>
      <c r="W18" s="36">
        <f>W3*11630*1000/RES_summary!W$6</f>
        <v>179.41874477486161</v>
      </c>
      <c r="X18" s="36">
        <f>X3*11630*1000/RES_summary!X$6</f>
        <v>174.46900750757993</v>
      </c>
      <c r="Y18" s="36">
        <f>Y3*11630*1000/RES_summary!Y$6</f>
        <v>172.94470893591219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730686</v>
      </c>
      <c r="C3" s="120">
        <v>695986</v>
      </c>
      <c r="D3" s="120">
        <v>667836</v>
      </c>
      <c r="E3" s="120">
        <v>640510</v>
      </c>
      <c r="F3" s="120">
        <v>626839</v>
      </c>
      <c r="G3" s="120">
        <v>599280</v>
      </c>
      <c r="H3" s="120">
        <v>595724</v>
      </c>
      <c r="I3" s="120">
        <v>570224</v>
      </c>
      <c r="J3" s="120">
        <v>579362</v>
      </c>
      <c r="K3" s="120">
        <v>612133</v>
      </c>
      <c r="L3" s="120">
        <v>666178</v>
      </c>
      <c r="M3" s="120">
        <v>701633</v>
      </c>
      <c r="N3" s="120">
        <v>720161</v>
      </c>
      <c r="O3" s="120">
        <v>721341</v>
      </c>
      <c r="P3" s="120">
        <v>702553</v>
      </c>
      <c r="Q3" s="120">
        <v>678703</v>
      </c>
      <c r="R3" s="120">
        <v>651345</v>
      </c>
      <c r="S3" s="120">
        <v>625079</v>
      </c>
      <c r="T3" s="120">
        <v>587421</v>
      </c>
      <c r="U3" s="120">
        <v>531511</v>
      </c>
      <c r="V3" s="120">
        <v>496390</v>
      </c>
      <c r="W3" s="120">
        <v>463029</v>
      </c>
      <c r="X3" s="120">
        <v>435683</v>
      </c>
      <c r="Y3" s="120">
        <v>417469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730686</v>
      </c>
      <c r="C5" s="52">
        <v>695986</v>
      </c>
      <c r="D5" s="52">
        <v>667836</v>
      </c>
      <c r="E5" s="52">
        <v>640510</v>
      </c>
      <c r="F5" s="52">
        <v>626839</v>
      </c>
      <c r="G5" s="52">
        <v>599280</v>
      </c>
      <c r="H5" s="52">
        <v>595724</v>
      </c>
      <c r="I5" s="52">
        <v>570224</v>
      </c>
      <c r="J5" s="52">
        <v>579362</v>
      </c>
      <c r="K5" s="52">
        <v>612133</v>
      </c>
      <c r="L5" s="52">
        <v>666178</v>
      </c>
      <c r="M5" s="52">
        <v>701633</v>
      </c>
      <c r="N5" s="52">
        <v>720161</v>
      </c>
      <c r="O5" s="52">
        <v>721341</v>
      </c>
      <c r="P5" s="52">
        <v>702553</v>
      </c>
      <c r="Q5" s="52">
        <v>678703</v>
      </c>
      <c r="R5" s="52">
        <v>651345</v>
      </c>
      <c r="S5" s="52">
        <v>625079</v>
      </c>
      <c r="T5" s="52">
        <v>587421</v>
      </c>
      <c r="U5" s="52">
        <v>531511</v>
      </c>
      <c r="V5" s="52">
        <v>496390</v>
      </c>
      <c r="W5" s="52">
        <v>463029</v>
      </c>
      <c r="X5" s="52">
        <v>435683</v>
      </c>
      <c r="Y5" s="52">
        <v>417469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1801</v>
      </c>
      <c r="C8" s="52">
        <v>1666</v>
      </c>
      <c r="D8" s="52">
        <v>1599</v>
      </c>
      <c r="E8" s="52">
        <v>1501</v>
      </c>
      <c r="F8" s="52">
        <v>1505</v>
      </c>
      <c r="G8" s="52">
        <v>1548</v>
      </c>
      <c r="H8" s="52">
        <v>1627</v>
      </c>
      <c r="I8" s="52">
        <v>1733</v>
      </c>
      <c r="J8" s="52">
        <v>2002</v>
      </c>
      <c r="K8" s="52">
        <v>2426</v>
      </c>
      <c r="L8" s="52">
        <v>3203</v>
      </c>
      <c r="M8" s="52">
        <v>4254</v>
      </c>
      <c r="N8" s="52">
        <v>5305</v>
      </c>
      <c r="O8" s="52">
        <v>6151</v>
      </c>
      <c r="P8" s="52">
        <v>6552</v>
      </c>
      <c r="Q8" s="52">
        <v>6572</v>
      </c>
      <c r="R8" s="52">
        <v>6288</v>
      </c>
      <c r="S8" s="52">
        <v>6100</v>
      </c>
      <c r="T8" s="52">
        <v>5896</v>
      </c>
      <c r="U8" s="52">
        <v>5567</v>
      </c>
      <c r="V8" s="52">
        <v>5415</v>
      </c>
      <c r="W8" s="52">
        <v>5583</v>
      </c>
      <c r="X8" s="52">
        <v>5934</v>
      </c>
      <c r="Y8" s="52">
        <v>6594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188790</v>
      </c>
      <c r="C10" s="52">
        <v>179900</v>
      </c>
      <c r="D10" s="52">
        <v>172906</v>
      </c>
      <c r="E10" s="52">
        <v>166140</v>
      </c>
      <c r="F10" s="52">
        <v>162931</v>
      </c>
      <c r="G10" s="52">
        <v>156003</v>
      </c>
      <c r="H10" s="52">
        <v>155200</v>
      </c>
      <c r="I10" s="52">
        <v>148646</v>
      </c>
      <c r="J10" s="52">
        <v>151104</v>
      </c>
      <c r="K10" s="52">
        <v>161638</v>
      </c>
      <c r="L10" s="52">
        <v>179672</v>
      </c>
      <c r="M10" s="52">
        <v>196718</v>
      </c>
      <c r="N10" s="52">
        <v>206664</v>
      </c>
      <c r="O10" s="52">
        <v>211213</v>
      </c>
      <c r="P10" s="52">
        <v>207709</v>
      </c>
      <c r="Q10" s="52">
        <v>198207</v>
      </c>
      <c r="R10" s="52">
        <v>179163</v>
      </c>
      <c r="S10" s="52">
        <v>164099</v>
      </c>
      <c r="T10" s="52">
        <v>147502</v>
      </c>
      <c r="U10" s="52">
        <v>130232</v>
      </c>
      <c r="V10" s="52">
        <v>119689</v>
      </c>
      <c r="W10" s="52">
        <v>112297</v>
      </c>
      <c r="X10" s="52">
        <v>110295</v>
      </c>
      <c r="Y10" s="52">
        <v>112946</v>
      </c>
      <c r="DA10" s="63" t="s">
        <v>1061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541896</v>
      </c>
      <c r="C15" s="52">
        <v>516086</v>
      </c>
      <c r="D15" s="52">
        <v>494930</v>
      </c>
      <c r="E15" s="52">
        <v>466970</v>
      </c>
      <c r="F15" s="52">
        <v>455382</v>
      </c>
      <c r="G15" s="52">
        <v>433659</v>
      </c>
      <c r="H15" s="52">
        <v>428064</v>
      </c>
      <c r="I15" s="52">
        <v>406772</v>
      </c>
      <c r="J15" s="52">
        <v>409878</v>
      </c>
      <c r="K15" s="52">
        <v>423223</v>
      </c>
      <c r="L15" s="52">
        <v>446490</v>
      </c>
      <c r="M15" s="52">
        <v>456113</v>
      </c>
      <c r="N15" s="52">
        <v>458863</v>
      </c>
      <c r="O15" s="52">
        <v>452949</v>
      </c>
      <c r="P15" s="52">
        <v>436871</v>
      </c>
      <c r="Q15" s="52">
        <v>424255</v>
      </c>
      <c r="R15" s="52">
        <v>416723</v>
      </c>
      <c r="S15" s="52">
        <v>406705</v>
      </c>
      <c r="T15" s="52">
        <v>387506</v>
      </c>
      <c r="U15" s="52">
        <v>353568</v>
      </c>
      <c r="V15" s="52">
        <v>331561</v>
      </c>
      <c r="W15" s="52">
        <v>308035</v>
      </c>
      <c r="X15" s="52">
        <v>282012</v>
      </c>
      <c r="Y15" s="52">
        <v>261575</v>
      </c>
      <c r="DA15" s="63" t="s">
        <v>1064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7400</v>
      </c>
      <c r="F16" s="52">
        <v>8526</v>
      </c>
      <c r="G16" s="52">
        <v>9618</v>
      </c>
      <c r="H16" s="52">
        <v>12460</v>
      </c>
      <c r="I16" s="52">
        <v>14806</v>
      </c>
      <c r="J16" s="52">
        <v>18380</v>
      </c>
      <c r="K16" s="52">
        <v>27272</v>
      </c>
      <c r="L16" s="52">
        <v>40016</v>
      </c>
      <c r="M16" s="52">
        <v>48802</v>
      </c>
      <c r="N16" s="52">
        <v>54634</v>
      </c>
      <c r="O16" s="52">
        <v>57179</v>
      </c>
      <c r="P16" s="52">
        <v>57973</v>
      </c>
      <c r="Q16" s="52">
        <v>56241</v>
      </c>
      <c r="R16" s="52">
        <v>55459</v>
      </c>
      <c r="S16" s="52">
        <v>54275</v>
      </c>
      <c r="T16" s="52">
        <v>52413</v>
      </c>
      <c r="U16" s="52">
        <v>47711</v>
      </c>
      <c r="V16" s="52">
        <v>45140</v>
      </c>
      <c r="W16" s="52">
        <v>42697</v>
      </c>
      <c r="X16" s="52">
        <v>43376</v>
      </c>
      <c r="Y16" s="52">
        <v>42948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9615</v>
      </c>
      <c r="C20" s="52">
        <v>9142</v>
      </c>
      <c r="D20" s="52">
        <v>8794</v>
      </c>
      <c r="E20" s="52">
        <v>8460</v>
      </c>
      <c r="F20" s="52">
        <v>8316</v>
      </c>
      <c r="G20" s="52">
        <v>7977</v>
      </c>
      <c r="H20" s="52">
        <v>7951</v>
      </c>
      <c r="I20" s="52">
        <v>7644</v>
      </c>
      <c r="J20" s="52">
        <v>7808</v>
      </c>
      <c r="K20" s="52">
        <v>8399</v>
      </c>
      <c r="L20" s="52">
        <v>9269</v>
      </c>
      <c r="M20" s="52">
        <v>9962</v>
      </c>
      <c r="N20" s="52">
        <v>10221</v>
      </c>
      <c r="O20" s="52">
        <v>10415</v>
      </c>
      <c r="P20" s="52">
        <v>10518</v>
      </c>
      <c r="Q20" s="52">
        <v>10031</v>
      </c>
      <c r="R20" s="52">
        <v>9109</v>
      </c>
      <c r="S20" s="52">
        <v>8801</v>
      </c>
      <c r="T20" s="52">
        <v>8285</v>
      </c>
      <c r="U20" s="52">
        <v>6860</v>
      </c>
      <c r="V20" s="52">
        <v>4307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55991</v>
      </c>
      <c r="C21" s="52">
        <v>52998</v>
      </c>
      <c r="D21" s="52">
        <v>46781</v>
      </c>
      <c r="E21" s="52">
        <v>40286</v>
      </c>
      <c r="F21" s="52">
        <v>34700</v>
      </c>
      <c r="G21" s="52">
        <v>26772</v>
      </c>
      <c r="H21" s="52">
        <v>21463</v>
      </c>
      <c r="I21" s="52">
        <v>16359</v>
      </c>
      <c r="J21" s="52">
        <v>14679</v>
      </c>
      <c r="K21" s="52">
        <v>15542</v>
      </c>
      <c r="L21" s="52">
        <v>17269</v>
      </c>
      <c r="M21" s="52">
        <v>23081</v>
      </c>
      <c r="N21" s="52">
        <v>29457</v>
      </c>
      <c r="O21" s="52">
        <v>31480</v>
      </c>
      <c r="P21" s="52">
        <v>31930</v>
      </c>
      <c r="Q21" s="52">
        <v>30116</v>
      </c>
      <c r="R21" s="52">
        <v>25384</v>
      </c>
      <c r="S21" s="52">
        <v>23006</v>
      </c>
      <c r="T21" s="52">
        <v>20768</v>
      </c>
      <c r="U21" s="52">
        <v>16940</v>
      </c>
      <c r="V21" s="52">
        <v>14079</v>
      </c>
      <c r="W21" s="52">
        <v>10864</v>
      </c>
      <c r="X21" s="52">
        <v>9139</v>
      </c>
      <c r="Y21" s="52">
        <v>8153</v>
      </c>
      <c r="DA21" s="63" t="s">
        <v>1067</v>
      </c>
    </row>
    <row r="22" spans="1:105" ht="12" customHeight="1" x14ac:dyDescent="0.25">
      <c r="A22" s="109" t="s">
        <v>120</v>
      </c>
      <c r="B22" s="36">
        <v>665080</v>
      </c>
      <c r="C22" s="36">
        <v>633846</v>
      </c>
      <c r="D22" s="36">
        <v>612261</v>
      </c>
      <c r="E22" s="36">
        <v>591764</v>
      </c>
      <c r="F22" s="36">
        <v>583823</v>
      </c>
      <c r="G22" s="36">
        <v>564531</v>
      </c>
      <c r="H22" s="36">
        <v>566310</v>
      </c>
      <c r="I22" s="36">
        <v>546221</v>
      </c>
      <c r="J22" s="36">
        <v>556875</v>
      </c>
      <c r="K22" s="36">
        <v>588192</v>
      </c>
      <c r="L22" s="36">
        <v>639640</v>
      </c>
      <c r="M22" s="36">
        <v>668590</v>
      </c>
      <c r="N22" s="36">
        <v>680483</v>
      </c>
      <c r="O22" s="36">
        <v>679446</v>
      </c>
      <c r="P22" s="36">
        <v>660105</v>
      </c>
      <c r="Q22" s="36">
        <v>638556</v>
      </c>
      <c r="R22" s="36">
        <v>616852</v>
      </c>
      <c r="S22" s="36">
        <v>593272</v>
      </c>
      <c r="T22" s="36">
        <v>558368</v>
      </c>
      <c r="U22" s="36">
        <v>507711</v>
      </c>
      <c r="V22" s="36">
        <v>478004</v>
      </c>
      <c r="W22" s="36">
        <v>452165</v>
      </c>
      <c r="X22" s="36">
        <v>426544</v>
      </c>
      <c r="Y22" s="36">
        <v>409316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44482</v>
      </c>
      <c r="C24" s="120">
        <v>43406</v>
      </c>
      <c r="D24" s="120">
        <v>38654</v>
      </c>
      <c r="E24" s="120">
        <v>34235</v>
      </c>
      <c r="F24" s="120">
        <v>30320</v>
      </c>
      <c r="G24" s="120">
        <v>24381</v>
      </c>
      <c r="H24" s="120">
        <v>20308</v>
      </c>
      <c r="I24" s="120">
        <v>16895</v>
      </c>
      <c r="J24" s="120">
        <v>15450</v>
      </c>
      <c r="K24" s="120">
        <v>14525</v>
      </c>
      <c r="L24" s="120">
        <v>14818</v>
      </c>
      <c r="M24" s="120">
        <v>19131</v>
      </c>
      <c r="N24" s="120">
        <v>25640</v>
      </c>
      <c r="O24" s="120">
        <v>28213</v>
      </c>
      <c r="P24" s="120">
        <v>31276</v>
      </c>
      <c r="Q24" s="120">
        <v>32333</v>
      </c>
      <c r="R24" s="120">
        <v>34213</v>
      </c>
      <c r="S24" s="120">
        <v>35262</v>
      </c>
      <c r="T24" s="120">
        <v>37102</v>
      </c>
      <c r="U24" s="120">
        <v>37145</v>
      </c>
      <c r="V24" s="120">
        <v>37246</v>
      </c>
      <c r="W24" s="120">
        <v>38402</v>
      </c>
      <c r="X24" s="120">
        <v>40543</v>
      </c>
      <c r="Y24" s="120">
        <v>42217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44482</v>
      </c>
      <c r="C26" s="52">
        <v>43406</v>
      </c>
      <c r="D26" s="52">
        <v>38654</v>
      </c>
      <c r="E26" s="52">
        <v>34235</v>
      </c>
      <c r="F26" s="52">
        <v>30320</v>
      </c>
      <c r="G26" s="52">
        <v>24381</v>
      </c>
      <c r="H26" s="52">
        <v>20308</v>
      </c>
      <c r="I26" s="52">
        <v>16895</v>
      </c>
      <c r="J26" s="52">
        <v>15450</v>
      </c>
      <c r="K26" s="52">
        <v>14525</v>
      </c>
      <c r="L26" s="52">
        <v>14818</v>
      </c>
      <c r="M26" s="52">
        <v>19131</v>
      </c>
      <c r="N26" s="52">
        <v>25640</v>
      </c>
      <c r="O26" s="52">
        <v>28213</v>
      </c>
      <c r="P26" s="52">
        <v>31276</v>
      </c>
      <c r="Q26" s="52">
        <v>32333</v>
      </c>
      <c r="R26" s="52">
        <v>34213</v>
      </c>
      <c r="S26" s="52">
        <v>35262</v>
      </c>
      <c r="T26" s="52">
        <v>37102</v>
      </c>
      <c r="U26" s="52">
        <v>37145</v>
      </c>
      <c r="V26" s="52">
        <v>37246</v>
      </c>
      <c r="W26" s="52">
        <v>38402</v>
      </c>
      <c r="X26" s="52">
        <v>40543</v>
      </c>
      <c r="Y26" s="52">
        <v>42217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110</v>
      </c>
      <c r="C29" s="52">
        <v>102</v>
      </c>
      <c r="D29" s="52">
        <v>98</v>
      </c>
      <c r="E29" s="52">
        <v>87</v>
      </c>
      <c r="F29" s="52">
        <v>73</v>
      </c>
      <c r="G29" s="52">
        <v>56</v>
      </c>
      <c r="H29" s="52">
        <v>40</v>
      </c>
      <c r="I29" s="52">
        <v>29</v>
      </c>
      <c r="J29" s="52">
        <v>26</v>
      </c>
      <c r="K29" s="52">
        <v>18</v>
      </c>
      <c r="L29" s="52">
        <v>28</v>
      </c>
      <c r="M29" s="52">
        <v>71</v>
      </c>
      <c r="N29" s="52">
        <v>163</v>
      </c>
      <c r="O29" s="52">
        <v>273</v>
      </c>
      <c r="P29" s="52">
        <v>377</v>
      </c>
      <c r="Q29" s="52">
        <v>455</v>
      </c>
      <c r="R29" s="52">
        <v>548</v>
      </c>
      <c r="S29" s="52">
        <v>621</v>
      </c>
      <c r="T29" s="52">
        <v>705</v>
      </c>
      <c r="U29" s="52">
        <v>747</v>
      </c>
      <c r="V29" s="52">
        <v>771</v>
      </c>
      <c r="W29" s="52">
        <v>791</v>
      </c>
      <c r="X29" s="52">
        <v>805</v>
      </c>
      <c r="Y29" s="52">
        <v>843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44482</v>
      </c>
      <c r="C35" s="52">
        <v>43406</v>
      </c>
      <c r="D35" s="52">
        <v>38654</v>
      </c>
      <c r="E35" s="52">
        <v>33926</v>
      </c>
      <c r="F35" s="52">
        <v>29962</v>
      </c>
      <c r="G35" s="52">
        <v>23998</v>
      </c>
      <c r="H35" s="52">
        <v>19812</v>
      </c>
      <c r="I35" s="52">
        <v>16364</v>
      </c>
      <c r="J35" s="52">
        <v>14889</v>
      </c>
      <c r="K35" s="52">
        <v>13708</v>
      </c>
      <c r="L35" s="52">
        <v>13609</v>
      </c>
      <c r="M35" s="52">
        <v>17048</v>
      </c>
      <c r="N35" s="52">
        <v>22716</v>
      </c>
      <c r="O35" s="52">
        <v>24966</v>
      </c>
      <c r="P35" s="52">
        <v>27642</v>
      </c>
      <c r="Q35" s="52">
        <v>28623</v>
      </c>
      <c r="R35" s="52">
        <v>30294</v>
      </c>
      <c r="S35" s="52">
        <v>31182</v>
      </c>
      <c r="T35" s="52">
        <v>32652</v>
      </c>
      <c r="U35" s="52">
        <v>32710</v>
      </c>
      <c r="V35" s="52">
        <v>32798</v>
      </c>
      <c r="W35" s="52">
        <v>33760</v>
      </c>
      <c r="X35" s="52">
        <v>34928</v>
      </c>
      <c r="Y35" s="52">
        <v>36100</v>
      </c>
      <c r="DA35" s="63" t="s">
        <v>1073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309</v>
      </c>
      <c r="F36" s="52">
        <v>358</v>
      </c>
      <c r="G36" s="52">
        <v>383</v>
      </c>
      <c r="H36" s="52">
        <v>496</v>
      </c>
      <c r="I36" s="52">
        <v>531</v>
      </c>
      <c r="J36" s="52">
        <v>561</v>
      </c>
      <c r="K36" s="52">
        <v>817</v>
      </c>
      <c r="L36" s="52">
        <v>1209</v>
      </c>
      <c r="M36" s="52">
        <v>2083</v>
      </c>
      <c r="N36" s="52">
        <v>2924</v>
      </c>
      <c r="O36" s="52">
        <v>3247</v>
      </c>
      <c r="P36" s="52">
        <v>3634</v>
      </c>
      <c r="Q36" s="52">
        <v>3710</v>
      </c>
      <c r="R36" s="52">
        <v>3919</v>
      </c>
      <c r="S36" s="52">
        <v>4080</v>
      </c>
      <c r="T36" s="52">
        <v>4450</v>
      </c>
      <c r="U36" s="52">
        <v>4435</v>
      </c>
      <c r="V36" s="52">
        <v>4448</v>
      </c>
      <c r="W36" s="52">
        <v>4642</v>
      </c>
      <c r="X36" s="52">
        <v>5615</v>
      </c>
      <c r="Y36" s="52">
        <v>6117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3454</v>
      </c>
      <c r="C40" s="52">
        <v>3345</v>
      </c>
      <c r="D40" s="52">
        <v>2868</v>
      </c>
      <c r="E40" s="52">
        <v>2387</v>
      </c>
      <c r="F40" s="52">
        <v>1936</v>
      </c>
      <c r="G40" s="52">
        <v>1375</v>
      </c>
      <c r="H40" s="52">
        <v>909</v>
      </c>
      <c r="I40" s="52">
        <v>614</v>
      </c>
      <c r="J40" s="52">
        <v>505</v>
      </c>
      <c r="K40" s="52">
        <v>414</v>
      </c>
      <c r="L40" s="52">
        <v>425</v>
      </c>
      <c r="M40" s="52">
        <v>817</v>
      </c>
      <c r="N40" s="52">
        <v>1447</v>
      </c>
      <c r="O40" s="52">
        <v>1604</v>
      </c>
      <c r="P40" s="52">
        <v>1745</v>
      </c>
      <c r="Q40" s="52">
        <v>1690</v>
      </c>
      <c r="R40" s="52">
        <v>1503</v>
      </c>
      <c r="S40" s="52">
        <v>1427</v>
      </c>
      <c r="T40" s="52">
        <v>1408</v>
      </c>
      <c r="U40" s="52">
        <v>1286</v>
      </c>
      <c r="V40" s="52">
        <v>1141</v>
      </c>
      <c r="W40" s="52">
        <v>945</v>
      </c>
      <c r="X40" s="52">
        <v>837</v>
      </c>
      <c r="Y40" s="52">
        <v>772</v>
      </c>
      <c r="DA40" s="63" t="s">
        <v>1075</v>
      </c>
    </row>
    <row r="41" spans="1:105" ht="12" customHeight="1" x14ac:dyDescent="0.25">
      <c r="A41" s="109" t="s">
        <v>120</v>
      </c>
      <c r="B41" s="36">
        <v>41028</v>
      </c>
      <c r="C41" s="36">
        <v>40061</v>
      </c>
      <c r="D41" s="36">
        <v>35786</v>
      </c>
      <c r="E41" s="36">
        <v>31848</v>
      </c>
      <c r="F41" s="36">
        <v>28384</v>
      </c>
      <c r="G41" s="36">
        <v>23006</v>
      </c>
      <c r="H41" s="36">
        <v>19399</v>
      </c>
      <c r="I41" s="36">
        <v>16281</v>
      </c>
      <c r="J41" s="36">
        <v>14945</v>
      </c>
      <c r="K41" s="36">
        <v>14111</v>
      </c>
      <c r="L41" s="36">
        <v>14393</v>
      </c>
      <c r="M41" s="36">
        <v>18314</v>
      </c>
      <c r="N41" s="36">
        <v>24193</v>
      </c>
      <c r="O41" s="36">
        <v>26609</v>
      </c>
      <c r="P41" s="36">
        <v>29531</v>
      </c>
      <c r="Q41" s="36">
        <v>30643</v>
      </c>
      <c r="R41" s="36">
        <v>32710</v>
      </c>
      <c r="S41" s="36">
        <v>33835</v>
      </c>
      <c r="T41" s="36">
        <v>35694</v>
      </c>
      <c r="U41" s="36">
        <v>35859</v>
      </c>
      <c r="V41" s="36">
        <v>36105</v>
      </c>
      <c r="W41" s="36">
        <v>37457</v>
      </c>
      <c r="X41" s="36">
        <v>39706</v>
      </c>
      <c r="Y41" s="36">
        <v>41445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0</v>
      </c>
      <c r="C43" s="120">
        <v>0</v>
      </c>
      <c r="D43" s="120">
        <v>0</v>
      </c>
      <c r="E43" s="120">
        <v>0</v>
      </c>
      <c r="F43" s="120">
        <v>0</v>
      </c>
      <c r="G43" s="120">
        <v>0</v>
      </c>
      <c r="H43" s="120">
        <v>0</v>
      </c>
      <c r="I43" s="120">
        <v>0</v>
      </c>
      <c r="J43" s="120">
        <v>0</v>
      </c>
      <c r="K43" s="120">
        <v>0</v>
      </c>
      <c r="L43" s="120">
        <v>0</v>
      </c>
      <c r="M43" s="120">
        <v>0</v>
      </c>
      <c r="N43" s="120">
        <v>0</v>
      </c>
      <c r="O43" s="120">
        <v>0</v>
      </c>
      <c r="P43" s="120">
        <v>0</v>
      </c>
      <c r="Q43" s="120">
        <v>0</v>
      </c>
      <c r="R43" s="120">
        <v>0</v>
      </c>
      <c r="S43" s="120">
        <v>0</v>
      </c>
      <c r="T43" s="120">
        <v>0</v>
      </c>
      <c r="U43" s="120">
        <v>0</v>
      </c>
      <c r="V43" s="120">
        <v>0</v>
      </c>
      <c r="W43" s="120">
        <v>0</v>
      </c>
      <c r="X43" s="120">
        <v>0</v>
      </c>
      <c r="Y43" s="120">
        <v>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1079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1081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1083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1233596</v>
      </c>
      <c r="C62" s="120">
        <v>1263614</v>
      </c>
      <c r="D62" s="120">
        <v>1286407</v>
      </c>
      <c r="E62" s="120">
        <v>1324312</v>
      </c>
      <c r="F62" s="120">
        <v>1344136</v>
      </c>
      <c r="G62" s="120">
        <v>1352512</v>
      </c>
      <c r="H62" s="120">
        <v>1313422</v>
      </c>
      <c r="I62" s="120">
        <v>1267008</v>
      </c>
      <c r="J62" s="120">
        <v>1270988</v>
      </c>
      <c r="K62" s="120">
        <v>1247946</v>
      </c>
      <c r="L62" s="120">
        <v>1236850</v>
      </c>
      <c r="M62" s="120">
        <v>1206752</v>
      </c>
      <c r="N62" s="120">
        <v>1190609</v>
      </c>
      <c r="O62" s="120">
        <v>1158625</v>
      </c>
      <c r="P62" s="120">
        <v>1140204</v>
      </c>
      <c r="Q62" s="120">
        <v>1169817</v>
      </c>
      <c r="R62" s="120">
        <v>1213118</v>
      </c>
      <c r="S62" s="120">
        <v>1237714</v>
      </c>
      <c r="T62" s="120">
        <v>1238410</v>
      </c>
      <c r="U62" s="120">
        <v>1237290</v>
      </c>
      <c r="V62" s="120">
        <v>1236216</v>
      </c>
      <c r="W62" s="120">
        <v>1237124</v>
      </c>
      <c r="X62" s="120">
        <v>1196433</v>
      </c>
      <c r="Y62" s="120">
        <v>1211518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1233596</v>
      </c>
      <c r="C64" s="52">
        <v>1263614</v>
      </c>
      <c r="D64" s="52">
        <v>1286407</v>
      </c>
      <c r="E64" s="52">
        <v>1324312</v>
      </c>
      <c r="F64" s="52">
        <v>1344136</v>
      </c>
      <c r="G64" s="52">
        <v>1352512</v>
      </c>
      <c r="H64" s="52">
        <v>1313422</v>
      </c>
      <c r="I64" s="52">
        <v>1267008</v>
      </c>
      <c r="J64" s="52">
        <v>1270988</v>
      </c>
      <c r="K64" s="52">
        <v>1247946</v>
      </c>
      <c r="L64" s="52">
        <v>1236850</v>
      </c>
      <c r="M64" s="52">
        <v>1206752</v>
      </c>
      <c r="N64" s="52">
        <v>1190609</v>
      </c>
      <c r="O64" s="52">
        <v>1158625</v>
      </c>
      <c r="P64" s="52">
        <v>1140204</v>
      </c>
      <c r="Q64" s="52">
        <v>1169817</v>
      </c>
      <c r="R64" s="52">
        <v>1213118</v>
      </c>
      <c r="S64" s="52">
        <v>1237714</v>
      </c>
      <c r="T64" s="52">
        <v>1238410</v>
      </c>
      <c r="U64" s="52">
        <v>1237290</v>
      </c>
      <c r="V64" s="52">
        <v>1236216</v>
      </c>
      <c r="W64" s="52">
        <v>1237124</v>
      </c>
      <c r="X64" s="52">
        <v>1196433</v>
      </c>
      <c r="Y64" s="52">
        <v>1211518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3041</v>
      </c>
      <c r="C67" s="52">
        <v>2826</v>
      </c>
      <c r="D67" s="52">
        <v>2758</v>
      </c>
      <c r="E67" s="52">
        <v>3026</v>
      </c>
      <c r="F67" s="52">
        <v>3543</v>
      </c>
      <c r="G67" s="52">
        <v>4137</v>
      </c>
      <c r="H67" s="52">
        <v>4491</v>
      </c>
      <c r="I67" s="52">
        <v>4686</v>
      </c>
      <c r="J67" s="52">
        <v>4966</v>
      </c>
      <c r="K67" s="52">
        <v>5260</v>
      </c>
      <c r="L67" s="52">
        <v>5728</v>
      </c>
      <c r="M67" s="52">
        <v>6170</v>
      </c>
      <c r="N67" s="52">
        <v>6770</v>
      </c>
      <c r="O67" s="52">
        <v>7440</v>
      </c>
      <c r="P67" s="52">
        <v>8309</v>
      </c>
      <c r="Q67" s="52">
        <v>10010</v>
      </c>
      <c r="R67" s="52">
        <v>13335</v>
      </c>
      <c r="S67" s="52">
        <v>18473</v>
      </c>
      <c r="T67" s="52">
        <v>23952</v>
      </c>
      <c r="U67" s="52">
        <v>29198</v>
      </c>
      <c r="V67" s="52">
        <v>33734</v>
      </c>
      <c r="W67" s="52">
        <v>37005</v>
      </c>
      <c r="X67" s="52">
        <v>37075</v>
      </c>
      <c r="Y67" s="52">
        <v>35655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1200183</v>
      </c>
      <c r="C69" s="52">
        <v>1228064</v>
      </c>
      <c r="D69" s="52">
        <v>1253599</v>
      </c>
      <c r="E69" s="52">
        <v>1288763</v>
      </c>
      <c r="F69" s="52">
        <v>1304123</v>
      </c>
      <c r="G69" s="52">
        <v>1306155</v>
      </c>
      <c r="H69" s="52">
        <v>1280523</v>
      </c>
      <c r="I69" s="52">
        <v>1246431</v>
      </c>
      <c r="J69" s="52">
        <v>1231097</v>
      </c>
      <c r="K69" s="52">
        <v>1218189</v>
      </c>
      <c r="L69" s="52">
        <v>1212019</v>
      </c>
      <c r="M69" s="52">
        <v>1179481</v>
      </c>
      <c r="N69" s="52">
        <v>1149956</v>
      </c>
      <c r="O69" s="52">
        <v>1124875</v>
      </c>
      <c r="P69" s="52">
        <v>1107151</v>
      </c>
      <c r="Q69" s="52">
        <v>1135954</v>
      </c>
      <c r="R69" s="52">
        <v>1177878</v>
      </c>
      <c r="S69" s="52">
        <v>1201558</v>
      </c>
      <c r="T69" s="52">
        <v>1202316</v>
      </c>
      <c r="U69" s="52">
        <v>1201428</v>
      </c>
      <c r="V69" s="52">
        <v>1198576</v>
      </c>
      <c r="W69" s="52">
        <v>1191933</v>
      </c>
      <c r="X69" s="52">
        <v>1144912</v>
      </c>
      <c r="Y69" s="52">
        <v>1124973</v>
      </c>
      <c r="DA69" s="63" t="s">
        <v>1087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251</v>
      </c>
      <c r="F70" s="52">
        <v>279</v>
      </c>
      <c r="G70" s="52">
        <v>326</v>
      </c>
      <c r="H70" s="52">
        <v>371</v>
      </c>
      <c r="I70" s="52">
        <v>453</v>
      </c>
      <c r="J70" s="52">
        <v>566</v>
      </c>
      <c r="K70" s="52">
        <v>747</v>
      </c>
      <c r="L70" s="52">
        <v>1030</v>
      </c>
      <c r="M70" s="52">
        <v>1122</v>
      </c>
      <c r="N70" s="52">
        <v>1256</v>
      </c>
      <c r="O70" s="52">
        <v>1344</v>
      </c>
      <c r="P70" s="52">
        <v>1306</v>
      </c>
      <c r="Q70" s="52">
        <v>1348</v>
      </c>
      <c r="R70" s="52">
        <v>1522</v>
      </c>
      <c r="S70" s="52">
        <v>1549</v>
      </c>
      <c r="T70" s="52">
        <v>1537</v>
      </c>
      <c r="U70" s="52">
        <v>1492</v>
      </c>
      <c r="V70" s="52">
        <v>1499</v>
      </c>
      <c r="W70" s="52">
        <v>1665</v>
      </c>
      <c r="X70" s="52">
        <v>1586</v>
      </c>
      <c r="Y70" s="52">
        <v>1839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33413</v>
      </c>
      <c r="C73" s="52">
        <v>35550</v>
      </c>
      <c r="D73" s="52">
        <v>32808</v>
      </c>
      <c r="E73" s="52">
        <v>34408</v>
      </c>
      <c r="F73" s="52">
        <v>38699</v>
      </c>
      <c r="G73" s="52">
        <v>44804</v>
      </c>
      <c r="H73" s="52">
        <v>31336</v>
      </c>
      <c r="I73" s="52">
        <v>19805</v>
      </c>
      <c r="J73" s="52">
        <v>37393</v>
      </c>
      <c r="K73" s="52">
        <v>27236</v>
      </c>
      <c r="L73" s="52">
        <v>22130</v>
      </c>
      <c r="M73" s="52">
        <v>24114</v>
      </c>
      <c r="N73" s="52">
        <v>35971</v>
      </c>
      <c r="O73" s="52">
        <v>29293</v>
      </c>
      <c r="P73" s="52">
        <v>28579</v>
      </c>
      <c r="Q73" s="52">
        <v>29176</v>
      </c>
      <c r="R73" s="52">
        <v>29987</v>
      </c>
      <c r="S73" s="52">
        <v>30713</v>
      </c>
      <c r="T73" s="52">
        <v>30546</v>
      </c>
      <c r="U73" s="52">
        <v>30363</v>
      </c>
      <c r="V73" s="52">
        <v>31943</v>
      </c>
      <c r="W73" s="52">
        <v>38401</v>
      </c>
      <c r="X73" s="52">
        <v>42771</v>
      </c>
      <c r="Y73" s="52">
        <v>71401</v>
      </c>
      <c r="DA73" s="63" t="s">
        <v>1089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890</v>
      </c>
      <c r="F74" s="52">
        <v>1035</v>
      </c>
      <c r="G74" s="52">
        <v>1227</v>
      </c>
      <c r="H74" s="52">
        <v>1192</v>
      </c>
      <c r="I74" s="52">
        <v>319</v>
      </c>
      <c r="J74" s="52">
        <v>1932</v>
      </c>
      <c r="K74" s="52">
        <v>1774</v>
      </c>
      <c r="L74" s="52">
        <v>1671</v>
      </c>
      <c r="M74" s="52">
        <v>2035</v>
      </c>
      <c r="N74" s="52">
        <v>3426</v>
      </c>
      <c r="O74" s="52">
        <v>3113</v>
      </c>
      <c r="P74" s="52">
        <v>3168</v>
      </c>
      <c r="Q74" s="52">
        <v>3339</v>
      </c>
      <c r="R74" s="52">
        <v>3731</v>
      </c>
      <c r="S74" s="52">
        <v>3894</v>
      </c>
      <c r="T74" s="52">
        <v>4011</v>
      </c>
      <c r="U74" s="52">
        <v>4007</v>
      </c>
      <c r="V74" s="52">
        <v>4198</v>
      </c>
      <c r="W74" s="52">
        <v>5125</v>
      </c>
      <c r="X74" s="52">
        <v>7164</v>
      </c>
      <c r="Y74" s="52">
        <v>13305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1140527</v>
      </c>
      <c r="C78" s="52">
        <v>1169816</v>
      </c>
      <c r="D78" s="52">
        <v>1205206</v>
      </c>
      <c r="E78" s="52">
        <v>1251020</v>
      </c>
      <c r="F78" s="52">
        <v>1279097</v>
      </c>
      <c r="G78" s="52">
        <v>1291986</v>
      </c>
      <c r="H78" s="52">
        <v>1274123</v>
      </c>
      <c r="I78" s="52">
        <v>1244870</v>
      </c>
      <c r="J78" s="52">
        <v>1231396</v>
      </c>
      <c r="K78" s="52">
        <v>1219168</v>
      </c>
      <c r="L78" s="52">
        <v>1213205</v>
      </c>
      <c r="M78" s="52">
        <v>1180666</v>
      </c>
      <c r="N78" s="52">
        <v>1151190</v>
      </c>
      <c r="O78" s="52">
        <v>1126118</v>
      </c>
      <c r="P78" s="52">
        <v>1108319</v>
      </c>
      <c r="Q78" s="52">
        <v>1137275</v>
      </c>
      <c r="R78" s="52">
        <v>1179593</v>
      </c>
      <c r="S78" s="52">
        <v>1203660</v>
      </c>
      <c r="T78" s="52">
        <v>1204422</v>
      </c>
      <c r="U78" s="52">
        <v>1203324</v>
      </c>
      <c r="V78" s="52">
        <v>1198792</v>
      </c>
      <c r="W78" s="52">
        <v>1190049</v>
      </c>
      <c r="X78" s="52">
        <v>1137711</v>
      </c>
      <c r="Y78" s="52">
        <v>1117536</v>
      </c>
      <c r="DA78" s="63" t="s">
        <v>1091</v>
      </c>
    </row>
    <row r="79" spans="1:105" ht="12" customHeight="1" x14ac:dyDescent="0.25">
      <c r="A79" s="109" t="s">
        <v>120</v>
      </c>
      <c r="B79" s="36">
        <v>93069</v>
      </c>
      <c r="C79" s="36">
        <v>93798</v>
      </c>
      <c r="D79" s="36">
        <v>81201</v>
      </c>
      <c r="E79" s="36">
        <v>73292</v>
      </c>
      <c r="F79" s="36">
        <v>65039</v>
      </c>
      <c r="G79" s="36">
        <v>60526</v>
      </c>
      <c r="H79" s="36">
        <v>39299</v>
      </c>
      <c r="I79" s="36">
        <v>22138</v>
      </c>
      <c r="J79" s="36">
        <v>39592</v>
      </c>
      <c r="K79" s="36">
        <v>28778</v>
      </c>
      <c r="L79" s="36">
        <v>23645</v>
      </c>
      <c r="M79" s="36">
        <v>26086</v>
      </c>
      <c r="N79" s="36">
        <v>39419</v>
      </c>
      <c r="O79" s="36">
        <v>32507</v>
      </c>
      <c r="P79" s="36">
        <v>31885</v>
      </c>
      <c r="Q79" s="36">
        <v>32542</v>
      </c>
      <c r="R79" s="36">
        <v>33525</v>
      </c>
      <c r="S79" s="36">
        <v>34054</v>
      </c>
      <c r="T79" s="36">
        <v>33988</v>
      </c>
      <c r="U79" s="36">
        <v>33966</v>
      </c>
      <c r="V79" s="36">
        <v>37424</v>
      </c>
      <c r="W79" s="36">
        <v>47075</v>
      </c>
      <c r="X79" s="36">
        <v>58722</v>
      </c>
      <c r="Y79" s="36">
        <v>93982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605887</v>
      </c>
      <c r="C81" s="120">
        <v>616023</v>
      </c>
      <c r="D81" s="120">
        <v>654372</v>
      </c>
      <c r="E81" s="120">
        <v>691656</v>
      </c>
      <c r="F81" s="120">
        <v>743086</v>
      </c>
      <c r="G81" s="120">
        <v>804518</v>
      </c>
      <c r="H81" s="120">
        <v>868385</v>
      </c>
      <c r="I81" s="120">
        <v>945523</v>
      </c>
      <c r="J81" s="120">
        <v>999554</v>
      </c>
      <c r="K81" s="120">
        <v>1043517</v>
      </c>
      <c r="L81" s="120">
        <v>1058952</v>
      </c>
      <c r="M81" s="120">
        <v>1114761</v>
      </c>
      <c r="N81" s="120">
        <v>1173022</v>
      </c>
      <c r="O81" s="120">
        <v>1260869</v>
      </c>
      <c r="P81" s="120">
        <v>1324942</v>
      </c>
      <c r="Q81" s="120">
        <v>1344165</v>
      </c>
      <c r="R81" s="120">
        <v>1353537</v>
      </c>
      <c r="S81" s="120">
        <v>1366290</v>
      </c>
      <c r="T81" s="120">
        <v>1428701</v>
      </c>
      <c r="U81" s="120">
        <v>1524216</v>
      </c>
      <c r="V81" s="120">
        <v>1552885</v>
      </c>
      <c r="W81" s="120">
        <v>1592991</v>
      </c>
      <c r="X81" s="120">
        <v>1579539</v>
      </c>
      <c r="Y81" s="120">
        <v>1636985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605887</v>
      </c>
      <c r="C83" s="52">
        <v>616023</v>
      </c>
      <c r="D83" s="52">
        <v>654372</v>
      </c>
      <c r="E83" s="52">
        <v>691656</v>
      </c>
      <c r="F83" s="52">
        <v>743086</v>
      </c>
      <c r="G83" s="52">
        <v>804518</v>
      </c>
      <c r="H83" s="52">
        <v>868385</v>
      </c>
      <c r="I83" s="52">
        <v>945523</v>
      </c>
      <c r="J83" s="52">
        <v>999554</v>
      </c>
      <c r="K83" s="52">
        <v>1043517</v>
      </c>
      <c r="L83" s="52">
        <v>1058952</v>
      </c>
      <c r="M83" s="52">
        <v>1114761</v>
      </c>
      <c r="N83" s="52">
        <v>1173022</v>
      </c>
      <c r="O83" s="52">
        <v>1260869</v>
      </c>
      <c r="P83" s="52">
        <v>1324942</v>
      </c>
      <c r="Q83" s="52">
        <v>1344165</v>
      </c>
      <c r="R83" s="52">
        <v>1353537</v>
      </c>
      <c r="S83" s="52">
        <v>1366290</v>
      </c>
      <c r="T83" s="52">
        <v>1428701</v>
      </c>
      <c r="U83" s="52">
        <v>1524216</v>
      </c>
      <c r="V83" s="52">
        <v>1552885</v>
      </c>
      <c r="W83" s="52">
        <v>1592991</v>
      </c>
      <c r="X83" s="52">
        <v>1579539</v>
      </c>
      <c r="Y83" s="52">
        <v>1636985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1494</v>
      </c>
      <c r="C86" s="52">
        <v>1388</v>
      </c>
      <c r="D86" s="52">
        <v>1358</v>
      </c>
      <c r="E86" s="52">
        <v>1556</v>
      </c>
      <c r="F86" s="52">
        <v>2014</v>
      </c>
      <c r="G86" s="52">
        <v>2629</v>
      </c>
      <c r="H86" s="52">
        <v>3302</v>
      </c>
      <c r="I86" s="52">
        <v>3950</v>
      </c>
      <c r="J86" s="52">
        <v>4590</v>
      </c>
      <c r="K86" s="52">
        <v>5283</v>
      </c>
      <c r="L86" s="52">
        <v>5867</v>
      </c>
      <c r="M86" s="52">
        <v>6535</v>
      </c>
      <c r="N86" s="52">
        <v>7311</v>
      </c>
      <c r="O86" s="52">
        <v>8651</v>
      </c>
      <c r="P86" s="52">
        <v>10504</v>
      </c>
      <c r="Q86" s="52">
        <v>12866</v>
      </c>
      <c r="R86" s="52">
        <v>16084</v>
      </c>
      <c r="S86" s="52">
        <v>19745</v>
      </c>
      <c r="T86" s="52">
        <v>25172</v>
      </c>
      <c r="U86" s="52">
        <v>33184</v>
      </c>
      <c r="V86" s="52">
        <v>41451</v>
      </c>
      <c r="W86" s="52">
        <v>48252</v>
      </c>
      <c r="X86" s="52">
        <v>49884</v>
      </c>
      <c r="Y86" s="52">
        <v>50170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142999</v>
      </c>
      <c r="C88" s="52">
        <v>145446</v>
      </c>
      <c r="D88" s="52">
        <v>154768</v>
      </c>
      <c r="E88" s="52">
        <v>163880</v>
      </c>
      <c r="F88" s="52">
        <v>176430</v>
      </c>
      <c r="G88" s="52">
        <v>191304</v>
      </c>
      <c r="H88" s="52">
        <v>206655</v>
      </c>
      <c r="I88" s="52">
        <v>225127</v>
      </c>
      <c r="J88" s="52">
        <v>238073</v>
      </c>
      <c r="K88" s="52">
        <v>248617</v>
      </c>
      <c r="L88" s="52">
        <v>252910</v>
      </c>
      <c r="M88" s="52">
        <v>267839</v>
      </c>
      <c r="N88" s="52">
        <v>288072</v>
      </c>
      <c r="O88" s="52">
        <v>312806</v>
      </c>
      <c r="P88" s="52">
        <v>348826</v>
      </c>
      <c r="Q88" s="52">
        <v>373532</v>
      </c>
      <c r="R88" s="52">
        <v>414509</v>
      </c>
      <c r="S88" s="52">
        <v>457973</v>
      </c>
      <c r="T88" s="52">
        <v>501225</v>
      </c>
      <c r="U88" s="52">
        <v>538173</v>
      </c>
      <c r="V88" s="52">
        <v>567736</v>
      </c>
      <c r="W88" s="52">
        <v>620502</v>
      </c>
      <c r="X88" s="52">
        <v>665586</v>
      </c>
      <c r="Y88" s="52">
        <v>723125</v>
      </c>
      <c r="DA88" s="63" t="s">
        <v>1095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31</v>
      </c>
      <c r="F89" s="52">
        <v>37</v>
      </c>
      <c r="G89" s="52">
        <v>46</v>
      </c>
      <c r="H89" s="52">
        <v>57</v>
      </c>
      <c r="I89" s="52">
        <v>86</v>
      </c>
      <c r="J89" s="52">
        <v>112</v>
      </c>
      <c r="K89" s="52">
        <v>156</v>
      </c>
      <c r="L89" s="52">
        <v>194</v>
      </c>
      <c r="M89" s="52">
        <v>259</v>
      </c>
      <c r="N89" s="52">
        <v>306</v>
      </c>
      <c r="O89" s="52">
        <v>347</v>
      </c>
      <c r="P89" s="52">
        <v>445</v>
      </c>
      <c r="Q89" s="52">
        <v>442</v>
      </c>
      <c r="R89" s="52">
        <v>508</v>
      </c>
      <c r="S89" s="52">
        <v>577</v>
      </c>
      <c r="T89" s="52">
        <v>653</v>
      </c>
      <c r="U89" s="52">
        <v>683</v>
      </c>
      <c r="V89" s="52">
        <v>662</v>
      </c>
      <c r="W89" s="52">
        <v>832</v>
      </c>
      <c r="X89" s="52">
        <v>951</v>
      </c>
      <c r="Y89" s="52">
        <v>1216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462888</v>
      </c>
      <c r="C96" s="52">
        <v>470577</v>
      </c>
      <c r="D96" s="52">
        <v>499604</v>
      </c>
      <c r="E96" s="52">
        <v>516165</v>
      </c>
      <c r="F96" s="52">
        <v>553356</v>
      </c>
      <c r="G96" s="52">
        <v>597896</v>
      </c>
      <c r="H96" s="52">
        <v>642233</v>
      </c>
      <c r="I96" s="52">
        <v>692798</v>
      </c>
      <c r="J96" s="52">
        <v>726301</v>
      </c>
      <c r="K96" s="52">
        <v>746240</v>
      </c>
      <c r="L96" s="52">
        <v>743592</v>
      </c>
      <c r="M96" s="52">
        <v>768768</v>
      </c>
      <c r="N96" s="52">
        <v>795003</v>
      </c>
      <c r="O96" s="52">
        <v>847059</v>
      </c>
      <c r="P96" s="52">
        <v>865207</v>
      </c>
      <c r="Q96" s="52">
        <v>859779</v>
      </c>
      <c r="R96" s="52">
        <v>830999</v>
      </c>
      <c r="S96" s="52">
        <v>803269</v>
      </c>
      <c r="T96" s="52">
        <v>816946</v>
      </c>
      <c r="U96" s="52">
        <v>869355</v>
      </c>
      <c r="V96" s="52">
        <v>868632</v>
      </c>
      <c r="W96" s="52">
        <v>855423</v>
      </c>
      <c r="X96" s="52">
        <v>795084</v>
      </c>
      <c r="Y96" s="52">
        <v>788211</v>
      </c>
      <c r="DA96" s="63" t="s">
        <v>1099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11580</v>
      </c>
      <c r="F97" s="52">
        <v>13263</v>
      </c>
      <c r="G97" s="52">
        <v>15272</v>
      </c>
      <c r="H97" s="52">
        <v>19440</v>
      </c>
      <c r="I97" s="52">
        <v>27512</v>
      </c>
      <c r="J97" s="52">
        <v>35068</v>
      </c>
      <c r="K97" s="52">
        <v>48504</v>
      </c>
      <c r="L97" s="52">
        <v>62256</v>
      </c>
      <c r="M97" s="52">
        <v>77895</v>
      </c>
      <c r="N97" s="52">
        <v>89641</v>
      </c>
      <c r="O97" s="52">
        <v>100657</v>
      </c>
      <c r="P97" s="52">
        <v>110464</v>
      </c>
      <c r="Q97" s="52">
        <v>110412</v>
      </c>
      <c r="R97" s="52">
        <v>107521</v>
      </c>
      <c r="S97" s="52">
        <v>104471</v>
      </c>
      <c r="T97" s="52">
        <v>109877</v>
      </c>
      <c r="U97" s="52">
        <v>116005</v>
      </c>
      <c r="V97" s="52">
        <v>115855</v>
      </c>
      <c r="W97" s="52">
        <v>116234</v>
      </c>
      <c r="X97" s="52">
        <v>117918</v>
      </c>
      <c r="Y97" s="52">
        <v>124433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44639</v>
      </c>
      <c r="C101" s="52">
        <v>45279</v>
      </c>
      <c r="D101" s="52">
        <v>48181</v>
      </c>
      <c r="E101" s="52">
        <v>51052</v>
      </c>
      <c r="F101" s="52">
        <v>55055</v>
      </c>
      <c r="G101" s="52">
        <v>59786</v>
      </c>
      <c r="H101" s="52">
        <v>64699</v>
      </c>
      <c r="I101" s="52">
        <v>70725</v>
      </c>
      <c r="J101" s="52">
        <v>75128</v>
      </c>
      <c r="K101" s="52">
        <v>78863</v>
      </c>
      <c r="L101" s="52">
        <v>79091</v>
      </c>
      <c r="M101" s="52">
        <v>80725</v>
      </c>
      <c r="N101" s="52">
        <v>82390</v>
      </c>
      <c r="O101" s="52">
        <v>87318</v>
      </c>
      <c r="P101" s="52">
        <v>100538</v>
      </c>
      <c r="Q101" s="52">
        <v>102531</v>
      </c>
      <c r="R101" s="52">
        <v>109733</v>
      </c>
      <c r="S101" s="52">
        <v>112467</v>
      </c>
      <c r="T101" s="52">
        <v>112034</v>
      </c>
      <c r="U101" s="52">
        <v>109243</v>
      </c>
      <c r="V101" s="52">
        <v>99580</v>
      </c>
      <c r="W101" s="52">
        <v>86131</v>
      </c>
      <c r="X101" s="52">
        <v>59657</v>
      </c>
      <c r="Y101" s="52">
        <v>54253</v>
      </c>
      <c r="DA101" s="63" t="s">
        <v>1101</v>
      </c>
    </row>
    <row r="102" spans="1:105" ht="12" customHeight="1" x14ac:dyDescent="0.25">
      <c r="A102" s="97" t="s">
        <v>50</v>
      </c>
      <c r="B102" s="52">
        <v>43580</v>
      </c>
      <c r="C102" s="52">
        <v>43903</v>
      </c>
      <c r="D102" s="52">
        <v>40767</v>
      </c>
      <c r="E102" s="52">
        <v>37180</v>
      </c>
      <c r="F102" s="52">
        <v>34695</v>
      </c>
      <c r="G102" s="52">
        <v>29441</v>
      </c>
      <c r="H102" s="52">
        <v>27301</v>
      </c>
      <c r="I102" s="52">
        <v>22530</v>
      </c>
      <c r="J102" s="52">
        <v>21108</v>
      </c>
      <c r="K102" s="52">
        <v>22341</v>
      </c>
      <c r="L102" s="52">
        <v>23153</v>
      </c>
      <c r="M102" s="52">
        <v>32148</v>
      </c>
      <c r="N102" s="52">
        <v>44071</v>
      </c>
      <c r="O102" s="52">
        <v>51255</v>
      </c>
      <c r="P102" s="52">
        <v>56593</v>
      </c>
      <c r="Q102" s="52">
        <v>54957</v>
      </c>
      <c r="R102" s="52">
        <v>47691</v>
      </c>
      <c r="S102" s="52">
        <v>45406</v>
      </c>
      <c r="T102" s="52">
        <v>46478</v>
      </c>
      <c r="U102" s="52">
        <v>48162</v>
      </c>
      <c r="V102" s="52">
        <v>45993</v>
      </c>
      <c r="W102" s="52">
        <v>36959</v>
      </c>
      <c r="X102" s="52">
        <v>31996</v>
      </c>
      <c r="Y102" s="52">
        <v>29575</v>
      </c>
      <c r="DA102" s="63" t="s">
        <v>1102</v>
      </c>
    </row>
    <row r="103" spans="1:105" ht="12" customHeight="1" x14ac:dyDescent="0.25">
      <c r="A103" s="109" t="s">
        <v>120</v>
      </c>
      <c r="B103" s="36">
        <v>517668</v>
      </c>
      <c r="C103" s="36">
        <v>526841</v>
      </c>
      <c r="D103" s="36">
        <v>565424</v>
      </c>
      <c r="E103" s="36">
        <v>603424</v>
      </c>
      <c r="F103" s="36">
        <v>653336</v>
      </c>
      <c r="G103" s="36">
        <v>715291</v>
      </c>
      <c r="H103" s="36">
        <v>776385</v>
      </c>
      <c r="I103" s="36">
        <v>852268</v>
      </c>
      <c r="J103" s="36">
        <v>903318</v>
      </c>
      <c r="K103" s="36">
        <v>942313</v>
      </c>
      <c r="L103" s="36">
        <v>956708</v>
      </c>
      <c r="M103" s="36">
        <v>1001888</v>
      </c>
      <c r="N103" s="36">
        <v>1046561</v>
      </c>
      <c r="O103" s="36">
        <v>1122296</v>
      </c>
      <c r="P103" s="36">
        <v>1167811</v>
      </c>
      <c r="Q103" s="36">
        <v>1186677</v>
      </c>
      <c r="R103" s="36">
        <v>1196113</v>
      </c>
      <c r="S103" s="36">
        <v>1208417</v>
      </c>
      <c r="T103" s="36">
        <v>1270189</v>
      </c>
      <c r="U103" s="36">
        <v>1366811</v>
      </c>
      <c r="V103" s="36">
        <v>1407312</v>
      </c>
      <c r="W103" s="36">
        <v>1469901</v>
      </c>
      <c r="X103" s="36">
        <v>1487886</v>
      </c>
      <c r="Y103" s="36">
        <v>1553157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1146660</v>
      </c>
      <c r="C124" s="120">
        <v>1149149</v>
      </c>
      <c r="D124" s="120">
        <v>1131036</v>
      </c>
      <c r="E124" s="120">
        <v>1104825</v>
      </c>
      <c r="F124" s="120">
        <v>1072812</v>
      </c>
      <c r="G124" s="120">
        <v>1058067</v>
      </c>
      <c r="H124" s="120">
        <v>1042446</v>
      </c>
      <c r="I124" s="120">
        <v>1053692</v>
      </c>
      <c r="J124" s="120">
        <v>1046951</v>
      </c>
      <c r="K124" s="120">
        <v>1024496</v>
      </c>
      <c r="L124" s="120">
        <v>1000091</v>
      </c>
      <c r="M124" s="120">
        <v>982701</v>
      </c>
      <c r="N124" s="120">
        <v>974754</v>
      </c>
      <c r="O124" s="120">
        <v>959443</v>
      </c>
      <c r="P124" s="120">
        <v>929938</v>
      </c>
      <c r="Q124" s="120">
        <v>903791</v>
      </c>
      <c r="R124" s="120">
        <v>880328</v>
      </c>
      <c r="S124" s="120">
        <v>859159</v>
      </c>
      <c r="T124" s="120">
        <v>833055</v>
      </c>
      <c r="U124" s="120">
        <v>814570</v>
      </c>
      <c r="V124" s="120">
        <v>797726</v>
      </c>
      <c r="W124" s="120">
        <v>786491</v>
      </c>
      <c r="X124" s="120">
        <v>765808</v>
      </c>
      <c r="Y124" s="120">
        <v>746142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1146660</v>
      </c>
      <c r="C126" s="52">
        <v>1149149</v>
      </c>
      <c r="D126" s="52">
        <v>1131036</v>
      </c>
      <c r="E126" s="52">
        <v>1104825</v>
      </c>
      <c r="F126" s="52">
        <v>1072812</v>
      </c>
      <c r="G126" s="52">
        <v>1058067</v>
      </c>
      <c r="H126" s="52">
        <v>1042446</v>
      </c>
      <c r="I126" s="52">
        <v>1053692</v>
      </c>
      <c r="J126" s="52">
        <v>1046951</v>
      </c>
      <c r="K126" s="52">
        <v>1024496</v>
      </c>
      <c r="L126" s="52">
        <v>1000091</v>
      </c>
      <c r="M126" s="52">
        <v>982701</v>
      </c>
      <c r="N126" s="52">
        <v>974754</v>
      </c>
      <c r="O126" s="52">
        <v>959443</v>
      </c>
      <c r="P126" s="52">
        <v>929938</v>
      </c>
      <c r="Q126" s="52">
        <v>903791</v>
      </c>
      <c r="R126" s="52">
        <v>880328</v>
      </c>
      <c r="S126" s="52">
        <v>859159</v>
      </c>
      <c r="T126" s="52">
        <v>833055</v>
      </c>
      <c r="U126" s="52">
        <v>814570</v>
      </c>
      <c r="V126" s="52">
        <v>797726</v>
      </c>
      <c r="W126" s="52">
        <v>786491</v>
      </c>
      <c r="X126" s="52">
        <v>765808</v>
      </c>
      <c r="Y126" s="52">
        <v>746142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2827</v>
      </c>
      <c r="C129" s="52">
        <v>2623</v>
      </c>
      <c r="D129" s="52">
        <v>2544</v>
      </c>
      <c r="E129" s="52">
        <v>2595</v>
      </c>
      <c r="F129" s="52">
        <v>2703</v>
      </c>
      <c r="G129" s="52">
        <v>2861</v>
      </c>
      <c r="H129" s="52">
        <v>3023</v>
      </c>
      <c r="I129" s="52">
        <v>3347</v>
      </c>
      <c r="J129" s="52">
        <v>3774</v>
      </c>
      <c r="K129" s="52">
        <v>4229</v>
      </c>
      <c r="L129" s="52">
        <v>4683</v>
      </c>
      <c r="M129" s="52">
        <v>5217</v>
      </c>
      <c r="N129" s="52">
        <v>5909</v>
      </c>
      <c r="O129" s="52">
        <v>6667</v>
      </c>
      <c r="P129" s="52">
        <v>7223</v>
      </c>
      <c r="Q129" s="52">
        <v>7634</v>
      </c>
      <c r="R129" s="52">
        <v>8250</v>
      </c>
      <c r="S129" s="52">
        <v>9630</v>
      </c>
      <c r="T129" s="52">
        <v>11464</v>
      </c>
      <c r="U129" s="52">
        <v>13788</v>
      </c>
      <c r="V129" s="52">
        <v>16252</v>
      </c>
      <c r="W129" s="52">
        <v>18626</v>
      </c>
      <c r="X129" s="52">
        <v>19710</v>
      </c>
      <c r="Y129" s="52">
        <v>20064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1117357</v>
      </c>
      <c r="C131" s="52">
        <v>1120198</v>
      </c>
      <c r="D131" s="52">
        <v>1104208</v>
      </c>
      <c r="E131" s="52">
        <v>1080335</v>
      </c>
      <c r="F131" s="52">
        <v>1051063</v>
      </c>
      <c r="G131" s="52">
        <v>1038099</v>
      </c>
      <c r="H131" s="52">
        <v>1023513</v>
      </c>
      <c r="I131" s="52">
        <v>1034981</v>
      </c>
      <c r="J131" s="52">
        <v>1028699</v>
      </c>
      <c r="K131" s="52">
        <v>1006963</v>
      </c>
      <c r="L131" s="52">
        <v>983028</v>
      </c>
      <c r="M131" s="52">
        <v>966049</v>
      </c>
      <c r="N131" s="52">
        <v>958000</v>
      </c>
      <c r="O131" s="52">
        <v>942891</v>
      </c>
      <c r="P131" s="52">
        <v>913841</v>
      </c>
      <c r="Q131" s="52">
        <v>888373</v>
      </c>
      <c r="R131" s="52">
        <v>866241</v>
      </c>
      <c r="S131" s="52">
        <v>847446</v>
      </c>
      <c r="T131" s="52">
        <v>824645</v>
      </c>
      <c r="U131" s="52">
        <v>806456</v>
      </c>
      <c r="V131" s="52">
        <v>786968</v>
      </c>
      <c r="W131" s="52">
        <v>774193</v>
      </c>
      <c r="X131" s="52">
        <v>753734</v>
      </c>
      <c r="Y131" s="52">
        <v>735567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207</v>
      </c>
      <c r="F132" s="52">
        <v>221</v>
      </c>
      <c r="G132" s="52">
        <v>257</v>
      </c>
      <c r="H132" s="52">
        <v>284</v>
      </c>
      <c r="I132" s="52">
        <v>390</v>
      </c>
      <c r="J132" s="52">
        <v>486</v>
      </c>
      <c r="K132" s="52">
        <v>614</v>
      </c>
      <c r="L132" s="52">
        <v>801</v>
      </c>
      <c r="M132" s="52">
        <v>920</v>
      </c>
      <c r="N132" s="52">
        <v>1057</v>
      </c>
      <c r="O132" s="52">
        <v>1130</v>
      </c>
      <c r="P132" s="52">
        <v>1102</v>
      </c>
      <c r="Q132" s="52">
        <v>1061</v>
      </c>
      <c r="R132" s="52">
        <v>1086</v>
      </c>
      <c r="S132" s="52">
        <v>1078</v>
      </c>
      <c r="T132" s="52">
        <v>1052</v>
      </c>
      <c r="U132" s="52">
        <v>1018</v>
      </c>
      <c r="V132" s="52">
        <v>964</v>
      </c>
      <c r="W132" s="52">
        <v>1055</v>
      </c>
      <c r="X132" s="52">
        <v>1083</v>
      </c>
      <c r="Y132" s="52">
        <v>1174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29303</v>
      </c>
      <c r="C135" s="52">
        <v>28951</v>
      </c>
      <c r="D135" s="52">
        <v>26828</v>
      </c>
      <c r="E135" s="52">
        <v>24045</v>
      </c>
      <c r="F135" s="52">
        <v>21261</v>
      </c>
      <c r="G135" s="52">
        <v>19394</v>
      </c>
      <c r="H135" s="52">
        <v>18203</v>
      </c>
      <c r="I135" s="52">
        <v>17696</v>
      </c>
      <c r="J135" s="52">
        <v>17049</v>
      </c>
      <c r="K135" s="52">
        <v>15997</v>
      </c>
      <c r="L135" s="52">
        <v>15164</v>
      </c>
      <c r="M135" s="52">
        <v>14486</v>
      </c>
      <c r="N135" s="52">
        <v>14269</v>
      </c>
      <c r="O135" s="52">
        <v>13868</v>
      </c>
      <c r="P135" s="52">
        <v>13309</v>
      </c>
      <c r="Q135" s="52">
        <v>12718</v>
      </c>
      <c r="R135" s="52">
        <v>11511</v>
      </c>
      <c r="S135" s="52">
        <v>9438</v>
      </c>
      <c r="T135" s="52">
        <v>6558</v>
      </c>
      <c r="U135" s="52">
        <v>6323</v>
      </c>
      <c r="V135" s="52">
        <v>8727</v>
      </c>
      <c r="W135" s="52">
        <v>9971</v>
      </c>
      <c r="X135" s="52">
        <v>9620</v>
      </c>
      <c r="Y135" s="52">
        <v>8206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238</v>
      </c>
      <c r="F136" s="52">
        <v>267</v>
      </c>
      <c r="G136" s="52">
        <v>317</v>
      </c>
      <c r="H136" s="52">
        <v>446</v>
      </c>
      <c r="I136" s="52">
        <v>625</v>
      </c>
      <c r="J136" s="52">
        <v>717</v>
      </c>
      <c r="K136" s="52">
        <v>922</v>
      </c>
      <c r="L136" s="52">
        <v>1098</v>
      </c>
      <c r="M136" s="52">
        <v>1246</v>
      </c>
      <c r="N136" s="52">
        <v>1428</v>
      </c>
      <c r="O136" s="52">
        <v>1554</v>
      </c>
      <c r="P136" s="52">
        <v>1686</v>
      </c>
      <c r="Q136" s="52">
        <v>1639</v>
      </c>
      <c r="R136" s="52">
        <v>1490</v>
      </c>
      <c r="S136" s="52">
        <v>1197</v>
      </c>
      <c r="T136" s="52">
        <v>800</v>
      </c>
      <c r="U136" s="52">
        <v>773</v>
      </c>
      <c r="V136" s="52">
        <v>1067</v>
      </c>
      <c r="W136" s="52">
        <v>1272</v>
      </c>
      <c r="X136" s="52">
        <v>1371</v>
      </c>
      <c r="Y136" s="52">
        <v>1195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89037</v>
      </c>
      <c r="C140" s="52">
        <v>88455</v>
      </c>
      <c r="D140" s="52">
        <v>79344</v>
      </c>
      <c r="E140" s="52">
        <v>69429</v>
      </c>
      <c r="F140" s="52">
        <v>60114</v>
      </c>
      <c r="G140" s="52">
        <v>47660</v>
      </c>
      <c r="H140" s="52">
        <v>38626</v>
      </c>
      <c r="I140" s="52">
        <v>29692</v>
      </c>
      <c r="J140" s="52">
        <v>25798</v>
      </c>
      <c r="K140" s="52">
        <v>23930</v>
      </c>
      <c r="L140" s="52">
        <v>23637</v>
      </c>
      <c r="M140" s="52">
        <v>29055</v>
      </c>
      <c r="N140" s="52">
        <v>37341</v>
      </c>
      <c r="O140" s="52">
        <v>40595</v>
      </c>
      <c r="P140" s="52">
        <v>41955</v>
      </c>
      <c r="Q140" s="52">
        <v>40101</v>
      </c>
      <c r="R140" s="52">
        <v>34138</v>
      </c>
      <c r="S140" s="52">
        <v>31451</v>
      </c>
      <c r="T140" s="52">
        <v>29377</v>
      </c>
      <c r="U140" s="52">
        <v>26691</v>
      </c>
      <c r="V140" s="52">
        <v>23622</v>
      </c>
      <c r="W140" s="52">
        <v>18375</v>
      </c>
      <c r="X140" s="52">
        <v>15690</v>
      </c>
      <c r="Y140" s="52">
        <v>14193</v>
      </c>
      <c r="DA140" s="63" t="s">
        <v>1118</v>
      </c>
    </row>
    <row r="141" spans="1:105" ht="12" customHeight="1" x14ac:dyDescent="0.25">
      <c r="A141" s="109" t="s">
        <v>120</v>
      </c>
      <c r="B141" s="36">
        <v>1057623</v>
      </c>
      <c r="C141" s="36">
        <v>1060694</v>
      </c>
      <c r="D141" s="36">
        <v>1051692</v>
      </c>
      <c r="E141" s="36">
        <v>1035396</v>
      </c>
      <c r="F141" s="36">
        <v>1012698</v>
      </c>
      <c r="G141" s="36">
        <v>1010407</v>
      </c>
      <c r="H141" s="36">
        <v>1003820</v>
      </c>
      <c r="I141" s="36">
        <v>1024000</v>
      </c>
      <c r="J141" s="36">
        <v>1021153</v>
      </c>
      <c r="K141" s="36">
        <v>1000566</v>
      </c>
      <c r="L141" s="36">
        <v>976454</v>
      </c>
      <c r="M141" s="36">
        <v>953646</v>
      </c>
      <c r="N141" s="36">
        <v>937413</v>
      </c>
      <c r="O141" s="36">
        <v>918848</v>
      </c>
      <c r="P141" s="36">
        <v>887983</v>
      </c>
      <c r="Q141" s="36">
        <v>863690</v>
      </c>
      <c r="R141" s="36">
        <v>846190</v>
      </c>
      <c r="S141" s="36">
        <v>827708</v>
      </c>
      <c r="T141" s="36">
        <v>803678</v>
      </c>
      <c r="U141" s="36">
        <v>787879</v>
      </c>
      <c r="V141" s="36">
        <v>774104</v>
      </c>
      <c r="W141" s="36">
        <v>768116</v>
      </c>
      <c r="X141" s="36">
        <v>750118</v>
      </c>
      <c r="Y141" s="36">
        <v>731949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7406</v>
      </c>
      <c r="C143" s="120">
        <v>10966</v>
      </c>
      <c r="D143" s="120">
        <v>18175</v>
      </c>
      <c r="E143" s="120">
        <v>25161</v>
      </c>
      <c r="F143" s="120">
        <v>33027</v>
      </c>
      <c r="G143" s="120">
        <v>41999</v>
      </c>
      <c r="H143" s="120">
        <v>52966</v>
      </c>
      <c r="I143" s="120">
        <v>66203</v>
      </c>
      <c r="J143" s="120">
        <v>78369</v>
      </c>
      <c r="K143" s="120">
        <v>91044</v>
      </c>
      <c r="L143" s="120">
        <v>102623</v>
      </c>
      <c r="M143" s="120">
        <v>118567</v>
      </c>
      <c r="N143" s="120">
        <v>135079</v>
      </c>
      <c r="O143" s="120">
        <v>153444</v>
      </c>
      <c r="P143" s="120">
        <v>175187</v>
      </c>
      <c r="Q143" s="120">
        <v>193233</v>
      </c>
      <c r="R143" s="120">
        <v>212763</v>
      </c>
      <c r="S143" s="120">
        <v>237440</v>
      </c>
      <c r="T143" s="120">
        <v>269854</v>
      </c>
      <c r="U143" s="120">
        <v>302982</v>
      </c>
      <c r="V143" s="120">
        <v>345601</v>
      </c>
      <c r="W143" s="120">
        <v>411113</v>
      </c>
      <c r="X143" s="120">
        <v>522029</v>
      </c>
      <c r="Y143" s="120">
        <v>643145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7406</v>
      </c>
      <c r="C145" s="52">
        <v>10966</v>
      </c>
      <c r="D145" s="52">
        <v>18175</v>
      </c>
      <c r="E145" s="52">
        <v>25161</v>
      </c>
      <c r="F145" s="52">
        <v>33027</v>
      </c>
      <c r="G145" s="52">
        <v>41999</v>
      </c>
      <c r="H145" s="52">
        <v>52966</v>
      </c>
      <c r="I145" s="52">
        <v>66203</v>
      </c>
      <c r="J145" s="52">
        <v>78369</v>
      </c>
      <c r="K145" s="52">
        <v>91044</v>
      </c>
      <c r="L145" s="52">
        <v>102623</v>
      </c>
      <c r="M145" s="52">
        <v>118567</v>
      </c>
      <c r="N145" s="52">
        <v>135079</v>
      </c>
      <c r="O145" s="52">
        <v>153444</v>
      </c>
      <c r="P145" s="52">
        <v>175187</v>
      </c>
      <c r="Q145" s="52">
        <v>193233</v>
      </c>
      <c r="R145" s="52">
        <v>212763</v>
      </c>
      <c r="S145" s="52">
        <v>237440</v>
      </c>
      <c r="T145" s="52">
        <v>269854</v>
      </c>
      <c r="U145" s="52">
        <v>302982</v>
      </c>
      <c r="V145" s="52">
        <v>345601</v>
      </c>
      <c r="W145" s="52">
        <v>411113</v>
      </c>
      <c r="X145" s="52">
        <v>522029</v>
      </c>
      <c r="Y145" s="52">
        <v>643145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183</v>
      </c>
      <c r="C147" s="52">
        <v>174</v>
      </c>
      <c r="D147" s="52">
        <v>197</v>
      </c>
      <c r="E147" s="52">
        <v>286</v>
      </c>
      <c r="F147" s="52">
        <v>428</v>
      </c>
      <c r="G147" s="52">
        <v>607</v>
      </c>
      <c r="H147" s="52">
        <v>834</v>
      </c>
      <c r="I147" s="52">
        <v>1106</v>
      </c>
      <c r="J147" s="52">
        <v>1437</v>
      </c>
      <c r="K147" s="52">
        <v>1824</v>
      </c>
      <c r="L147" s="52">
        <v>2226</v>
      </c>
      <c r="M147" s="52">
        <v>2718</v>
      </c>
      <c r="N147" s="52">
        <v>3359</v>
      </c>
      <c r="O147" s="52">
        <v>4288</v>
      </c>
      <c r="P147" s="52">
        <v>5862</v>
      </c>
      <c r="Q147" s="52">
        <v>8270</v>
      </c>
      <c r="R147" s="52">
        <v>11876</v>
      </c>
      <c r="S147" s="52">
        <v>16100</v>
      </c>
      <c r="T147" s="52">
        <v>21894</v>
      </c>
      <c r="U147" s="52">
        <v>29879</v>
      </c>
      <c r="V147" s="52">
        <v>40157</v>
      </c>
      <c r="W147" s="52">
        <v>54448</v>
      </c>
      <c r="X147" s="52">
        <v>72905</v>
      </c>
      <c r="Y147" s="52">
        <v>101616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7406</v>
      </c>
      <c r="C153" s="52">
        <v>10966</v>
      </c>
      <c r="D153" s="52">
        <v>18175</v>
      </c>
      <c r="E153" s="52">
        <v>24225</v>
      </c>
      <c r="F153" s="52">
        <v>31956</v>
      </c>
      <c r="G153" s="52">
        <v>40758</v>
      </c>
      <c r="H153" s="52">
        <v>51320</v>
      </c>
      <c r="I153" s="52">
        <v>63454</v>
      </c>
      <c r="J153" s="52">
        <v>74339</v>
      </c>
      <c r="K153" s="52">
        <v>84811</v>
      </c>
      <c r="L153" s="52">
        <v>93712</v>
      </c>
      <c r="M153" s="52">
        <v>106578</v>
      </c>
      <c r="N153" s="52">
        <v>120727</v>
      </c>
      <c r="O153" s="52">
        <v>136897</v>
      </c>
      <c r="P153" s="52">
        <v>155097</v>
      </c>
      <c r="Q153" s="52">
        <v>171259</v>
      </c>
      <c r="R153" s="52">
        <v>188355</v>
      </c>
      <c r="S153" s="52">
        <v>209670</v>
      </c>
      <c r="T153" s="52">
        <v>237017</v>
      </c>
      <c r="U153" s="52">
        <v>266536</v>
      </c>
      <c r="V153" s="52">
        <v>304756</v>
      </c>
      <c r="W153" s="52">
        <v>361867</v>
      </c>
      <c r="X153" s="52">
        <v>442684</v>
      </c>
      <c r="Y153" s="52">
        <v>541253</v>
      </c>
      <c r="DA153" s="63" t="s">
        <v>1124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936</v>
      </c>
      <c r="F154" s="52">
        <v>1071</v>
      </c>
      <c r="G154" s="52">
        <v>1241</v>
      </c>
      <c r="H154" s="52">
        <v>1646</v>
      </c>
      <c r="I154" s="52">
        <v>2749</v>
      </c>
      <c r="J154" s="52">
        <v>4030</v>
      </c>
      <c r="K154" s="52">
        <v>6233</v>
      </c>
      <c r="L154" s="52">
        <v>8911</v>
      </c>
      <c r="M154" s="52">
        <v>11989</v>
      </c>
      <c r="N154" s="52">
        <v>14352</v>
      </c>
      <c r="O154" s="52">
        <v>16547</v>
      </c>
      <c r="P154" s="52">
        <v>20090</v>
      </c>
      <c r="Q154" s="52">
        <v>21974</v>
      </c>
      <c r="R154" s="52">
        <v>24408</v>
      </c>
      <c r="S154" s="52">
        <v>27770</v>
      </c>
      <c r="T154" s="52">
        <v>32837</v>
      </c>
      <c r="U154" s="52">
        <v>36446</v>
      </c>
      <c r="V154" s="52">
        <v>40845</v>
      </c>
      <c r="W154" s="52">
        <v>49246</v>
      </c>
      <c r="X154" s="52">
        <v>79345</v>
      </c>
      <c r="Y154" s="52">
        <v>101892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575</v>
      </c>
      <c r="C158" s="52">
        <v>831</v>
      </c>
      <c r="D158" s="52">
        <v>991</v>
      </c>
      <c r="E158" s="52">
        <v>1115</v>
      </c>
      <c r="F158" s="52">
        <v>1318</v>
      </c>
      <c r="G158" s="52">
        <v>1344</v>
      </c>
      <c r="H158" s="52">
        <v>1652</v>
      </c>
      <c r="I158" s="52">
        <v>1506</v>
      </c>
      <c r="J158" s="52">
        <v>1588</v>
      </c>
      <c r="K158" s="52">
        <v>2068</v>
      </c>
      <c r="L158" s="52">
        <v>2440</v>
      </c>
      <c r="M158" s="52">
        <v>3872</v>
      </c>
      <c r="N158" s="52">
        <v>5701</v>
      </c>
      <c r="O158" s="52">
        <v>6827</v>
      </c>
      <c r="P158" s="52">
        <v>8173</v>
      </c>
      <c r="Q158" s="52">
        <v>8137</v>
      </c>
      <c r="R158" s="52">
        <v>7177</v>
      </c>
      <c r="S158" s="52">
        <v>7455</v>
      </c>
      <c r="T158" s="52">
        <v>8583</v>
      </c>
      <c r="U158" s="52">
        <v>9709</v>
      </c>
      <c r="V158" s="52">
        <v>10657</v>
      </c>
      <c r="W158" s="52">
        <v>9067</v>
      </c>
      <c r="X158" s="52">
        <v>8224</v>
      </c>
      <c r="Y158" s="52">
        <v>7840</v>
      </c>
      <c r="DA158" s="63" t="s">
        <v>1126</v>
      </c>
    </row>
    <row r="159" spans="1:105" ht="12" customHeight="1" x14ac:dyDescent="0.25">
      <c r="A159" s="109" t="s">
        <v>120</v>
      </c>
      <c r="B159" s="36">
        <v>6831</v>
      </c>
      <c r="C159" s="36">
        <v>10135</v>
      </c>
      <c r="D159" s="36">
        <v>17184</v>
      </c>
      <c r="E159" s="36">
        <v>24046</v>
      </c>
      <c r="F159" s="36">
        <v>31709</v>
      </c>
      <c r="G159" s="36">
        <v>40655</v>
      </c>
      <c r="H159" s="36">
        <v>51314</v>
      </c>
      <c r="I159" s="36">
        <v>64697</v>
      </c>
      <c r="J159" s="36">
        <v>76781</v>
      </c>
      <c r="K159" s="36">
        <v>88976</v>
      </c>
      <c r="L159" s="36">
        <v>100183</v>
      </c>
      <c r="M159" s="36">
        <v>114695</v>
      </c>
      <c r="N159" s="36">
        <v>129378</v>
      </c>
      <c r="O159" s="36">
        <v>146617</v>
      </c>
      <c r="P159" s="36">
        <v>167014</v>
      </c>
      <c r="Q159" s="36">
        <v>185096</v>
      </c>
      <c r="R159" s="36">
        <v>205586</v>
      </c>
      <c r="S159" s="36">
        <v>229985</v>
      </c>
      <c r="T159" s="36">
        <v>261271</v>
      </c>
      <c r="U159" s="36">
        <v>293273</v>
      </c>
      <c r="V159" s="36">
        <v>334944</v>
      </c>
      <c r="W159" s="36">
        <v>402046</v>
      </c>
      <c r="X159" s="36">
        <v>513805</v>
      </c>
      <c r="Y159" s="36">
        <v>635305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177639</v>
      </c>
      <c r="C161" s="120">
        <v>176390</v>
      </c>
      <c r="D161" s="120">
        <v>174286</v>
      </c>
      <c r="E161" s="120">
        <v>174255</v>
      </c>
      <c r="F161" s="120">
        <v>173692</v>
      </c>
      <c r="G161" s="120">
        <v>172842</v>
      </c>
      <c r="H161" s="120">
        <v>168559</v>
      </c>
      <c r="I161" s="120">
        <v>157685</v>
      </c>
      <c r="J161" s="120">
        <v>143388</v>
      </c>
      <c r="K161" s="120">
        <v>126667</v>
      </c>
      <c r="L161" s="120">
        <v>113222</v>
      </c>
      <c r="M161" s="120">
        <v>101579</v>
      </c>
      <c r="N161" s="120">
        <v>95795</v>
      </c>
      <c r="O161" s="120">
        <v>92493</v>
      </c>
      <c r="P161" s="120">
        <v>92562</v>
      </c>
      <c r="Q161" s="120">
        <v>96522</v>
      </c>
      <c r="R161" s="120">
        <v>104040</v>
      </c>
      <c r="S161" s="120">
        <v>106463</v>
      </c>
      <c r="T161" s="120">
        <v>105056</v>
      </c>
      <c r="U161" s="120">
        <v>107376</v>
      </c>
      <c r="V161" s="120">
        <v>102043</v>
      </c>
      <c r="W161" s="120">
        <v>88930</v>
      </c>
      <c r="X161" s="120">
        <v>72556</v>
      </c>
      <c r="Y161" s="120">
        <v>51440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177639</v>
      </c>
      <c r="C163" s="52">
        <v>176390</v>
      </c>
      <c r="D163" s="52">
        <v>174286</v>
      </c>
      <c r="E163" s="52">
        <v>174255</v>
      </c>
      <c r="F163" s="52">
        <v>173692</v>
      </c>
      <c r="G163" s="52">
        <v>172842</v>
      </c>
      <c r="H163" s="52">
        <v>168559</v>
      </c>
      <c r="I163" s="52">
        <v>157685</v>
      </c>
      <c r="J163" s="52">
        <v>143388</v>
      </c>
      <c r="K163" s="52">
        <v>126667</v>
      </c>
      <c r="L163" s="52">
        <v>113222</v>
      </c>
      <c r="M163" s="52">
        <v>101579</v>
      </c>
      <c r="N163" s="52">
        <v>95795</v>
      </c>
      <c r="O163" s="52">
        <v>92493</v>
      </c>
      <c r="P163" s="52">
        <v>92562</v>
      </c>
      <c r="Q163" s="52">
        <v>96522</v>
      </c>
      <c r="R163" s="52">
        <v>104040</v>
      </c>
      <c r="S163" s="52">
        <v>106463</v>
      </c>
      <c r="T163" s="52">
        <v>105056</v>
      </c>
      <c r="U163" s="52">
        <v>107376</v>
      </c>
      <c r="V163" s="52">
        <v>102043</v>
      </c>
      <c r="W163" s="52">
        <v>88930</v>
      </c>
      <c r="X163" s="52">
        <v>72556</v>
      </c>
      <c r="Y163" s="52">
        <v>51440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2189</v>
      </c>
      <c r="C165" s="52">
        <v>2029</v>
      </c>
      <c r="D165" s="52">
        <v>1964</v>
      </c>
      <c r="E165" s="52">
        <v>1850</v>
      </c>
      <c r="F165" s="52">
        <v>1807</v>
      </c>
      <c r="G165" s="52">
        <v>1795</v>
      </c>
      <c r="H165" s="52">
        <v>1756</v>
      </c>
      <c r="I165" s="52">
        <v>1781</v>
      </c>
      <c r="J165" s="52">
        <v>1775</v>
      </c>
      <c r="K165" s="52">
        <v>1624</v>
      </c>
      <c r="L165" s="52">
        <v>1421</v>
      </c>
      <c r="M165" s="52">
        <v>1280</v>
      </c>
      <c r="N165" s="52">
        <v>1299</v>
      </c>
      <c r="O165" s="52">
        <v>1455</v>
      </c>
      <c r="P165" s="52">
        <v>1968</v>
      </c>
      <c r="Q165" s="52">
        <v>2796</v>
      </c>
      <c r="R165" s="52">
        <v>4161</v>
      </c>
      <c r="S165" s="52">
        <v>5905</v>
      </c>
      <c r="T165" s="52">
        <v>7694</v>
      </c>
      <c r="U165" s="52">
        <v>9389</v>
      </c>
      <c r="V165" s="52">
        <v>10549</v>
      </c>
      <c r="W165" s="52">
        <v>10781</v>
      </c>
      <c r="X165" s="52">
        <v>9723</v>
      </c>
      <c r="Y165" s="52">
        <v>8255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177639</v>
      </c>
      <c r="C171" s="52">
        <v>176390</v>
      </c>
      <c r="D171" s="52">
        <v>174286</v>
      </c>
      <c r="E171" s="52">
        <v>171054</v>
      </c>
      <c r="F171" s="52">
        <v>170077</v>
      </c>
      <c r="G171" s="52">
        <v>168767</v>
      </c>
      <c r="H171" s="52">
        <v>163643</v>
      </c>
      <c r="I171" s="52">
        <v>152205</v>
      </c>
      <c r="J171" s="52">
        <v>137827</v>
      </c>
      <c r="K171" s="52">
        <v>120571</v>
      </c>
      <c r="L171" s="52">
        <v>106292</v>
      </c>
      <c r="M171" s="52">
        <v>93958</v>
      </c>
      <c r="N171" s="52">
        <v>86840</v>
      </c>
      <c r="O171" s="52">
        <v>82613</v>
      </c>
      <c r="P171" s="52">
        <v>82093</v>
      </c>
      <c r="Q171" s="52">
        <v>85648</v>
      </c>
      <c r="R171" s="52">
        <v>92227</v>
      </c>
      <c r="S171" s="52">
        <v>94226</v>
      </c>
      <c r="T171" s="52">
        <v>92711</v>
      </c>
      <c r="U171" s="52">
        <v>94819</v>
      </c>
      <c r="V171" s="52">
        <v>90047</v>
      </c>
      <c r="W171" s="52">
        <v>78301</v>
      </c>
      <c r="X171" s="52">
        <v>63516</v>
      </c>
      <c r="Y171" s="52">
        <v>44809</v>
      </c>
      <c r="DA171" s="63" t="s">
        <v>1132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3201</v>
      </c>
      <c r="F172" s="52">
        <v>3615</v>
      </c>
      <c r="G172" s="52">
        <v>4075</v>
      </c>
      <c r="H172" s="52">
        <v>4916</v>
      </c>
      <c r="I172" s="52">
        <v>5480</v>
      </c>
      <c r="J172" s="52">
        <v>5561</v>
      </c>
      <c r="K172" s="52">
        <v>6096</v>
      </c>
      <c r="L172" s="52">
        <v>6930</v>
      </c>
      <c r="M172" s="52">
        <v>7621</v>
      </c>
      <c r="N172" s="52">
        <v>8955</v>
      </c>
      <c r="O172" s="52">
        <v>9880</v>
      </c>
      <c r="P172" s="52">
        <v>10469</v>
      </c>
      <c r="Q172" s="52">
        <v>10874</v>
      </c>
      <c r="R172" s="52">
        <v>11813</v>
      </c>
      <c r="S172" s="52">
        <v>12237</v>
      </c>
      <c r="T172" s="52">
        <v>12345</v>
      </c>
      <c r="U172" s="52">
        <v>12557</v>
      </c>
      <c r="V172" s="52">
        <v>11996</v>
      </c>
      <c r="W172" s="52">
        <v>10629</v>
      </c>
      <c r="X172" s="52">
        <v>9040</v>
      </c>
      <c r="Y172" s="52">
        <v>6631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13794</v>
      </c>
      <c r="C176" s="52">
        <v>13584</v>
      </c>
      <c r="D176" s="52">
        <v>12192</v>
      </c>
      <c r="E176" s="52">
        <v>10765</v>
      </c>
      <c r="F176" s="52">
        <v>9471</v>
      </c>
      <c r="G176" s="52">
        <v>7568</v>
      </c>
      <c r="H176" s="52">
        <v>6116</v>
      </c>
      <c r="I176" s="52">
        <v>4730</v>
      </c>
      <c r="J176" s="52">
        <v>3925</v>
      </c>
      <c r="K176" s="52">
        <v>3173</v>
      </c>
      <c r="L176" s="52">
        <v>2832</v>
      </c>
      <c r="M176" s="52">
        <v>3112</v>
      </c>
      <c r="N176" s="52">
        <v>3952</v>
      </c>
      <c r="O176" s="52">
        <v>4277</v>
      </c>
      <c r="P176" s="52">
        <v>4470</v>
      </c>
      <c r="Q176" s="52">
        <v>4367</v>
      </c>
      <c r="R176" s="52">
        <v>3839</v>
      </c>
      <c r="S176" s="52">
        <v>3664</v>
      </c>
      <c r="T176" s="52">
        <v>3481</v>
      </c>
      <c r="U176" s="52">
        <v>3385</v>
      </c>
      <c r="V176" s="52">
        <v>2928</v>
      </c>
      <c r="W176" s="52">
        <v>2238</v>
      </c>
      <c r="X176" s="52">
        <v>1731</v>
      </c>
      <c r="Y176" s="52">
        <v>1254</v>
      </c>
      <c r="DA176" s="63" t="s">
        <v>1134</v>
      </c>
    </row>
    <row r="177" spans="1:105" ht="12" customHeight="1" x14ac:dyDescent="0.25">
      <c r="A177" s="109" t="s">
        <v>120</v>
      </c>
      <c r="B177" s="36">
        <v>163845</v>
      </c>
      <c r="C177" s="36">
        <v>162806</v>
      </c>
      <c r="D177" s="36">
        <v>162094</v>
      </c>
      <c r="E177" s="36">
        <v>163490</v>
      </c>
      <c r="F177" s="36">
        <v>164221</v>
      </c>
      <c r="G177" s="36">
        <v>165274</v>
      </c>
      <c r="H177" s="36">
        <v>162443</v>
      </c>
      <c r="I177" s="36">
        <v>152955</v>
      </c>
      <c r="J177" s="36">
        <v>139463</v>
      </c>
      <c r="K177" s="36">
        <v>123494</v>
      </c>
      <c r="L177" s="36">
        <v>110390</v>
      </c>
      <c r="M177" s="36">
        <v>98467</v>
      </c>
      <c r="N177" s="36">
        <v>91843</v>
      </c>
      <c r="O177" s="36">
        <v>88216</v>
      </c>
      <c r="P177" s="36">
        <v>88092</v>
      </c>
      <c r="Q177" s="36">
        <v>92155</v>
      </c>
      <c r="R177" s="36">
        <v>100201</v>
      </c>
      <c r="S177" s="36">
        <v>102799</v>
      </c>
      <c r="T177" s="36">
        <v>101575</v>
      </c>
      <c r="U177" s="36">
        <v>103991</v>
      </c>
      <c r="V177" s="36">
        <v>99115</v>
      </c>
      <c r="W177" s="36">
        <v>86692</v>
      </c>
      <c r="X177" s="36">
        <v>70825</v>
      </c>
      <c r="Y177" s="36">
        <v>50186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57085</v>
      </c>
      <c r="D5" s="52">
        <v>57091</v>
      </c>
      <c r="E5" s="52">
        <v>57130</v>
      </c>
      <c r="F5" s="52">
        <v>57245</v>
      </c>
      <c r="G5" s="52">
        <v>57484</v>
      </c>
      <c r="H5" s="52">
        <v>57899</v>
      </c>
      <c r="I5" s="52">
        <v>58547</v>
      </c>
      <c r="J5" s="52">
        <v>59500</v>
      </c>
      <c r="K5" s="52">
        <v>60811</v>
      </c>
      <c r="L5" s="52">
        <v>62586</v>
      </c>
      <c r="M5" s="52">
        <v>64959</v>
      </c>
      <c r="N5" s="52">
        <v>68093</v>
      </c>
      <c r="O5" s="52">
        <v>60711</v>
      </c>
      <c r="P5" s="52">
        <v>20110</v>
      </c>
      <c r="Q5" s="52">
        <v>26297</v>
      </c>
      <c r="R5" s="52">
        <v>33610</v>
      </c>
      <c r="S5" s="52">
        <v>42047</v>
      </c>
      <c r="T5" s="52">
        <v>47177</v>
      </c>
      <c r="U5" s="52">
        <v>55910</v>
      </c>
      <c r="V5" s="52">
        <v>52082</v>
      </c>
      <c r="W5" s="52">
        <v>58475</v>
      </c>
      <c r="X5" s="52">
        <v>63570</v>
      </c>
      <c r="Y5" s="52">
        <v>64059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281</v>
      </c>
      <c r="D8" s="52">
        <v>282</v>
      </c>
      <c r="E8" s="52">
        <v>283</v>
      </c>
      <c r="F8" s="52">
        <v>291</v>
      </c>
      <c r="G8" s="52">
        <v>302</v>
      </c>
      <c r="H8" s="52">
        <v>326</v>
      </c>
      <c r="I8" s="52">
        <v>189</v>
      </c>
      <c r="J8" s="52">
        <v>139</v>
      </c>
      <c r="K8" s="52">
        <v>211</v>
      </c>
      <c r="L8" s="52">
        <v>260</v>
      </c>
      <c r="M8" s="52">
        <v>291</v>
      </c>
      <c r="N8" s="52">
        <v>357</v>
      </c>
      <c r="O8" s="52">
        <v>511</v>
      </c>
      <c r="P8" s="52">
        <v>476</v>
      </c>
      <c r="Q8" s="52">
        <v>585</v>
      </c>
      <c r="R8" s="52">
        <v>783</v>
      </c>
      <c r="S8" s="52">
        <v>1013</v>
      </c>
      <c r="T8" s="52">
        <v>1194</v>
      </c>
      <c r="U8" s="52">
        <v>1234</v>
      </c>
      <c r="V8" s="52">
        <v>1153</v>
      </c>
      <c r="W8" s="52">
        <v>967</v>
      </c>
      <c r="X8" s="52">
        <v>824</v>
      </c>
      <c r="Y8" s="52">
        <v>723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14749</v>
      </c>
      <c r="D10" s="52">
        <v>14750</v>
      </c>
      <c r="E10" s="52">
        <v>14762</v>
      </c>
      <c r="F10" s="52">
        <v>14791</v>
      </c>
      <c r="G10" s="52">
        <v>14854</v>
      </c>
      <c r="H10" s="52">
        <v>14964</v>
      </c>
      <c r="I10" s="52">
        <v>15136</v>
      </c>
      <c r="J10" s="52">
        <v>22634</v>
      </c>
      <c r="K10" s="52">
        <v>19284</v>
      </c>
      <c r="L10" s="52">
        <v>21192</v>
      </c>
      <c r="M10" s="52">
        <v>24057</v>
      </c>
      <c r="N10" s="52">
        <v>28290</v>
      </c>
      <c r="O10" s="52">
        <v>26578</v>
      </c>
      <c r="P10" s="52">
        <v>8083</v>
      </c>
      <c r="Q10" s="52">
        <v>19908</v>
      </c>
      <c r="R10" s="52">
        <v>36615</v>
      </c>
      <c r="S10" s="52">
        <v>31545</v>
      </c>
      <c r="T10" s="52">
        <v>34635</v>
      </c>
      <c r="U10" s="52">
        <v>35660</v>
      </c>
      <c r="V10" s="52">
        <v>24642</v>
      </c>
      <c r="W10" s="52">
        <v>17469</v>
      </c>
      <c r="X10" s="52">
        <v>9284</v>
      </c>
      <c r="Y10" s="52">
        <v>6674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84671</v>
      </c>
      <c r="D15" s="52">
        <v>84787</v>
      </c>
      <c r="E15" s="52">
        <v>85601</v>
      </c>
      <c r="F15" s="52">
        <v>87837</v>
      </c>
      <c r="G15" s="52">
        <v>92220</v>
      </c>
      <c r="H15" s="52">
        <v>99603</v>
      </c>
      <c r="I15" s="52">
        <v>60055</v>
      </c>
      <c r="J15" s="52">
        <v>52252</v>
      </c>
      <c r="K15" s="52">
        <v>65765</v>
      </c>
      <c r="L15" s="52">
        <v>68518</v>
      </c>
      <c r="M15" s="52">
        <v>69913</v>
      </c>
      <c r="N15" s="52">
        <v>74513</v>
      </c>
      <c r="O15" s="52">
        <v>69470</v>
      </c>
      <c r="P15" s="52">
        <v>57437</v>
      </c>
      <c r="Q15" s="52">
        <v>59773</v>
      </c>
      <c r="R15" s="52">
        <v>70001</v>
      </c>
      <c r="S15" s="52">
        <v>79165</v>
      </c>
      <c r="T15" s="52">
        <v>76863</v>
      </c>
      <c r="U15" s="52">
        <v>68456</v>
      </c>
      <c r="V15" s="52">
        <v>61999</v>
      </c>
      <c r="W15" s="52">
        <v>54987</v>
      </c>
      <c r="X15" s="52">
        <v>52585</v>
      </c>
      <c r="Y15" s="52">
        <v>55997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0</v>
      </c>
      <c r="F16" s="52">
        <v>14</v>
      </c>
      <c r="G16" s="52">
        <v>104</v>
      </c>
      <c r="H16" s="52">
        <v>293</v>
      </c>
      <c r="I16" s="52">
        <v>598</v>
      </c>
      <c r="J16" s="52">
        <v>1395</v>
      </c>
      <c r="K16" s="52">
        <v>1797</v>
      </c>
      <c r="L16" s="52">
        <v>2699</v>
      </c>
      <c r="M16" s="52">
        <v>3885</v>
      </c>
      <c r="N16" s="52">
        <v>2788</v>
      </c>
      <c r="O16" s="52">
        <v>4021</v>
      </c>
      <c r="P16" s="52">
        <v>5232</v>
      </c>
      <c r="Q16" s="52">
        <v>7126</v>
      </c>
      <c r="R16" s="52">
        <v>9193</v>
      </c>
      <c r="S16" s="52">
        <v>11429</v>
      </c>
      <c r="T16" s="52">
        <v>11292</v>
      </c>
      <c r="U16" s="52">
        <v>9055</v>
      </c>
      <c r="V16" s="52">
        <v>7290</v>
      </c>
      <c r="W16" s="52">
        <v>6825</v>
      </c>
      <c r="X16" s="52">
        <v>7180</v>
      </c>
      <c r="Y16" s="52">
        <v>7564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1502</v>
      </c>
      <c r="D20" s="52">
        <v>1505</v>
      </c>
      <c r="E20" s="52">
        <v>1518</v>
      </c>
      <c r="F20" s="52">
        <v>1559</v>
      </c>
      <c r="G20" s="52">
        <v>1636</v>
      </c>
      <c r="H20" s="52">
        <v>1776</v>
      </c>
      <c r="I20" s="52">
        <v>1077</v>
      </c>
      <c r="J20" s="52">
        <v>1104</v>
      </c>
      <c r="K20" s="52">
        <v>1171</v>
      </c>
      <c r="L20" s="52">
        <v>1267</v>
      </c>
      <c r="M20" s="52">
        <v>1363</v>
      </c>
      <c r="N20" s="52">
        <v>1526</v>
      </c>
      <c r="O20" s="52">
        <v>1536</v>
      </c>
      <c r="P20" s="52">
        <v>967</v>
      </c>
      <c r="Q20" s="52">
        <v>1223</v>
      </c>
      <c r="R20" s="52">
        <v>1690</v>
      </c>
      <c r="S20" s="52">
        <v>1914</v>
      </c>
      <c r="T20" s="52">
        <v>1909</v>
      </c>
      <c r="U20" s="52">
        <v>1755</v>
      </c>
      <c r="V20" s="52">
        <v>2628</v>
      </c>
      <c r="W20" s="52">
        <v>4307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8749</v>
      </c>
      <c r="D21" s="52">
        <v>8759</v>
      </c>
      <c r="E21" s="52">
        <v>8833</v>
      </c>
      <c r="F21" s="52">
        <v>9001</v>
      </c>
      <c r="G21" s="52">
        <v>9299</v>
      </c>
      <c r="H21" s="52">
        <v>9753</v>
      </c>
      <c r="I21" s="52">
        <v>5146</v>
      </c>
      <c r="J21" s="52">
        <v>3038</v>
      </c>
      <c r="K21" s="52">
        <v>3541</v>
      </c>
      <c r="L21" s="52">
        <v>2516</v>
      </c>
      <c r="M21" s="52">
        <v>2569</v>
      </c>
      <c r="N21" s="52">
        <v>2772</v>
      </c>
      <c r="O21" s="52">
        <v>2563</v>
      </c>
      <c r="P21" s="52">
        <v>2224</v>
      </c>
      <c r="Q21" s="52">
        <v>2659</v>
      </c>
      <c r="R21" s="52">
        <v>4829</v>
      </c>
      <c r="S21" s="52">
        <v>4902</v>
      </c>
      <c r="T21" s="52">
        <v>5864</v>
      </c>
      <c r="U21" s="52">
        <v>6378</v>
      </c>
      <c r="V21" s="52">
        <v>4907</v>
      </c>
      <c r="W21" s="52">
        <v>3293</v>
      </c>
      <c r="X21" s="52">
        <v>1817</v>
      </c>
      <c r="Y21" s="52">
        <v>1079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103919</v>
      </c>
      <c r="D22" s="36">
        <v>104061</v>
      </c>
      <c r="E22" s="36">
        <v>105073</v>
      </c>
      <c r="F22" s="36">
        <v>107909</v>
      </c>
      <c r="G22" s="36">
        <v>113582</v>
      </c>
      <c r="H22" s="36">
        <v>123227</v>
      </c>
      <c r="I22" s="36">
        <v>75665</v>
      </c>
      <c r="J22" s="36">
        <v>72585</v>
      </c>
      <c r="K22" s="36">
        <v>82990</v>
      </c>
      <c r="L22" s="36">
        <v>89955</v>
      </c>
      <c r="M22" s="36">
        <v>96111</v>
      </c>
      <c r="N22" s="36">
        <v>104953</v>
      </c>
      <c r="O22" s="36">
        <v>101882</v>
      </c>
      <c r="P22" s="36">
        <v>74773</v>
      </c>
      <c r="Q22" s="36">
        <v>87175</v>
      </c>
      <c r="R22" s="36">
        <v>108915</v>
      </c>
      <c r="S22" s="36">
        <v>121587</v>
      </c>
      <c r="T22" s="36">
        <v>121375</v>
      </c>
      <c r="U22" s="36">
        <v>109410</v>
      </c>
      <c r="V22" s="36">
        <v>92282</v>
      </c>
      <c r="W22" s="36">
        <v>78716</v>
      </c>
      <c r="X22" s="36">
        <v>73849</v>
      </c>
      <c r="Y22" s="36">
        <v>78494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3475</v>
      </c>
      <c r="D26" s="52">
        <v>4752</v>
      </c>
      <c r="E26" s="52">
        <v>4419</v>
      </c>
      <c r="F26" s="52">
        <v>3915</v>
      </c>
      <c r="G26" s="52">
        <v>5939</v>
      </c>
      <c r="H26" s="52">
        <v>4073</v>
      </c>
      <c r="I26" s="52">
        <v>3413</v>
      </c>
      <c r="J26" s="52">
        <v>1445</v>
      </c>
      <c r="K26" s="52">
        <v>1171</v>
      </c>
      <c r="L26" s="52">
        <v>3476</v>
      </c>
      <c r="M26" s="52">
        <v>3476</v>
      </c>
      <c r="N26" s="52">
        <v>3485</v>
      </c>
      <c r="O26" s="52">
        <v>2812</v>
      </c>
      <c r="P26" s="52">
        <v>94</v>
      </c>
      <c r="Q26" s="52">
        <v>467</v>
      </c>
      <c r="R26" s="52">
        <v>698</v>
      </c>
      <c r="S26" s="52">
        <v>938</v>
      </c>
      <c r="T26" s="52">
        <v>749</v>
      </c>
      <c r="U26" s="52">
        <v>1041</v>
      </c>
      <c r="V26" s="52">
        <v>1396</v>
      </c>
      <c r="W26" s="52">
        <v>1799</v>
      </c>
      <c r="X26" s="52">
        <v>2269</v>
      </c>
      <c r="Y26" s="52">
        <v>2790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17</v>
      </c>
      <c r="D29" s="52">
        <v>17</v>
      </c>
      <c r="E29" s="52">
        <v>18</v>
      </c>
      <c r="F29" s="52">
        <v>17</v>
      </c>
      <c r="G29" s="52">
        <v>19</v>
      </c>
      <c r="H29" s="52">
        <v>18</v>
      </c>
      <c r="I29" s="52">
        <v>12</v>
      </c>
      <c r="J29" s="52">
        <v>4</v>
      </c>
      <c r="K29" s="52">
        <v>10</v>
      </c>
      <c r="L29" s="52">
        <v>5</v>
      </c>
      <c r="M29" s="52">
        <v>5</v>
      </c>
      <c r="N29" s="52">
        <v>2</v>
      </c>
      <c r="O29" s="52">
        <v>8</v>
      </c>
      <c r="P29" s="52">
        <v>6</v>
      </c>
      <c r="Q29" s="52">
        <v>9</v>
      </c>
      <c r="R29" s="52">
        <v>19</v>
      </c>
      <c r="S29" s="52">
        <v>37</v>
      </c>
      <c r="T29" s="52">
        <v>62</v>
      </c>
      <c r="U29" s="52">
        <v>84</v>
      </c>
      <c r="V29" s="52">
        <v>102</v>
      </c>
      <c r="W29" s="52">
        <v>107</v>
      </c>
      <c r="X29" s="52">
        <v>108</v>
      </c>
      <c r="Y29" s="52">
        <v>109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6950</v>
      </c>
      <c r="D35" s="52">
        <v>7035</v>
      </c>
      <c r="E35" s="52">
        <v>7137</v>
      </c>
      <c r="F35" s="52">
        <v>7279</v>
      </c>
      <c r="G35" s="52">
        <v>7655</v>
      </c>
      <c r="H35" s="52">
        <v>7950</v>
      </c>
      <c r="I35" s="52">
        <v>4234</v>
      </c>
      <c r="J35" s="52">
        <v>2292</v>
      </c>
      <c r="K35" s="52">
        <v>3600</v>
      </c>
      <c r="L35" s="52">
        <v>3330</v>
      </c>
      <c r="M35" s="52">
        <v>3309</v>
      </c>
      <c r="N35" s="52">
        <v>3425</v>
      </c>
      <c r="O35" s="52">
        <v>2937</v>
      </c>
      <c r="P35" s="52">
        <v>773</v>
      </c>
      <c r="Q35" s="52">
        <v>1571</v>
      </c>
      <c r="R35" s="52">
        <v>2649</v>
      </c>
      <c r="S35" s="52">
        <v>4049</v>
      </c>
      <c r="T35" s="52">
        <v>5352</v>
      </c>
      <c r="U35" s="52">
        <v>6259</v>
      </c>
      <c r="V35" s="52">
        <v>5902</v>
      </c>
      <c r="W35" s="52">
        <v>4355</v>
      </c>
      <c r="X35" s="52">
        <v>3946</v>
      </c>
      <c r="Y35" s="52">
        <v>4239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</v>
      </c>
      <c r="G36" s="52">
        <v>4</v>
      </c>
      <c r="H36" s="52">
        <v>12</v>
      </c>
      <c r="I36" s="52">
        <v>25</v>
      </c>
      <c r="J36" s="52">
        <v>43</v>
      </c>
      <c r="K36" s="52">
        <v>69</v>
      </c>
      <c r="L36" s="52">
        <v>151</v>
      </c>
      <c r="M36" s="52">
        <v>199</v>
      </c>
      <c r="N36" s="52">
        <v>175</v>
      </c>
      <c r="O36" s="52">
        <v>213</v>
      </c>
      <c r="P36" s="52">
        <v>112</v>
      </c>
      <c r="Q36" s="52">
        <v>216</v>
      </c>
      <c r="R36" s="52">
        <v>367</v>
      </c>
      <c r="S36" s="52">
        <v>568</v>
      </c>
      <c r="T36" s="52">
        <v>741</v>
      </c>
      <c r="U36" s="52">
        <v>809</v>
      </c>
      <c r="V36" s="52">
        <v>691</v>
      </c>
      <c r="W36" s="52">
        <v>536</v>
      </c>
      <c r="X36" s="52">
        <v>532</v>
      </c>
      <c r="Y36" s="52">
        <v>574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540</v>
      </c>
      <c r="D40" s="52">
        <v>545</v>
      </c>
      <c r="E40" s="52">
        <v>554</v>
      </c>
      <c r="F40" s="52">
        <v>562</v>
      </c>
      <c r="G40" s="52">
        <v>586</v>
      </c>
      <c r="H40" s="52">
        <v>600</v>
      </c>
      <c r="I40" s="52">
        <v>296</v>
      </c>
      <c r="J40" s="52">
        <v>124</v>
      </c>
      <c r="K40" s="52">
        <v>192</v>
      </c>
      <c r="L40" s="52">
        <v>99</v>
      </c>
      <c r="M40" s="52">
        <v>98</v>
      </c>
      <c r="N40" s="52">
        <v>103</v>
      </c>
      <c r="O40" s="52">
        <v>91</v>
      </c>
      <c r="P40" s="52">
        <v>38</v>
      </c>
      <c r="Q40" s="52">
        <v>88</v>
      </c>
      <c r="R40" s="52">
        <v>190</v>
      </c>
      <c r="S40" s="52">
        <v>209</v>
      </c>
      <c r="T40" s="52">
        <v>334</v>
      </c>
      <c r="U40" s="52">
        <v>413</v>
      </c>
      <c r="V40" s="52">
        <v>349</v>
      </c>
      <c r="W40" s="52">
        <v>202</v>
      </c>
      <c r="X40" s="52">
        <v>115</v>
      </c>
      <c r="Y40" s="52">
        <v>69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6411</v>
      </c>
      <c r="D41" s="36">
        <v>6487</v>
      </c>
      <c r="E41" s="36">
        <v>6585</v>
      </c>
      <c r="F41" s="36">
        <v>6717</v>
      </c>
      <c r="G41" s="36">
        <v>7074</v>
      </c>
      <c r="H41" s="36">
        <v>7362</v>
      </c>
      <c r="I41" s="36">
        <v>3964</v>
      </c>
      <c r="J41" s="36">
        <v>2211</v>
      </c>
      <c r="K41" s="36">
        <v>3478</v>
      </c>
      <c r="L41" s="36">
        <v>3383</v>
      </c>
      <c r="M41" s="36">
        <v>3408</v>
      </c>
      <c r="N41" s="36">
        <v>3500</v>
      </c>
      <c r="O41" s="36">
        <v>3059</v>
      </c>
      <c r="P41" s="36">
        <v>839</v>
      </c>
      <c r="Q41" s="36">
        <v>1704</v>
      </c>
      <c r="R41" s="36">
        <v>2871</v>
      </c>
      <c r="S41" s="36">
        <v>4364</v>
      </c>
      <c r="T41" s="36">
        <v>5756</v>
      </c>
      <c r="U41" s="36">
        <v>6666</v>
      </c>
      <c r="V41" s="36">
        <v>6238</v>
      </c>
      <c r="W41" s="36">
        <v>4714</v>
      </c>
      <c r="X41" s="36">
        <v>4354</v>
      </c>
      <c r="Y41" s="36">
        <v>4744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96375</v>
      </c>
      <c r="D64" s="52">
        <v>96404</v>
      </c>
      <c r="E64" s="52">
        <v>96621</v>
      </c>
      <c r="F64" s="52">
        <v>97198</v>
      </c>
      <c r="G64" s="52">
        <v>98327</v>
      </c>
      <c r="H64" s="52">
        <v>100183</v>
      </c>
      <c r="I64" s="52">
        <v>102913</v>
      </c>
      <c r="J64" s="52">
        <v>106614</v>
      </c>
      <c r="K64" s="52">
        <v>111389</v>
      </c>
      <c r="L64" s="52">
        <v>117375</v>
      </c>
      <c r="M64" s="52">
        <v>124711</v>
      </c>
      <c r="N64" s="52">
        <v>133548</v>
      </c>
      <c r="O64" s="52">
        <v>124764</v>
      </c>
      <c r="P64" s="52">
        <v>59959</v>
      </c>
      <c r="Q64" s="52">
        <v>74192</v>
      </c>
      <c r="R64" s="52">
        <v>90454</v>
      </c>
      <c r="S64" s="52">
        <v>108885</v>
      </c>
      <c r="T64" s="52">
        <v>104461</v>
      </c>
      <c r="U64" s="52">
        <v>100879</v>
      </c>
      <c r="V64" s="52">
        <v>93781</v>
      </c>
      <c r="W64" s="52">
        <v>89337</v>
      </c>
      <c r="X64" s="52">
        <v>86456</v>
      </c>
      <c r="Y64" s="52">
        <v>92399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475</v>
      </c>
      <c r="D67" s="52">
        <v>475</v>
      </c>
      <c r="E67" s="52">
        <v>480</v>
      </c>
      <c r="F67" s="52">
        <v>492</v>
      </c>
      <c r="G67" s="52">
        <v>519</v>
      </c>
      <c r="H67" s="52">
        <v>581</v>
      </c>
      <c r="I67" s="52">
        <v>391</v>
      </c>
      <c r="J67" s="52">
        <v>350</v>
      </c>
      <c r="K67" s="52">
        <v>566</v>
      </c>
      <c r="L67" s="52">
        <v>733</v>
      </c>
      <c r="M67" s="52">
        <v>886</v>
      </c>
      <c r="N67" s="52">
        <v>941</v>
      </c>
      <c r="O67" s="52">
        <v>1062</v>
      </c>
      <c r="P67" s="52">
        <v>783</v>
      </c>
      <c r="Q67" s="52">
        <v>800</v>
      </c>
      <c r="R67" s="52">
        <v>966</v>
      </c>
      <c r="S67" s="52">
        <v>1278</v>
      </c>
      <c r="T67" s="52">
        <v>1553</v>
      </c>
      <c r="U67" s="52">
        <v>1860</v>
      </c>
      <c r="V67" s="52">
        <v>2279</v>
      </c>
      <c r="W67" s="52">
        <v>2877</v>
      </c>
      <c r="X67" s="52">
        <v>3564</v>
      </c>
      <c r="Y67" s="52">
        <v>4708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93764</v>
      </c>
      <c r="D69" s="52">
        <v>93795</v>
      </c>
      <c r="E69" s="52">
        <v>94001</v>
      </c>
      <c r="F69" s="52">
        <v>94563</v>
      </c>
      <c r="G69" s="52">
        <v>95664</v>
      </c>
      <c r="H69" s="52">
        <v>97465</v>
      </c>
      <c r="I69" s="52">
        <v>102734</v>
      </c>
      <c r="J69" s="52">
        <v>106547</v>
      </c>
      <c r="K69" s="52">
        <v>111036</v>
      </c>
      <c r="L69" s="52">
        <v>117211</v>
      </c>
      <c r="M69" s="52">
        <v>124593</v>
      </c>
      <c r="N69" s="52">
        <v>132957</v>
      </c>
      <c r="O69" s="52">
        <v>123700</v>
      </c>
      <c r="P69" s="52">
        <v>59452</v>
      </c>
      <c r="Q69" s="52">
        <v>73462</v>
      </c>
      <c r="R69" s="52">
        <v>89432</v>
      </c>
      <c r="S69" s="52">
        <v>108492</v>
      </c>
      <c r="T69" s="52">
        <v>103868</v>
      </c>
      <c r="U69" s="52">
        <v>100043</v>
      </c>
      <c r="V69" s="52">
        <v>92829</v>
      </c>
      <c r="W69" s="52">
        <v>88804</v>
      </c>
      <c r="X69" s="52">
        <v>85710</v>
      </c>
      <c r="Y69" s="52">
        <v>91478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2</v>
      </c>
      <c r="I70" s="52">
        <v>1</v>
      </c>
      <c r="J70" s="52">
        <v>5</v>
      </c>
      <c r="K70" s="52">
        <v>6</v>
      </c>
      <c r="L70" s="52">
        <v>12</v>
      </c>
      <c r="M70" s="52">
        <v>13</v>
      </c>
      <c r="N70" s="52">
        <v>22</v>
      </c>
      <c r="O70" s="52">
        <v>37</v>
      </c>
      <c r="P70" s="52">
        <v>38</v>
      </c>
      <c r="Q70" s="52">
        <v>45</v>
      </c>
      <c r="R70" s="52">
        <v>66</v>
      </c>
      <c r="S70" s="52">
        <v>83</v>
      </c>
      <c r="T70" s="52">
        <v>102</v>
      </c>
      <c r="U70" s="52">
        <v>118</v>
      </c>
      <c r="V70" s="52">
        <v>103</v>
      </c>
      <c r="W70" s="52">
        <v>113</v>
      </c>
      <c r="X70" s="52">
        <v>123</v>
      </c>
      <c r="Y70" s="52">
        <v>135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5221</v>
      </c>
      <c r="D73" s="52">
        <v>5235</v>
      </c>
      <c r="E73" s="52">
        <v>5326</v>
      </c>
      <c r="F73" s="52">
        <v>5542</v>
      </c>
      <c r="G73" s="52">
        <v>5957</v>
      </c>
      <c r="H73" s="52">
        <v>13468</v>
      </c>
      <c r="I73" s="52">
        <v>11531</v>
      </c>
      <c r="J73" s="52">
        <v>454</v>
      </c>
      <c r="K73" s="52">
        <v>10157</v>
      </c>
      <c r="L73" s="52">
        <v>5107</v>
      </c>
      <c r="M73" s="52">
        <v>683</v>
      </c>
      <c r="N73" s="52">
        <v>1693</v>
      </c>
      <c r="O73" s="52">
        <v>6678</v>
      </c>
      <c r="P73" s="52">
        <v>2998</v>
      </c>
      <c r="Q73" s="52">
        <v>5174</v>
      </c>
      <c r="R73" s="52">
        <v>7295</v>
      </c>
      <c r="S73" s="52">
        <v>2268</v>
      </c>
      <c r="T73" s="52">
        <v>3566</v>
      </c>
      <c r="U73" s="52">
        <v>5276</v>
      </c>
      <c r="V73" s="52">
        <v>6320</v>
      </c>
      <c r="W73" s="52">
        <v>2982</v>
      </c>
      <c r="X73" s="52">
        <v>4543</v>
      </c>
      <c r="Y73" s="52">
        <v>5664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0</v>
      </c>
      <c r="F74" s="52">
        <v>2</v>
      </c>
      <c r="G74" s="52">
        <v>12</v>
      </c>
      <c r="H74" s="52">
        <v>35</v>
      </c>
      <c r="I74" s="52">
        <v>873</v>
      </c>
      <c r="J74" s="52">
        <v>8</v>
      </c>
      <c r="K74" s="52">
        <v>158</v>
      </c>
      <c r="L74" s="52">
        <v>103</v>
      </c>
      <c r="M74" s="52">
        <v>62</v>
      </c>
      <c r="N74" s="52">
        <v>123</v>
      </c>
      <c r="O74" s="52">
        <v>313</v>
      </c>
      <c r="P74" s="52">
        <v>278</v>
      </c>
      <c r="Q74" s="52">
        <v>489</v>
      </c>
      <c r="R74" s="52">
        <v>701</v>
      </c>
      <c r="S74" s="52">
        <v>280</v>
      </c>
      <c r="T74" s="52">
        <v>441</v>
      </c>
      <c r="U74" s="52">
        <v>646</v>
      </c>
      <c r="V74" s="52">
        <v>745</v>
      </c>
      <c r="W74" s="52">
        <v>392</v>
      </c>
      <c r="X74" s="52">
        <v>605</v>
      </c>
      <c r="Y74" s="52">
        <v>729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178207</v>
      </c>
      <c r="D78" s="52">
        <v>178613</v>
      </c>
      <c r="E78" s="52">
        <v>181461</v>
      </c>
      <c r="F78" s="52">
        <v>189276</v>
      </c>
      <c r="G78" s="52">
        <v>204676</v>
      </c>
      <c r="H78" s="52">
        <v>230224</v>
      </c>
      <c r="I78" s="52">
        <v>161537</v>
      </c>
      <c r="J78" s="52">
        <v>174042</v>
      </c>
      <c r="K78" s="52">
        <v>211973</v>
      </c>
      <c r="L78" s="52">
        <v>216035</v>
      </c>
      <c r="M78" s="52">
        <v>217649</v>
      </c>
      <c r="N78" s="52">
        <v>213987</v>
      </c>
      <c r="O78" s="52">
        <v>199383</v>
      </c>
      <c r="P78" s="52">
        <v>132619</v>
      </c>
      <c r="Q78" s="52">
        <v>160089</v>
      </c>
      <c r="R78" s="52">
        <v>187005</v>
      </c>
      <c r="S78" s="52">
        <v>203280</v>
      </c>
      <c r="T78" s="52">
        <v>196611</v>
      </c>
      <c r="U78" s="52">
        <v>185823</v>
      </c>
      <c r="V78" s="52">
        <v>180193</v>
      </c>
      <c r="W78" s="52">
        <v>175683</v>
      </c>
      <c r="X78" s="52">
        <v>172272</v>
      </c>
      <c r="Y78" s="52">
        <v>199883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14542</v>
      </c>
      <c r="D79" s="36">
        <v>14572</v>
      </c>
      <c r="E79" s="36">
        <v>14755</v>
      </c>
      <c r="F79" s="36">
        <v>15149</v>
      </c>
      <c r="G79" s="36">
        <v>15825</v>
      </c>
      <c r="H79" s="36">
        <v>22691</v>
      </c>
      <c r="I79" s="36">
        <v>20171</v>
      </c>
      <c r="J79" s="36">
        <v>966</v>
      </c>
      <c r="K79" s="36">
        <v>16889</v>
      </c>
      <c r="L79" s="36">
        <v>22734</v>
      </c>
      <c r="M79" s="36">
        <v>203</v>
      </c>
      <c r="N79" s="36">
        <v>518</v>
      </c>
      <c r="O79" s="36">
        <v>23041</v>
      </c>
      <c r="P79" s="36">
        <v>2865</v>
      </c>
      <c r="Q79" s="36">
        <v>696</v>
      </c>
      <c r="R79" s="36">
        <v>1623</v>
      </c>
      <c r="S79" s="36">
        <v>2896</v>
      </c>
      <c r="T79" s="36">
        <v>4622</v>
      </c>
      <c r="U79" s="36">
        <v>6858</v>
      </c>
      <c r="V79" s="36">
        <v>9571</v>
      </c>
      <c r="W79" s="36">
        <v>6970</v>
      </c>
      <c r="X79" s="36">
        <v>2840</v>
      </c>
      <c r="Y79" s="36">
        <v>3521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47335</v>
      </c>
      <c r="D83" s="52">
        <v>47349</v>
      </c>
      <c r="E83" s="52">
        <v>47454</v>
      </c>
      <c r="F83" s="52">
        <v>47770</v>
      </c>
      <c r="G83" s="52">
        <v>48418</v>
      </c>
      <c r="H83" s="52">
        <v>49554</v>
      </c>
      <c r="I83" s="52">
        <v>51328</v>
      </c>
      <c r="J83" s="52">
        <v>53914</v>
      </c>
      <c r="K83" s="52">
        <v>57489</v>
      </c>
      <c r="L83" s="52">
        <v>62212</v>
      </c>
      <c r="M83" s="52">
        <v>68229</v>
      </c>
      <c r="N83" s="52">
        <v>75682</v>
      </c>
      <c r="O83" s="52">
        <v>75257</v>
      </c>
      <c r="P83" s="52">
        <v>48235</v>
      </c>
      <c r="Q83" s="52">
        <v>61101</v>
      </c>
      <c r="R83" s="52">
        <v>76146</v>
      </c>
      <c r="S83" s="52">
        <v>93534</v>
      </c>
      <c r="T83" s="52">
        <v>101869</v>
      </c>
      <c r="U83" s="52">
        <v>105758</v>
      </c>
      <c r="V83" s="52">
        <v>110477</v>
      </c>
      <c r="W83" s="52">
        <v>113102</v>
      </c>
      <c r="X83" s="52">
        <v>114150</v>
      </c>
      <c r="Y83" s="52">
        <v>114792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233</v>
      </c>
      <c r="D86" s="52">
        <v>234</v>
      </c>
      <c r="E86" s="52">
        <v>235</v>
      </c>
      <c r="F86" s="52">
        <v>241</v>
      </c>
      <c r="G86" s="52">
        <v>258</v>
      </c>
      <c r="H86" s="52">
        <v>292</v>
      </c>
      <c r="I86" s="52">
        <v>207</v>
      </c>
      <c r="J86" s="52">
        <v>220</v>
      </c>
      <c r="K86" s="52">
        <v>362</v>
      </c>
      <c r="L86" s="52">
        <v>522</v>
      </c>
      <c r="M86" s="52">
        <v>690</v>
      </c>
      <c r="N86" s="52">
        <v>837</v>
      </c>
      <c r="O86" s="52">
        <v>999</v>
      </c>
      <c r="P86" s="52">
        <v>945</v>
      </c>
      <c r="Q86" s="52">
        <v>995</v>
      </c>
      <c r="R86" s="52">
        <v>1136</v>
      </c>
      <c r="S86" s="52">
        <v>1406</v>
      </c>
      <c r="T86" s="52">
        <v>1718</v>
      </c>
      <c r="U86" s="52">
        <v>2139</v>
      </c>
      <c r="V86" s="52">
        <v>2728</v>
      </c>
      <c r="W86" s="52">
        <v>3488</v>
      </c>
      <c r="X86" s="52">
        <v>4335</v>
      </c>
      <c r="Y86" s="52">
        <v>5372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11172</v>
      </c>
      <c r="D88" s="52">
        <v>11175</v>
      </c>
      <c r="E88" s="52">
        <v>11200</v>
      </c>
      <c r="F88" s="52">
        <v>11275</v>
      </c>
      <c r="G88" s="52">
        <v>11428</v>
      </c>
      <c r="H88" s="52">
        <v>11702</v>
      </c>
      <c r="I88" s="52">
        <v>12125</v>
      </c>
      <c r="J88" s="52">
        <v>23621</v>
      </c>
      <c r="K88" s="52">
        <v>22196</v>
      </c>
      <c r="L88" s="52">
        <v>25467</v>
      </c>
      <c r="M88" s="52">
        <v>28978</v>
      </c>
      <c r="N88" s="52">
        <v>33986</v>
      </c>
      <c r="O88" s="52">
        <v>33568</v>
      </c>
      <c r="P88" s="52">
        <v>10986</v>
      </c>
      <c r="Q88" s="52">
        <v>14505</v>
      </c>
      <c r="R88" s="52">
        <v>19757</v>
      </c>
      <c r="S88" s="52">
        <v>29565</v>
      </c>
      <c r="T88" s="52">
        <v>35240</v>
      </c>
      <c r="U88" s="52">
        <v>38597</v>
      </c>
      <c r="V88" s="52">
        <v>43775</v>
      </c>
      <c r="W88" s="52">
        <v>47639</v>
      </c>
      <c r="X88" s="52">
        <v>51384</v>
      </c>
      <c r="Y88" s="52">
        <v>55627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3</v>
      </c>
      <c r="K89" s="52">
        <v>4</v>
      </c>
      <c r="L89" s="52">
        <v>7</v>
      </c>
      <c r="M89" s="52">
        <v>9</v>
      </c>
      <c r="N89" s="52">
        <v>9</v>
      </c>
      <c r="O89" s="52">
        <v>9</v>
      </c>
      <c r="P89" s="52">
        <v>2</v>
      </c>
      <c r="Q89" s="52">
        <v>3</v>
      </c>
      <c r="R89" s="52">
        <v>11</v>
      </c>
      <c r="S89" s="52">
        <v>19</v>
      </c>
      <c r="T89" s="52">
        <v>41</v>
      </c>
      <c r="U89" s="52">
        <v>53</v>
      </c>
      <c r="V89" s="52">
        <v>59</v>
      </c>
      <c r="W89" s="52">
        <v>47</v>
      </c>
      <c r="X89" s="52">
        <v>64</v>
      </c>
      <c r="Y89" s="52">
        <v>67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72326</v>
      </c>
      <c r="D96" s="52">
        <v>72482</v>
      </c>
      <c r="E96" s="52">
        <v>73619</v>
      </c>
      <c r="F96" s="52">
        <v>76859</v>
      </c>
      <c r="G96" s="52">
        <v>83332</v>
      </c>
      <c r="H96" s="52">
        <v>94348</v>
      </c>
      <c r="I96" s="52">
        <v>68017</v>
      </c>
      <c r="J96" s="52">
        <v>72414</v>
      </c>
      <c r="K96" s="52">
        <v>100615</v>
      </c>
      <c r="L96" s="52">
        <v>110802</v>
      </c>
      <c r="M96" s="52">
        <v>114896</v>
      </c>
      <c r="N96" s="52">
        <v>124678</v>
      </c>
      <c r="O96" s="52">
        <v>124837</v>
      </c>
      <c r="P96" s="52">
        <v>116965</v>
      </c>
      <c r="Q96" s="52">
        <v>120776</v>
      </c>
      <c r="R96" s="52">
        <v>122857</v>
      </c>
      <c r="S96" s="52">
        <v>129734</v>
      </c>
      <c r="T96" s="52">
        <v>134088</v>
      </c>
      <c r="U96" s="52">
        <v>144892</v>
      </c>
      <c r="V96" s="52">
        <v>144191</v>
      </c>
      <c r="W96" s="52">
        <v>138944</v>
      </c>
      <c r="X96" s="52">
        <v>122489</v>
      </c>
      <c r="Y96" s="52">
        <v>118684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0</v>
      </c>
      <c r="F97" s="52">
        <v>23</v>
      </c>
      <c r="G97" s="52">
        <v>161</v>
      </c>
      <c r="H97" s="52">
        <v>457</v>
      </c>
      <c r="I97" s="52">
        <v>937</v>
      </c>
      <c r="J97" s="52">
        <v>1952</v>
      </c>
      <c r="K97" s="52">
        <v>2855</v>
      </c>
      <c r="L97" s="52">
        <v>4445</v>
      </c>
      <c r="M97" s="52">
        <v>6681</v>
      </c>
      <c r="N97" s="52">
        <v>5091</v>
      </c>
      <c r="O97" s="52">
        <v>7259</v>
      </c>
      <c r="P97" s="52">
        <v>9886</v>
      </c>
      <c r="Q97" s="52">
        <v>13235</v>
      </c>
      <c r="R97" s="52">
        <v>15556</v>
      </c>
      <c r="S97" s="52">
        <v>18169</v>
      </c>
      <c r="T97" s="52">
        <v>18772</v>
      </c>
      <c r="U97" s="52">
        <v>18793</v>
      </c>
      <c r="V97" s="52">
        <v>17101</v>
      </c>
      <c r="W97" s="52">
        <v>17168</v>
      </c>
      <c r="X97" s="52">
        <v>16726</v>
      </c>
      <c r="Y97" s="52">
        <v>15886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6975</v>
      </c>
      <c r="D101" s="52">
        <v>6989</v>
      </c>
      <c r="E101" s="52">
        <v>7099</v>
      </c>
      <c r="F101" s="52">
        <v>7412</v>
      </c>
      <c r="G101" s="52">
        <v>8051</v>
      </c>
      <c r="H101" s="52">
        <v>9148</v>
      </c>
      <c r="I101" s="52">
        <v>6668</v>
      </c>
      <c r="J101" s="52">
        <v>8443</v>
      </c>
      <c r="K101" s="52">
        <v>9669</v>
      </c>
      <c r="L101" s="52">
        <v>11113</v>
      </c>
      <c r="M101" s="52">
        <v>12116</v>
      </c>
      <c r="N101" s="52">
        <v>13511</v>
      </c>
      <c r="O101" s="52">
        <v>14072</v>
      </c>
      <c r="P101" s="52">
        <v>10429</v>
      </c>
      <c r="Q101" s="52">
        <v>11808</v>
      </c>
      <c r="R101" s="52">
        <v>13441</v>
      </c>
      <c r="S101" s="52">
        <v>15182</v>
      </c>
      <c r="T101" s="52">
        <v>16215</v>
      </c>
      <c r="U101" s="52">
        <v>17610</v>
      </c>
      <c r="V101" s="52">
        <v>19144</v>
      </c>
      <c r="W101" s="52">
        <v>19757</v>
      </c>
      <c r="X101" s="52">
        <v>27916</v>
      </c>
      <c r="Y101" s="52">
        <v>9325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6809</v>
      </c>
      <c r="D102" s="52">
        <v>6824</v>
      </c>
      <c r="E102" s="52">
        <v>6913</v>
      </c>
      <c r="F102" s="52">
        <v>7131</v>
      </c>
      <c r="G102" s="52">
        <v>7517</v>
      </c>
      <c r="H102" s="52">
        <v>8113</v>
      </c>
      <c r="I102" s="52">
        <v>4888</v>
      </c>
      <c r="J102" s="52">
        <v>3705</v>
      </c>
      <c r="K102" s="52">
        <v>4750</v>
      </c>
      <c r="L102" s="52">
        <v>3613</v>
      </c>
      <c r="M102" s="52">
        <v>3632</v>
      </c>
      <c r="N102" s="52">
        <v>3820</v>
      </c>
      <c r="O102" s="52">
        <v>3544</v>
      </c>
      <c r="P102" s="52">
        <v>3613</v>
      </c>
      <c r="Q102" s="52">
        <v>3864</v>
      </c>
      <c r="R102" s="52">
        <v>7466</v>
      </c>
      <c r="S102" s="52">
        <v>7121</v>
      </c>
      <c r="T102" s="52">
        <v>9323</v>
      </c>
      <c r="U102" s="52">
        <v>11302</v>
      </c>
      <c r="V102" s="52">
        <v>10252</v>
      </c>
      <c r="W102" s="52">
        <v>9448</v>
      </c>
      <c r="X102" s="52">
        <v>5369</v>
      </c>
      <c r="Y102" s="52">
        <v>2848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80886</v>
      </c>
      <c r="D103" s="36">
        <v>81061</v>
      </c>
      <c r="E103" s="36">
        <v>82351</v>
      </c>
      <c r="F103" s="36">
        <v>86099</v>
      </c>
      <c r="G103" s="36">
        <v>93743</v>
      </c>
      <c r="H103" s="36">
        <v>106892</v>
      </c>
      <c r="I103" s="36">
        <v>78817</v>
      </c>
      <c r="J103" s="36">
        <v>88699</v>
      </c>
      <c r="K103" s="36">
        <v>116285</v>
      </c>
      <c r="L103" s="36">
        <v>133000</v>
      </c>
      <c r="M103" s="36">
        <v>143209</v>
      </c>
      <c r="N103" s="36">
        <v>156329</v>
      </c>
      <c r="O103" s="36">
        <v>160061</v>
      </c>
      <c r="P103" s="36">
        <v>139767</v>
      </c>
      <c r="Q103" s="36">
        <v>153680</v>
      </c>
      <c r="R103" s="36">
        <v>159756</v>
      </c>
      <c r="S103" s="36">
        <v>175330</v>
      </c>
      <c r="T103" s="36">
        <v>185847</v>
      </c>
      <c r="U103" s="36">
        <v>201255</v>
      </c>
      <c r="V103" s="36">
        <v>205776</v>
      </c>
      <c r="W103" s="36">
        <v>206363</v>
      </c>
      <c r="X103" s="36">
        <v>190768</v>
      </c>
      <c r="Y103" s="36">
        <v>203390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89583</v>
      </c>
      <c r="D126" s="52">
        <v>89606</v>
      </c>
      <c r="E126" s="52">
        <v>89756</v>
      </c>
      <c r="F126" s="52">
        <v>90149</v>
      </c>
      <c r="G126" s="52">
        <v>90869</v>
      </c>
      <c r="H126" s="52">
        <v>92010</v>
      </c>
      <c r="I126" s="52">
        <v>93685</v>
      </c>
      <c r="J126" s="52">
        <v>96007</v>
      </c>
      <c r="K126" s="52">
        <v>99121</v>
      </c>
      <c r="L126" s="52">
        <v>103151</v>
      </c>
      <c r="M126" s="52">
        <v>108228</v>
      </c>
      <c r="N126" s="52">
        <v>114462</v>
      </c>
      <c r="O126" s="52">
        <v>104054</v>
      </c>
      <c r="P126" s="52">
        <v>41355</v>
      </c>
      <c r="Q126" s="52">
        <v>51862</v>
      </c>
      <c r="R126" s="52">
        <v>63970</v>
      </c>
      <c r="S126" s="52">
        <v>77710</v>
      </c>
      <c r="T126" s="52">
        <v>74767</v>
      </c>
      <c r="U126" s="52">
        <v>75408</v>
      </c>
      <c r="V126" s="52">
        <v>77567</v>
      </c>
      <c r="W126" s="52">
        <v>80903</v>
      </c>
      <c r="X126" s="52">
        <v>80880</v>
      </c>
      <c r="Y126" s="52">
        <v>80614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442</v>
      </c>
      <c r="D129" s="52">
        <v>441</v>
      </c>
      <c r="E129" s="52">
        <v>447</v>
      </c>
      <c r="F129" s="52">
        <v>455</v>
      </c>
      <c r="G129" s="52">
        <v>482</v>
      </c>
      <c r="H129" s="52">
        <v>521</v>
      </c>
      <c r="I129" s="52">
        <v>327</v>
      </c>
      <c r="J129" s="52">
        <v>258</v>
      </c>
      <c r="K129" s="52">
        <v>403</v>
      </c>
      <c r="L129" s="52">
        <v>505</v>
      </c>
      <c r="M129" s="52">
        <v>584</v>
      </c>
      <c r="N129" s="52">
        <v>636</v>
      </c>
      <c r="O129" s="52">
        <v>843</v>
      </c>
      <c r="P129" s="52">
        <v>696</v>
      </c>
      <c r="Q129" s="52">
        <v>784</v>
      </c>
      <c r="R129" s="52">
        <v>896</v>
      </c>
      <c r="S129" s="52">
        <v>1085</v>
      </c>
      <c r="T129" s="52">
        <v>1213</v>
      </c>
      <c r="U129" s="52">
        <v>1352</v>
      </c>
      <c r="V129" s="52">
        <v>1496</v>
      </c>
      <c r="W129" s="52">
        <v>1654</v>
      </c>
      <c r="X129" s="52">
        <v>1759</v>
      </c>
      <c r="Y129" s="52">
        <v>2177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87294</v>
      </c>
      <c r="D131" s="52">
        <v>87315</v>
      </c>
      <c r="E131" s="52">
        <v>87465</v>
      </c>
      <c r="F131" s="52">
        <v>87848</v>
      </c>
      <c r="G131" s="52">
        <v>88561</v>
      </c>
      <c r="H131" s="52">
        <v>89695</v>
      </c>
      <c r="I131" s="52">
        <v>91689</v>
      </c>
      <c r="J131" s="52">
        <v>95748</v>
      </c>
      <c r="K131" s="52">
        <v>98742</v>
      </c>
      <c r="L131" s="52">
        <v>102842</v>
      </c>
      <c r="M131" s="52">
        <v>107899</v>
      </c>
      <c r="N131" s="52">
        <v>114114</v>
      </c>
      <c r="O131" s="52">
        <v>103653</v>
      </c>
      <c r="P131" s="52">
        <v>40975</v>
      </c>
      <c r="Q131" s="52">
        <v>51551</v>
      </c>
      <c r="R131" s="52">
        <v>63690</v>
      </c>
      <c r="S131" s="52">
        <v>77362</v>
      </c>
      <c r="T131" s="52">
        <v>74419</v>
      </c>
      <c r="U131" s="52">
        <v>75103</v>
      </c>
      <c r="V131" s="52">
        <v>77204</v>
      </c>
      <c r="W131" s="52">
        <v>80562</v>
      </c>
      <c r="X131" s="52">
        <v>80580</v>
      </c>
      <c r="Y131" s="52">
        <v>80398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1</v>
      </c>
      <c r="I132" s="52">
        <v>2</v>
      </c>
      <c r="J132" s="52">
        <v>3</v>
      </c>
      <c r="K132" s="52">
        <v>5</v>
      </c>
      <c r="L132" s="52">
        <v>8</v>
      </c>
      <c r="M132" s="52">
        <v>13</v>
      </c>
      <c r="N132" s="52">
        <v>17</v>
      </c>
      <c r="O132" s="52">
        <v>32</v>
      </c>
      <c r="P132" s="52">
        <v>28</v>
      </c>
      <c r="Q132" s="52">
        <v>42</v>
      </c>
      <c r="R132" s="52">
        <v>47</v>
      </c>
      <c r="S132" s="52">
        <v>70</v>
      </c>
      <c r="T132" s="52">
        <v>77</v>
      </c>
      <c r="U132" s="52">
        <v>96</v>
      </c>
      <c r="V132" s="52">
        <v>72</v>
      </c>
      <c r="W132" s="52">
        <v>92</v>
      </c>
      <c r="X132" s="52">
        <v>104</v>
      </c>
      <c r="Y132" s="52">
        <v>108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4579</v>
      </c>
      <c r="D135" s="52">
        <v>4586</v>
      </c>
      <c r="E135" s="52">
        <v>4642</v>
      </c>
      <c r="F135" s="52">
        <v>4772</v>
      </c>
      <c r="G135" s="52">
        <v>5004</v>
      </c>
      <c r="H135" s="52">
        <v>5364</v>
      </c>
      <c r="I135" s="52">
        <v>3133</v>
      </c>
      <c r="J135" s="52">
        <v>2031</v>
      </c>
      <c r="K135" s="52">
        <v>2993</v>
      </c>
      <c r="L135" s="52">
        <v>2421</v>
      </c>
      <c r="M135" s="52">
        <v>2435</v>
      </c>
      <c r="N135" s="52">
        <v>2683</v>
      </c>
      <c r="O135" s="52">
        <v>2930</v>
      </c>
      <c r="P135" s="52">
        <v>2726</v>
      </c>
      <c r="Q135" s="52">
        <v>2002</v>
      </c>
      <c r="R135" s="52">
        <v>1733</v>
      </c>
      <c r="S135" s="52">
        <v>2073</v>
      </c>
      <c r="T135" s="52">
        <v>2880</v>
      </c>
      <c r="U135" s="52">
        <v>910</v>
      </c>
      <c r="V135" s="52">
        <v>2037</v>
      </c>
      <c r="W135" s="52">
        <v>1700</v>
      </c>
      <c r="X135" s="52">
        <v>1251</v>
      </c>
      <c r="Y135" s="52">
        <v>1414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3</v>
      </c>
      <c r="H136" s="52">
        <v>10</v>
      </c>
      <c r="I136" s="52">
        <v>20</v>
      </c>
      <c r="J136" s="52">
        <v>33</v>
      </c>
      <c r="K136" s="52">
        <v>57</v>
      </c>
      <c r="L136" s="52">
        <v>92</v>
      </c>
      <c r="M136" s="52">
        <v>133</v>
      </c>
      <c r="N136" s="52">
        <v>92</v>
      </c>
      <c r="O136" s="52">
        <v>135</v>
      </c>
      <c r="P136" s="52">
        <v>182</v>
      </c>
      <c r="Q136" s="52">
        <v>210</v>
      </c>
      <c r="R136" s="52">
        <v>219</v>
      </c>
      <c r="S136" s="52">
        <v>293</v>
      </c>
      <c r="T136" s="52">
        <v>397</v>
      </c>
      <c r="U136" s="52">
        <v>112</v>
      </c>
      <c r="V136" s="52">
        <v>231</v>
      </c>
      <c r="W136" s="52">
        <v>204</v>
      </c>
      <c r="X136" s="52">
        <v>168</v>
      </c>
      <c r="Y136" s="52">
        <v>176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13912</v>
      </c>
      <c r="D140" s="52">
        <v>13938</v>
      </c>
      <c r="E140" s="52">
        <v>14104</v>
      </c>
      <c r="F140" s="52">
        <v>14481</v>
      </c>
      <c r="G140" s="52">
        <v>15121</v>
      </c>
      <c r="H140" s="52">
        <v>16079</v>
      </c>
      <c r="I140" s="52">
        <v>9050</v>
      </c>
      <c r="J140" s="52">
        <v>6067</v>
      </c>
      <c r="K140" s="52">
        <v>7281</v>
      </c>
      <c r="L140" s="52">
        <v>4422</v>
      </c>
      <c r="M140" s="52">
        <v>4265</v>
      </c>
      <c r="N140" s="52">
        <v>4349</v>
      </c>
      <c r="O140" s="52">
        <v>3935</v>
      </c>
      <c r="P140" s="52">
        <v>3009</v>
      </c>
      <c r="Q140" s="52">
        <v>3318</v>
      </c>
      <c r="R140" s="52">
        <v>6106</v>
      </c>
      <c r="S140" s="52">
        <v>6050</v>
      </c>
      <c r="T140" s="52">
        <v>7194</v>
      </c>
      <c r="U140" s="52">
        <v>8286</v>
      </c>
      <c r="V140" s="52">
        <v>7203</v>
      </c>
      <c r="W140" s="52">
        <v>5431</v>
      </c>
      <c r="X140" s="52">
        <v>2863</v>
      </c>
      <c r="Y140" s="52">
        <v>1657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165254</v>
      </c>
      <c r="D141" s="36">
        <v>165582</v>
      </c>
      <c r="E141" s="36">
        <v>167861</v>
      </c>
      <c r="F141" s="36">
        <v>173937</v>
      </c>
      <c r="G141" s="36">
        <v>185596</v>
      </c>
      <c r="H141" s="36">
        <v>204670</v>
      </c>
      <c r="I141" s="36">
        <v>134132</v>
      </c>
      <c r="J141" s="36">
        <v>135993</v>
      </c>
      <c r="K141" s="36">
        <v>161093</v>
      </c>
      <c r="L141" s="36">
        <v>161669</v>
      </c>
      <c r="M141" s="36">
        <v>167281</v>
      </c>
      <c r="N141" s="36">
        <v>177530</v>
      </c>
      <c r="O141" s="36">
        <v>176633</v>
      </c>
      <c r="P141" s="36">
        <v>121302</v>
      </c>
      <c r="Q141" s="36">
        <v>137724</v>
      </c>
      <c r="R141" s="36">
        <v>140241</v>
      </c>
      <c r="S141" s="36">
        <v>149310</v>
      </c>
      <c r="T141" s="36">
        <v>146068</v>
      </c>
      <c r="U141" s="36">
        <v>144407</v>
      </c>
      <c r="V141" s="36">
        <v>139846</v>
      </c>
      <c r="W141" s="36">
        <v>127611</v>
      </c>
      <c r="X141" s="36">
        <v>112070</v>
      </c>
      <c r="Y141" s="36">
        <v>122601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579</v>
      </c>
      <c r="D145" s="52">
        <v>579</v>
      </c>
      <c r="E145" s="52">
        <v>588</v>
      </c>
      <c r="F145" s="52">
        <v>612</v>
      </c>
      <c r="G145" s="52">
        <v>667</v>
      </c>
      <c r="H145" s="52">
        <v>762</v>
      </c>
      <c r="I145" s="52">
        <v>915</v>
      </c>
      <c r="J145" s="52">
        <v>1136</v>
      </c>
      <c r="K145" s="52">
        <v>1454</v>
      </c>
      <c r="L145" s="52">
        <v>1883</v>
      </c>
      <c r="M145" s="52">
        <v>2448</v>
      </c>
      <c r="N145" s="52">
        <v>3160</v>
      </c>
      <c r="O145" s="52">
        <v>3946</v>
      </c>
      <c r="P145" s="52">
        <v>4581</v>
      </c>
      <c r="Q145" s="52">
        <v>5938</v>
      </c>
      <c r="R145" s="52">
        <v>7565</v>
      </c>
      <c r="S145" s="52">
        <v>9504</v>
      </c>
      <c r="T145" s="52">
        <v>10983</v>
      </c>
      <c r="U145" s="52">
        <v>12025</v>
      </c>
      <c r="V145" s="52">
        <v>13398</v>
      </c>
      <c r="W145" s="52">
        <v>14907</v>
      </c>
      <c r="X145" s="52">
        <v>16573</v>
      </c>
      <c r="Y145" s="52">
        <v>18292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29</v>
      </c>
      <c r="D147" s="52">
        <v>28</v>
      </c>
      <c r="E147" s="52">
        <v>29</v>
      </c>
      <c r="F147" s="52">
        <v>29</v>
      </c>
      <c r="G147" s="52">
        <v>35</v>
      </c>
      <c r="H147" s="52">
        <v>40</v>
      </c>
      <c r="I147" s="52">
        <v>37</v>
      </c>
      <c r="J147" s="52">
        <v>54</v>
      </c>
      <c r="K147" s="52">
        <v>87</v>
      </c>
      <c r="L147" s="52">
        <v>140</v>
      </c>
      <c r="M147" s="52">
        <v>192</v>
      </c>
      <c r="N147" s="52">
        <v>246</v>
      </c>
      <c r="O147" s="52">
        <v>312</v>
      </c>
      <c r="P147" s="52">
        <v>372</v>
      </c>
      <c r="Q147" s="52">
        <v>441</v>
      </c>
      <c r="R147" s="52">
        <v>564</v>
      </c>
      <c r="S147" s="52">
        <v>746</v>
      </c>
      <c r="T147" s="52">
        <v>1015</v>
      </c>
      <c r="U147" s="52">
        <v>1388</v>
      </c>
      <c r="V147" s="52">
        <v>1966</v>
      </c>
      <c r="W147" s="52">
        <v>2762</v>
      </c>
      <c r="X147" s="52">
        <v>3870</v>
      </c>
      <c r="Y147" s="52">
        <v>5257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1157</v>
      </c>
      <c r="D153" s="52">
        <v>1166</v>
      </c>
      <c r="E153" s="52">
        <v>1239</v>
      </c>
      <c r="F153" s="52">
        <v>1460</v>
      </c>
      <c r="G153" s="52">
        <v>1925</v>
      </c>
      <c r="H153" s="52">
        <v>2738</v>
      </c>
      <c r="I153" s="52">
        <v>3343</v>
      </c>
      <c r="J153" s="52">
        <v>4980</v>
      </c>
      <c r="K153" s="52">
        <v>7528</v>
      </c>
      <c r="L153" s="52">
        <v>9334</v>
      </c>
      <c r="M153" s="52">
        <v>10344</v>
      </c>
      <c r="N153" s="52">
        <v>12205</v>
      </c>
      <c r="O153" s="52">
        <v>13919</v>
      </c>
      <c r="P153" s="52">
        <v>15569</v>
      </c>
      <c r="Q153" s="52">
        <v>17578</v>
      </c>
      <c r="R153" s="52">
        <v>19362</v>
      </c>
      <c r="S153" s="52">
        <v>22050</v>
      </c>
      <c r="T153" s="52">
        <v>24835</v>
      </c>
      <c r="U153" s="52">
        <v>28483</v>
      </c>
      <c r="V153" s="52">
        <v>31741</v>
      </c>
      <c r="W153" s="52">
        <v>35175</v>
      </c>
      <c r="X153" s="52">
        <v>38723</v>
      </c>
      <c r="Y153" s="52">
        <v>42933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0</v>
      </c>
      <c r="F154" s="52">
        <v>2</v>
      </c>
      <c r="G154" s="52">
        <v>12</v>
      </c>
      <c r="H154" s="52">
        <v>38</v>
      </c>
      <c r="I154" s="52">
        <v>73</v>
      </c>
      <c r="J154" s="52">
        <v>143</v>
      </c>
      <c r="K154" s="52">
        <v>227</v>
      </c>
      <c r="L154" s="52">
        <v>387</v>
      </c>
      <c r="M154" s="52">
        <v>617</v>
      </c>
      <c r="N154" s="52">
        <v>575</v>
      </c>
      <c r="O154" s="52">
        <v>908</v>
      </c>
      <c r="P154" s="52">
        <v>1376</v>
      </c>
      <c r="Q154" s="52">
        <v>1970</v>
      </c>
      <c r="R154" s="52">
        <v>2471</v>
      </c>
      <c r="S154" s="52">
        <v>3065</v>
      </c>
      <c r="T154" s="52">
        <v>3471</v>
      </c>
      <c r="U154" s="52">
        <v>3705</v>
      </c>
      <c r="V154" s="52">
        <v>3866</v>
      </c>
      <c r="W154" s="52">
        <v>4465</v>
      </c>
      <c r="X154" s="52">
        <v>5309</v>
      </c>
      <c r="Y154" s="52">
        <v>5812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90</v>
      </c>
      <c r="D158" s="52">
        <v>90</v>
      </c>
      <c r="E158" s="52">
        <v>96</v>
      </c>
      <c r="F158" s="52">
        <v>104</v>
      </c>
      <c r="G158" s="52">
        <v>128</v>
      </c>
      <c r="H158" s="52">
        <v>163</v>
      </c>
      <c r="I158" s="52">
        <v>157</v>
      </c>
      <c r="J158" s="52">
        <v>195</v>
      </c>
      <c r="K158" s="52">
        <v>279</v>
      </c>
      <c r="L158" s="52">
        <v>249</v>
      </c>
      <c r="M158" s="52">
        <v>255</v>
      </c>
      <c r="N158" s="52">
        <v>295</v>
      </c>
      <c r="O158" s="52">
        <v>314</v>
      </c>
      <c r="P158" s="52">
        <v>433</v>
      </c>
      <c r="Q158" s="52">
        <v>510</v>
      </c>
      <c r="R158" s="52">
        <v>1008</v>
      </c>
      <c r="S158" s="52">
        <v>967</v>
      </c>
      <c r="T158" s="52">
        <v>1314</v>
      </c>
      <c r="U158" s="52">
        <v>1601</v>
      </c>
      <c r="V158" s="52">
        <v>1535</v>
      </c>
      <c r="W158" s="52">
        <v>1745</v>
      </c>
      <c r="X158" s="52">
        <v>1137</v>
      </c>
      <c r="Y158" s="52">
        <v>649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1067</v>
      </c>
      <c r="D159" s="36">
        <v>1077</v>
      </c>
      <c r="E159" s="36">
        <v>1142</v>
      </c>
      <c r="F159" s="36">
        <v>1356</v>
      </c>
      <c r="G159" s="36">
        <v>1813</v>
      </c>
      <c r="H159" s="36">
        <v>2612</v>
      </c>
      <c r="I159" s="36">
        <v>3260</v>
      </c>
      <c r="J159" s="36">
        <v>4924</v>
      </c>
      <c r="K159" s="36">
        <v>7484</v>
      </c>
      <c r="L159" s="36">
        <v>9469</v>
      </c>
      <c r="M159" s="36">
        <v>10713</v>
      </c>
      <c r="N159" s="36">
        <v>12475</v>
      </c>
      <c r="O159" s="36">
        <v>14520</v>
      </c>
      <c r="P159" s="36">
        <v>16509</v>
      </c>
      <c r="Q159" s="36">
        <v>19040</v>
      </c>
      <c r="R159" s="36">
        <v>20989</v>
      </c>
      <c r="S159" s="36">
        <v>24016</v>
      </c>
      <c r="T159" s="36">
        <v>26988</v>
      </c>
      <c r="U159" s="36">
        <v>30594</v>
      </c>
      <c r="V159" s="36">
        <v>34070</v>
      </c>
      <c r="W159" s="36">
        <v>38322</v>
      </c>
      <c r="X159" s="36">
        <v>42882</v>
      </c>
      <c r="Y159" s="36">
        <v>47841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13878</v>
      </c>
      <c r="D163" s="52">
        <v>13881</v>
      </c>
      <c r="E163" s="52">
        <v>13902</v>
      </c>
      <c r="F163" s="52">
        <v>13960</v>
      </c>
      <c r="G163" s="52">
        <v>14073</v>
      </c>
      <c r="H163" s="52">
        <v>14265</v>
      </c>
      <c r="I163" s="52">
        <v>14545</v>
      </c>
      <c r="J163" s="52">
        <v>14938</v>
      </c>
      <c r="K163" s="52">
        <v>16721</v>
      </c>
      <c r="L163" s="52">
        <v>14820</v>
      </c>
      <c r="M163" s="52">
        <v>16777</v>
      </c>
      <c r="N163" s="52">
        <v>17661</v>
      </c>
      <c r="O163" s="52">
        <v>15864</v>
      </c>
      <c r="P163" s="52">
        <v>5894</v>
      </c>
      <c r="Q163" s="52">
        <v>7180</v>
      </c>
      <c r="R163" s="52">
        <v>8642</v>
      </c>
      <c r="S163" s="52">
        <v>10284</v>
      </c>
      <c r="T163" s="52">
        <v>9630</v>
      </c>
      <c r="U163" s="52">
        <v>9036</v>
      </c>
      <c r="V163" s="52">
        <v>7975</v>
      </c>
      <c r="W163" s="52">
        <v>13113</v>
      </c>
      <c r="X163" s="52">
        <v>16374</v>
      </c>
      <c r="Y163" s="52">
        <v>21116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342</v>
      </c>
      <c r="D165" s="52">
        <v>342</v>
      </c>
      <c r="E165" s="52">
        <v>345</v>
      </c>
      <c r="F165" s="52">
        <v>352</v>
      </c>
      <c r="G165" s="52">
        <v>371</v>
      </c>
      <c r="H165" s="52">
        <v>394</v>
      </c>
      <c r="I165" s="52">
        <v>234</v>
      </c>
      <c r="J165" s="52">
        <v>164</v>
      </c>
      <c r="K165" s="52">
        <v>247</v>
      </c>
      <c r="L165" s="52">
        <v>286</v>
      </c>
      <c r="M165" s="52">
        <v>285</v>
      </c>
      <c r="N165" s="52">
        <v>300</v>
      </c>
      <c r="O165" s="52">
        <v>392</v>
      </c>
      <c r="P165" s="52">
        <v>205</v>
      </c>
      <c r="Q165" s="52">
        <v>166</v>
      </c>
      <c r="R165" s="52">
        <v>143</v>
      </c>
      <c r="S165" s="52">
        <v>216</v>
      </c>
      <c r="T165" s="52">
        <v>328</v>
      </c>
      <c r="U165" s="52">
        <v>519</v>
      </c>
      <c r="V165" s="52">
        <v>754</v>
      </c>
      <c r="W165" s="52">
        <v>1025</v>
      </c>
      <c r="X165" s="52">
        <v>1279</v>
      </c>
      <c r="Y165" s="52">
        <v>1503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27756</v>
      </c>
      <c r="D171" s="52">
        <v>27807</v>
      </c>
      <c r="E171" s="52">
        <v>28169</v>
      </c>
      <c r="F171" s="52">
        <v>29139</v>
      </c>
      <c r="G171" s="52">
        <v>31021</v>
      </c>
      <c r="H171" s="52">
        <v>34141</v>
      </c>
      <c r="I171" s="52">
        <v>22185</v>
      </c>
      <c r="J171" s="52">
        <v>21922</v>
      </c>
      <c r="K171" s="52">
        <v>26599</v>
      </c>
      <c r="L171" s="52">
        <v>25400</v>
      </c>
      <c r="M171" s="52">
        <v>25988</v>
      </c>
      <c r="N171" s="52">
        <v>26004</v>
      </c>
      <c r="O171" s="52">
        <v>22257</v>
      </c>
      <c r="P171" s="52">
        <v>10070</v>
      </c>
      <c r="Q171" s="52">
        <v>9335</v>
      </c>
      <c r="R171" s="52">
        <v>10477</v>
      </c>
      <c r="S171" s="52">
        <v>13031</v>
      </c>
      <c r="T171" s="52">
        <v>14456</v>
      </c>
      <c r="U171" s="52">
        <v>16033</v>
      </c>
      <c r="V171" s="52">
        <v>16570</v>
      </c>
      <c r="W171" s="52">
        <v>16913</v>
      </c>
      <c r="X171" s="52">
        <v>17208</v>
      </c>
      <c r="Y171" s="52">
        <v>20479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0</v>
      </c>
      <c r="F172" s="52">
        <v>6</v>
      </c>
      <c r="G172" s="52">
        <v>44</v>
      </c>
      <c r="H172" s="52">
        <v>126</v>
      </c>
      <c r="I172" s="52">
        <v>252</v>
      </c>
      <c r="J172" s="52">
        <v>593</v>
      </c>
      <c r="K172" s="52">
        <v>727</v>
      </c>
      <c r="L172" s="52">
        <v>1035</v>
      </c>
      <c r="M172" s="52">
        <v>1484</v>
      </c>
      <c r="N172" s="52">
        <v>774</v>
      </c>
      <c r="O172" s="52">
        <v>936</v>
      </c>
      <c r="P172" s="52">
        <v>797</v>
      </c>
      <c r="Q172" s="52">
        <v>1061</v>
      </c>
      <c r="R172" s="52">
        <v>1348</v>
      </c>
      <c r="S172" s="52">
        <v>1804</v>
      </c>
      <c r="T172" s="52">
        <v>2002</v>
      </c>
      <c r="U172" s="52">
        <v>2074</v>
      </c>
      <c r="V172" s="52">
        <v>1950</v>
      </c>
      <c r="W172" s="52">
        <v>2084</v>
      </c>
      <c r="X172" s="52">
        <v>2298</v>
      </c>
      <c r="Y172" s="52">
        <v>2763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2155</v>
      </c>
      <c r="D176" s="52">
        <v>2160</v>
      </c>
      <c r="E176" s="52">
        <v>2183</v>
      </c>
      <c r="F176" s="52">
        <v>2239</v>
      </c>
      <c r="G176" s="52">
        <v>2337</v>
      </c>
      <c r="H176" s="52">
        <v>2482</v>
      </c>
      <c r="I176" s="52">
        <v>1394</v>
      </c>
      <c r="J176" s="52">
        <v>937</v>
      </c>
      <c r="K176" s="52">
        <v>1143</v>
      </c>
      <c r="L176" s="52">
        <v>718</v>
      </c>
      <c r="M176" s="52">
        <v>712</v>
      </c>
      <c r="N176" s="52">
        <v>683</v>
      </c>
      <c r="O176" s="52">
        <v>538</v>
      </c>
      <c r="P176" s="52">
        <v>309</v>
      </c>
      <c r="Q176" s="52">
        <v>285</v>
      </c>
      <c r="R176" s="52">
        <v>547</v>
      </c>
      <c r="S176" s="52">
        <v>597</v>
      </c>
      <c r="T176" s="52">
        <v>783</v>
      </c>
      <c r="U176" s="52">
        <v>943</v>
      </c>
      <c r="V176" s="52">
        <v>879</v>
      </c>
      <c r="W176" s="52">
        <v>697</v>
      </c>
      <c r="X176" s="52">
        <v>511</v>
      </c>
      <c r="Y176" s="52">
        <v>478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25601</v>
      </c>
      <c r="D177" s="36">
        <v>25649</v>
      </c>
      <c r="E177" s="36">
        <v>25984</v>
      </c>
      <c r="F177" s="36">
        <v>26909</v>
      </c>
      <c r="G177" s="36">
        <v>28729</v>
      </c>
      <c r="H177" s="36">
        <v>31778</v>
      </c>
      <c r="I177" s="36">
        <v>21044</v>
      </c>
      <c r="J177" s="36">
        <v>21584</v>
      </c>
      <c r="K177" s="36">
        <v>26185</v>
      </c>
      <c r="L177" s="36">
        <v>25713</v>
      </c>
      <c r="M177" s="36">
        <v>26757</v>
      </c>
      <c r="N177" s="36">
        <v>26090</v>
      </c>
      <c r="O177" s="36">
        <v>22658</v>
      </c>
      <c r="P177" s="36">
        <v>10568</v>
      </c>
      <c r="Q177" s="36">
        <v>10112</v>
      </c>
      <c r="R177" s="36">
        <v>11353</v>
      </c>
      <c r="S177" s="36">
        <v>14171</v>
      </c>
      <c r="T177" s="36">
        <v>15662</v>
      </c>
      <c r="U177" s="36">
        <v>17150</v>
      </c>
      <c r="V177" s="36">
        <v>17668</v>
      </c>
      <c r="W177" s="36">
        <v>18339</v>
      </c>
      <c r="X177" s="36">
        <v>18995</v>
      </c>
      <c r="Y177" s="36">
        <v>22781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22385</v>
      </c>
      <c r="D5" s="52">
        <v>28941</v>
      </c>
      <c r="E5" s="52">
        <v>29804</v>
      </c>
      <c r="F5" s="52">
        <v>43574</v>
      </c>
      <c r="G5" s="52">
        <v>29925</v>
      </c>
      <c r="H5" s="52">
        <v>54343</v>
      </c>
      <c r="I5" s="52">
        <v>33047</v>
      </c>
      <c r="J5" s="52">
        <v>68638</v>
      </c>
      <c r="K5" s="52">
        <v>93582</v>
      </c>
      <c r="L5" s="52">
        <v>116631</v>
      </c>
      <c r="M5" s="52">
        <v>100414</v>
      </c>
      <c r="N5" s="52">
        <v>86621</v>
      </c>
      <c r="O5" s="52">
        <v>61891</v>
      </c>
      <c r="P5" s="52">
        <v>1322</v>
      </c>
      <c r="Q5" s="52">
        <v>2447</v>
      </c>
      <c r="R5" s="52">
        <v>6252</v>
      </c>
      <c r="S5" s="52">
        <v>15781</v>
      </c>
      <c r="T5" s="52">
        <v>9519</v>
      </c>
      <c r="U5" s="52">
        <v>0</v>
      </c>
      <c r="V5" s="52">
        <v>16961</v>
      </c>
      <c r="W5" s="52">
        <v>25114</v>
      </c>
      <c r="X5" s="52">
        <v>36224</v>
      </c>
      <c r="Y5" s="52">
        <v>45845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146</v>
      </c>
      <c r="D8" s="52">
        <v>215</v>
      </c>
      <c r="E8" s="52">
        <v>185</v>
      </c>
      <c r="F8" s="52">
        <v>295</v>
      </c>
      <c r="G8" s="52">
        <v>345</v>
      </c>
      <c r="H8" s="52">
        <v>405</v>
      </c>
      <c r="I8" s="52">
        <v>295</v>
      </c>
      <c r="J8" s="52">
        <v>408</v>
      </c>
      <c r="K8" s="52">
        <v>635</v>
      </c>
      <c r="L8" s="52">
        <v>1037</v>
      </c>
      <c r="M8" s="52">
        <v>1342</v>
      </c>
      <c r="N8" s="52">
        <v>1408</v>
      </c>
      <c r="O8" s="52">
        <v>1357</v>
      </c>
      <c r="P8" s="52">
        <v>877</v>
      </c>
      <c r="Q8" s="52">
        <v>605</v>
      </c>
      <c r="R8" s="52">
        <v>499</v>
      </c>
      <c r="S8" s="52">
        <v>825</v>
      </c>
      <c r="T8" s="52">
        <v>990</v>
      </c>
      <c r="U8" s="52">
        <v>905</v>
      </c>
      <c r="V8" s="52">
        <v>1001</v>
      </c>
      <c r="W8" s="52">
        <v>1135</v>
      </c>
      <c r="X8" s="52">
        <v>1175</v>
      </c>
      <c r="Y8" s="52">
        <v>1383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5859</v>
      </c>
      <c r="D10" s="52">
        <v>7756</v>
      </c>
      <c r="E10" s="52">
        <v>7996</v>
      </c>
      <c r="F10" s="52">
        <v>11582</v>
      </c>
      <c r="G10" s="52">
        <v>7926</v>
      </c>
      <c r="H10" s="52">
        <v>14161</v>
      </c>
      <c r="I10" s="52">
        <v>8582</v>
      </c>
      <c r="J10" s="52">
        <v>25092</v>
      </c>
      <c r="K10" s="52">
        <v>29818</v>
      </c>
      <c r="L10" s="52">
        <v>39226</v>
      </c>
      <c r="M10" s="52">
        <v>41103</v>
      </c>
      <c r="N10" s="52">
        <v>38236</v>
      </c>
      <c r="O10" s="52">
        <v>31127</v>
      </c>
      <c r="P10" s="52">
        <v>4579</v>
      </c>
      <c r="Q10" s="52">
        <v>10406</v>
      </c>
      <c r="R10" s="52">
        <v>17571</v>
      </c>
      <c r="S10" s="52">
        <v>16481</v>
      </c>
      <c r="T10" s="52">
        <v>18038</v>
      </c>
      <c r="U10" s="52">
        <v>18390</v>
      </c>
      <c r="V10" s="52">
        <v>14099</v>
      </c>
      <c r="W10" s="52">
        <v>10077</v>
      </c>
      <c r="X10" s="52">
        <v>7282</v>
      </c>
      <c r="Y10" s="52">
        <v>9325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58861</v>
      </c>
      <c r="D15" s="52">
        <v>63631</v>
      </c>
      <c r="E15" s="52">
        <v>57641</v>
      </c>
      <c r="F15" s="52">
        <v>76249</v>
      </c>
      <c r="G15" s="52">
        <v>70497</v>
      </c>
      <c r="H15" s="52">
        <v>94008</v>
      </c>
      <c r="I15" s="52">
        <v>38763</v>
      </c>
      <c r="J15" s="52">
        <v>55358</v>
      </c>
      <c r="K15" s="52">
        <v>79110</v>
      </c>
      <c r="L15" s="52">
        <v>91785</v>
      </c>
      <c r="M15" s="52">
        <v>79536</v>
      </c>
      <c r="N15" s="52">
        <v>77263</v>
      </c>
      <c r="O15" s="52">
        <v>63556</v>
      </c>
      <c r="P15" s="52">
        <v>41359</v>
      </c>
      <c r="Q15" s="52">
        <v>47157</v>
      </c>
      <c r="R15" s="52">
        <v>62469</v>
      </c>
      <c r="S15" s="52">
        <v>69147</v>
      </c>
      <c r="T15" s="52">
        <v>57664</v>
      </c>
      <c r="U15" s="52">
        <v>34518</v>
      </c>
      <c r="V15" s="52">
        <v>39992</v>
      </c>
      <c r="W15" s="52">
        <v>31461</v>
      </c>
      <c r="X15" s="52">
        <v>26562</v>
      </c>
      <c r="Y15" s="52">
        <v>35560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7400</v>
      </c>
      <c r="F16" s="52">
        <v>1140</v>
      </c>
      <c r="G16" s="52">
        <v>1196</v>
      </c>
      <c r="H16" s="52">
        <v>3135</v>
      </c>
      <c r="I16" s="52">
        <v>2944</v>
      </c>
      <c r="J16" s="52">
        <v>4969</v>
      </c>
      <c r="K16" s="52">
        <v>10689</v>
      </c>
      <c r="L16" s="52">
        <v>15443</v>
      </c>
      <c r="M16" s="52">
        <v>12671</v>
      </c>
      <c r="N16" s="52">
        <v>8620</v>
      </c>
      <c r="O16" s="52">
        <v>6566</v>
      </c>
      <c r="P16" s="52">
        <v>6026</v>
      </c>
      <c r="Q16" s="52">
        <v>5394</v>
      </c>
      <c r="R16" s="52">
        <v>8411</v>
      </c>
      <c r="S16" s="52">
        <v>10245</v>
      </c>
      <c r="T16" s="52">
        <v>9430</v>
      </c>
      <c r="U16" s="52">
        <v>4353</v>
      </c>
      <c r="V16" s="52">
        <v>4719</v>
      </c>
      <c r="W16" s="52">
        <v>4382</v>
      </c>
      <c r="X16" s="52">
        <v>7859</v>
      </c>
      <c r="Y16" s="52">
        <v>7136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1029</v>
      </c>
      <c r="D20" s="52">
        <v>1157</v>
      </c>
      <c r="E20" s="52">
        <v>1184</v>
      </c>
      <c r="F20" s="52">
        <v>1415</v>
      </c>
      <c r="G20" s="52">
        <v>1297</v>
      </c>
      <c r="H20" s="52">
        <v>1750</v>
      </c>
      <c r="I20" s="52">
        <v>770</v>
      </c>
      <c r="J20" s="52">
        <v>1268</v>
      </c>
      <c r="K20" s="52">
        <v>1762</v>
      </c>
      <c r="L20" s="52">
        <v>2137</v>
      </c>
      <c r="M20" s="52">
        <v>2056</v>
      </c>
      <c r="N20" s="52">
        <v>1785</v>
      </c>
      <c r="O20" s="52">
        <v>1730</v>
      </c>
      <c r="P20" s="52">
        <v>1070</v>
      </c>
      <c r="Q20" s="52">
        <v>736</v>
      </c>
      <c r="R20" s="52">
        <v>768</v>
      </c>
      <c r="S20" s="52">
        <v>1606</v>
      </c>
      <c r="T20" s="52">
        <v>1393</v>
      </c>
      <c r="U20" s="52">
        <v>330</v>
      </c>
      <c r="V20" s="52">
        <v>75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5756</v>
      </c>
      <c r="D21" s="52">
        <v>2542</v>
      </c>
      <c r="E21" s="52">
        <v>2338</v>
      </c>
      <c r="F21" s="52">
        <v>3415</v>
      </c>
      <c r="G21" s="52">
        <v>1371</v>
      </c>
      <c r="H21" s="52">
        <v>4444</v>
      </c>
      <c r="I21" s="52">
        <v>42</v>
      </c>
      <c r="J21" s="52">
        <v>1358</v>
      </c>
      <c r="K21" s="52">
        <v>4404</v>
      </c>
      <c r="L21" s="52">
        <v>4243</v>
      </c>
      <c r="M21" s="52">
        <v>8381</v>
      </c>
      <c r="N21" s="52">
        <v>9148</v>
      </c>
      <c r="O21" s="52">
        <v>4586</v>
      </c>
      <c r="P21" s="52">
        <v>2674</v>
      </c>
      <c r="Q21" s="52">
        <v>845</v>
      </c>
      <c r="R21" s="52">
        <v>97</v>
      </c>
      <c r="S21" s="52">
        <v>2524</v>
      </c>
      <c r="T21" s="52">
        <v>3626</v>
      </c>
      <c r="U21" s="52">
        <v>2550</v>
      </c>
      <c r="V21" s="52">
        <v>2046</v>
      </c>
      <c r="W21" s="52">
        <v>78</v>
      </c>
      <c r="X21" s="52">
        <v>92</v>
      </c>
      <c r="Y21" s="52">
        <v>93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72685</v>
      </c>
      <c r="D22" s="36">
        <v>82476</v>
      </c>
      <c r="E22" s="36">
        <v>84576</v>
      </c>
      <c r="F22" s="36">
        <v>99968</v>
      </c>
      <c r="G22" s="36">
        <v>94290</v>
      </c>
      <c r="H22" s="36">
        <v>125006</v>
      </c>
      <c r="I22" s="36">
        <v>55576</v>
      </c>
      <c r="J22" s="36">
        <v>83239</v>
      </c>
      <c r="K22" s="36">
        <v>114307</v>
      </c>
      <c r="L22" s="36">
        <v>141403</v>
      </c>
      <c r="M22" s="36">
        <v>125061</v>
      </c>
      <c r="N22" s="36">
        <v>116846</v>
      </c>
      <c r="O22" s="36">
        <v>100845</v>
      </c>
      <c r="P22" s="36">
        <v>55432</v>
      </c>
      <c r="Q22" s="36">
        <v>65626</v>
      </c>
      <c r="R22" s="36">
        <v>87211</v>
      </c>
      <c r="S22" s="36">
        <v>98007</v>
      </c>
      <c r="T22" s="36">
        <v>86471</v>
      </c>
      <c r="U22" s="36">
        <v>58753</v>
      </c>
      <c r="V22" s="36">
        <v>62575</v>
      </c>
      <c r="W22" s="36">
        <v>52877</v>
      </c>
      <c r="X22" s="36">
        <v>48228</v>
      </c>
      <c r="Y22" s="36">
        <v>61266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2399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246</v>
      </c>
      <c r="L26" s="52">
        <v>3769</v>
      </c>
      <c r="M26" s="52">
        <v>7789</v>
      </c>
      <c r="N26" s="52">
        <v>9994</v>
      </c>
      <c r="O26" s="52">
        <v>5385</v>
      </c>
      <c r="P26" s="52">
        <v>3157</v>
      </c>
      <c r="Q26" s="52">
        <v>1524</v>
      </c>
      <c r="R26" s="52">
        <v>2578</v>
      </c>
      <c r="S26" s="52">
        <v>1987</v>
      </c>
      <c r="T26" s="52">
        <v>2589</v>
      </c>
      <c r="U26" s="52">
        <v>1084</v>
      </c>
      <c r="V26" s="52">
        <v>1497</v>
      </c>
      <c r="W26" s="52">
        <v>2955</v>
      </c>
      <c r="X26" s="52">
        <v>4410</v>
      </c>
      <c r="Y26" s="52">
        <v>4464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13</v>
      </c>
      <c r="E29" s="52">
        <v>7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2</v>
      </c>
      <c r="L29" s="52">
        <v>15</v>
      </c>
      <c r="M29" s="52">
        <v>48</v>
      </c>
      <c r="N29" s="52">
        <v>94</v>
      </c>
      <c r="O29" s="52">
        <v>118</v>
      </c>
      <c r="P29" s="52">
        <v>110</v>
      </c>
      <c r="Q29" s="52">
        <v>87</v>
      </c>
      <c r="R29" s="52">
        <v>112</v>
      </c>
      <c r="S29" s="52">
        <v>110</v>
      </c>
      <c r="T29" s="52">
        <v>146</v>
      </c>
      <c r="U29" s="52">
        <v>126</v>
      </c>
      <c r="V29" s="52">
        <v>126</v>
      </c>
      <c r="W29" s="52">
        <v>127</v>
      </c>
      <c r="X29" s="52">
        <v>122</v>
      </c>
      <c r="Y29" s="52">
        <v>147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5874</v>
      </c>
      <c r="D35" s="52">
        <v>2283</v>
      </c>
      <c r="E35" s="52">
        <v>2409</v>
      </c>
      <c r="F35" s="52">
        <v>3315</v>
      </c>
      <c r="G35" s="52">
        <v>1691</v>
      </c>
      <c r="H35" s="52">
        <v>3764</v>
      </c>
      <c r="I35" s="52">
        <v>786</v>
      </c>
      <c r="J35" s="52">
        <v>817</v>
      </c>
      <c r="K35" s="52">
        <v>2419</v>
      </c>
      <c r="L35" s="52">
        <v>3231</v>
      </c>
      <c r="M35" s="52">
        <v>6748</v>
      </c>
      <c r="N35" s="52">
        <v>9093</v>
      </c>
      <c r="O35" s="52">
        <v>5187</v>
      </c>
      <c r="P35" s="52">
        <v>3449</v>
      </c>
      <c r="Q35" s="52">
        <v>2552</v>
      </c>
      <c r="R35" s="52">
        <v>4320</v>
      </c>
      <c r="S35" s="52">
        <v>4937</v>
      </c>
      <c r="T35" s="52">
        <v>6822</v>
      </c>
      <c r="U35" s="52">
        <v>6317</v>
      </c>
      <c r="V35" s="52">
        <v>5990</v>
      </c>
      <c r="W35" s="52">
        <v>5317</v>
      </c>
      <c r="X35" s="52">
        <v>5114</v>
      </c>
      <c r="Y35" s="52">
        <v>5411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309</v>
      </c>
      <c r="F36" s="52">
        <v>50</v>
      </c>
      <c r="G36" s="52">
        <v>29</v>
      </c>
      <c r="H36" s="52">
        <v>125</v>
      </c>
      <c r="I36" s="52">
        <v>60</v>
      </c>
      <c r="J36" s="52">
        <v>73</v>
      </c>
      <c r="K36" s="52">
        <v>325</v>
      </c>
      <c r="L36" s="52">
        <v>543</v>
      </c>
      <c r="M36" s="52">
        <v>1073</v>
      </c>
      <c r="N36" s="52">
        <v>1016</v>
      </c>
      <c r="O36" s="52">
        <v>536</v>
      </c>
      <c r="P36" s="52">
        <v>499</v>
      </c>
      <c r="Q36" s="52">
        <v>292</v>
      </c>
      <c r="R36" s="52">
        <v>576</v>
      </c>
      <c r="S36" s="52">
        <v>729</v>
      </c>
      <c r="T36" s="52">
        <v>1111</v>
      </c>
      <c r="U36" s="52">
        <v>794</v>
      </c>
      <c r="V36" s="52">
        <v>704</v>
      </c>
      <c r="W36" s="52">
        <v>730</v>
      </c>
      <c r="X36" s="52">
        <v>1505</v>
      </c>
      <c r="Y36" s="52">
        <v>1076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431</v>
      </c>
      <c r="D40" s="52">
        <v>68</v>
      </c>
      <c r="E40" s="52">
        <v>73</v>
      </c>
      <c r="F40" s="52">
        <v>111</v>
      </c>
      <c r="G40" s="52">
        <v>25</v>
      </c>
      <c r="H40" s="52">
        <v>134</v>
      </c>
      <c r="I40" s="52">
        <v>1</v>
      </c>
      <c r="J40" s="52">
        <v>15</v>
      </c>
      <c r="K40" s="52">
        <v>101</v>
      </c>
      <c r="L40" s="52">
        <v>110</v>
      </c>
      <c r="M40" s="52">
        <v>490</v>
      </c>
      <c r="N40" s="52">
        <v>733</v>
      </c>
      <c r="O40" s="52">
        <v>248</v>
      </c>
      <c r="P40" s="52">
        <v>179</v>
      </c>
      <c r="Q40" s="52">
        <v>33</v>
      </c>
      <c r="R40" s="52">
        <v>3</v>
      </c>
      <c r="S40" s="52">
        <v>133</v>
      </c>
      <c r="T40" s="52">
        <v>315</v>
      </c>
      <c r="U40" s="52">
        <v>291</v>
      </c>
      <c r="V40" s="52">
        <v>204</v>
      </c>
      <c r="W40" s="52">
        <v>6</v>
      </c>
      <c r="X40" s="52">
        <v>7</v>
      </c>
      <c r="Y40" s="52">
        <v>4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5444</v>
      </c>
      <c r="D41" s="36">
        <v>2212</v>
      </c>
      <c r="E41" s="36">
        <v>2647</v>
      </c>
      <c r="F41" s="36">
        <v>3253</v>
      </c>
      <c r="G41" s="36">
        <v>1696</v>
      </c>
      <c r="H41" s="36">
        <v>3755</v>
      </c>
      <c r="I41" s="36">
        <v>846</v>
      </c>
      <c r="J41" s="36">
        <v>875</v>
      </c>
      <c r="K41" s="36">
        <v>2644</v>
      </c>
      <c r="L41" s="36">
        <v>3665</v>
      </c>
      <c r="M41" s="36">
        <v>7329</v>
      </c>
      <c r="N41" s="36">
        <v>9379</v>
      </c>
      <c r="O41" s="36">
        <v>5475</v>
      </c>
      <c r="P41" s="36">
        <v>3761</v>
      </c>
      <c r="Q41" s="36">
        <v>2816</v>
      </c>
      <c r="R41" s="36">
        <v>4938</v>
      </c>
      <c r="S41" s="36">
        <v>5489</v>
      </c>
      <c r="T41" s="36">
        <v>7615</v>
      </c>
      <c r="U41" s="36">
        <v>6831</v>
      </c>
      <c r="V41" s="36">
        <v>6484</v>
      </c>
      <c r="W41" s="36">
        <v>6066</v>
      </c>
      <c r="X41" s="36">
        <v>6603</v>
      </c>
      <c r="Y41" s="36">
        <v>6483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126393</v>
      </c>
      <c r="D64" s="52">
        <v>119197</v>
      </c>
      <c r="E64" s="52">
        <v>134526</v>
      </c>
      <c r="F64" s="52">
        <v>117022</v>
      </c>
      <c r="G64" s="52">
        <v>106703</v>
      </c>
      <c r="H64" s="52">
        <v>61093</v>
      </c>
      <c r="I64" s="52">
        <v>56499</v>
      </c>
      <c r="J64" s="52">
        <v>110594</v>
      </c>
      <c r="K64" s="52">
        <v>88347</v>
      </c>
      <c r="L64" s="52">
        <v>106279</v>
      </c>
      <c r="M64" s="52">
        <v>94613</v>
      </c>
      <c r="N64" s="52">
        <v>117405</v>
      </c>
      <c r="O64" s="52">
        <v>92780</v>
      </c>
      <c r="P64" s="52">
        <v>41538</v>
      </c>
      <c r="Q64" s="52">
        <v>103805</v>
      </c>
      <c r="R64" s="52">
        <v>133755</v>
      </c>
      <c r="S64" s="52">
        <v>133481</v>
      </c>
      <c r="T64" s="52">
        <v>105157</v>
      </c>
      <c r="U64" s="52">
        <v>99759</v>
      </c>
      <c r="V64" s="52">
        <v>92707</v>
      </c>
      <c r="W64" s="52">
        <v>90245</v>
      </c>
      <c r="X64" s="52">
        <v>45765</v>
      </c>
      <c r="Y64" s="52">
        <v>107484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260</v>
      </c>
      <c r="D67" s="52">
        <v>407</v>
      </c>
      <c r="E67" s="52">
        <v>748</v>
      </c>
      <c r="F67" s="52">
        <v>1009</v>
      </c>
      <c r="G67" s="52">
        <v>1113</v>
      </c>
      <c r="H67" s="52">
        <v>935</v>
      </c>
      <c r="I67" s="52">
        <v>586</v>
      </c>
      <c r="J67" s="52">
        <v>630</v>
      </c>
      <c r="K67" s="52">
        <v>860</v>
      </c>
      <c r="L67" s="52">
        <v>1201</v>
      </c>
      <c r="M67" s="52">
        <v>1328</v>
      </c>
      <c r="N67" s="52">
        <v>1541</v>
      </c>
      <c r="O67" s="52">
        <v>1732</v>
      </c>
      <c r="P67" s="52">
        <v>1652</v>
      </c>
      <c r="Q67" s="52">
        <v>2501</v>
      </c>
      <c r="R67" s="52">
        <v>4291</v>
      </c>
      <c r="S67" s="52">
        <v>6416</v>
      </c>
      <c r="T67" s="52">
        <v>7032</v>
      </c>
      <c r="U67" s="52">
        <v>7106</v>
      </c>
      <c r="V67" s="52">
        <v>6815</v>
      </c>
      <c r="W67" s="52">
        <v>6148</v>
      </c>
      <c r="X67" s="52">
        <v>3634</v>
      </c>
      <c r="Y67" s="52">
        <v>3288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121645</v>
      </c>
      <c r="D69" s="52">
        <v>119330</v>
      </c>
      <c r="E69" s="52">
        <v>129165</v>
      </c>
      <c r="F69" s="52">
        <v>109923</v>
      </c>
      <c r="G69" s="52">
        <v>97696</v>
      </c>
      <c r="H69" s="52">
        <v>71833</v>
      </c>
      <c r="I69" s="52">
        <v>68642</v>
      </c>
      <c r="J69" s="52">
        <v>91213</v>
      </c>
      <c r="K69" s="52">
        <v>98128</v>
      </c>
      <c r="L69" s="52">
        <v>111041</v>
      </c>
      <c r="M69" s="52">
        <v>92055</v>
      </c>
      <c r="N69" s="52">
        <v>103432</v>
      </c>
      <c r="O69" s="52">
        <v>98619</v>
      </c>
      <c r="P69" s="52">
        <v>41728</v>
      </c>
      <c r="Q69" s="52">
        <v>102265</v>
      </c>
      <c r="R69" s="52">
        <v>131356</v>
      </c>
      <c r="S69" s="52">
        <v>132172</v>
      </c>
      <c r="T69" s="52">
        <v>104626</v>
      </c>
      <c r="U69" s="52">
        <v>99155</v>
      </c>
      <c r="V69" s="52">
        <v>89977</v>
      </c>
      <c r="W69" s="52">
        <v>82161</v>
      </c>
      <c r="X69" s="52">
        <v>38689</v>
      </c>
      <c r="Y69" s="52">
        <v>71539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251</v>
      </c>
      <c r="F70" s="52">
        <v>28</v>
      </c>
      <c r="G70" s="52">
        <v>47</v>
      </c>
      <c r="H70" s="52">
        <v>47</v>
      </c>
      <c r="I70" s="52">
        <v>83</v>
      </c>
      <c r="J70" s="52">
        <v>118</v>
      </c>
      <c r="K70" s="52">
        <v>187</v>
      </c>
      <c r="L70" s="52">
        <v>295</v>
      </c>
      <c r="M70" s="52">
        <v>105</v>
      </c>
      <c r="N70" s="52">
        <v>156</v>
      </c>
      <c r="O70" s="52">
        <v>125</v>
      </c>
      <c r="P70" s="52">
        <v>0</v>
      </c>
      <c r="Q70" s="52">
        <v>87</v>
      </c>
      <c r="R70" s="52">
        <v>240</v>
      </c>
      <c r="S70" s="52">
        <v>110</v>
      </c>
      <c r="T70" s="52">
        <v>90</v>
      </c>
      <c r="U70" s="52">
        <v>73</v>
      </c>
      <c r="V70" s="52">
        <v>110</v>
      </c>
      <c r="W70" s="52">
        <v>279</v>
      </c>
      <c r="X70" s="52">
        <v>44</v>
      </c>
      <c r="Y70" s="52">
        <v>388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7358</v>
      </c>
      <c r="D73" s="52">
        <v>2493</v>
      </c>
      <c r="E73" s="52">
        <v>6926</v>
      </c>
      <c r="F73" s="52">
        <v>9833</v>
      </c>
      <c r="G73" s="52">
        <v>12062</v>
      </c>
      <c r="H73" s="52">
        <v>0</v>
      </c>
      <c r="I73" s="52">
        <v>0</v>
      </c>
      <c r="J73" s="52">
        <v>18042</v>
      </c>
      <c r="K73" s="52">
        <v>0</v>
      </c>
      <c r="L73" s="52">
        <v>1</v>
      </c>
      <c r="M73" s="52">
        <v>2667</v>
      </c>
      <c r="N73" s="52">
        <v>13550</v>
      </c>
      <c r="O73" s="52">
        <v>0</v>
      </c>
      <c r="P73" s="52">
        <v>2284</v>
      </c>
      <c r="Q73" s="52">
        <v>5771</v>
      </c>
      <c r="R73" s="52">
        <v>8106</v>
      </c>
      <c r="S73" s="52">
        <v>2994</v>
      </c>
      <c r="T73" s="52">
        <v>3399</v>
      </c>
      <c r="U73" s="52">
        <v>5093</v>
      </c>
      <c r="V73" s="52">
        <v>7900</v>
      </c>
      <c r="W73" s="52">
        <v>9440</v>
      </c>
      <c r="X73" s="52">
        <v>8913</v>
      </c>
      <c r="Y73" s="52">
        <v>34294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890</v>
      </c>
      <c r="F74" s="52">
        <v>147</v>
      </c>
      <c r="G74" s="52">
        <v>204</v>
      </c>
      <c r="H74" s="52">
        <v>0</v>
      </c>
      <c r="I74" s="52">
        <v>0</v>
      </c>
      <c r="J74" s="52">
        <v>1621</v>
      </c>
      <c r="K74" s="52">
        <v>0</v>
      </c>
      <c r="L74" s="52">
        <v>0</v>
      </c>
      <c r="M74" s="52">
        <v>426</v>
      </c>
      <c r="N74" s="52">
        <v>1514</v>
      </c>
      <c r="O74" s="52">
        <v>0</v>
      </c>
      <c r="P74" s="52">
        <v>333</v>
      </c>
      <c r="Q74" s="52">
        <v>660</v>
      </c>
      <c r="R74" s="52">
        <v>1093</v>
      </c>
      <c r="S74" s="52">
        <v>443</v>
      </c>
      <c r="T74" s="52">
        <v>558</v>
      </c>
      <c r="U74" s="52">
        <v>642</v>
      </c>
      <c r="V74" s="52">
        <v>936</v>
      </c>
      <c r="W74" s="52">
        <v>1319</v>
      </c>
      <c r="X74" s="52">
        <v>2644</v>
      </c>
      <c r="Y74" s="52">
        <v>6870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207496</v>
      </c>
      <c r="D78" s="52">
        <v>214003</v>
      </c>
      <c r="E78" s="52">
        <v>227275</v>
      </c>
      <c r="F78" s="52">
        <v>217353</v>
      </c>
      <c r="G78" s="52">
        <v>217565</v>
      </c>
      <c r="H78" s="52">
        <v>212361</v>
      </c>
      <c r="I78" s="52">
        <v>132284</v>
      </c>
      <c r="J78" s="52">
        <v>160568</v>
      </c>
      <c r="K78" s="52">
        <v>199745</v>
      </c>
      <c r="L78" s="52">
        <v>210072</v>
      </c>
      <c r="M78" s="52">
        <v>185110</v>
      </c>
      <c r="N78" s="52">
        <v>184511</v>
      </c>
      <c r="O78" s="52">
        <v>174311</v>
      </c>
      <c r="P78" s="52">
        <v>114820</v>
      </c>
      <c r="Q78" s="52">
        <v>189045</v>
      </c>
      <c r="R78" s="52">
        <v>229323</v>
      </c>
      <c r="S78" s="52">
        <v>227347</v>
      </c>
      <c r="T78" s="52">
        <v>197373</v>
      </c>
      <c r="U78" s="52">
        <v>184725</v>
      </c>
      <c r="V78" s="52">
        <v>175661</v>
      </c>
      <c r="W78" s="52">
        <v>166940</v>
      </c>
      <c r="X78" s="52">
        <v>119934</v>
      </c>
      <c r="Y78" s="52">
        <v>179708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15271</v>
      </c>
      <c r="D79" s="36">
        <v>1975</v>
      </c>
      <c r="E79" s="36">
        <v>6846</v>
      </c>
      <c r="F79" s="36">
        <v>6896</v>
      </c>
      <c r="G79" s="36">
        <v>11312</v>
      </c>
      <c r="H79" s="36">
        <v>1464</v>
      </c>
      <c r="I79" s="36">
        <v>3010</v>
      </c>
      <c r="J79" s="36">
        <v>18420</v>
      </c>
      <c r="K79" s="36">
        <v>6075</v>
      </c>
      <c r="L79" s="36">
        <v>17601</v>
      </c>
      <c r="M79" s="36">
        <v>2644</v>
      </c>
      <c r="N79" s="36">
        <v>13851</v>
      </c>
      <c r="O79" s="36">
        <v>16129</v>
      </c>
      <c r="P79" s="36">
        <v>2243</v>
      </c>
      <c r="Q79" s="36">
        <v>1353</v>
      </c>
      <c r="R79" s="36">
        <v>2606</v>
      </c>
      <c r="S79" s="36">
        <v>3425</v>
      </c>
      <c r="T79" s="36">
        <v>4556</v>
      </c>
      <c r="U79" s="36">
        <v>6836</v>
      </c>
      <c r="V79" s="36">
        <v>13029</v>
      </c>
      <c r="W79" s="36">
        <v>16621</v>
      </c>
      <c r="X79" s="36">
        <v>14487</v>
      </c>
      <c r="Y79" s="36">
        <v>38781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57471</v>
      </c>
      <c r="D83" s="52">
        <v>85698</v>
      </c>
      <c r="E83" s="52">
        <v>84738</v>
      </c>
      <c r="F83" s="52">
        <v>99200</v>
      </c>
      <c r="G83" s="52">
        <v>109850</v>
      </c>
      <c r="H83" s="52">
        <v>113421</v>
      </c>
      <c r="I83" s="52">
        <v>128466</v>
      </c>
      <c r="J83" s="52">
        <v>107945</v>
      </c>
      <c r="K83" s="52">
        <v>101452</v>
      </c>
      <c r="L83" s="52">
        <v>77647</v>
      </c>
      <c r="M83" s="52">
        <v>124038</v>
      </c>
      <c r="N83" s="52">
        <v>133943</v>
      </c>
      <c r="O83" s="52">
        <v>163104</v>
      </c>
      <c r="P83" s="52">
        <v>112308</v>
      </c>
      <c r="Q83" s="52">
        <v>80324</v>
      </c>
      <c r="R83" s="52">
        <v>85518</v>
      </c>
      <c r="S83" s="52">
        <v>106287</v>
      </c>
      <c r="T83" s="52">
        <v>164280</v>
      </c>
      <c r="U83" s="52">
        <v>201273</v>
      </c>
      <c r="V83" s="52">
        <v>139146</v>
      </c>
      <c r="W83" s="52">
        <v>153208</v>
      </c>
      <c r="X83" s="52">
        <v>100698</v>
      </c>
      <c r="Y83" s="52">
        <v>172238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127</v>
      </c>
      <c r="D86" s="52">
        <v>204</v>
      </c>
      <c r="E86" s="52">
        <v>433</v>
      </c>
      <c r="F86" s="52">
        <v>699</v>
      </c>
      <c r="G86" s="52">
        <v>873</v>
      </c>
      <c r="H86" s="52">
        <v>965</v>
      </c>
      <c r="I86" s="52">
        <v>855</v>
      </c>
      <c r="J86" s="52">
        <v>860</v>
      </c>
      <c r="K86" s="52">
        <v>1055</v>
      </c>
      <c r="L86" s="52">
        <v>1106</v>
      </c>
      <c r="M86" s="52">
        <v>1358</v>
      </c>
      <c r="N86" s="52">
        <v>1613</v>
      </c>
      <c r="O86" s="52">
        <v>2339</v>
      </c>
      <c r="P86" s="52">
        <v>2798</v>
      </c>
      <c r="Q86" s="52">
        <v>3357</v>
      </c>
      <c r="R86" s="52">
        <v>4354</v>
      </c>
      <c r="S86" s="52">
        <v>5067</v>
      </c>
      <c r="T86" s="52">
        <v>7145</v>
      </c>
      <c r="U86" s="52">
        <v>10151</v>
      </c>
      <c r="V86" s="52">
        <v>10995</v>
      </c>
      <c r="W86" s="52">
        <v>10289</v>
      </c>
      <c r="X86" s="52">
        <v>5967</v>
      </c>
      <c r="Y86" s="52">
        <v>5658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13619</v>
      </c>
      <c r="D88" s="52">
        <v>20497</v>
      </c>
      <c r="E88" s="52">
        <v>20312</v>
      </c>
      <c r="F88" s="52">
        <v>23825</v>
      </c>
      <c r="G88" s="52">
        <v>26302</v>
      </c>
      <c r="H88" s="52">
        <v>27053</v>
      </c>
      <c r="I88" s="52">
        <v>30597</v>
      </c>
      <c r="J88" s="52">
        <v>36567</v>
      </c>
      <c r="K88" s="52">
        <v>32740</v>
      </c>
      <c r="L88" s="52">
        <v>29760</v>
      </c>
      <c r="M88" s="52">
        <v>43907</v>
      </c>
      <c r="N88" s="52">
        <v>54219</v>
      </c>
      <c r="O88" s="52">
        <v>58302</v>
      </c>
      <c r="P88" s="52">
        <v>47006</v>
      </c>
      <c r="Q88" s="52">
        <v>39211</v>
      </c>
      <c r="R88" s="52">
        <v>60734</v>
      </c>
      <c r="S88" s="52">
        <v>73029</v>
      </c>
      <c r="T88" s="52">
        <v>78492</v>
      </c>
      <c r="U88" s="52">
        <v>75545</v>
      </c>
      <c r="V88" s="52">
        <v>73338</v>
      </c>
      <c r="W88" s="52">
        <v>100405</v>
      </c>
      <c r="X88" s="52">
        <v>96468</v>
      </c>
      <c r="Y88" s="52">
        <v>113166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31</v>
      </c>
      <c r="F89" s="52">
        <v>6</v>
      </c>
      <c r="G89" s="52">
        <v>9</v>
      </c>
      <c r="H89" s="52">
        <v>11</v>
      </c>
      <c r="I89" s="52">
        <v>29</v>
      </c>
      <c r="J89" s="52">
        <v>29</v>
      </c>
      <c r="K89" s="52">
        <v>48</v>
      </c>
      <c r="L89" s="52">
        <v>45</v>
      </c>
      <c r="M89" s="52">
        <v>74</v>
      </c>
      <c r="N89" s="52">
        <v>56</v>
      </c>
      <c r="O89" s="52">
        <v>50</v>
      </c>
      <c r="P89" s="52">
        <v>100</v>
      </c>
      <c r="Q89" s="52">
        <v>0</v>
      </c>
      <c r="R89" s="52">
        <v>77</v>
      </c>
      <c r="S89" s="52">
        <v>88</v>
      </c>
      <c r="T89" s="52">
        <v>117</v>
      </c>
      <c r="U89" s="52">
        <v>83</v>
      </c>
      <c r="V89" s="52">
        <v>38</v>
      </c>
      <c r="W89" s="52">
        <v>217</v>
      </c>
      <c r="X89" s="52">
        <v>183</v>
      </c>
      <c r="Y89" s="52">
        <v>332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80015</v>
      </c>
      <c r="D96" s="52">
        <v>101509</v>
      </c>
      <c r="E96" s="52">
        <v>90180</v>
      </c>
      <c r="F96" s="52">
        <v>114050</v>
      </c>
      <c r="G96" s="52">
        <v>127872</v>
      </c>
      <c r="H96" s="52">
        <v>138685</v>
      </c>
      <c r="I96" s="52">
        <v>118582</v>
      </c>
      <c r="J96" s="52">
        <v>105917</v>
      </c>
      <c r="K96" s="52">
        <v>120554</v>
      </c>
      <c r="L96" s="52">
        <v>108154</v>
      </c>
      <c r="M96" s="52">
        <v>140072</v>
      </c>
      <c r="N96" s="52">
        <v>150913</v>
      </c>
      <c r="O96" s="52">
        <v>176893</v>
      </c>
      <c r="P96" s="52">
        <v>135113</v>
      </c>
      <c r="Q96" s="52">
        <v>115348</v>
      </c>
      <c r="R96" s="52">
        <v>94077</v>
      </c>
      <c r="S96" s="52">
        <v>102004</v>
      </c>
      <c r="T96" s="52">
        <v>147765</v>
      </c>
      <c r="U96" s="52">
        <v>197301</v>
      </c>
      <c r="V96" s="52">
        <v>143468</v>
      </c>
      <c r="W96" s="52">
        <v>125735</v>
      </c>
      <c r="X96" s="52">
        <v>62150</v>
      </c>
      <c r="Y96" s="52">
        <v>111811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11580</v>
      </c>
      <c r="F97" s="52">
        <v>1706</v>
      </c>
      <c r="G97" s="52">
        <v>2170</v>
      </c>
      <c r="H97" s="52">
        <v>4625</v>
      </c>
      <c r="I97" s="52">
        <v>9009</v>
      </c>
      <c r="J97" s="52">
        <v>9508</v>
      </c>
      <c r="K97" s="52">
        <v>16291</v>
      </c>
      <c r="L97" s="52">
        <v>18197</v>
      </c>
      <c r="M97" s="52">
        <v>22320</v>
      </c>
      <c r="N97" s="52">
        <v>16837</v>
      </c>
      <c r="O97" s="52">
        <v>18275</v>
      </c>
      <c r="P97" s="52">
        <v>19693</v>
      </c>
      <c r="Q97" s="52">
        <v>13183</v>
      </c>
      <c r="R97" s="52">
        <v>12665</v>
      </c>
      <c r="S97" s="52">
        <v>15119</v>
      </c>
      <c r="T97" s="52">
        <v>24178</v>
      </c>
      <c r="U97" s="52">
        <v>24921</v>
      </c>
      <c r="V97" s="52">
        <v>16951</v>
      </c>
      <c r="W97" s="52">
        <v>17547</v>
      </c>
      <c r="X97" s="52">
        <v>18410</v>
      </c>
      <c r="Y97" s="52">
        <v>22401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7615</v>
      </c>
      <c r="D101" s="52">
        <v>9891</v>
      </c>
      <c r="E101" s="52">
        <v>9970</v>
      </c>
      <c r="F101" s="52">
        <v>11415</v>
      </c>
      <c r="G101" s="52">
        <v>12782</v>
      </c>
      <c r="H101" s="52">
        <v>14061</v>
      </c>
      <c r="I101" s="52">
        <v>12694</v>
      </c>
      <c r="J101" s="52">
        <v>12846</v>
      </c>
      <c r="K101" s="52">
        <v>13404</v>
      </c>
      <c r="L101" s="52">
        <v>11341</v>
      </c>
      <c r="M101" s="52">
        <v>13750</v>
      </c>
      <c r="N101" s="52">
        <v>15176</v>
      </c>
      <c r="O101" s="52">
        <v>19000</v>
      </c>
      <c r="P101" s="52">
        <v>23649</v>
      </c>
      <c r="Q101" s="52">
        <v>13801</v>
      </c>
      <c r="R101" s="52">
        <v>20643</v>
      </c>
      <c r="S101" s="52">
        <v>17916</v>
      </c>
      <c r="T101" s="52">
        <v>15782</v>
      </c>
      <c r="U101" s="52">
        <v>14819</v>
      </c>
      <c r="V101" s="52">
        <v>9481</v>
      </c>
      <c r="W101" s="52">
        <v>6308</v>
      </c>
      <c r="X101" s="52">
        <v>1442</v>
      </c>
      <c r="Y101" s="52">
        <v>3921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7132</v>
      </c>
      <c r="D102" s="52">
        <v>3688</v>
      </c>
      <c r="E102" s="52">
        <v>3326</v>
      </c>
      <c r="F102" s="52">
        <v>4646</v>
      </c>
      <c r="G102" s="52">
        <v>2263</v>
      </c>
      <c r="H102" s="52">
        <v>5973</v>
      </c>
      <c r="I102" s="52">
        <v>117</v>
      </c>
      <c r="J102" s="52">
        <v>2283</v>
      </c>
      <c r="K102" s="52">
        <v>5983</v>
      </c>
      <c r="L102" s="52">
        <v>4425</v>
      </c>
      <c r="M102" s="52">
        <v>12627</v>
      </c>
      <c r="N102" s="52">
        <v>15743</v>
      </c>
      <c r="O102" s="52">
        <v>10728</v>
      </c>
      <c r="P102" s="52">
        <v>8951</v>
      </c>
      <c r="Q102" s="52">
        <v>2228</v>
      </c>
      <c r="R102" s="52">
        <v>200</v>
      </c>
      <c r="S102" s="52">
        <v>4836</v>
      </c>
      <c r="T102" s="52">
        <v>10395</v>
      </c>
      <c r="U102" s="52">
        <v>12986</v>
      </c>
      <c r="V102" s="52">
        <v>8083</v>
      </c>
      <c r="W102" s="52">
        <v>414</v>
      </c>
      <c r="X102" s="52">
        <v>406</v>
      </c>
      <c r="Y102" s="52">
        <v>427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90059</v>
      </c>
      <c r="D103" s="36">
        <v>119644</v>
      </c>
      <c r="E103" s="36">
        <v>120351</v>
      </c>
      <c r="F103" s="36">
        <v>136011</v>
      </c>
      <c r="G103" s="36">
        <v>155698</v>
      </c>
      <c r="H103" s="36">
        <v>167986</v>
      </c>
      <c r="I103" s="36">
        <v>154700</v>
      </c>
      <c r="J103" s="36">
        <v>139749</v>
      </c>
      <c r="K103" s="36">
        <v>155280</v>
      </c>
      <c r="L103" s="36">
        <v>147395</v>
      </c>
      <c r="M103" s="36">
        <v>188389</v>
      </c>
      <c r="N103" s="36">
        <v>201002</v>
      </c>
      <c r="O103" s="36">
        <v>235796</v>
      </c>
      <c r="P103" s="36">
        <v>185282</v>
      </c>
      <c r="Q103" s="36">
        <v>172546</v>
      </c>
      <c r="R103" s="36">
        <v>169192</v>
      </c>
      <c r="S103" s="36">
        <v>187634</v>
      </c>
      <c r="T103" s="36">
        <v>247619</v>
      </c>
      <c r="U103" s="36">
        <v>297877</v>
      </c>
      <c r="V103" s="36">
        <v>246277</v>
      </c>
      <c r="W103" s="36">
        <v>268952</v>
      </c>
      <c r="X103" s="36">
        <v>208753</v>
      </c>
      <c r="Y103" s="36">
        <v>268661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92072</v>
      </c>
      <c r="D126" s="52">
        <v>71493</v>
      </c>
      <c r="E126" s="52">
        <v>63545</v>
      </c>
      <c r="F126" s="52">
        <v>58136</v>
      </c>
      <c r="G126" s="52">
        <v>76124</v>
      </c>
      <c r="H126" s="52">
        <v>76389</v>
      </c>
      <c r="I126" s="52">
        <v>104931</v>
      </c>
      <c r="J126" s="52">
        <v>89266</v>
      </c>
      <c r="K126" s="52">
        <v>76666</v>
      </c>
      <c r="L126" s="52">
        <v>78746</v>
      </c>
      <c r="M126" s="52">
        <v>90838</v>
      </c>
      <c r="N126" s="52">
        <v>106515</v>
      </c>
      <c r="O126" s="52">
        <v>88743</v>
      </c>
      <c r="P126" s="52">
        <v>11850</v>
      </c>
      <c r="Q126" s="52">
        <v>25715</v>
      </c>
      <c r="R126" s="52">
        <v>40507</v>
      </c>
      <c r="S126" s="52">
        <v>56541</v>
      </c>
      <c r="T126" s="52">
        <v>48663</v>
      </c>
      <c r="U126" s="52">
        <v>56923</v>
      </c>
      <c r="V126" s="52">
        <v>60723</v>
      </c>
      <c r="W126" s="52">
        <v>69668</v>
      </c>
      <c r="X126" s="52">
        <v>60197</v>
      </c>
      <c r="Y126" s="52">
        <v>60948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238</v>
      </c>
      <c r="D129" s="52">
        <v>362</v>
      </c>
      <c r="E129" s="52">
        <v>498</v>
      </c>
      <c r="F129" s="52">
        <v>563</v>
      </c>
      <c r="G129" s="52">
        <v>640</v>
      </c>
      <c r="H129" s="52">
        <v>683</v>
      </c>
      <c r="I129" s="52">
        <v>651</v>
      </c>
      <c r="J129" s="52">
        <v>685</v>
      </c>
      <c r="K129" s="52">
        <v>858</v>
      </c>
      <c r="L129" s="52">
        <v>959</v>
      </c>
      <c r="M129" s="52">
        <v>1118</v>
      </c>
      <c r="N129" s="52">
        <v>1328</v>
      </c>
      <c r="O129" s="52">
        <v>1601</v>
      </c>
      <c r="P129" s="52">
        <v>1252</v>
      </c>
      <c r="Q129" s="52">
        <v>1195</v>
      </c>
      <c r="R129" s="52">
        <v>1512</v>
      </c>
      <c r="S129" s="52">
        <v>2465</v>
      </c>
      <c r="T129" s="52">
        <v>3047</v>
      </c>
      <c r="U129" s="52">
        <v>3676</v>
      </c>
      <c r="V129" s="52">
        <v>3960</v>
      </c>
      <c r="W129" s="52">
        <v>4028</v>
      </c>
      <c r="X129" s="52">
        <v>2843</v>
      </c>
      <c r="Y129" s="52">
        <v>2531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90135</v>
      </c>
      <c r="D131" s="52">
        <v>71325</v>
      </c>
      <c r="E131" s="52">
        <v>63592</v>
      </c>
      <c r="F131" s="52">
        <v>58576</v>
      </c>
      <c r="G131" s="52">
        <v>75597</v>
      </c>
      <c r="H131" s="52">
        <v>75109</v>
      </c>
      <c r="I131" s="52">
        <v>103157</v>
      </c>
      <c r="J131" s="52">
        <v>89466</v>
      </c>
      <c r="K131" s="52">
        <v>77006</v>
      </c>
      <c r="L131" s="52">
        <v>78907</v>
      </c>
      <c r="M131" s="52">
        <v>90920</v>
      </c>
      <c r="N131" s="52">
        <v>106065</v>
      </c>
      <c r="O131" s="52">
        <v>88544</v>
      </c>
      <c r="P131" s="52">
        <v>11925</v>
      </c>
      <c r="Q131" s="52">
        <v>26083</v>
      </c>
      <c r="R131" s="52">
        <v>41558</v>
      </c>
      <c r="S131" s="52">
        <v>58567</v>
      </c>
      <c r="T131" s="52">
        <v>51618</v>
      </c>
      <c r="U131" s="52">
        <v>56914</v>
      </c>
      <c r="V131" s="52">
        <v>57716</v>
      </c>
      <c r="W131" s="52">
        <v>67787</v>
      </c>
      <c r="X131" s="52">
        <v>60121</v>
      </c>
      <c r="Y131" s="52">
        <v>62231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207</v>
      </c>
      <c r="F132" s="52">
        <v>14</v>
      </c>
      <c r="G132" s="52">
        <v>36</v>
      </c>
      <c r="H132" s="52">
        <v>28</v>
      </c>
      <c r="I132" s="52">
        <v>108</v>
      </c>
      <c r="J132" s="52">
        <v>99</v>
      </c>
      <c r="K132" s="52">
        <v>133</v>
      </c>
      <c r="L132" s="52">
        <v>195</v>
      </c>
      <c r="M132" s="52">
        <v>132</v>
      </c>
      <c r="N132" s="52">
        <v>154</v>
      </c>
      <c r="O132" s="52">
        <v>105</v>
      </c>
      <c r="P132" s="52">
        <v>0</v>
      </c>
      <c r="Q132" s="52">
        <v>1</v>
      </c>
      <c r="R132" s="52">
        <v>72</v>
      </c>
      <c r="S132" s="52">
        <v>62</v>
      </c>
      <c r="T132" s="52">
        <v>51</v>
      </c>
      <c r="U132" s="52">
        <v>62</v>
      </c>
      <c r="V132" s="52">
        <v>18</v>
      </c>
      <c r="W132" s="52">
        <v>183</v>
      </c>
      <c r="X132" s="52">
        <v>132</v>
      </c>
      <c r="Y132" s="52">
        <v>199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4227</v>
      </c>
      <c r="D135" s="52">
        <v>2463</v>
      </c>
      <c r="E135" s="52">
        <v>1859</v>
      </c>
      <c r="F135" s="52">
        <v>1988</v>
      </c>
      <c r="G135" s="52">
        <v>3137</v>
      </c>
      <c r="H135" s="52">
        <v>4173</v>
      </c>
      <c r="I135" s="52">
        <v>2626</v>
      </c>
      <c r="J135" s="52">
        <v>1384</v>
      </c>
      <c r="K135" s="52">
        <v>1941</v>
      </c>
      <c r="L135" s="52">
        <v>1588</v>
      </c>
      <c r="M135" s="52">
        <v>1757</v>
      </c>
      <c r="N135" s="52">
        <v>2466</v>
      </c>
      <c r="O135" s="52">
        <v>2529</v>
      </c>
      <c r="P135" s="52">
        <v>2167</v>
      </c>
      <c r="Q135" s="52">
        <v>1411</v>
      </c>
      <c r="R135" s="52">
        <v>526</v>
      </c>
      <c r="S135" s="52">
        <v>0</v>
      </c>
      <c r="T135" s="52">
        <v>0</v>
      </c>
      <c r="U135" s="52">
        <v>675</v>
      </c>
      <c r="V135" s="52">
        <v>4441</v>
      </c>
      <c r="W135" s="52">
        <v>2944</v>
      </c>
      <c r="X135" s="52">
        <v>900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238</v>
      </c>
      <c r="F136" s="52">
        <v>29</v>
      </c>
      <c r="G136" s="52">
        <v>53</v>
      </c>
      <c r="H136" s="52">
        <v>139</v>
      </c>
      <c r="I136" s="52">
        <v>199</v>
      </c>
      <c r="J136" s="52">
        <v>125</v>
      </c>
      <c r="K136" s="52">
        <v>262</v>
      </c>
      <c r="L136" s="52">
        <v>268</v>
      </c>
      <c r="M136" s="52">
        <v>281</v>
      </c>
      <c r="N136" s="52">
        <v>274</v>
      </c>
      <c r="O136" s="52">
        <v>261</v>
      </c>
      <c r="P136" s="52">
        <v>314</v>
      </c>
      <c r="Q136" s="52">
        <v>163</v>
      </c>
      <c r="R136" s="52">
        <v>70</v>
      </c>
      <c r="S136" s="52">
        <v>0</v>
      </c>
      <c r="T136" s="52">
        <v>0</v>
      </c>
      <c r="U136" s="52">
        <v>85</v>
      </c>
      <c r="V136" s="52">
        <v>525</v>
      </c>
      <c r="W136" s="52">
        <v>409</v>
      </c>
      <c r="X136" s="52">
        <v>267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13330</v>
      </c>
      <c r="D140" s="52">
        <v>4827</v>
      </c>
      <c r="E140" s="52">
        <v>4189</v>
      </c>
      <c r="F140" s="52">
        <v>5166</v>
      </c>
      <c r="G140" s="52">
        <v>2667</v>
      </c>
      <c r="H140" s="52">
        <v>7045</v>
      </c>
      <c r="I140" s="52">
        <v>116</v>
      </c>
      <c r="J140" s="52">
        <v>2173</v>
      </c>
      <c r="K140" s="52">
        <v>5413</v>
      </c>
      <c r="L140" s="52">
        <v>4129</v>
      </c>
      <c r="M140" s="52">
        <v>9683</v>
      </c>
      <c r="N140" s="52">
        <v>12635</v>
      </c>
      <c r="O140" s="52">
        <v>7189</v>
      </c>
      <c r="P140" s="52">
        <v>4369</v>
      </c>
      <c r="Q140" s="52">
        <v>1464</v>
      </c>
      <c r="R140" s="52">
        <v>143</v>
      </c>
      <c r="S140" s="52">
        <v>3363</v>
      </c>
      <c r="T140" s="52">
        <v>5120</v>
      </c>
      <c r="U140" s="52">
        <v>5600</v>
      </c>
      <c r="V140" s="52">
        <v>4134</v>
      </c>
      <c r="W140" s="52">
        <v>184</v>
      </c>
      <c r="X140" s="52">
        <v>178</v>
      </c>
      <c r="Y140" s="52">
        <v>160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168325</v>
      </c>
      <c r="D141" s="36">
        <v>156580</v>
      </c>
      <c r="E141" s="36">
        <v>151565</v>
      </c>
      <c r="F141" s="36">
        <v>151239</v>
      </c>
      <c r="G141" s="36">
        <v>183305</v>
      </c>
      <c r="H141" s="36">
        <v>198083</v>
      </c>
      <c r="I141" s="36">
        <v>154312</v>
      </c>
      <c r="J141" s="36">
        <v>133146</v>
      </c>
      <c r="K141" s="36">
        <v>140506</v>
      </c>
      <c r="L141" s="36">
        <v>137557</v>
      </c>
      <c r="M141" s="36">
        <v>144473</v>
      </c>
      <c r="N141" s="36">
        <v>161297</v>
      </c>
      <c r="O141" s="36">
        <v>158068</v>
      </c>
      <c r="P141" s="36">
        <v>90437</v>
      </c>
      <c r="Q141" s="36">
        <v>113431</v>
      </c>
      <c r="R141" s="36">
        <v>122741</v>
      </c>
      <c r="S141" s="36">
        <v>130828</v>
      </c>
      <c r="T141" s="36">
        <v>122038</v>
      </c>
      <c r="U141" s="36">
        <v>128608</v>
      </c>
      <c r="V141" s="36">
        <v>126071</v>
      </c>
      <c r="W141" s="36">
        <v>121623</v>
      </c>
      <c r="X141" s="36">
        <v>94072</v>
      </c>
      <c r="Y141" s="36">
        <v>104432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4139</v>
      </c>
      <c r="D145" s="52">
        <v>7788</v>
      </c>
      <c r="E145" s="52">
        <v>7574</v>
      </c>
      <c r="F145" s="52">
        <v>8478</v>
      </c>
      <c r="G145" s="52">
        <v>9639</v>
      </c>
      <c r="H145" s="52">
        <v>11729</v>
      </c>
      <c r="I145" s="52">
        <v>14152</v>
      </c>
      <c r="J145" s="52">
        <v>13302</v>
      </c>
      <c r="K145" s="52">
        <v>14129</v>
      </c>
      <c r="L145" s="52">
        <v>13462</v>
      </c>
      <c r="M145" s="52">
        <v>18392</v>
      </c>
      <c r="N145" s="52">
        <v>19672</v>
      </c>
      <c r="O145" s="52">
        <v>22311</v>
      </c>
      <c r="P145" s="52">
        <v>26324</v>
      </c>
      <c r="Q145" s="52">
        <v>23984</v>
      </c>
      <c r="R145" s="52">
        <v>27095</v>
      </c>
      <c r="S145" s="52">
        <v>34181</v>
      </c>
      <c r="T145" s="52">
        <v>43397</v>
      </c>
      <c r="U145" s="52">
        <v>45153</v>
      </c>
      <c r="V145" s="52">
        <v>56017</v>
      </c>
      <c r="W145" s="52">
        <v>80419</v>
      </c>
      <c r="X145" s="52">
        <v>127489</v>
      </c>
      <c r="Y145" s="52">
        <v>139408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20</v>
      </c>
      <c r="D147" s="52">
        <v>51</v>
      </c>
      <c r="E147" s="52">
        <v>118</v>
      </c>
      <c r="F147" s="52">
        <v>171</v>
      </c>
      <c r="G147" s="52">
        <v>214</v>
      </c>
      <c r="H147" s="52">
        <v>267</v>
      </c>
      <c r="I147" s="52">
        <v>309</v>
      </c>
      <c r="J147" s="52">
        <v>385</v>
      </c>
      <c r="K147" s="52">
        <v>474</v>
      </c>
      <c r="L147" s="52">
        <v>542</v>
      </c>
      <c r="M147" s="52">
        <v>684</v>
      </c>
      <c r="N147" s="52">
        <v>887</v>
      </c>
      <c r="O147" s="52">
        <v>1241</v>
      </c>
      <c r="P147" s="52">
        <v>1946</v>
      </c>
      <c r="Q147" s="52">
        <v>2849</v>
      </c>
      <c r="R147" s="52">
        <v>4170</v>
      </c>
      <c r="S147" s="52">
        <v>4970</v>
      </c>
      <c r="T147" s="52">
        <v>6809</v>
      </c>
      <c r="U147" s="52">
        <v>9373</v>
      </c>
      <c r="V147" s="52">
        <v>12244</v>
      </c>
      <c r="W147" s="52">
        <v>17053</v>
      </c>
      <c r="X147" s="52">
        <v>22327</v>
      </c>
      <c r="Y147" s="52">
        <v>33968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4717</v>
      </c>
      <c r="D153" s="52">
        <v>8375</v>
      </c>
      <c r="E153" s="52">
        <v>7289</v>
      </c>
      <c r="F153" s="52">
        <v>9191</v>
      </c>
      <c r="G153" s="52">
        <v>10727</v>
      </c>
      <c r="H153" s="52">
        <v>13300</v>
      </c>
      <c r="I153" s="52">
        <v>15477</v>
      </c>
      <c r="J153" s="52">
        <v>15865</v>
      </c>
      <c r="K153" s="52">
        <v>18000</v>
      </c>
      <c r="L153" s="52">
        <v>18235</v>
      </c>
      <c r="M153" s="52">
        <v>23210</v>
      </c>
      <c r="N153" s="52">
        <v>26354</v>
      </c>
      <c r="O153" s="52">
        <v>30089</v>
      </c>
      <c r="P153" s="52">
        <v>33769</v>
      </c>
      <c r="Q153" s="52">
        <v>33740</v>
      </c>
      <c r="R153" s="52">
        <v>36458</v>
      </c>
      <c r="S153" s="52">
        <v>43365</v>
      </c>
      <c r="T153" s="52">
        <v>52182</v>
      </c>
      <c r="U153" s="52">
        <v>58002</v>
      </c>
      <c r="V153" s="52">
        <v>69961</v>
      </c>
      <c r="W153" s="52">
        <v>92286</v>
      </c>
      <c r="X153" s="52">
        <v>119540</v>
      </c>
      <c r="Y153" s="52">
        <v>141502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936</v>
      </c>
      <c r="F154" s="52">
        <v>137</v>
      </c>
      <c r="G154" s="52">
        <v>182</v>
      </c>
      <c r="H154" s="52">
        <v>443</v>
      </c>
      <c r="I154" s="52">
        <v>1176</v>
      </c>
      <c r="J154" s="52">
        <v>1424</v>
      </c>
      <c r="K154" s="52">
        <v>2430</v>
      </c>
      <c r="L154" s="52">
        <v>3065</v>
      </c>
      <c r="M154" s="52">
        <v>3695</v>
      </c>
      <c r="N154" s="52">
        <v>2938</v>
      </c>
      <c r="O154" s="52">
        <v>3103</v>
      </c>
      <c r="P154" s="52">
        <v>4919</v>
      </c>
      <c r="Q154" s="52">
        <v>3854</v>
      </c>
      <c r="R154" s="52">
        <v>4905</v>
      </c>
      <c r="S154" s="52">
        <v>6427</v>
      </c>
      <c r="T154" s="52">
        <v>8538</v>
      </c>
      <c r="U154" s="52">
        <v>7314</v>
      </c>
      <c r="V154" s="52">
        <v>8265</v>
      </c>
      <c r="W154" s="52">
        <v>12866</v>
      </c>
      <c r="X154" s="52">
        <v>35408</v>
      </c>
      <c r="Y154" s="52">
        <v>28359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346</v>
      </c>
      <c r="D158" s="52">
        <v>250</v>
      </c>
      <c r="E158" s="52">
        <v>220</v>
      </c>
      <c r="F158" s="52">
        <v>307</v>
      </c>
      <c r="G158" s="52">
        <v>154</v>
      </c>
      <c r="H158" s="52">
        <v>471</v>
      </c>
      <c r="I158" s="52">
        <v>11</v>
      </c>
      <c r="J158" s="52">
        <v>277</v>
      </c>
      <c r="K158" s="52">
        <v>759</v>
      </c>
      <c r="L158" s="52">
        <v>621</v>
      </c>
      <c r="M158" s="52">
        <v>1687</v>
      </c>
      <c r="N158" s="52">
        <v>2124</v>
      </c>
      <c r="O158" s="52">
        <v>1440</v>
      </c>
      <c r="P158" s="52">
        <v>1779</v>
      </c>
      <c r="Q158" s="52">
        <v>474</v>
      </c>
      <c r="R158" s="52">
        <v>48</v>
      </c>
      <c r="S158" s="52">
        <v>1245</v>
      </c>
      <c r="T158" s="52">
        <v>2442</v>
      </c>
      <c r="U158" s="52">
        <v>2727</v>
      </c>
      <c r="V158" s="52">
        <v>2483</v>
      </c>
      <c r="W158" s="52">
        <v>155</v>
      </c>
      <c r="X158" s="52">
        <v>294</v>
      </c>
      <c r="Y158" s="52">
        <v>265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4371</v>
      </c>
      <c r="D159" s="36">
        <v>8126</v>
      </c>
      <c r="E159" s="36">
        <v>8004</v>
      </c>
      <c r="F159" s="36">
        <v>9019</v>
      </c>
      <c r="G159" s="36">
        <v>10759</v>
      </c>
      <c r="H159" s="36">
        <v>13271</v>
      </c>
      <c r="I159" s="36">
        <v>16643</v>
      </c>
      <c r="J159" s="36">
        <v>17008</v>
      </c>
      <c r="K159" s="36">
        <v>19679</v>
      </c>
      <c r="L159" s="36">
        <v>20676</v>
      </c>
      <c r="M159" s="36">
        <v>25225</v>
      </c>
      <c r="N159" s="36">
        <v>27158</v>
      </c>
      <c r="O159" s="36">
        <v>31759</v>
      </c>
      <c r="P159" s="36">
        <v>36906</v>
      </c>
      <c r="Q159" s="36">
        <v>37122</v>
      </c>
      <c r="R159" s="36">
        <v>41479</v>
      </c>
      <c r="S159" s="36">
        <v>48415</v>
      </c>
      <c r="T159" s="36">
        <v>58274</v>
      </c>
      <c r="U159" s="36">
        <v>62596</v>
      </c>
      <c r="V159" s="36">
        <v>75741</v>
      </c>
      <c r="W159" s="36">
        <v>105424</v>
      </c>
      <c r="X159" s="36">
        <v>154641</v>
      </c>
      <c r="Y159" s="36">
        <v>169341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12629</v>
      </c>
      <c r="D163" s="52">
        <v>11777</v>
      </c>
      <c r="E163" s="52">
        <v>13871</v>
      </c>
      <c r="F163" s="52">
        <v>13397</v>
      </c>
      <c r="G163" s="52">
        <v>13223</v>
      </c>
      <c r="H163" s="52">
        <v>9982</v>
      </c>
      <c r="I163" s="52">
        <v>3671</v>
      </c>
      <c r="J163" s="52">
        <v>641</v>
      </c>
      <c r="K163" s="52">
        <v>0</v>
      </c>
      <c r="L163" s="52">
        <v>1375</v>
      </c>
      <c r="M163" s="52">
        <v>5134</v>
      </c>
      <c r="N163" s="52">
        <v>11877</v>
      </c>
      <c r="O163" s="52">
        <v>12562</v>
      </c>
      <c r="P163" s="52">
        <v>5963</v>
      </c>
      <c r="Q163" s="52">
        <v>11140</v>
      </c>
      <c r="R163" s="52">
        <v>16160</v>
      </c>
      <c r="S163" s="52">
        <v>12707</v>
      </c>
      <c r="T163" s="52">
        <v>8223</v>
      </c>
      <c r="U163" s="52">
        <v>11356</v>
      </c>
      <c r="V163" s="52">
        <v>2642</v>
      </c>
      <c r="W163" s="52">
        <v>0</v>
      </c>
      <c r="X163" s="52">
        <v>0</v>
      </c>
      <c r="Y163" s="52">
        <v>0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182</v>
      </c>
      <c r="D165" s="52">
        <v>277</v>
      </c>
      <c r="E165" s="52">
        <v>231</v>
      </c>
      <c r="F165" s="52">
        <v>309</v>
      </c>
      <c r="G165" s="52">
        <v>359</v>
      </c>
      <c r="H165" s="52">
        <v>355</v>
      </c>
      <c r="I165" s="52">
        <v>259</v>
      </c>
      <c r="J165" s="52">
        <v>158</v>
      </c>
      <c r="K165" s="52">
        <v>96</v>
      </c>
      <c r="L165" s="52">
        <v>83</v>
      </c>
      <c r="M165" s="52">
        <v>144</v>
      </c>
      <c r="N165" s="52">
        <v>319</v>
      </c>
      <c r="O165" s="52">
        <v>548</v>
      </c>
      <c r="P165" s="52">
        <v>718</v>
      </c>
      <c r="Q165" s="52">
        <v>994</v>
      </c>
      <c r="R165" s="52">
        <v>1508</v>
      </c>
      <c r="S165" s="52">
        <v>1960</v>
      </c>
      <c r="T165" s="52">
        <v>2117</v>
      </c>
      <c r="U165" s="52">
        <v>2214</v>
      </c>
      <c r="V165" s="52">
        <v>1914</v>
      </c>
      <c r="W165" s="52">
        <v>1257</v>
      </c>
      <c r="X165" s="52">
        <v>221</v>
      </c>
      <c r="Y165" s="52">
        <v>35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26507</v>
      </c>
      <c r="D171" s="52">
        <v>25703</v>
      </c>
      <c r="E171" s="52">
        <v>24937</v>
      </c>
      <c r="F171" s="52">
        <v>28162</v>
      </c>
      <c r="G171" s="52">
        <v>29711</v>
      </c>
      <c r="H171" s="52">
        <v>29017</v>
      </c>
      <c r="I171" s="52">
        <v>10747</v>
      </c>
      <c r="J171" s="52">
        <v>7544</v>
      </c>
      <c r="K171" s="52">
        <v>9343</v>
      </c>
      <c r="L171" s="52">
        <v>11121</v>
      </c>
      <c r="M171" s="52">
        <v>13654</v>
      </c>
      <c r="N171" s="52">
        <v>18886</v>
      </c>
      <c r="O171" s="52">
        <v>18030</v>
      </c>
      <c r="P171" s="52">
        <v>9550</v>
      </c>
      <c r="Q171" s="52">
        <v>12890</v>
      </c>
      <c r="R171" s="52">
        <v>17056</v>
      </c>
      <c r="S171" s="52">
        <v>15030</v>
      </c>
      <c r="T171" s="52">
        <v>12941</v>
      </c>
      <c r="U171" s="52">
        <v>18141</v>
      </c>
      <c r="V171" s="52">
        <v>11798</v>
      </c>
      <c r="W171" s="52">
        <v>5167</v>
      </c>
      <c r="X171" s="52">
        <v>2423</v>
      </c>
      <c r="Y171" s="52">
        <v>1772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3201</v>
      </c>
      <c r="F172" s="52">
        <v>420</v>
      </c>
      <c r="G172" s="52">
        <v>504</v>
      </c>
      <c r="H172" s="52">
        <v>967</v>
      </c>
      <c r="I172" s="52">
        <v>816</v>
      </c>
      <c r="J172" s="52">
        <v>674</v>
      </c>
      <c r="K172" s="52">
        <v>1262</v>
      </c>
      <c r="L172" s="52">
        <v>1869</v>
      </c>
      <c r="M172" s="52">
        <v>2175</v>
      </c>
      <c r="N172" s="52">
        <v>2108</v>
      </c>
      <c r="O172" s="52">
        <v>1861</v>
      </c>
      <c r="P172" s="52">
        <v>1386</v>
      </c>
      <c r="Q172" s="52">
        <v>1466</v>
      </c>
      <c r="R172" s="52">
        <v>2287</v>
      </c>
      <c r="S172" s="52">
        <v>2228</v>
      </c>
      <c r="T172" s="52">
        <v>2110</v>
      </c>
      <c r="U172" s="52">
        <v>2286</v>
      </c>
      <c r="V172" s="52">
        <v>1389</v>
      </c>
      <c r="W172" s="52">
        <v>717</v>
      </c>
      <c r="X172" s="52">
        <v>709</v>
      </c>
      <c r="Y172" s="52">
        <v>354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1945</v>
      </c>
      <c r="D176" s="52">
        <v>768</v>
      </c>
      <c r="E176" s="52">
        <v>756</v>
      </c>
      <c r="F176" s="52">
        <v>945</v>
      </c>
      <c r="G176" s="52">
        <v>434</v>
      </c>
      <c r="H176" s="52">
        <v>1030</v>
      </c>
      <c r="I176" s="52">
        <v>8</v>
      </c>
      <c r="J176" s="52">
        <v>132</v>
      </c>
      <c r="K176" s="52">
        <v>391</v>
      </c>
      <c r="L176" s="52">
        <v>377</v>
      </c>
      <c r="M176" s="52">
        <v>992</v>
      </c>
      <c r="N176" s="52">
        <v>1523</v>
      </c>
      <c r="O176" s="52">
        <v>863</v>
      </c>
      <c r="P176" s="52">
        <v>502</v>
      </c>
      <c r="Q176" s="52">
        <v>182</v>
      </c>
      <c r="R176" s="52">
        <v>19</v>
      </c>
      <c r="S176" s="52">
        <v>422</v>
      </c>
      <c r="T176" s="52">
        <v>600</v>
      </c>
      <c r="U176" s="52">
        <v>847</v>
      </c>
      <c r="V176" s="52">
        <v>422</v>
      </c>
      <c r="W176" s="52">
        <v>7</v>
      </c>
      <c r="X176" s="52">
        <v>4</v>
      </c>
      <c r="Y176" s="52">
        <v>1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24562</v>
      </c>
      <c r="D177" s="36">
        <v>24937</v>
      </c>
      <c r="E177" s="36">
        <v>27380</v>
      </c>
      <c r="F177" s="36">
        <v>27640</v>
      </c>
      <c r="G177" s="36">
        <v>29782</v>
      </c>
      <c r="H177" s="36">
        <v>28947</v>
      </c>
      <c r="I177" s="36">
        <v>11556</v>
      </c>
      <c r="J177" s="36">
        <v>8092</v>
      </c>
      <c r="K177" s="36">
        <v>10216</v>
      </c>
      <c r="L177" s="36">
        <v>12609</v>
      </c>
      <c r="M177" s="36">
        <v>14834</v>
      </c>
      <c r="N177" s="36">
        <v>19466</v>
      </c>
      <c r="O177" s="36">
        <v>19031</v>
      </c>
      <c r="P177" s="36">
        <v>10444</v>
      </c>
      <c r="Q177" s="36">
        <v>14175</v>
      </c>
      <c r="R177" s="36">
        <v>19399</v>
      </c>
      <c r="S177" s="36">
        <v>16769</v>
      </c>
      <c r="T177" s="36">
        <v>14438</v>
      </c>
      <c r="U177" s="36">
        <v>19566</v>
      </c>
      <c r="V177" s="36">
        <v>12792</v>
      </c>
      <c r="W177" s="36">
        <v>5916</v>
      </c>
      <c r="X177" s="36">
        <v>3128</v>
      </c>
      <c r="Y177" s="36">
        <v>2142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7603</v>
      </c>
      <c r="D5" s="52">
        <v>10165</v>
      </c>
      <c r="E5" s="52">
        <v>11014</v>
      </c>
      <c r="F5" s="52">
        <v>16520</v>
      </c>
      <c r="G5" s="52">
        <v>11285</v>
      </c>
      <c r="H5" s="52">
        <v>18208</v>
      </c>
      <c r="I5" s="52">
        <v>11343</v>
      </c>
      <c r="J5" s="52">
        <v>27913</v>
      </c>
      <c r="K5" s="52">
        <v>32396</v>
      </c>
      <c r="L5" s="52">
        <v>39986</v>
      </c>
      <c r="M5" s="52">
        <v>35777</v>
      </c>
      <c r="N5" s="52">
        <v>31378</v>
      </c>
      <c r="O5" s="52">
        <v>23168</v>
      </c>
      <c r="P5" s="52">
        <v>859</v>
      </c>
      <c r="Q5" s="52">
        <v>1295</v>
      </c>
      <c r="R5" s="52">
        <v>2831</v>
      </c>
      <c r="S5" s="52">
        <v>5652</v>
      </c>
      <c r="T5" s="52">
        <v>3586</v>
      </c>
      <c r="U5" s="52">
        <v>0</v>
      </c>
      <c r="V5" s="52">
        <v>5821</v>
      </c>
      <c r="W5" s="52">
        <v>9779</v>
      </c>
      <c r="X5" s="52">
        <v>11158</v>
      </c>
      <c r="Y5" s="52">
        <v>21750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0</v>
      </c>
      <c r="E8" s="52">
        <v>20</v>
      </c>
      <c r="F8" s="52">
        <v>83</v>
      </c>
      <c r="G8" s="52">
        <v>73</v>
      </c>
      <c r="H8" s="52">
        <v>126</v>
      </c>
      <c r="I8" s="52">
        <v>81</v>
      </c>
      <c r="J8" s="52">
        <v>197</v>
      </c>
      <c r="K8" s="52">
        <v>296</v>
      </c>
      <c r="L8" s="52">
        <v>421</v>
      </c>
      <c r="M8" s="52">
        <v>376</v>
      </c>
      <c r="N8" s="52">
        <v>360</v>
      </c>
      <c r="O8" s="52">
        <v>326</v>
      </c>
      <c r="P8" s="52">
        <v>13</v>
      </c>
      <c r="Q8" s="52">
        <v>28</v>
      </c>
      <c r="R8" s="52">
        <v>92</v>
      </c>
      <c r="S8" s="52">
        <v>268</v>
      </c>
      <c r="T8" s="52">
        <v>182</v>
      </c>
      <c r="U8" s="52">
        <v>0</v>
      </c>
      <c r="V8" s="52">
        <v>387</v>
      </c>
      <c r="W8" s="52">
        <v>454</v>
      </c>
      <c r="X8" s="52">
        <v>372</v>
      </c>
      <c r="Y8" s="52">
        <v>529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64</v>
      </c>
      <c r="D10" s="52">
        <v>153</v>
      </c>
      <c r="E10" s="52">
        <v>192</v>
      </c>
      <c r="F10" s="52">
        <v>450</v>
      </c>
      <c r="G10" s="52">
        <v>234</v>
      </c>
      <c r="H10" s="52">
        <v>648</v>
      </c>
      <c r="I10" s="52">
        <v>388</v>
      </c>
      <c r="J10" s="52">
        <v>6613</v>
      </c>
      <c r="K10" s="52">
        <v>6232</v>
      </c>
      <c r="L10" s="52">
        <v>8315</v>
      </c>
      <c r="M10" s="52">
        <v>8568</v>
      </c>
      <c r="N10" s="52">
        <v>6984</v>
      </c>
      <c r="O10" s="52">
        <v>4454</v>
      </c>
      <c r="P10" s="52">
        <v>20</v>
      </c>
      <c r="Q10" s="52">
        <v>68</v>
      </c>
      <c r="R10" s="52">
        <v>212</v>
      </c>
      <c r="S10" s="52">
        <v>406</v>
      </c>
      <c r="T10" s="52">
        <v>359</v>
      </c>
      <c r="U10" s="52">
        <v>0</v>
      </c>
      <c r="V10" s="52">
        <v>798</v>
      </c>
      <c r="W10" s="52">
        <v>1608</v>
      </c>
      <c r="X10" s="52">
        <v>1487</v>
      </c>
      <c r="Y10" s="52">
        <v>3327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7539</v>
      </c>
      <c r="D15" s="52">
        <v>10012</v>
      </c>
      <c r="E15" s="52">
        <v>9591</v>
      </c>
      <c r="F15" s="52">
        <v>15833</v>
      </c>
      <c r="G15" s="52">
        <v>10867</v>
      </c>
      <c r="H15" s="52">
        <v>16993</v>
      </c>
      <c r="I15" s="52">
        <v>10181</v>
      </c>
      <c r="J15" s="52">
        <v>19545</v>
      </c>
      <c r="K15" s="52">
        <v>23049</v>
      </c>
      <c r="L15" s="52">
        <v>27109</v>
      </c>
      <c r="M15" s="52">
        <v>23469</v>
      </c>
      <c r="N15" s="52">
        <v>21945</v>
      </c>
      <c r="O15" s="52">
        <v>16961</v>
      </c>
      <c r="P15" s="52">
        <v>732</v>
      </c>
      <c r="Q15" s="52">
        <v>1101</v>
      </c>
      <c r="R15" s="52">
        <v>2308</v>
      </c>
      <c r="S15" s="52">
        <v>4569</v>
      </c>
      <c r="T15" s="52">
        <v>2773</v>
      </c>
      <c r="U15" s="52">
        <v>0</v>
      </c>
      <c r="V15" s="52">
        <v>4492</v>
      </c>
      <c r="W15" s="52">
        <v>7170</v>
      </c>
      <c r="X15" s="52">
        <v>7461</v>
      </c>
      <c r="Y15" s="52">
        <v>15348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0</v>
      </c>
      <c r="D16" s="52">
        <v>0</v>
      </c>
      <c r="E16" s="52">
        <v>1231</v>
      </c>
      <c r="F16" s="52">
        <v>237</v>
      </c>
      <c r="G16" s="52">
        <v>184</v>
      </c>
      <c r="H16" s="52">
        <v>567</v>
      </c>
      <c r="I16" s="52">
        <v>774</v>
      </c>
      <c r="J16" s="52">
        <v>1755</v>
      </c>
      <c r="K16" s="52">
        <v>3115</v>
      </c>
      <c r="L16" s="52">
        <v>4562</v>
      </c>
      <c r="M16" s="52">
        <v>3740</v>
      </c>
      <c r="N16" s="52">
        <v>2449</v>
      </c>
      <c r="O16" s="52">
        <v>1753</v>
      </c>
      <c r="P16" s="52">
        <v>107</v>
      </c>
      <c r="Q16" s="52">
        <v>126</v>
      </c>
      <c r="R16" s="52">
        <v>311</v>
      </c>
      <c r="S16" s="52">
        <v>677</v>
      </c>
      <c r="T16" s="52">
        <v>454</v>
      </c>
      <c r="U16" s="52">
        <v>0</v>
      </c>
      <c r="V16" s="52">
        <v>531</v>
      </c>
      <c r="W16" s="52">
        <v>1001</v>
      </c>
      <c r="X16" s="52">
        <v>2210</v>
      </c>
      <c r="Y16" s="52">
        <v>3075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11</v>
      </c>
      <c r="D20" s="52">
        <v>18</v>
      </c>
      <c r="E20" s="52">
        <v>21</v>
      </c>
      <c r="F20" s="52">
        <v>40</v>
      </c>
      <c r="G20" s="52">
        <v>26</v>
      </c>
      <c r="H20" s="52">
        <v>59</v>
      </c>
      <c r="I20" s="52">
        <v>15</v>
      </c>
      <c r="J20" s="52">
        <v>264</v>
      </c>
      <c r="K20" s="52">
        <v>284</v>
      </c>
      <c r="L20" s="52">
        <v>323</v>
      </c>
      <c r="M20" s="52">
        <v>256</v>
      </c>
      <c r="N20" s="52">
        <v>164</v>
      </c>
      <c r="O20" s="52">
        <v>110</v>
      </c>
      <c r="P20" s="52">
        <v>3</v>
      </c>
      <c r="Q20" s="52">
        <v>3</v>
      </c>
      <c r="R20" s="52">
        <v>7</v>
      </c>
      <c r="S20" s="52">
        <v>33</v>
      </c>
      <c r="T20" s="52">
        <v>24</v>
      </c>
      <c r="U20" s="52">
        <v>0</v>
      </c>
      <c r="V20" s="52">
        <v>5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557</v>
      </c>
      <c r="D21" s="52">
        <v>303</v>
      </c>
      <c r="E21" s="52">
        <v>296</v>
      </c>
      <c r="F21" s="52">
        <v>544</v>
      </c>
      <c r="G21" s="52">
        <v>161</v>
      </c>
      <c r="H21" s="52">
        <v>623</v>
      </c>
      <c r="I21" s="52">
        <v>9</v>
      </c>
      <c r="J21" s="52">
        <v>444</v>
      </c>
      <c r="K21" s="52">
        <v>1192</v>
      </c>
      <c r="L21" s="52">
        <v>1157</v>
      </c>
      <c r="M21" s="52">
        <v>2232</v>
      </c>
      <c r="N21" s="52">
        <v>2267</v>
      </c>
      <c r="O21" s="52">
        <v>1004</v>
      </c>
      <c r="P21" s="52">
        <v>39</v>
      </c>
      <c r="Q21" s="52">
        <v>16</v>
      </c>
      <c r="R21" s="52">
        <v>3</v>
      </c>
      <c r="S21" s="52">
        <v>141</v>
      </c>
      <c r="T21" s="52">
        <v>144</v>
      </c>
      <c r="U21" s="52">
        <v>0</v>
      </c>
      <c r="V21" s="52">
        <v>185</v>
      </c>
      <c r="W21" s="52">
        <v>15</v>
      </c>
      <c r="X21" s="52">
        <v>22</v>
      </c>
      <c r="Y21" s="52">
        <v>35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7035</v>
      </c>
      <c r="D22" s="36">
        <v>9844</v>
      </c>
      <c r="E22" s="36">
        <v>10697</v>
      </c>
      <c r="F22" s="36">
        <v>15936</v>
      </c>
      <c r="G22" s="36">
        <v>11098</v>
      </c>
      <c r="H22" s="36">
        <v>17526</v>
      </c>
      <c r="I22" s="36">
        <v>11319</v>
      </c>
      <c r="J22" s="36">
        <v>27205</v>
      </c>
      <c r="K22" s="36">
        <v>30920</v>
      </c>
      <c r="L22" s="36">
        <v>38506</v>
      </c>
      <c r="M22" s="36">
        <v>33289</v>
      </c>
      <c r="N22" s="36">
        <v>28947</v>
      </c>
      <c r="O22" s="36">
        <v>22054</v>
      </c>
      <c r="P22" s="36">
        <v>817</v>
      </c>
      <c r="Q22" s="36">
        <v>1276</v>
      </c>
      <c r="R22" s="36">
        <v>2821</v>
      </c>
      <c r="S22" s="36">
        <v>5478</v>
      </c>
      <c r="T22" s="36">
        <v>3418</v>
      </c>
      <c r="U22" s="36">
        <v>0</v>
      </c>
      <c r="V22" s="36">
        <v>5631</v>
      </c>
      <c r="W22" s="36">
        <v>9764</v>
      </c>
      <c r="X22" s="36">
        <v>11136</v>
      </c>
      <c r="Y22" s="36">
        <v>21715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814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85</v>
      </c>
      <c r="L26" s="52">
        <v>1292</v>
      </c>
      <c r="M26" s="52">
        <v>2775</v>
      </c>
      <c r="N26" s="52">
        <v>3620</v>
      </c>
      <c r="O26" s="52">
        <v>2015</v>
      </c>
      <c r="P26" s="52">
        <v>2051</v>
      </c>
      <c r="Q26" s="52">
        <v>806</v>
      </c>
      <c r="R26" s="52">
        <v>1167</v>
      </c>
      <c r="S26" s="52">
        <v>711</v>
      </c>
      <c r="T26" s="52">
        <v>975</v>
      </c>
      <c r="U26" s="52">
        <v>438</v>
      </c>
      <c r="V26" s="52">
        <v>513</v>
      </c>
      <c r="W26" s="52">
        <v>1150</v>
      </c>
      <c r="X26" s="52">
        <v>1358</v>
      </c>
      <c r="Y26" s="52">
        <v>2117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1</v>
      </c>
      <c r="L29" s="52">
        <v>13</v>
      </c>
      <c r="M29" s="52">
        <v>29</v>
      </c>
      <c r="N29" s="52">
        <v>42</v>
      </c>
      <c r="O29" s="52">
        <v>28</v>
      </c>
      <c r="P29" s="52">
        <v>30</v>
      </c>
      <c r="Q29" s="52">
        <v>17</v>
      </c>
      <c r="R29" s="52">
        <v>38</v>
      </c>
      <c r="S29" s="52">
        <v>33</v>
      </c>
      <c r="T29" s="52">
        <v>50</v>
      </c>
      <c r="U29" s="52">
        <v>23</v>
      </c>
      <c r="V29" s="52">
        <v>34</v>
      </c>
      <c r="W29" s="52">
        <v>54</v>
      </c>
      <c r="X29" s="52">
        <v>46</v>
      </c>
      <c r="Y29" s="52">
        <v>51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814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75</v>
      </c>
      <c r="L35" s="52">
        <v>1106</v>
      </c>
      <c r="M35" s="52">
        <v>2394</v>
      </c>
      <c r="N35" s="52">
        <v>3257</v>
      </c>
      <c r="O35" s="52">
        <v>1826</v>
      </c>
      <c r="P35" s="52">
        <v>1790</v>
      </c>
      <c r="Q35" s="52">
        <v>723</v>
      </c>
      <c r="R35" s="52">
        <v>1028</v>
      </c>
      <c r="S35" s="52">
        <v>619</v>
      </c>
      <c r="T35" s="52">
        <v>838</v>
      </c>
      <c r="U35" s="52">
        <v>389</v>
      </c>
      <c r="V35" s="52">
        <v>459</v>
      </c>
      <c r="W35" s="52">
        <v>1009</v>
      </c>
      <c r="X35" s="52">
        <v>1048</v>
      </c>
      <c r="Y35" s="52">
        <v>1764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10</v>
      </c>
      <c r="L36" s="52">
        <v>186</v>
      </c>
      <c r="M36" s="52">
        <v>381</v>
      </c>
      <c r="N36" s="52">
        <v>363</v>
      </c>
      <c r="O36" s="52">
        <v>189</v>
      </c>
      <c r="P36" s="52">
        <v>261</v>
      </c>
      <c r="Q36" s="52">
        <v>83</v>
      </c>
      <c r="R36" s="52">
        <v>139</v>
      </c>
      <c r="S36" s="52">
        <v>92</v>
      </c>
      <c r="T36" s="52">
        <v>137</v>
      </c>
      <c r="U36" s="52">
        <v>49</v>
      </c>
      <c r="V36" s="52">
        <v>54</v>
      </c>
      <c r="W36" s="52">
        <v>141</v>
      </c>
      <c r="X36" s="52">
        <v>310</v>
      </c>
      <c r="Y36" s="52">
        <v>353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60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3</v>
      </c>
      <c r="L40" s="52">
        <v>38</v>
      </c>
      <c r="M40" s="52">
        <v>174</v>
      </c>
      <c r="N40" s="52">
        <v>263</v>
      </c>
      <c r="O40" s="52">
        <v>88</v>
      </c>
      <c r="P40" s="52">
        <v>94</v>
      </c>
      <c r="Q40" s="52">
        <v>10</v>
      </c>
      <c r="R40" s="52">
        <v>1</v>
      </c>
      <c r="S40" s="52">
        <v>18</v>
      </c>
      <c r="T40" s="52">
        <v>39</v>
      </c>
      <c r="U40" s="52">
        <v>18</v>
      </c>
      <c r="V40" s="52">
        <v>16</v>
      </c>
      <c r="W40" s="52">
        <v>2</v>
      </c>
      <c r="X40" s="52">
        <v>3</v>
      </c>
      <c r="Y40" s="52">
        <v>3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754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82</v>
      </c>
      <c r="L41" s="36">
        <v>1254</v>
      </c>
      <c r="M41" s="36">
        <v>2601</v>
      </c>
      <c r="N41" s="36">
        <v>3357</v>
      </c>
      <c r="O41" s="36">
        <v>1927</v>
      </c>
      <c r="P41" s="36">
        <v>1957</v>
      </c>
      <c r="Q41" s="36">
        <v>796</v>
      </c>
      <c r="R41" s="36">
        <v>1166</v>
      </c>
      <c r="S41" s="36">
        <v>693</v>
      </c>
      <c r="T41" s="36">
        <v>936</v>
      </c>
      <c r="U41" s="36">
        <v>420</v>
      </c>
      <c r="V41" s="36">
        <v>497</v>
      </c>
      <c r="W41" s="36">
        <v>1148</v>
      </c>
      <c r="X41" s="36">
        <v>1355</v>
      </c>
      <c r="Y41" s="36">
        <v>2114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42934</v>
      </c>
      <c r="D64" s="52">
        <v>41871</v>
      </c>
      <c r="E64" s="52">
        <v>49718</v>
      </c>
      <c r="F64" s="52">
        <v>44369</v>
      </c>
      <c r="G64" s="52">
        <v>40240</v>
      </c>
      <c r="H64" s="52">
        <v>20469</v>
      </c>
      <c r="I64" s="52">
        <v>19392</v>
      </c>
      <c r="J64" s="52">
        <v>44980</v>
      </c>
      <c r="K64" s="52">
        <v>30584</v>
      </c>
      <c r="L64" s="52">
        <v>36435</v>
      </c>
      <c r="M64" s="52">
        <v>33711</v>
      </c>
      <c r="N64" s="52">
        <v>42530</v>
      </c>
      <c r="O64" s="52">
        <v>34731</v>
      </c>
      <c r="P64" s="52">
        <v>26998</v>
      </c>
      <c r="Q64" s="52">
        <v>54971</v>
      </c>
      <c r="R64" s="52">
        <v>60581</v>
      </c>
      <c r="S64" s="52">
        <v>47817</v>
      </c>
      <c r="T64" s="52">
        <v>39624</v>
      </c>
      <c r="U64" s="52">
        <v>40326</v>
      </c>
      <c r="V64" s="52">
        <v>31820</v>
      </c>
      <c r="W64" s="52">
        <v>35141</v>
      </c>
      <c r="X64" s="52">
        <v>14097</v>
      </c>
      <c r="Y64" s="52">
        <v>50995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0</v>
      </c>
      <c r="E67" s="52">
        <v>89</v>
      </c>
      <c r="F67" s="52">
        <v>223</v>
      </c>
      <c r="G67" s="52">
        <v>262</v>
      </c>
      <c r="H67" s="52">
        <v>142</v>
      </c>
      <c r="I67" s="52">
        <v>138</v>
      </c>
      <c r="J67" s="52">
        <v>317</v>
      </c>
      <c r="K67" s="52">
        <v>280</v>
      </c>
      <c r="L67" s="52">
        <v>384</v>
      </c>
      <c r="M67" s="52">
        <v>355</v>
      </c>
      <c r="N67" s="52">
        <v>489</v>
      </c>
      <c r="O67" s="52">
        <v>488</v>
      </c>
      <c r="P67" s="52">
        <v>401</v>
      </c>
      <c r="Q67" s="52">
        <v>1211</v>
      </c>
      <c r="R67" s="52">
        <v>1965</v>
      </c>
      <c r="S67" s="52">
        <v>2266</v>
      </c>
      <c r="T67" s="52">
        <v>2010</v>
      </c>
      <c r="U67" s="52">
        <v>2193</v>
      </c>
      <c r="V67" s="52">
        <v>2119</v>
      </c>
      <c r="W67" s="52">
        <v>1634</v>
      </c>
      <c r="X67" s="52">
        <v>471</v>
      </c>
      <c r="Y67" s="52">
        <v>1240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40435</v>
      </c>
      <c r="D69" s="52">
        <v>40995</v>
      </c>
      <c r="E69" s="52">
        <v>46738</v>
      </c>
      <c r="F69" s="52">
        <v>40575</v>
      </c>
      <c r="G69" s="52">
        <v>35597</v>
      </c>
      <c r="H69" s="52">
        <v>20455</v>
      </c>
      <c r="I69" s="52">
        <v>19368</v>
      </c>
      <c r="J69" s="52">
        <v>36935</v>
      </c>
      <c r="K69" s="52">
        <v>30526</v>
      </c>
      <c r="L69" s="52">
        <v>36338</v>
      </c>
      <c r="M69" s="52">
        <v>32571</v>
      </c>
      <c r="N69" s="52">
        <v>37017</v>
      </c>
      <c r="O69" s="52">
        <v>34687</v>
      </c>
      <c r="P69" s="52">
        <v>25297</v>
      </c>
      <c r="Q69" s="52">
        <v>51522</v>
      </c>
      <c r="R69" s="52">
        <v>56311</v>
      </c>
      <c r="S69" s="52">
        <v>46546</v>
      </c>
      <c r="T69" s="52">
        <v>38100</v>
      </c>
      <c r="U69" s="52">
        <v>37979</v>
      </c>
      <c r="V69" s="52">
        <v>28751</v>
      </c>
      <c r="W69" s="52">
        <v>30844</v>
      </c>
      <c r="X69" s="52">
        <v>10524</v>
      </c>
      <c r="Y69" s="52">
        <v>31293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0</v>
      </c>
      <c r="D70" s="52">
        <v>0</v>
      </c>
      <c r="E70" s="52">
        <v>91</v>
      </c>
      <c r="F70" s="52">
        <v>10</v>
      </c>
      <c r="G70" s="52">
        <v>17</v>
      </c>
      <c r="H70" s="52">
        <v>14</v>
      </c>
      <c r="I70" s="52">
        <v>24</v>
      </c>
      <c r="J70" s="52">
        <v>48</v>
      </c>
      <c r="K70" s="52">
        <v>58</v>
      </c>
      <c r="L70" s="52">
        <v>97</v>
      </c>
      <c r="M70" s="52">
        <v>38</v>
      </c>
      <c r="N70" s="52">
        <v>56</v>
      </c>
      <c r="O70" s="52">
        <v>44</v>
      </c>
      <c r="P70" s="52">
        <v>0</v>
      </c>
      <c r="Q70" s="52">
        <v>44</v>
      </c>
      <c r="R70" s="52">
        <v>103</v>
      </c>
      <c r="S70" s="52">
        <v>39</v>
      </c>
      <c r="T70" s="52">
        <v>33</v>
      </c>
      <c r="U70" s="52">
        <v>29</v>
      </c>
      <c r="V70" s="52">
        <v>36</v>
      </c>
      <c r="W70" s="52">
        <v>107</v>
      </c>
      <c r="X70" s="52">
        <v>13</v>
      </c>
      <c r="Y70" s="52">
        <v>172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2499</v>
      </c>
      <c r="D73" s="52">
        <v>876</v>
      </c>
      <c r="E73" s="52">
        <v>2560</v>
      </c>
      <c r="F73" s="52">
        <v>3728</v>
      </c>
      <c r="G73" s="52">
        <v>4549</v>
      </c>
      <c r="H73" s="52">
        <v>0</v>
      </c>
      <c r="I73" s="52">
        <v>0</v>
      </c>
      <c r="J73" s="52">
        <v>7338</v>
      </c>
      <c r="K73" s="52">
        <v>0</v>
      </c>
      <c r="L73" s="52">
        <v>0</v>
      </c>
      <c r="M73" s="52">
        <v>951</v>
      </c>
      <c r="N73" s="52">
        <v>4909</v>
      </c>
      <c r="O73" s="52">
        <v>0</v>
      </c>
      <c r="P73" s="52">
        <v>1485</v>
      </c>
      <c r="Q73" s="52">
        <v>3056</v>
      </c>
      <c r="R73" s="52">
        <v>3672</v>
      </c>
      <c r="S73" s="52">
        <v>1073</v>
      </c>
      <c r="T73" s="52">
        <v>1281</v>
      </c>
      <c r="U73" s="52">
        <v>2058</v>
      </c>
      <c r="V73" s="52">
        <v>2712</v>
      </c>
      <c r="W73" s="52">
        <v>3677</v>
      </c>
      <c r="X73" s="52">
        <v>2746</v>
      </c>
      <c r="Y73" s="52">
        <v>16270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0</v>
      </c>
      <c r="E74" s="52">
        <v>329</v>
      </c>
      <c r="F74" s="52">
        <v>56</v>
      </c>
      <c r="G74" s="52">
        <v>77</v>
      </c>
      <c r="H74" s="52">
        <v>0</v>
      </c>
      <c r="I74" s="52">
        <v>0</v>
      </c>
      <c r="J74" s="52">
        <v>659</v>
      </c>
      <c r="K74" s="52">
        <v>0</v>
      </c>
      <c r="L74" s="52">
        <v>0</v>
      </c>
      <c r="M74" s="52">
        <v>151</v>
      </c>
      <c r="N74" s="52">
        <v>548</v>
      </c>
      <c r="O74" s="52">
        <v>0</v>
      </c>
      <c r="P74" s="52">
        <v>216</v>
      </c>
      <c r="Q74" s="52">
        <v>349</v>
      </c>
      <c r="R74" s="52">
        <v>495</v>
      </c>
      <c r="S74" s="52">
        <v>159</v>
      </c>
      <c r="T74" s="52">
        <v>210</v>
      </c>
      <c r="U74" s="52">
        <v>260</v>
      </c>
      <c r="V74" s="52">
        <v>321</v>
      </c>
      <c r="W74" s="52">
        <v>513</v>
      </c>
      <c r="X74" s="52">
        <v>814</v>
      </c>
      <c r="Y74" s="52">
        <v>3260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37747</v>
      </c>
      <c r="D78" s="52">
        <v>41177</v>
      </c>
      <c r="E78" s="52">
        <v>47188</v>
      </c>
      <c r="F78" s="52">
        <v>41754</v>
      </c>
      <c r="G78" s="52">
        <v>35974</v>
      </c>
      <c r="H78" s="52">
        <v>20116</v>
      </c>
      <c r="I78" s="52">
        <v>18642</v>
      </c>
      <c r="J78" s="52">
        <v>38459</v>
      </c>
      <c r="K78" s="52">
        <v>29011</v>
      </c>
      <c r="L78" s="52">
        <v>31811</v>
      </c>
      <c r="M78" s="52">
        <v>33023</v>
      </c>
      <c r="N78" s="52">
        <v>38518</v>
      </c>
      <c r="O78" s="52">
        <v>29992</v>
      </c>
      <c r="P78" s="52">
        <v>26132</v>
      </c>
      <c r="Q78" s="52">
        <v>54361</v>
      </c>
      <c r="R78" s="52">
        <v>59556</v>
      </c>
      <c r="S78" s="52">
        <v>46740</v>
      </c>
      <c r="T78" s="52">
        <v>38258</v>
      </c>
      <c r="U78" s="52">
        <v>38251</v>
      </c>
      <c r="V78" s="52">
        <v>28608</v>
      </c>
      <c r="W78" s="52">
        <v>30233</v>
      </c>
      <c r="X78" s="52">
        <v>11605</v>
      </c>
      <c r="Y78" s="52">
        <v>37441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5187</v>
      </c>
      <c r="D79" s="36">
        <v>694</v>
      </c>
      <c r="E79" s="36">
        <v>2530</v>
      </c>
      <c r="F79" s="36">
        <v>2615</v>
      </c>
      <c r="G79" s="36">
        <v>4266</v>
      </c>
      <c r="H79" s="36">
        <v>353</v>
      </c>
      <c r="I79" s="36">
        <v>750</v>
      </c>
      <c r="J79" s="36">
        <v>6521</v>
      </c>
      <c r="K79" s="36">
        <v>1573</v>
      </c>
      <c r="L79" s="36">
        <v>4624</v>
      </c>
      <c r="M79" s="36">
        <v>688</v>
      </c>
      <c r="N79" s="36">
        <v>4012</v>
      </c>
      <c r="O79" s="36">
        <v>4739</v>
      </c>
      <c r="P79" s="36">
        <v>866</v>
      </c>
      <c r="Q79" s="36">
        <v>610</v>
      </c>
      <c r="R79" s="36">
        <v>1025</v>
      </c>
      <c r="S79" s="36">
        <v>1077</v>
      </c>
      <c r="T79" s="36">
        <v>1366</v>
      </c>
      <c r="U79" s="36">
        <v>2075</v>
      </c>
      <c r="V79" s="36">
        <v>3212</v>
      </c>
      <c r="W79" s="36">
        <v>4908</v>
      </c>
      <c r="X79" s="36">
        <v>2492</v>
      </c>
      <c r="Y79" s="36">
        <v>13554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19520</v>
      </c>
      <c r="D83" s="52">
        <v>30101</v>
      </c>
      <c r="E83" s="52">
        <v>31316</v>
      </c>
      <c r="F83" s="52">
        <v>37609</v>
      </c>
      <c r="G83" s="52">
        <v>41431</v>
      </c>
      <c r="H83" s="52">
        <v>38006</v>
      </c>
      <c r="I83" s="52">
        <v>44097</v>
      </c>
      <c r="J83" s="52">
        <v>43899</v>
      </c>
      <c r="K83" s="52">
        <v>35122</v>
      </c>
      <c r="L83" s="52">
        <v>26619</v>
      </c>
      <c r="M83" s="52">
        <v>44198</v>
      </c>
      <c r="N83" s="52">
        <v>48523</v>
      </c>
      <c r="O83" s="52">
        <v>61059</v>
      </c>
      <c r="P83" s="52">
        <v>73001</v>
      </c>
      <c r="Q83" s="52">
        <v>42533</v>
      </c>
      <c r="R83" s="52">
        <v>38731</v>
      </c>
      <c r="S83" s="52">
        <v>38071</v>
      </c>
      <c r="T83" s="52">
        <v>61906</v>
      </c>
      <c r="U83" s="52">
        <v>81365</v>
      </c>
      <c r="V83" s="52">
        <v>47765</v>
      </c>
      <c r="W83" s="52">
        <v>59663</v>
      </c>
      <c r="X83" s="52">
        <v>31020</v>
      </c>
      <c r="Y83" s="52">
        <v>81721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0</v>
      </c>
      <c r="E86" s="52">
        <v>55</v>
      </c>
      <c r="F86" s="52">
        <v>189</v>
      </c>
      <c r="G86" s="52">
        <v>269</v>
      </c>
      <c r="H86" s="52">
        <v>263</v>
      </c>
      <c r="I86" s="52">
        <v>314</v>
      </c>
      <c r="J86" s="52">
        <v>309</v>
      </c>
      <c r="K86" s="52">
        <v>321</v>
      </c>
      <c r="L86" s="52">
        <v>280</v>
      </c>
      <c r="M86" s="52">
        <v>465</v>
      </c>
      <c r="N86" s="52">
        <v>558</v>
      </c>
      <c r="O86" s="52">
        <v>858</v>
      </c>
      <c r="P86" s="52">
        <v>1084</v>
      </c>
      <c r="Q86" s="52">
        <v>936</v>
      </c>
      <c r="R86" s="52">
        <v>1257</v>
      </c>
      <c r="S86" s="52">
        <v>1804</v>
      </c>
      <c r="T86" s="52">
        <v>3140</v>
      </c>
      <c r="U86" s="52">
        <v>4424</v>
      </c>
      <c r="V86" s="52">
        <v>3181</v>
      </c>
      <c r="W86" s="52">
        <v>2775</v>
      </c>
      <c r="X86" s="52">
        <v>1036</v>
      </c>
      <c r="Y86" s="52">
        <v>1987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432</v>
      </c>
      <c r="D88" s="52">
        <v>1425</v>
      </c>
      <c r="E88" s="52">
        <v>1899</v>
      </c>
      <c r="F88" s="52">
        <v>2525</v>
      </c>
      <c r="G88" s="52">
        <v>2847</v>
      </c>
      <c r="H88" s="52">
        <v>2489</v>
      </c>
      <c r="I88" s="52">
        <v>5066</v>
      </c>
      <c r="J88" s="52">
        <v>6858</v>
      </c>
      <c r="K88" s="52">
        <v>3768</v>
      </c>
      <c r="L88" s="52">
        <v>2591</v>
      </c>
      <c r="M88" s="52">
        <v>5320</v>
      </c>
      <c r="N88" s="52">
        <v>7122</v>
      </c>
      <c r="O88" s="52">
        <v>8880</v>
      </c>
      <c r="P88" s="52">
        <v>10770</v>
      </c>
      <c r="Q88" s="52">
        <v>5965</v>
      </c>
      <c r="R88" s="52">
        <v>9441</v>
      </c>
      <c r="S88" s="52">
        <v>9944</v>
      </c>
      <c r="T88" s="52">
        <v>13204</v>
      </c>
      <c r="U88" s="52">
        <v>14256</v>
      </c>
      <c r="V88" s="52">
        <v>10803</v>
      </c>
      <c r="W88" s="52">
        <v>19035</v>
      </c>
      <c r="X88" s="52">
        <v>13516</v>
      </c>
      <c r="Y88" s="52">
        <v>28498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3</v>
      </c>
      <c r="F89" s="52">
        <v>1</v>
      </c>
      <c r="G89" s="52">
        <v>1</v>
      </c>
      <c r="H89" s="52">
        <v>1</v>
      </c>
      <c r="I89" s="52">
        <v>5</v>
      </c>
      <c r="J89" s="52">
        <v>5</v>
      </c>
      <c r="K89" s="52">
        <v>6</v>
      </c>
      <c r="L89" s="52">
        <v>4</v>
      </c>
      <c r="M89" s="52">
        <v>9</v>
      </c>
      <c r="N89" s="52">
        <v>8</v>
      </c>
      <c r="O89" s="52">
        <v>8</v>
      </c>
      <c r="P89" s="52">
        <v>23</v>
      </c>
      <c r="Q89" s="52">
        <v>0</v>
      </c>
      <c r="R89" s="52">
        <v>13</v>
      </c>
      <c r="S89" s="52">
        <v>13</v>
      </c>
      <c r="T89" s="52">
        <v>21</v>
      </c>
      <c r="U89" s="52">
        <v>18</v>
      </c>
      <c r="V89" s="52">
        <v>7</v>
      </c>
      <c r="W89" s="52">
        <v>42</v>
      </c>
      <c r="X89" s="52">
        <v>27</v>
      </c>
      <c r="Y89" s="52">
        <v>85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19088</v>
      </c>
      <c r="D96" s="52">
        <v>28676</v>
      </c>
      <c r="E96" s="52">
        <v>26067</v>
      </c>
      <c r="F96" s="52">
        <v>34566</v>
      </c>
      <c r="G96" s="52">
        <v>37939</v>
      </c>
      <c r="H96" s="52">
        <v>34370</v>
      </c>
      <c r="I96" s="52">
        <v>36270</v>
      </c>
      <c r="J96" s="52">
        <v>33985</v>
      </c>
      <c r="K96" s="52">
        <v>27616</v>
      </c>
      <c r="L96" s="52">
        <v>20564</v>
      </c>
      <c r="M96" s="52">
        <v>33527</v>
      </c>
      <c r="N96" s="52">
        <v>37238</v>
      </c>
      <c r="O96" s="52">
        <v>47285</v>
      </c>
      <c r="P96" s="52">
        <v>54293</v>
      </c>
      <c r="Q96" s="52">
        <v>32817</v>
      </c>
      <c r="R96" s="52">
        <v>25802</v>
      </c>
      <c r="S96" s="52">
        <v>24484</v>
      </c>
      <c r="T96" s="52">
        <v>41835</v>
      </c>
      <c r="U96" s="52">
        <v>59566</v>
      </c>
      <c r="V96" s="52">
        <v>33049</v>
      </c>
      <c r="W96" s="52">
        <v>35615</v>
      </c>
      <c r="X96" s="52">
        <v>13483</v>
      </c>
      <c r="Y96" s="52">
        <v>44268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0</v>
      </c>
      <c r="D97" s="52">
        <v>0</v>
      </c>
      <c r="E97" s="52">
        <v>3347</v>
      </c>
      <c r="F97" s="52">
        <v>517</v>
      </c>
      <c r="G97" s="52">
        <v>644</v>
      </c>
      <c r="H97" s="52">
        <v>1146</v>
      </c>
      <c r="I97" s="52">
        <v>2756</v>
      </c>
      <c r="J97" s="52">
        <v>3051</v>
      </c>
      <c r="K97" s="52">
        <v>3732</v>
      </c>
      <c r="L97" s="52">
        <v>3460</v>
      </c>
      <c r="M97" s="52">
        <v>5342</v>
      </c>
      <c r="N97" s="52">
        <v>4155</v>
      </c>
      <c r="O97" s="52">
        <v>4886</v>
      </c>
      <c r="P97" s="52">
        <v>7915</v>
      </c>
      <c r="Q97" s="52">
        <v>3751</v>
      </c>
      <c r="R97" s="52">
        <v>3475</v>
      </c>
      <c r="S97" s="52">
        <v>3630</v>
      </c>
      <c r="T97" s="52">
        <v>6846</v>
      </c>
      <c r="U97" s="52">
        <v>7525</v>
      </c>
      <c r="V97" s="52">
        <v>3906</v>
      </c>
      <c r="W97" s="52">
        <v>4971</v>
      </c>
      <c r="X97" s="52">
        <v>3994</v>
      </c>
      <c r="Y97" s="52">
        <v>8870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241</v>
      </c>
      <c r="D101" s="52">
        <v>639</v>
      </c>
      <c r="E101" s="52">
        <v>754</v>
      </c>
      <c r="F101" s="52">
        <v>955</v>
      </c>
      <c r="G101" s="52">
        <v>1101</v>
      </c>
      <c r="H101" s="52">
        <v>1041</v>
      </c>
      <c r="I101" s="52">
        <v>1006</v>
      </c>
      <c r="J101" s="52">
        <v>1880</v>
      </c>
      <c r="K101" s="52">
        <v>1213</v>
      </c>
      <c r="L101" s="52">
        <v>768</v>
      </c>
      <c r="M101" s="52">
        <v>1252</v>
      </c>
      <c r="N101" s="52">
        <v>1538</v>
      </c>
      <c r="O101" s="52">
        <v>2171</v>
      </c>
      <c r="P101" s="52">
        <v>3927</v>
      </c>
      <c r="Q101" s="52">
        <v>1254</v>
      </c>
      <c r="R101" s="52">
        <v>1790</v>
      </c>
      <c r="S101" s="52">
        <v>1399</v>
      </c>
      <c r="T101" s="52">
        <v>1605</v>
      </c>
      <c r="U101" s="52">
        <v>1705</v>
      </c>
      <c r="V101" s="52">
        <v>736</v>
      </c>
      <c r="W101" s="52">
        <v>492</v>
      </c>
      <c r="X101" s="52">
        <v>76</v>
      </c>
      <c r="Y101" s="52">
        <v>450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1415</v>
      </c>
      <c r="D102" s="52">
        <v>881</v>
      </c>
      <c r="E102" s="52">
        <v>822</v>
      </c>
      <c r="F102" s="52">
        <v>1211</v>
      </c>
      <c r="G102" s="52">
        <v>578</v>
      </c>
      <c r="H102" s="52">
        <v>1269</v>
      </c>
      <c r="I102" s="52">
        <v>33</v>
      </c>
      <c r="J102" s="52">
        <v>675</v>
      </c>
      <c r="K102" s="52">
        <v>1258</v>
      </c>
      <c r="L102" s="52">
        <v>754</v>
      </c>
      <c r="M102" s="52">
        <v>2698</v>
      </c>
      <c r="N102" s="52">
        <v>3413</v>
      </c>
      <c r="O102" s="52">
        <v>2563</v>
      </c>
      <c r="P102" s="52">
        <v>3183</v>
      </c>
      <c r="Q102" s="52">
        <v>527</v>
      </c>
      <c r="R102" s="52">
        <v>44</v>
      </c>
      <c r="S102" s="52">
        <v>922</v>
      </c>
      <c r="T102" s="52">
        <v>2430</v>
      </c>
      <c r="U102" s="52">
        <v>3327</v>
      </c>
      <c r="V102" s="52">
        <v>1496</v>
      </c>
      <c r="W102" s="52">
        <v>94</v>
      </c>
      <c r="X102" s="52">
        <v>61</v>
      </c>
      <c r="Y102" s="52">
        <v>132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17864</v>
      </c>
      <c r="D103" s="36">
        <v>28581</v>
      </c>
      <c r="E103" s="36">
        <v>29740</v>
      </c>
      <c r="F103" s="36">
        <v>35443</v>
      </c>
      <c r="G103" s="36">
        <v>39752</v>
      </c>
      <c r="H103" s="36">
        <v>35696</v>
      </c>
      <c r="I103" s="36">
        <v>43058</v>
      </c>
      <c r="J103" s="36">
        <v>41344</v>
      </c>
      <c r="K103" s="36">
        <v>32651</v>
      </c>
      <c r="L103" s="36">
        <v>25097</v>
      </c>
      <c r="M103" s="36">
        <v>40248</v>
      </c>
      <c r="N103" s="36">
        <v>43572</v>
      </c>
      <c r="O103" s="36">
        <v>56325</v>
      </c>
      <c r="P103" s="36">
        <v>65891</v>
      </c>
      <c r="Q103" s="36">
        <v>40752</v>
      </c>
      <c r="R103" s="36">
        <v>36897</v>
      </c>
      <c r="S103" s="36">
        <v>35750</v>
      </c>
      <c r="T103" s="36">
        <v>57871</v>
      </c>
      <c r="U103" s="36">
        <v>76333</v>
      </c>
      <c r="V103" s="36">
        <v>45533</v>
      </c>
      <c r="W103" s="36">
        <v>59077</v>
      </c>
      <c r="X103" s="36">
        <v>30883</v>
      </c>
      <c r="Y103" s="36">
        <v>81139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31272</v>
      </c>
      <c r="D126" s="52">
        <v>25112</v>
      </c>
      <c r="E126" s="52">
        <v>23484</v>
      </c>
      <c r="F126" s="52">
        <v>22041</v>
      </c>
      <c r="G126" s="52">
        <v>28708</v>
      </c>
      <c r="H126" s="52">
        <v>25595</v>
      </c>
      <c r="I126" s="52">
        <v>36016</v>
      </c>
      <c r="J126" s="52">
        <v>36302</v>
      </c>
      <c r="K126" s="52">
        <v>26540</v>
      </c>
      <c r="L126" s="52">
        <v>26996</v>
      </c>
      <c r="M126" s="52">
        <v>32365</v>
      </c>
      <c r="N126" s="52">
        <v>38585</v>
      </c>
      <c r="O126" s="52">
        <v>33219</v>
      </c>
      <c r="P126" s="52">
        <v>7702</v>
      </c>
      <c r="Q126" s="52">
        <v>13616</v>
      </c>
      <c r="R126" s="52">
        <v>18345</v>
      </c>
      <c r="S126" s="52">
        <v>20252</v>
      </c>
      <c r="T126" s="52">
        <v>18336</v>
      </c>
      <c r="U126" s="52">
        <v>23010</v>
      </c>
      <c r="V126" s="52">
        <v>20842</v>
      </c>
      <c r="W126" s="52">
        <v>27128</v>
      </c>
      <c r="X126" s="52">
        <v>18543</v>
      </c>
      <c r="Y126" s="52">
        <v>28916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42</v>
      </c>
      <c r="F129" s="52">
        <v>111</v>
      </c>
      <c r="G129" s="52">
        <v>187</v>
      </c>
      <c r="H129" s="52">
        <v>178</v>
      </c>
      <c r="I129" s="52">
        <v>256</v>
      </c>
      <c r="J129" s="52">
        <v>255</v>
      </c>
      <c r="K129" s="52">
        <v>242</v>
      </c>
      <c r="L129" s="52">
        <v>284</v>
      </c>
      <c r="M129" s="52">
        <v>341</v>
      </c>
      <c r="N129" s="52">
        <v>443</v>
      </c>
      <c r="O129" s="52">
        <v>467</v>
      </c>
      <c r="P129" s="52">
        <v>115</v>
      </c>
      <c r="Q129" s="52">
        <v>300</v>
      </c>
      <c r="R129" s="52">
        <v>595</v>
      </c>
      <c r="S129" s="52">
        <v>960</v>
      </c>
      <c r="T129" s="52">
        <v>930</v>
      </c>
      <c r="U129" s="52">
        <v>1251</v>
      </c>
      <c r="V129" s="52">
        <v>1388</v>
      </c>
      <c r="W129" s="52">
        <v>1261</v>
      </c>
      <c r="X129" s="52">
        <v>619</v>
      </c>
      <c r="Y129" s="52">
        <v>703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29836</v>
      </c>
      <c r="D131" s="52">
        <v>24247</v>
      </c>
      <c r="E131" s="52">
        <v>22635</v>
      </c>
      <c r="F131" s="52">
        <v>21271</v>
      </c>
      <c r="G131" s="52">
        <v>27492</v>
      </c>
      <c r="H131" s="52">
        <v>24141</v>
      </c>
      <c r="I131" s="52">
        <v>35009</v>
      </c>
      <c r="J131" s="52">
        <v>35648</v>
      </c>
      <c r="K131" s="52">
        <v>25732</v>
      </c>
      <c r="L131" s="52">
        <v>26294</v>
      </c>
      <c r="M131" s="52">
        <v>31592</v>
      </c>
      <c r="N131" s="52">
        <v>37537</v>
      </c>
      <c r="O131" s="52">
        <v>32137</v>
      </c>
      <c r="P131" s="52">
        <v>6141</v>
      </c>
      <c r="Q131" s="52">
        <v>12781</v>
      </c>
      <c r="R131" s="52">
        <v>18044</v>
      </c>
      <c r="S131" s="52">
        <v>20230</v>
      </c>
      <c r="T131" s="52">
        <v>18317</v>
      </c>
      <c r="U131" s="52">
        <v>22677</v>
      </c>
      <c r="V131" s="52">
        <v>19131</v>
      </c>
      <c r="W131" s="52">
        <v>25752</v>
      </c>
      <c r="X131" s="52">
        <v>18143</v>
      </c>
      <c r="Y131" s="52">
        <v>28821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74</v>
      </c>
      <c r="F132" s="52">
        <v>5</v>
      </c>
      <c r="G132" s="52">
        <v>13</v>
      </c>
      <c r="H132" s="52">
        <v>9</v>
      </c>
      <c r="I132" s="52">
        <v>37</v>
      </c>
      <c r="J132" s="52">
        <v>40</v>
      </c>
      <c r="K132" s="52">
        <v>45</v>
      </c>
      <c r="L132" s="52">
        <v>66</v>
      </c>
      <c r="M132" s="52">
        <v>47</v>
      </c>
      <c r="N132" s="52">
        <v>55</v>
      </c>
      <c r="O132" s="52">
        <v>38</v>
      </c>
      <c r="P132" s="52">
        <v>0</v>
      </c>
      <c r="Q132" s="52">
        <v>1</v>
      </c>
      <c r="R132" s="52">
        <v>32</v>
      </c>
      <c r="S132" s="52">
        <v>22</v>
      </c>
      <c r="T132" s="52">
        <v>19</v>
      </c>
      <c r="U132" s="52">
        <v>25</v>
      </c>
      <c r="V132" s="52">
        <v>7</v>
      </c>
      <c r="W132" s="52">
        <v>70</v>
      </c>
      <c r="X132" s="52">
        <v>40</v>
      </c>
      <c r="Y132" s="52">
        <v>95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1436</v>
      </c>
      <c r="D135" s="52">
        <v>865</v>
      </c>
      <c r="E135" s="52">
        <v>687</v>
      </c>
      <c r="F135" s="52">
        <v>754</v>
      </c>
      <c r="G135" s="52">
        <v>1183</v>
      </c>
      <c r="H135" s="52">
        <v>1398</v>
      </c>
      <c r="I135" s="52">
        <v>901</v>
      </c>
      <c r="J135" s="52">
        <v>563</v>
      </c>
      <c r="K135" s="52">
        <v>672</v>
      </c>
      <c r="L135" s="52">
        <v>544</v>
      </c>
      <c r="M135" s="52">
        <v>626</v>
      </c>
      <c r="N135" s="52">
        <v>893</v>
      </c>
      <c r="O135" s="52">
        <v>946</v>
      </c>
      <c r="P135" s="52">
        <v>1362</v>
      </c>
      <c r="Q135" s="52">
        <v>748</v>
      </c>
      <c r="R135" s="52">
        <v>237</v>
      </c>
      <c r="S135" s="52">
        <v>0</v>
      </c>
      <c r="T135" s="52">
        <v>0</v>
      </c>
      <c r="U135" s="52">
        <v>273</v>
      </c>
      <c r="V135" s="52">
        <v>1524</v>
      </c>
      <c r="W135" s="52">
        <v>1146</v>
      </c>
      <c r="X135" s="52">
        <v>278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88</v>
      </c>
      <c r="F136" s="52">
        <v>11</v>
      </c>
      <c r="G136" s="52">
        <v>20</v>
      </c>
      <c r="H136" s="52">
        <v>47</v>
      </c>
      <c r="I136" s="52">
        <v>69</v>
      </c>
      <c r="J136" s="52">
        <v>51</v>
      </c>
      <c r="K136" s="52">
        <v>91</v>
      </c>
      <c r="L136" s="52">
        <v>92</v>
      </c>
      <c r="M136" s="52">
        <v>100</v>
      </c>
      <c r="N136" s="52">
        <v>100</v>
      </c>
      <c r="O136" s="52">
        <v>98</v>
      </c>
      <c r="P136" s="52">
        <v>199</v>
      </c>
      <c r="Q136" s="52">
        <v>86</v>
      </c>
      <c r="R136" s="52">
        <v>32</v>
      </c>
      <c r="S136" s="52">
        <v>0</v>
      </c>
      <c r="T136" s="52">
        <v>0</v>
      </c>
      <c r="U136" s="52">
        <v>35</v>
      </c>
      <c r="V136" s="52">
        <v>180</v>
      </c>
      <c r="W136" s="52">
        <v>160</v>
      </c>
      <c r="X136" s="52">
        <v>82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2295</v>
      </c>
      <c r="D140" s="52">
        <v>751</v>
      </c>
      <c r="E140" s="52">
        <v>632</v>
      </c>
      <c r="F140" s="52">
        <v>728</v>
      </c>
      <c r="G140" s="52">
        <v>412</v>
      </c>
      <c r="H140" s="52">
        <v>879</v>
      </c>
      <c r="I140" s="52">
        <v>27</v>
      </c>
      <c r="J140" s="52">
        <v>583</v>
      </c>
      <c r="K140" s="52">
        <v>985</v>
      </c>
      <c r="L140" s="52">
        <v>787</v>
      </c>
      <c r="M140" s="52">
        <v>2033</v>
      </c>
      <c r="N140" s="52">
        <v>2803</v>
      </c>
      <c r="O140" s="52">
        <v>1446</v>
      </c>
      <c r="P140" s="52">
        <v>355</v>
      </c>
      <c r="Q140" s="52">
        <v>174</v>
      </c>
      <c r="R140" s="52">
        <v>22</v>
      </c>
      <c r="S140" s="52">
        <v>509</v>
      </c>
      <c r="T140" s="52">
        <v>739</v>
      </c>
      <c r="U140" s="52">
        <v>961</v>
      </c>
      <c r="V140" s="52">
        <v>663</v>
      </c>
      <c r="W140" s="52">
        <v>43</v>
      </c>
      <c r="X140" s="52">
        <v>37</v>
      </c>
      <c r="Y140" s="52">
        <v>47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28977</v>
      </c>
      <c r="D141" s="36">
        <v>24361</v>
      </c>
      <c r="E141" s="36">
        <v>22852</v>
      </c>
      <c r="F141" s="36">
        <v>21313</v>
      </c>
      <c r="G141" s="36">
        <v>28296</v>
      </c>
      <c r="H141" s="36">
        <v>24716</v>
      </c>
      <c r="I141" s="36">
        <v>35989</v>
      </c>
      <c r="J141" s="36">
        <v>35719</v>
      </c>
      <c r="K141" s="36">
        <v>25555</v>
      </c>
      <c r="L141" s="36">
        <v>26209</v>
      </c>
      <c r="M141" s="36">
        <v>30332</v>
      </c>
      <c r="N141" s="36">
        <v>35782</v>
      </c>
      <c r="O141" s="36">
        <v>31773</v>
      </c>
      <c r="P141" s="36">
        <v>7347</v>
      </c>
      <c r="Q141" s="36">
        <v>13442</v>
      </c>
      <c r="R141" s="36">
        <v>18323</v>
      </c>
      <c r="S141" s="36">
        <v>19743</v>
      </c>
      <c r="T141" s="36">
        <v>17597</v>
      </c>
      <c r="U141" s="36">
        <v>22049</v>
      </c>
      <c r="V141" s="36">
        <v>20179</v>
      </c>
      <c r="W141" s="36">
        <v>27085</v>
      </c>
      <c r="X141" s="36">
        <v>18506</v>
      </c>
      <c r="Y141" s="36">
        <v>28869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1405</v>
      </c>
      <c r="D145" s="52">
        <v>2735</v>
      </c>
      <c r="E145" s="52">
        <v>2799</v>
      </c>
      <c r="F145" s="52">
        <v>3214</v>
      </c>
      <c r="G145" s="52">
        <v>3635</v>
      </c>
      <c r="H145" s="52">
        <v>3929</v>
      </c>
      <c r="I145" s="52">
        <v>4857</v>
      </c>
      <c r="J145" s="52">
        <v>5409</v>
      </c>
      <c r="K145" s="52">
        <v>4891</v>
      </c>
      <c r="L145" s="52">
        <v>4615</v>
      </c>
      <c r="M145" s="52">
        <v>6553</v>
      </c>
      <c r="N145" s="52">
        <v>7126</v>
      </c>
      <c r="O145" s="52">
        <v>8351</v>
      </c>
      <c r="P145" s="52">
        <v>17109</v>
      </c>
      <c r="Q145" s="52">
        <v>12700</v>
      </c>
      <c r="R145" s="52">
        <v>12271</v>
      </c>
      <c r="S145" s="52">
        <v>12243</v>
      </c>
      <c r="T145" s="52">
        <v>16352</v>
      </c>
      <c r="U145" s="52">
        <v>18252</v>
      </c>
      <c r="V145" s="52">
        <v>19227</v>
      </c>
      <c r="W145" s="52">
        <v>31315</v>
      </c>
      <c r="X145" s="52">
        <v>39276</v>
      </c>
      <c r="Y145" s="52">
        <v>66141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0</v>
      </c>
      <c r="E147" s="52">
        <v>42</v>
      </c>
      <c r="F147" s="52">
        <v>54</v>
      </c>
      <c r="G147" s="52">
        <v>68</v>
      </c>
      <c r="H147" s="52">
        <v>81</v>
      </c>
      <c r="I147" s="52">
        <v>107</v>
      </c>
      <c r="J147" s="52">
        <v>131</v>
      </c>
      <c r="K147" s="52">
        <v>132</v>
      </c>
      <c r="L147" s="52">
        <v>139</v>
      </c>
      <c r="M147" s="52">
        <v>222</v>
      </c>
      <c r="N147" s="52">
        <v>273</v>
      </c>
      <c r="O147" s="52">
        <v>367</v>
      </c>
      <c r="P147" s="52">
        <v>869</v>
      </c>
      <c r="Q147" s="52">
        <v>775</v>
      </c>
      <c r="R147" s="52">
        <v>942</v>
      </c>
      <c r="S147" s="52">
        <v>1184</v>
      </c>
      <c r="T147" s="52">
        <v>1973</v>
      </c>
      <c r="U147" s="52">
        <v>2719</v>
      </c>
      <c r="V147" s="52">
        <v>3435</v>
      </c>
      <c r="W147" s="52">
        <v>6475</v>
      </c>
      <c r="X147" s="52">
        <v>8916</v>
      </c>
      <c r="Y147" s="52">
        <v>16043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1405</v>
      </c>
      <c r="D153" s="52">
        <v>2735</v>
      </c>
      <c r="E153" s="52">
        <v>2481</v>
      </c>
      <c r="F153" s="52">
        <v>3167</v>
      </c>
      <c r="G153" s="52">
        <v>3574</v>
      </c>
      <c r="H153" s="52">
        <v>3802</v>
      </c>
      <c r="I153" s="52">
        <v>4514</v>
      </c>
      <c r="J153" s="52">
        <v>4963</v>
      </c>
      <c r="K153" s="52">
        <v>4309</v>
      </c>
      <c r="L153" s="52">
        <v>3950</v>
      </c>
      <c r="M153" s="52">
        <v>5652</v>
      </c>
      <c r="N153" s="52">
        <v>6411</v>
      </c>
      <c r="O153" s="52">
        <v>7569</v>
      </c>
      <c r="P153" s="52">
        <v>14932</v>
      </c>
      <c r="Q153" s="52">
        <v>11397</v>
      </c>
      <c r="R153" s="52">
        <v>10815</v>
      </c>
      <c r="S153" s="52">
        <v>10662</v>
      </c>
      <c r="T153" s="52">
        <v>14052</v>
      </c>
      <c r="U153" s="52">
        <v>16205</v>
      </c>
      <c r="V153" s="52">
        <v>17195</v>
      </c>
      <c r="W153" s="52">
        <v>27480</v>
      </c>
      <c r="X153" s="52">
        <v>30301</v>
      </c>
      <c r="Y153" s="52">
        <v>55100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0</v>
      </c>
      <c r="D154" s="52">
        <v>0</v>
      </c>
      <c r="E154" s="52">
        <v>318</v>
      </c>
      <c r="F154" s="52">
        <v>47</v>
      </c>
      <c r="G154" s="52">
        <v>61</v>
      </c>
      <c r="H154" s="52">
        <v>127</v>
      </c>
      <c r="I154" s="52">
        <v>343</v>
      </c>
      <c r="J154" s="52">
        <v>446</v>
      </c>
      <c r="K154" s="52">
        <v>582</v>
      </c>
      <c r="L154" s="52">
        <v>665</v>
      </c>
      <c r="M154" s="52">
        <v>901</v>
      </c>
      <c r="N154" s="52">
        <v>715</v>
      </c>
      <c r="O154" s="52">
        <v>782</v>
      </c>
      <c r="P154" s="52">
        <v>2177</v>
      </c>
      <c r="Q154" s="52">
        <v>1303</v>
      </c>
      <c r="R154" s="52">
        <v>1456</v>
      </c>
      <c r="S154" s="52">
        <v>1581</v>
      </c>
      <c r="T154" s="52">
        <v>2300</v>
      </c>
      <c r="U154" s="52">
        <v>2047</v>
      </c>
      <c r="V154" s="52">
        <v>2032</v>
      </c>
      <c r="W154" s="52">
        <v>3835</v>
      </c>
      <c r="X154" s="52">
        <v>8975</v>
      </c>
      <c r="Y154" s="52">
        <v>11041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103</v>
      </c>
      <c r="D158" s="52">
        <v>82</v>
      </c>
      <c r="E158" s="52">
        <v>75</v>
      </c>
      <c r="F158" s="52">
        <v>106</v>
      </c>
      <c r="G158" s="52">
        <v>52</v>
      </c>
      <c r="H158" s="52">
        <v>135</v>
      </c>
      <c r="I158" s="52">
        <v>4</v>
      </c>
      <c r="J158" s="52">
        <v>87</v>
      </c>
      <c r="K158" s="52">
        <v>182</v>
      </c>
      <c r="L158" s="52">
        <v>135</v>
      </c>
      <c r="M158" s="52">
        <v>412</v>
      </c>
      <c r="N158" s="52">
        <v>518</v>
      </c>
      <c r="O158" s="52">
        <v>363</v>
      </c>
      <c r="P158" s="52">
        <v>788</v>
      </c>
      <c r="Q158" s="52">
        <v>162</v>
      </c>
      <c r="R158" s="52">
        <v>15</v>
      </c>
      <c r="S158" s="52">
        <v>308</v>
      </c>
      <c r="T158" s="52">
        <v>659</v>
      </c>
      <c r="U158" s="52">
        <v>762</v>
      </c>
      <c r="V158" s="52">
        <v>611</v>
      </c>
      <c r="W158" s="52">
        <v>50</v>
      </c>
      <c r="X158" s="52">
        <v>78</v>
      </c>
      <c r="Y158" s="52">
        <v>108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1302</v>
      </c>
      <c r="D159" s="36">
        <v>2653</v>
      </c>
      <c r="E159" s="36">
        <v>2724</v>
      </c>
      <c r="F159" s="36">
        <v>3108</v>
      </c>
      <c r="G159" s="36">
        <v>3583</v>
      </c>
      <c r="H159" s="36">
        <v>3794</v>
      </c>
      <c r="I159" s="36">
        <v>4853</v>
      </c>
      <c r="J159" s="36">
        <v>5322</v>
      </c>
      <c r="K159" s="36">
        <v>4709</v>
      </c>
      <c r="L159" s="36">
        <v>4480</v>
      </c>
      <c r="M159" s="36">
        <v>6141</v>
      </c>
      <c r="N159" s="36">
        <v>6608</v>
      </c>
      <c r="O159" s="36">
        <v>7988</v>
      </c>
      <c r="P159" s="36">
        <v>16321</v>
      </c>
      <c r="Q159" s="36">
        <v>12538</v>
      </c>
      <c r="R159" s="36">
        <v>12256</v>
      </c>
      <c r="S159" s="36">
        <v>11935</v>
      </c>
      <c r="T159" s="36">
        <v>15693</v>
      </c>
      <c r="U159" s="36">
        <v>17490</v>
      </c>
      <c r="V159" s="36">
        <v>18616</v>
      </c>
      <c r="W159" s="36">
        <v>31265</v>
      </c>
      <c r="X159" s="36">
        <v>39198</v>
      </c>
      <c r="Y159" s="36">
        <v>66033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4289</v>
      </c>
      <c r="D163" s="52">
        <v>4136</v>
      </c>
      <c r="E163" s="52">
        <v>5126</v>
      </c>
      <c r="F163" s="52">
        <v>5079</v>
      </c>
      <c r="G163" s="52">
        <v>4986</v>
      </c>
      <c r="H163" s="52">
        <v>3344</v>
      </c>
      <c r="I163" s="52">
        <v>1260</v>
      </c>
      <c r="J163" s="52">
        <v>260</v>
      </c>
      <c r="K163" s="52">
        <v>0</v>
      </c>
      <c r="L163" s="52">
        <v>471</v>
      </c>
      <c r="M163" s="52">
        <v>1829</v>
      </c>
      <c r="N163" s="52">
        <v>4302</v>
      </c>
      <c r="O163" s="52">
        <v>4702</v>
      </c>
      <c r="P163" s="52">
        <v>3875</v>
      </c>
      <c r="Q163" s="52">
        <v>5898</v>
      </c>
      <c r="R163" s="52">
        <v>7318</v>
      </c>
      <c r="S163" s="52">
        <v>4551</v>
      </c>
      <c r="T163" s="52">
        <v>3098</v>
      </c>
      <c r="U163" s="52">
        <v>4590</v>
      </c>
      <c r="V163" s="52">
        <v>906</v>
      </c>
      <c r="W163" s="52">
        <v>0</v>
      </c>
      <c r="X163" s="52">
        <v>0</v>
      </c>
      <c r="Y163" s="52">
        <v>0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0</v>
      </c>
      <c r="E165" s="52">
        <v>46</v>
      </c>
      <c r="F165" s="52">
        <v>82</v>
      </c>
      <c r="G165" s="52">
        <v>91</v>
      </c>
      <c r="H165" s="52">
        <v>67</v>
      </c>
      <c r="I165" s="52">
        <v>27</v>
      </c>
      <c r="J165" s="52">
        <v>6</v>
      </c>
      <c r="K165" s="52">
        <v>0</v>
      </c>
      <c r="L165" s="52">
        <v>14</v>
      </c>
      <c r="M165" s="52">
        <v>60</v>
      </c>
      <c r="N165" s="52">
        <v>161</v>
      </c>
      <c r="O165" s="52">
        <v>202</v>
      </c>
      <c r="P165" s="52">
        <v>193</v>
      </c>
      <c r="Q165" s="52">
        <v>351</v>
      </c>
      <c r="R165" s="52">
        <v>542</v>
      </c>
      <c r="S165" s="52">
        <v>425</v>
      </c>
      <c r="T165" s="52">
        <v>362</v>
      </c>
      <c r="U165" s="52">
        <v>664</v>
      </c>
      <c r="V165" s="52">
        <v>158</v>
      </c>
      <c r="W165" s="52">
        <v>0</v>
      </c>
      <c r="X165" s="52">
        <v>0</v>
      </c>
      <c r="Y165" s="52">
        <v>0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4289</v>
      </c>
      <c r="D171" s="52">
        <v>4136</v>
      </c>
      <c r="E171" s="52">
        <v>4543</v>
      </c>
      <c r="F171" s="52">
        <v>5004</v>
      </c>
      <c r="G171" s="52">
        <v>4903</v>
      </c>
      <c r="H171" s="52">
        <v>3236</v>
      </c>
      <c r="I171" s="52">
        <v>1171</v>
      </c>
      <c r="J171" s="52">
        <v>239</v>
      </c>
      <c r="K171" s="52">
        <v>0</v>
      </c>
      <c r="L171" s="52">
        <v>403</v>
      </c>
      <c r="M171" s="52">
        <v>1578</v>
      </c>
      <c r="N171" s="52">
        <v>3870</v>
      </c>
      <c r="O171" s="52">
        <v>4262</v>
      </c>
      <c r="P171" s="52">
        <v>3382</v>
      </c>
      <c r="Q171" s="52">
        <v>5293</v>
      </c>
      <c r="R171" s="52">
        <v>6449</v>
      </c>
      <c r="S171" s="52">
        <v>3963</v>
      </c>
      <c r="T171" s="52">
        <v>2662</v>
      </c>
      <c r="U171" s="52">
        <v>4075</v>
      </c>
      <c r="V171" s="52">
        <v>810</v>
      </c>
      <c r="W171" s="52">
        <v>0</v>
      </c>
      <c r="X171" s="52">
        <v>0</v>
      </c>
      <c r="Y171" s="52">
        <v>0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0</v>
      </c>
      <c r="D172" s="52">
        <v>0</v>
      </c>
      <c r="E172" s="52">
        <v>583</v>
      </c>
      <c r="F172" s="52">
        <v>75</v>
      </c>
      <c r="G172" s="52">
        <v>83</v>
      </c>
      <c r="H172" s="52">
        <v>108</v>
      </c>
      <c r="I172" s="52">
        <v>89</v>
      </c>
      <c r="J172" s="52">
        <v>21</v>
      </c>
      <c r="K172" s="52">
        <v>0</v>
      </c>
      <c r="L172" s="52">
        <v>68</v>
      </c>
      <c r="M172" s="52">
        <v>251</v>
      </c>
      <c r="N172" s="52">
        <v>432</v>
      </c>
      <c r="O172" s="52">
        <v>440</v>
      </c>
      <c r="P172" s="52">
        <v>493</v>
      </c>
      <c r="Q172" s="52">
        <v>605</v>
      </c>
      <c r="R172" s="52">
        <v>869</v>
      </c>
      <c r="S172" s="52">
        <v>588</v>
      </c>
      <c r="T172" s="52">
        <v>436</v>
      </c>
      <c r="U172" s="52">
        <v>515</v>
      </c>
      <c r="V172" s="52">
        <v>96</v>
      </c>
      <c r="W172" s="52">
        <v>0</v>
      </c>
      <c r="X172" s="52">
        <v>0</v>
      </c>
      <c r="Y172" s="52">
        <v>0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315</v>
      </c>
      <c r="D176" s="52">
        <v>124</v>
      </c>
      <c r="E176" s="52">
        <v>138</v>
      </c>
      <c r="F176" s="52">
        <v>168</v>
      </c>
      <c r="G176" s="52">
        <v>71</v>
      </c>
      <c r="H176" s="52">
        <v>115</v>
      </c>
      <c r="I176" s="52">
        <v>1</v>
      </c>
      <c r="J176" s="52">
        <v>4</v>
      </c>
      <c r="K176" s="52">
        <v>0</v>
      </c>
      <c r="L176" s="52">
        <v>14</v>
      </c>
      <c r="M176" s="52">
        <v>115</v>
      </c>
      <c r="N176" s="52">
        <v>312</v>
      </c>
      <c r="O176" s="52">
        <v>205</v>
      </c>
      <c r="P176" s="52">
        <v>179</v>
      </c>
      <c r="Q176" s="52">
        <v>75</v>
      </c>
      <c r="R176" s="52">
        <v>9</v>
      </c>
      <c r="S176" s="52">
        <v>114</v>
      </c>
      <c r="T176" s="52">
        <v>125</v>
      </c>
      <c r="U176" s="52">
        <v>192</v>
      </c>
      <c r="V176" s="52">
        <v>29</v>
      </c>
      <c r="W176" s="52">
        <v>0</v>
      </c>
      <c r="X176" s="52">
        <v>0</v>
      </c>
      <c r="Y176" s="52">
        <v>0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3974</v>
      </c>
      <c r="D177" s="36">
        <v>4012</v>
      </c>
      <c r="E177" s="36">
        <v>4988</v>
      </c>
      <c r="F177" s="36">
        <v>4911</v>
      </c>
      <c r="G177" s="36">
        <v>4915</v>
      </c>
      <c r="H177" s="36">
        <v>3229</v>
      </c>
      <c r="I177" s="36">
        <v>1259</v>
      </c>
      <c r="J177" s="36">
        <v>256</v>
      </c>
      <c r="K177" s="36">
        <v>0</v>
      </c>
      <c r="L177" s="36">
        <v>457</v>
      </c>
      <c r="M177" s="36">
        <v>1714</v>
      </c>
      <c r="N177" s="36">
        <v>3990</v>
      </c>
      <c r="O177" s="36">
        <v>4497</v>
      </c>
      <c r="P177" s="36">
        <v>3696</v>
      </c>
      <c r="Q177" s="36">
        <v>5823</v>
      </c>
      <c r="R177" s="36">
        <v>7309</v>
      </c>
      <c r="S177" s="36">
        <v>4437</v>
      </c>
      <c r="T177" s="36">
        <v>2973</v>
      </c>
      <c r="U177" s="36">
        <v>4398</v>
      </c>
      <c r="V177" s="36">
        <v>877</v>
      </c>
      <c r="W177" s="36">
        <v>0</v>
      </c>
      <c r="X177" s="36">
        <v>0</v>
      </c>
      <c r="Y177" s="36">
        <v>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14782</v>
      </c>
      <c r="D5" s="52">
        <v>18776</v>
      </c>
      <c r="E5" s="52">
        <v>18790</v>
      </c>
      <c r="F5" s="52">
        <v>27054</v>
      </c>
      <c r="G5" s="52">
        <v>18640</v>
      </c>
      <c r="H5" s="52">
        <v>36135</v>
      </c>
      <c r="I5" s="52">
        <v>21704</v>
      </c>
      <c r="J5" s="52">
        <v>40725</v>
      </c>
      <c r="K5" s="52">
        <v>61186</v>
      </c>
      <c r="L5" s="52">
        <v>76645</v>
      </c>
      <c r="M5" s="52">
        <v>64637</v>
      </c>
      <c r="N5" s="52">
        <v>55243</v>
      </c>
      <c r="O5" s="52">
        <v>38723</v>
      </c>
      <c r="P5" s="52">
        <v>463</v>
      </c>
      <c r="Q5" s="52">
        <v>1152</v>
      </c>
      <c r="R5" s="52">
        <v>3421</v>
      </c>
      <c r="S5" s="52">
        <v>10129</v>
      </c>
      <c r="T5" s="52">
        <v>5933</v>
      </c>
      <c r="U5" s="52">
        <v>0</v>
      </c>
      <c r="V5" s="52">
        <v>11140</v>
      </c>
      <c r="W5" s="52">
        <v>15335</v>
      </c>
      <c r="X5" s="52">
        <v>25066</v>
      </c>
      <c r="Y5" s="52">
        <v>24095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146</v>
      </c>
      <c r="D8" s="52">
        <v>215</v>
      </c>
      <c r="E8" s="52">
        <v>165</v>
      </c>
      <c r="F8" s="52">
        <v>212</v>
      </c>
      <c r="G8" s="52">
        <v>272</v>
      </c>
      <c r="H8" s="52">
        <v>279</v>
      </c>
      <c r="I8" s="52">
        <v>214</v>
      </c>
      <c r="J8" s="52">
        <v>211</v>
      </c>
      <c r="K8" s="52">
        <v>339</v>
      </c>
      <c r="L8" s="52">
        <v>616</v>
      </c>
      <c r="M8" s="52">
        <v>966</v>
      </c>
      <c r="N8" s="52">
        <v>1048</v>
      </c>
      <c r="O8" s="52">
        <v>1031</v>
      </c>
      <c r="P8" s="52">
        <v>864</v>
      </c>
      <c r="Q8" s="52">
        <v>577</v>
      </c>
      <c r="R8" s="52">
        <v>407</v>
      </c>
      <c r="S8" s="52">
        <v>557</v>
      </c>
      <c r="T8" s="52">
        <v>808</v>
      </c>
      <c r="U8" s="52">
        <v>905</v>
      </c>
      <c r="V8" s="52">
        <v>614</v>
      </c>
      <c r="W8" s="52">
        <v>681</v>
      </c>
      <c r="X8" s="52">
        <v>803</v>
      </c>
      <c r="Y8" s="52">
        <v>854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5795</v>
      </c>
      <c r="D10" s="52">
        <f>RES_hhdet_in!D10-RES_hhdet_in_new!D10</f>
        <v>7603</v>
      </c>
      <c r="E10" s="52">
        <f>RES_hhdet_in!E10-RES_hhdet_in_new!E10</f>
        <v>7804</v>
      </c>
      <c r="F10" s="52">
        <f>RES_hhdet_in!F10-RES_hhdet_in_new!F10</f>
        <v>11132</v>
      </c>
      <c r="G10" s="52">
        <f>RES_hhdet_in!G10-RES_hhdet_in_new!G10</f>
        <v>7692</v>
      </c>
      <c r="H10" s="52">
        <f>RES_hhdet_in!H10-RES_hhdet_in_new!H10</f>
        <v>13513</v>
      </c>
      <c r="I10" s="52">
        <f>RES_hhdet_in!I10-RES_hhdet_in_new!I10</f>
        <v>8194</v>
      </c>
      <c r="J10" s="52">
        <f>RES_hhdet_in!J10-RES_hhdet_in_new!J10</f>
        <v>18479</v>
      </c>
      <c r="K10" s="52">
        <f>RES_hhdet_in!K10-RES_hhdet_in_new!K10</f>
        <v>23586</v>
      </c>
      <c r="L10" s="52">
        <f>RES_hhdet_in!L10-RES_hhdet_in_new!L10</f>
        <v>30911</v>
      </c>
      <c r="M10" s="52">
        <f>RES_hhdet_in!M10-RES_hhdet_in_new!M10</f>
        <v>32535</v>
      </c>
      <c r="N10" s="52">
        <f>RES_hhdet_in!N10-RES_hhdet_in_new!N10</f>
        <v>31252</v>
      </c>
      <c r="O10" s="52">
        <f>RES_hhdet_in!O10-RES_hhdet_in_new!O10</f>
        <v>26673</v>
      </c>
      <c r="P10" s="52">
        <f>RES_hhdet_in!P10-RES_hhdet_in_new!P10</f>
        <v>4559</v>
      </c>
      <c r="Q10" s="52">
        <f>RES_hhdet_in!Q10-RES_hhdet_in_new!Q10</f>
        <v>10338</v>
      </c>
      <c r="R10" s="52">
        <f>RES_hhdet_in!R10-RES_hhdet_in_new!R10</f>
        <v>17359</v>
      </c>
      <c r="S10" s="52">
        <f>RES_hhdet_in!S10-RES_hhdet_in_new!S10</f>
        <v>16075</v>
      </c>
      <c r="T10" s="52">
        <f>RES_hhdet_in!T10-RES_hhdet_in_new!T10</f>
        <v>17679</v>
      </c>
      <c r="U10" s="52">
        <f>RES_hhdet_in!U10-RES_hhdet_in_new!U10</f>
        <v>18390</v>
      </c>
      <c r="V10" s="52">
        <f>RES_hhdet_in!V10-RES_hhdet_in_new!V10</f>
        <v>13301</v>
      </c>
      <c r="W10" s="52">
        <f>RES_hhdet_in!W10-RES_hhdet_in_new!W10</f>
        <v>8469</v>
      </c>
      <c r="X10" s="52">
        <f>RES_hhdet_in!X10-RES_hhdet_in_new!X10</f>
        <v>5795</v>
      </c>
      <c r="Y10" s="52">
        <f>RES_hhdet_in!Y10-RES_hhdet_in_new!Y10</f>
        <v>5998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0</v>
      </c>
      <c r="D11" s="52">
        <f>RES_hhdet_in!D11-RES_hhdet_in_new!D11</f>
        <v>0</v>
      </c>
      <c r="E11" s="52">
        <f>RES_hhdet_in!E11-RES_hhdet_in_new!E11</f>
        <v>0</v>
      </c>
      <c r="F11" s="52">
        <f>RES_hhdet_in!F11-RES_hhdet_in_new!F11</f>
        <v>0</v>
      </c>
      <c r="G11" s="52">
        <f>RES_hhdet_in!G11-RES_hhdet_in_new!G11</f>
        <v>0</v>
      </c>
      <c r="H11" s="52">
        <f>RES_hhdet_in!H11-RES_hhdet_in_new!H11</f>
        <v>0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0</v>
      </c>
      <c r="L11" s="52">
        <f>RES_hhdet_in!L11-RES_hhdet_in_new!L11</f>
        <v>0</v>
      </c>
      <c r="M11" s="52">
        <f>RES_hhdet_in!M11-RES_hhdet_in_new!M11</f>
        <v>0</v>
      </c>
      <c r="N11" s="52">
        <f>RES_hhdet_in!N11-RES_hhdet_in_new!N11</f>
        <v>0</v>
      </c>
      <c r="O11" s="52">
        <f>RES_hhdet_in!O11-RES_hhdet_in_new!O11</f>
        <v>0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0</v>
      </c>
      <c r="S11" s="52">
        <f>RES_hhdet_in!S11-RES_hhdet_in_new!S11</f>
        <v>0</v>
      </c>
      <c r="T11" s="52">
        <f>RES_hhdet_in!T11-RES_hhdet_in_new!T11</f>
        <v>0</v>
      </c>
      <c r="U11" s="52">
        <f>RES_hhdet_in!U11-RES_hhdet_in_new!U11</f>
        <v>0</v>
      </c>
      <c r="V11" s="52">
        <f>RES_hhdet_in!V11-RES_hhdet_in_new!V11</f>
        <v>0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51322</v>
      </c>
      <c r="D15" s="52">
        <f>RES_hhdet_in!D15-RES_hhdet_in_new!D15</f>
        <v>53619</v>
      </c>
      <c r="E15" s="52">
        <f>RES_hhdet_in!E15-RES_hhdet_in_new!E15</f>
        <v>48050</v>
      </c>
      <c r="F15" s="52">
        <f>RES_hhdet_in!F15-RES_hhdet_in_new!F15</f>
        <v>60416</v>
      </c>
      <c r="G15" s="52">
        <f>RES_hhdet_in!G15-RES_hhdet_in_new!G15</f>
        <v>59630</v>
      </c>
      <c r="H15" s="52">
        <f>RES_hhdet_in!H15-RES_hhdet_in_new!H15</f>
        <v>77015</v>
      </c>
      <c r="I15" s="52">
        <f>RES_hhdet_in!I15-RES_hhdet_in_new!I15</f>
        <v>28582</v>
      </c>
      <c r="J15" s="52">
        <f>RES_hhdet_in!J15-RES_hhdet_in_new!J15</f>
        <v>35813</v>
      </c>
      <c r="K15" s="52">
        <f>RES_hhdet_in!K15-RES_hhdet_in_new!K15</f>
        <v>56061</v>
      </c>
      <c r="L15" s="52">
        <f>RES_hhdet_in!L15-RES_hhdet_in_new!L15</f>
        <v>64676</v>
      </c>
      <c r="M15" s="52">
        <f>RES_hhdet_in!M15-RES_hhdet_in_new!M15</f>
        <v>56067</v>
      </c>
      <c r="N15" s="52">
        <f>RES_hhdet_in!N15-RES_hhdet_in_new!N15</f>
        <v>55318</v>
      </c>
      <c r="O15" s="52">
        <f>RES_hhdet_in!O15-RES_hhdet_in_new!O15</f>
        <v>46595</v>
      </c>
      <c r="P15" s="52">
        <f>RES_hhdet_in!P15-RES_hhdet_in_new!P15</f>
        <v>40627</v>
      </c>
      <c r="Q15" s="52">
        <f>RES_hhdet_in!Q15-RES_hhdet_in_new!Q15</f>
        <v>46056</v>
      </c>
      <c r="R15" s="52">
        <f>RES_hhdet_in!R15-RES_hhdet_in_new!R15</f>
        <v>60161</v>
      </c>
      <c r="S15" s="52">
        <f>RES_hhdet_in!S15-RES_hhdet_in_new!S15</f>
        <v>64578</v>
      </c>
      <c r="T15" s="52">
        <f>RES_hhdet_in!T15-RES_hhdet_in_new!T15</f>
        <v>54891</v>
      </c>
      <c r="U15" s="52">
        <f>RES_hhdet_in!U15-RES_hhdet_in_new!U15</f>
        <v>34518</v>
      </c>
      <c r="V15" s="52">
        <f>RES_hhdet_in!V15-RES_hhdet_in_new!V15</f>
        <v>35500</v>
      </c>
      <c r="W15" s="52">
        <f>RES_hhdet_in!W15-RES_hhdet_in_new!W15</f>
        <v>24291</v>
      </c>
      <c r="X15" s="52">
        <f>RES_hhdet_in!X15-RES_hhdet_in_new!X15</f>
        <v>19101</v>
      </c>
      <c r="Y15" s="52">
        <f>RES_hhdet_in!Y15-RES_hhdet_in_new!Y15</f>
        <v>20212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0</v>
      </c>
      <c r="D16" s="52">
        <f>RES_hhdet_in!D16-RES_hhdet_in_new!D16</f>
        <v>0</v>
      </c>
      <c r="E16" s="52">
        <f>RES_hhdet_in!E16-RES_hhdet_in_new!E16</f>
        <v>6169</v>
      </c>
      <c r="F16" s="52">
        <f>RES_hhdet_in!F16-RES_hhdet_in_new!F16</f>
        <v>903</v>
      </c>
      <c r="G16" s="52">
        <f>RES_hhdet_in!G16-RES_hhdet_in_new!G16</f>
        <v>1012</v>
      </c>
      <c r="H16" s="52">
        <f>RES_hhdet_in!H16-RES_hhdet_in_new!H16</f>
        <v>2568</v>
      </c>
      <c r="I16" s="52">
        <f>RES_hhdet_in!I16-RES_hhdet_in_new!I16</f>
        <v>2170</v>
      </c>
      <c r="J16" s="52">
        <f>RES_hhdet_in!J16-RES_hhdet_in_new!J16</f>
        <v>3214</v>
      </c>
      <c r="K16" s="52">
        <f>RES_hhdet_in!K16-RES_hhdet_in_new!K16</f>
        <v>7574</v>
      </c>
      <c r="L16" s="52">
        <f>RES_hhdet_in!L16-RES_hhdet_in_new!L16</f>
        <v>10881</v>
      </c>
      <c r="M16" s="52">
        <f>RES_hhdet_in!M16-RES_hhdet_in_new!M16</f>
        <v>8931</v>
      </c>
      <c r="N16" s="52">
        <f>RES_hhdet_in!N16-RES_hhdet_in_new!N16</f>
        <v>6171</v>
      </c>
      <c r="O16" s="52">
        <f>RES_hhdet_in!O16-RES_hhdet_in_new!O16</f>
        <v>4813</v>
      </c>
      <c r="P16" s="52">
        <f>RES_hhdet_in!P16-RES_hhdet_in_new!P16</f>
        <v>5919</v>
      </c>
      <c r="Q16" s="52">
        <f>RES_hhdet_in!Q16-RES_hhdet_in_new!Q16</f>
        <v>5268</v>
      </c>
      <c r="R16" s="52">
        <f>RES_hhdet_in!R16-RES_hhdet_in_new!R16</f>
        <v>8100</v>
      </c>
      <c r="S16" s="52">
        <f>RES_hhdet_in!S16-RES_hhdet_in_new!S16</f>
        <v>9568</v>
      </c>
      <c r="T16" s="52">
        <f>RES_hhdet_in!T16-RES_hhdet_in_new!T16</f>
        <v>8976</v>
      </c>
      <c r="U16" s="52">
        <f>RES_hhdet_in!U16-RES_hhdet_in_new!U16</f>
        <v>4353</v>
      </c>
      <c r="V16" s="52">
        <f>RES_hhdet_in!V16-RES_hhdet_in_new!V16</f>
        <v>4188</v>
      </c>
      <c r="W16" s="52">
        <f>RES_hhdet_in!W16-RES_hhdet_in_new!W16</f>
        <v>3381</v>
      </c>
      <c r="X16" s="52">
        <f>RES_hhdet_in!X16-RES_hhdet_in_new!X16</f>
        <v>5649</v>
      </c>
      <c r="Y16" s="52">
        <f>RES_hhdet_in!Y16-RES_hhdet_in_new!Y16</f>
        <v>4061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1018</v>
      </c>
      <c r="D20" s="52">
        <v>1139</v>
      </c>
      <c r="E20" s="52">
        <v>1163</v>
      </c>
      <c r="F20" s="52">
        <v>1375</v>
      </c>
      <c r="G20" s="52">
        <v>1271</v>
      </c>
      <c r="H20" s="52">
        <v>1691</v>
      </c>
      <c r="I20" s="52">
        <v>755</v>
      </c>
      <c r="J20" s="52">
        <v>1004</v>
      </c>
      <c r="K20" s="52">
        <v>1478</v>
      </c>
      <c r="L20" s="52">
        <v>1814</v>
      </c>
      <c r="M20" s="52">
        <v>1800</v>
      </c>
      <c r="N20" s="52">
        <v>1621</v>
      </c>
      <c r="O20" s="52">
        <v>1620</v>
      </c>
      <c r="P20" s="52">
        <v>1067</v>
      </c>
      <c r="Q20" s="52">
        <v>733</v>
      </c>
      <c r="R20" s="52">
        <v>761</v>
      </c>
      <c r="S20" s="52">
        <v>1573</v>
      </c>
      <c r="T20" s="52">
        <v>1369</v>
      </c>
      <c r="U20" s="52">
        <v>330</v>
      </c>
      <c r="V20" s="52">
        <v>70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5199</v>
      </c>
      <c r="D21" s="52">
        <v>2239</v>
      </c>
      <c r="E21" s="52">
        <v>2042</v>
      </c>
      <c r="F21" s="52">
        <v>2871</v>
      </c>
      <c r="G21" s="52">
        <v>1210</v>
      </c>
      <c r="H21" s="52">
        <v>3821</v>
      </c>
      <c r="I21" s="52">
        <v>33</v>
      </c>
      <c r="J21" s="52">
        <v>914</v>
      </c>
      <c r="K21" s="52">
        <v>3212</v>
      </c>
      <c r="L21" s="52">
        <v>3086</v>
      </c>
      <c r="M21" s="52">
        <v>6149</v>
      </c>
      <c r="N21" s="52">
        <v>6881</v>
      </c>
      <c r="O21" s="52">
        <v>3582</v>
      </c>
      <c r="P21" s="52">
        <v>2635</v>
      </c>
      <c r="Q21" s="52">
        <v>829</v>
      </c>
      <c r="R21" s="52">
        <v>94</v>
      </c>
      <c r="S21" s="52">
        <v>2383</v>
      </c>
      <c r="T21" s="52">
        <v>3482</v>
      </c>
      <c r="U21" s="52">
        <v>2550</v>
      </c>
      <c r="V21" s="52">
        <v>1861</v>
      </c>
      <c r="W21" s="52">
        <v>63</v>
      </c>
      <c r="X21" s="52">
        <v>70</v>
      </c>
      <c r="Y21" s="52">
        <v>58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65650</v>
      </c>
      <c r="D22" s="36">
        <v>72632</v>
      </c>
      <c r="E22" s="36">
        <v>73879</v>
      </c>
      <c r="F22" s="36">
        <v>84032</v>
      </c>
      <c r="G22" s="36">
        <v>83192</v>
      </c>
      <c r="H22" s="36">
        <v>107480</v>
      </c>
      <c r="I22" s="36">
        <v>44257</v>
      </c>
      <c r="J22" s="36">
        <v>56034</v>
      </c>
      <c r="K22" s="36">
        <v>83387</v>
      </c>
      <c r="L22" s="36">
        <v>102897</v>
      </c>
      <c r="M22" s="36">
        <v>91772</v>
      </c>
      <c r="N22" s="36">
        <v>87899</v>
      </c>
      <c r="O22" s="36">
        <v>78791</v>
      </c>
      <c r="P22" s="36">
        <v>54615</v>
      </c>
      <c r="Q22" s="36">
        <v>64350</v>
      </c>
      <c r="R22" s="36">
        <v>84390</v>
      </c>
      <c r="S22" s="36">
        <v>92529</v>
      </c>
      <c r="T22" s="36">
        <v>83053</v>
      </c>
      <c r="U22" s="36">
        <v>58753</v>
      </c>
      <c r="V22" s="36">
        <v>56944</v>
      </c>
      <c r="W22" s="36">
        <v>43113</v>
      </c>
      <c r="X22" s="36">
        <v>37092</v>
      </c>
      <c r="Y22" s="36">
        <v>39551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1585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161</v>
      </c>
      <c r="L26" s="52">
        <v>2477</v>
      </c>
      <c r="M26" s="52">
        <v>5014</v>
      </c>
      <c r="N26" s="52">
        <v>6374</v>
      </c>
      <c r="O26" s="52">
        <v>3370</v>
      </c>
      <c r="P26" s="52">
        <v>1106</v>
      </c>
      <c r="Q26" s="52">
        <v>718</v>
      </c>
      <c r="R26" s="52">
        <v>1411</v>
      </c>
      <c r="S26" s="52">
        <v>1276</v>
      </c>
      <c r="T26" s="52">
        <v>1614</v>
      </c>
      <c r="U26" s="52">
        <v>646</v>
      </c>
      <c r="V26" s="52">
        <v>984</v>
      </c>
      <c r="W26" s="52">
        <v>1805</v>
      </c>
      <c r="X26" s="52">
        <v>3052</v>
      </c>
      <c r="Y26" s="52">
        <v>2347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9</v>
      </c>
      <c r="D29" s="52">
        <v>13</v>
      </c>
      <c r="E29" s="52">
        <v>7</v>
      </c>
      <c r="F29" s="52">
        <v>3</v>
      </c>
      <c r="G29" s="52">
        <v>2</v>
      </c>
      <c r="H29" s="52">
        <v>2</v>
      </c>
      <c r="I29" s="52">
        <v>1</v>
      </c>
      <c r="J29" s="52">
        <v>1</v>
      </c>
      <c r="K29" s="52">
        <v>1</v>
      </c>
      <c r="L29" s="52">
        <v>2</v>
      </c>
      <c r="M29" s="52">
        <v>19</v>
      </c>
      <c r="N29" s="52">
        <v>52</v>
      </c>
      <c r="O29" s="52">
        <v>90</v>
      </c>
      <c r="P29" s="52">
        <v>80</v>
      </c>
      <c r="Q29" s="52">
        <v>70</v>
      </c>
      <c r="R29" s="52">
        <v>74</v>
      </c>
      <c r="S29" s="52">
        <v>77</v>
      </c>
      <c r="T29" s="52">
        <v>96</v>
      </c>
      <c r="U29" s="52">
        <v>103</v>
      </c>
      <c r="V29" s="52">
        <v>92</v>
      </c>
      <c r="W29" s="52">
        <v>73</v>
      </c>
      <c r="X29" s="52">
        <v>76</v>
      </c>
      <c r="Y29" s="52">
        <v>96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0</v>
      </c>
      <c r="G31" s="52">
        <f>RES_hhdet_in!G31-RES_hhdet_in_new!G31</f>
        <v>0</v>
      </c>
      <c r="H31" s="52">
        <f>RES_hhdet_in!H31-RES_hhdet_in_new!H31</f>
        <v>0</v>
      </c>
      <c r="I31" s="52">
        <f>RES_hhdet_in!I31-RES_hhdet_in_new!I31</f>
        <v>0</v>
      </c>
      <c r="J31" s="52">
        <f>RES_hhdet_in!J31-RES_hhdet_in_new!J31</f>
        <v>0</v>
      </c>
      <c r="K31" s="52">
        <f>RES_hhdet_in!K31-RES_hhdet_in_new!K31</f>
        <v>0</v>
      </c>
      <c r="L31" s="52">
        <f>RES_hhdet_in!L31-RES_hhdet_in_new!L31</f>
        <v>0</v>
      </c>
      <c r="M31" s="52">
        <f>RES_hhdet_in!M31-RES_hhdet_in_new!M31</f>
        <v>0</v>
      </c>
      <c r="N31" s="52">
        <f>RES_hhdet_in!N31-RES_hhdet_in_new!N31</f>
        <v>0</v>
      </c>
      <c r="O31" s="52">
        <f>RES_hhdet_in!O31-RES_hhdet_in_new!O31</f>
        <v>0</v>
      </c>
      <c r="P31" s="52">
        <f>RES_hhdet_in!P31-RES_hhdet_in_new!P31</f>
        <v>0</v>
      </c>
      <c r="Q31" s="52">
        <f>RES_hhdet_in!Q31-RES_hhdet_in_new!Q31</f>
        <v>0</v>
      </c>
      <c r="R31" s="52">
        <f>RES_hhdet_in!R31-RES_hhdet_in_new!R31</f>
        <v>0</v>
      </c>
      <c r="S31" s="52">
        <f>RES_hhdet_in!S31-RES_hhdet_in_new!S31</f>
        <v>0</v>
      </c>
      <c r="T31" s="52">
        <f>RES_hhdet_in!T31-RES_hhdet_in_new!T31</f>
        <v>0</v>
      </c>
      <c r="U31" s="52">
        <f>RES_hhdet_in!U31-RES_hhdet_in_new!U31</f>
        <v>0</v>
      </c>
      <c r="V31" s="52">
        <f>RES_hhdet_in!V31-RES_hhdet_in_new!V31</f>
        <v>0</v>
      </c>
      <c r="W31" s="52">
        <f>RES_hhdet_in!W31-RES_hhdet_in_new!W31</f>
        <v>0</v>
      </c>
      <c r="X31" s="52">
        <f>RES_hhdet_in!X31-RES_hhdet_in_new!X31</f>
        <v>0</v>
      </c>
      <c r="Y31" s="52">
        <f>RES_hhdet_in!Y31-RES_hhdet_in_new!Y31</f>
        <v>0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5060</v>
      </c>
      <c r="D35" s="52">
        <f>RES_hhdet_in!D35-RES_hhdet_in_new!D35</f>
        <v>2283</v>
      </c>
      <c r="E35" s="52">
        <f>RES_hhdet_in!E35-RES_hhdet_in_new!E35</f>
        <v>2409</v>
      </c>
      <c r="F35" s="52">
        <f>RES_hhdet_in!F35-RES_hhdet_in_new!F35</f>
        <v>3315</v>
      </c>
      <c r="G35" s="52">
        <f>RES_hhdet_in!G35-RES_hhdet_in_new!G35</f>
        <v>1691</v>
      </c>
      <c r="H35" s="52">
        <f>RES_hhdet_in!H35-RES_hhdet_in_new!H35</f>
        <v>3764</v>
      </c>
      <c r="I35" s="52">
        <f>RES_hhdet_in!I35-RES_hhdet_in_new!I35</f>
        <v>786</v>
      </c>
      <c r="J35" s="52">
        <f>RES_hhdet_in!J35-RES_hhdet_in_new!J35</f>
        <v>817</v>
      </c>
      <c r="K35" s="52">
        <f>RES_hhdet_in!K35-RES_hhdet_in_new!K35</f>
        <v>2344</v>
      </c>
      <c r="L35" s="52">
        <f>RES_hhdet_in!L35-RES_hhdet_in_new!L35</f>
        <v>2125</v>
      </c>
      <c r="M35" s="52">
        <f>RES_hhdet_in!M35-RES_hhdet_in_new!M35</f>
        <v>4354</v>
      </c>
      <c r="N35" s="52">
        <f>RES_hhdet_in!N35-RES_hhdet_in_new!N35</f>
        <v>5836</v>
      </c>
      <c r="O35" s="52">
        <f>RES_hhdet_in!O35-RES_hhdet_in_new!O35</f>
        <v>3361</v>
      </c>
      <c r="P35" s="52">
        <f>RES_hhdet_in!P35-RES_hhdet_in_new!P35</f>
        <v>1659</v>
      </c>
      <c r="Q35" s="52">
        <f>RES_hhdet_in!Q35-RES_hhdet_in_new!Q35</f>
        <v>1829</v>
      </c>
      <c r="R35" s="52">
        <f>RES_hhdet_in!R35-RES_hhdet_in_new!R35</f>
        <v>3292</v>
      </c>
      <c r="S35" s="52">
        <f>RES_hhdet_in!S35-RES_hhdet_in_new!S35</f>
        <v>4318</v>
      </c>
      <c r="T35" s="52">
        <f>RES_hhdet_in!T35-RES_hhdet_in_new!T35</f>
        <v>5984</v>
      </c>
      <c r="U35" s="52">
        <f>RES_hhdet_in!U35-RES_hhdet_in_new!U35</f>
        <v>5928</v>
      </c>
      <c r="V35" s="52">
        <f>RES_hhdet_in!V35-RES_hhdet_in_new!V35</f>
        <v>5531</v>
      </c>
      <c r="W35" s="52">
        <f>RES_hhdet_in!W35-RES_hhdet_in_new!W35</f>
        <v>4308</v>
      </c>
      <c r="X35" s="52">
        <f>RES_hhdet_in!X35-RES_hhdet_in_new!X35</f>
        <v>4066</v>
      </c>
      <c r="Y35" s="52">
        <f>RES_hhdet_in!Y35-RES_hhdet_in_new!Y35</f>
        <v>3647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309</v>
      </c>
      <c r="F36" s="52">
        <f>RES_hhdet_in!F36-RES_hhdet_in_new!F36</f>
        <v>50</v>
      </c>
      <c r="G36" s="52">
        <f>RES_hhdet_in!G36-RES_hhdet_in_new!G36</f>
        <v>29</v>
      </c>
      <c r="H36" s="52">
        <f>RES_hhdet_in!H36-RES_hhdet_in_new!H36</f>
        <v>125</v>
      </c>
      <c r="I36" s="52">
        <f>RES_hhdet_in!I36-RES_hhdet_in_new!I36</f>
        <v>60</v>
      </c>
      <c r="J36" s="52">
        <f>RES_hhdet_in!J36-RES_hhdet_in_new!J36</f>
        <v>73</v>
      </c>
      <c r="K36" s="52">
        <f>RES_hhdet_in!K36-RES_hhdet_in_new!K36</f>
        <v>315</v>
      </c>
      <c r="L36" s="52">
        <f>RES_hhdet_in!L36-RES_hhdet_in_new!L36</f>
        <v>357</v>
      </c>
      <c r="M36" s="52">
        <f>RES_hhdet_in!M36-RES_hhdet_in_new!M36</f>
        <v>692</v>
      </c>
      <c r="N36" s="52">
        <f>RES_hhdet_in!N36-RES_hhdet_in_new!N36</f>
        <v>653</v>
      </c>
      <c r="O36" s="52">
        <f>RES_hhdet_in!O36-RES_hhdet_in_new!O36</f>
        <v>347</v>
      </c>
      <c r="P36" s="52">
        <f>RES_hhdet_in!P36-RES_hhdet_in_new!P36</f>
        <v>238</v>
      </c>
      <c r="Q36" s="52">
        <f>RES_hhdet_in!Q36-RES_hhdet_in_new!Q36</f>
        <v>209</v>
      </c>
      <c r="R36" s="52">
        <f>RES_hhdet_in!R36-RES_hhdet_in_new!R36</f>
        <v>437</v>
      </c>
      <c r="S36" s="52">
        <f>RES_hhdet_in!S36-RES_hhdet_in_new!S36</f>
        <v>637</v>
      </c>
      <c r="T36" s="52">
        <f>RES_hhdet_in!T36-RES_hhdet_in_new!T36</f>
        <v>974</v>
      </c>
      <c r="U36" s="52">
        <f>RES_hhdet_in!U36-RES_hhdet_in_new!U36</f>
        <v>745</v>
      </c>
      <c r="V36" s="52">
        <f>RES_hhdet_in!V36-RES_hhdet_in_new!V36</f>
        <v>650</v>
      </c>
      <c r="W36" s="52">
        <f>RES_hhdet_in!W36-RES_hhdet_in_new!W36</f>
        <v>589</v>
      </c>
      <c r="X36" s="52">
        <f>RES_hhdet_in!X36-RES_hhdet_in_new!X36</f>
        <v>1195</v>
      </c>
      <c r="Y36" s="52">
        <f>RES_hhdet_in!Y36-RES_hhdet_in_new!Y36</f>
        <v>723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371</v>
      </c>
      <c r="D40" s="52">
        <v>68</v>
      </c>
      <c r="E40" s="52">
        <v>73</v>
      </c>
      <c r="F40" s="52">
        <v>111</v>
      </c>
      <c r="G40" s="52">
        <v>25</v>
      </c>
      <c r="H40" s="52">
        <v>134</v>
      </c>
      <c r="I40" s="52">
        <v>1</v>
      </c>
      <c r="J40" s="52">
        <v>15</v>
      </c>
      <c r="K40" s="52">
        <v>98</v>
      </c>
      <c r="L40" s="52">
        <v>72</v>
      </c>
      <c r="M40" s="52">
        <v>316</v>
      </c>
      <c r="N40" s="52">
        <v>470</v>
      </c>
      <c r="O40" s="52">
        <v>160</v>
      </c>
      <c r="P40" s="52">
        <v>85</v>
      </c>
      <c r="Q40" s="52">
        <v>23</v>
      </c>
      <c r="R40" s="52">
        <v>2</v>
      </c>
      <c r="S40" s="52">
        <v>115</v>
      </c>
      <c r="T40" s="52">
        <v>276</v>
      </c>
      <c r="U40" s="52">
        <v>273</v>
      </c>
      <c r="V40" s="52">
        <v>188</v>
      </c>
      <c r="W40" s="52">
        <v>4</v>
      </c>
      <c r="X40" s="52">
        <v>4</v>
      </c>
      <c r="Y40" s="52">
        <v>1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4690</v>
      </c>
      <c r="D41" s="36">
        <v>2212</v>
      </c>
      <c r="E41" s="36">
        <v>2647</v>
      </c>
      <c r="F41" s="36">
        <v>3253</v>
      </c>
      <c r="G41" s="36">
        <v>1696</v>
      </c>
      <c r="H41" s="36">
        <v>3755</v>
      </c>
      <c r="I41" s="36">
        <v>846</v>
      </c>
      <c r="J41" s="36">
        <v>875</v>
      </c>
      <c r="K41" s="36">
        <v>2562</v>
      </c>
      <c r="L41" s="36">
        <v>2411</v>
      </c>
      <c r="M41" s="36">
        <v>4728</v>
      </c>
      <c r="N41" s="36">
        <v>6022</v>
      </c>
      <c r="O41" s="36">
        <v>3548</v>
      </c>
      <c r="P41" s="36">
        <v>1804</v>
      </c>
      <c r="Q41" s="36">
        <v>2020</v>
      </c>
      <c r="R41" s="36">
        <v>3772</v>
      </c>
      <c r="S41" s="36">
        <v>4796</v>
      </c>
      <c r="T41" s="36">
        <v>6679</v>
      </c>
      <c r="U41" s="36">
        <v>6411</v>
      </c>
      <c r="V41" s="36">
        <v>5987</v>
      </c>
      <c r="W41" s="36">
        <v>4918</v>
      </c>
      <c r="X41" s="36">
        <v>5248</v>
      </c>
      <c r="Y41" s="36">
        <v>4369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0</v>
      </c>
      <c r="D50" s="52">
        <f>RES_hhdet_in!D50-RES_hhdet_in_new!D50</f>
        <v>0</v>
      </c>
      <c r="E50" s="52">
        <f>RES_hhdet_in!E50-RES_hhdet_in_new!E50</f>
        <v>0</v>
      </c>
      <c r="F50" s="52">
        <f>RES_hhdet_in!F50-RES_hhdet_in_new!F50</f>
        <v>0</v>
      </c>
      <c r="G50" s="52">
        <f>RES_hhdet_in!G50-RES_hhdet_in_new!G50</f>
        <v>0</v>
      </c>
      <c r="H50" s="52">
        <f>RES_hhdet_in!H50-RES_hhdet_in_new!H50</f>
        <v>0</v>
      </c>
      <c r="I50" s="52">
        <f>RES_hhdet_in!I50-RES_hhdet_in_new!I50</f>
        <v>0</v>
      </c>
      <c r="J50" s="52">
        <f>RES_hhdet_in!J50-RES_hhdet_in_new!J50</f>
        <v>0</v>
      </c>
      <c r="K50" s="52">
        <f>RES_hhdet_in!K50-RES_hhdet_in_new!K50</f>
        <v>0</v>
      </c>
      <c r="L50" s="52">
        <f>RES_hhdet_in!L50-RES_hhdet_in_new!L50</f>
        <v>0</v>
      </c>
      <c r="M50" s="52">
        <f>RES_hhdet_in!M50-RES_hhdet_in_new!M50</f>
        <v>0</v>
      </c>
      <c r="N50" s="52">
        <f>RES_hhdet_in!N50-RES_hhdet_in_new!N50</f>
        <v>0</v>
      </c>
      <c r="O50" s="52">
        <f>RES_hhdet_in!O50-RES_hhdet_in_new!O50</f>
        <v>0</v>
      </c>
      <c r="P50" s="52">
        <f>RES_hhdet_in!P50-RES_hhdet_in_new!P50</f>
        <v>0</v>
      </c>
      <c r="Q50" s="52">
        <f>RES_hhdet_in!Q50-RES_hhdet_in_new!Q50</f>
        <v>0</v>
      </c>
      <c r="R50" s="52">
        <f>RES_hhdet_in!R50-RES_hhdet_in_new!R50</f>
        <v>0</v>
      </c>
      <c r="S50" s="52">
        <f>RES_hhdet_in!S50-RES_hhdet_in_new!S50</f>
        <v>0</v>
      </c>
      <c r="T50" s="52">
        <f>RES_hhdet_in!T50-RES_hhdet_in_new!T50</f>
        <v>0</v>
      </c>
      <c r="U50" s="52">
        <f>RES_hhdet_in!U50-RES_hhdet_in_new!U50</f>
        <v>0</v>
      </c>
      <c r="V50" s="52">
        <f>RES_hhdet_in!V50-RES_hhdet_in_new!V50</f>
        <v>0</v>
      </c>
      <c r="W50" s="52">
        <f>RES_hhdet_in!W50-RES_hhdet_in_new!W50</f>
        <v>0</v>
      </c>
      <c r="X50" s="52">
        <f>RES_hhdet_in!X50-RES_hhdet_in_new!X50</f>
        <v>0</v>
      </c>
      <c r="Y50" s="52">
        <f>RES_hhdet_in!Y50-RES_hhdet_in_new!Y50</f>
        <v>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0</v>
      </c>
      <c r="D51" s="52">
        <f>RES_hhdet_in!D51-RES_hhdet_in_new!D51</f>
        <v>0</v>
      </c>
      <c r="E51" s="52">
        <f>RES_hhdet_in!E51-RES_hhdet_in_new!E51</f>
        <v>0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0</v>
      </c>
      <c r="I51" s="52">
        <f>RES_hhdet_in!I51-RES_hhdet_in_new!I51</f>
        <v>0</v>
      </c>
      <c r="J51" s="52">
        <f>RES_hhdet_in!J51-RES_hhdet_in_new!J51</f>
        <v>0</v>
      </c>
      <c r="K51" s="52">
        <f>RES_hhdet_in!K51-RES_hhdet_in_new!K51</f>
        <v>0</v>
      </c>
      <c r="L51" s="52">
        <f>RES_hhdet_in!L51-RES_hhdet_in_new!L51</f>
        <v>0</v>
      </c>
      <c r="M51" s="52">
        <f>RES_hhdet_in!M51-RES_hhdet_in_new!M51</f>
        <v>0</v>
      </c>
      <c r="N51" s="52">
        <f>RES_hhdet_in!N51-RES_hhdet_in_new!N51</f>
        <v>0</v>
      </c>
      <c r="O51" s="52">
        <f>RES_hhdet_in!O51-RES_hhdet_in_new!O51</f>
        <v>0</v>
      </c>
      <c r="P51" s="52">
        <f>RES_hhdet_in!P51-RES_hhdet_in_new!P51</f>
        <v>0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0</v>
      </c>
      <c r="T51" s="52">
        <f>RES_hhdet_in!T51-RES_hhdet_in_new!T51</f>
        <v>0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0</v>
      </c>
      <c r="D54" s="52">
        <f>RES_hhdet_in!D54-RES_hhdet_in_new!D54</f>
        <v>0</v>
      </c>
      <c r="E54" s="52">
        <f>RES_hhdet_in!E54-RES_hhdet_in_new!E54</f>
        <v>0</v>
      </c>
      <c r="F54" s="52">
        <f>RES_hhdet_in!F54-RES_hhdet_in_new!F54</f>
        <v>0</v>
      </c>
      <c r="G54" s="52">
        <f>RES_hhdet_in!G54-RES_hhdet_in_new!G54</f>
        <v>0</v>
      </c>
      <c r="H54" s="52">
        <f>RES_hhdet_in!H54-RES_hhdet_in_new!H54</f>
        <v>0</v>
      </c>
      <c r="I54" s="52">
        <f>RES_hhdet_in!I54-RES_hhdet_in_new!I54</f>
        <v>0</v>
      </c>
      <c r="J54" s="52">
        <f>RES_hhdet_in!J54-RES_hhdet_in_new!J54</f>
        <v>0</v>
      </c>
      <c r="K54" s="52">
        <f>RES_hhdet_in!K54-RES_hhdet_in_new!K54</f>
        <v>0</v>
      </c>
      <c r="L54" s="52">
        <f>RES_hhdet_in!L54-RES_hhdet_in_new!L54</f>
        <v>0</v>
      </c>
      <c r="M54" s="52">
        <f>RES_hhdet_in!M54-RES_hhdet_in_new!M54</f>
        <v>0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0</v>
      </c>
      <c r="R54" s="52">
        <f>RES_hhdet_in!R54-RES_hhdet_in_new!R54</f>
        <v>0</v>
      </c>
      <c r="S54" s="52">
        <f>RES_hhdet_in!S54-RES_hhdet_in_new!S54</f>
        <v>0</v>
      </c>
      <c r="T54" s="52">
        <f>RES_hhdet_in!T54-RES_hhdet_in_new!T54</f>
        <v>0</v>
      </c>
      <c r="U54" s="52">
        <f>RES_hhdet_in!U54-RES_hhdet_in_new!U54</f>
        <v>0</v>
      </c>
      <c r="V54" s="52">
        <f>RES_hhdet_in!V54-RES_hhdet_in_new!V54</f>
        <v>0</v>
      </c>
      <c r="W54" s="52">
        <f>RES_hhdet_in!W54-RES_hhdet_in_new!W54</f>
        <v>0</v>
      </c>
      <c r="X54" s="52">
        <f>RES_hhdet_in!X54-RES_hhdet_in_new!X54</f>
        <v>0</v>
      </c>
      <c r="Y54" s="52">
        <f>RES_hhdet_in!Y54-RES_hhdet_in_new!Y54</f>
        <v>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0</v>
      </c>
      <c r="D55" s="52">
        <f>RES_hhdet_in!D55-RES_hhdet_in_new!D55</f>
        <v>0</v>
      </c>
      <c r="E55" s="52">
        <f>RES_hhdet_in!E55-RES_hhdet_in_new!E55</f>
        <v>0</v>
      </c>
      <c r="F55" s="52">
        <f>RES_hhdet_in!F55-RES_hhdet_in_new!F55</f>
        <v>0</v>
      </c>
      <c r="G55" s="52">
        <f>RES_hhdet_in!G55-RES_hhdet_in_new!G55</f>
        <v>0</v>
      </c>
      <c r="H55" s="52">
        <f>RES_hhdet_in!H55-RES_hhdet_in_new!H55</f>
        <v>0</v>
      </c>
      <c r="I55" s="52">
        <f>RES_hhdet_in!I55-RES_hhdet_in_new!I55</f>
        <v>0</v>
      </c>
      <c r="J55" s="52">
        <f>RES_hhdet_in!J55-RES_hhdet_in_new!J55</f>
        <v>0</v>
      </c>
      <c r="K55" s="52">
        <f>RES_hhdet_in!K55-RES_hhdet_in_new!K55</f>
        <v>0</v>
      </c>
      <c r="L55" s="52">
        <f>RES_hhdet_in!L55-RES_hhdet_in_new!L55</f>
        <v>0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0</v>
      </c>
      <c r="P55" s="52">
        <f>RES_hhdet_in!P55-RES_hhdet_in_new!P55</f>
        <v>0</v>
      </c>
      <c r="Q55" s="52">
        <f>RES_hhdet_in!Q55-RES_hhdet_in_new!Q55</f>
        <v>0</v>
      </c>
      <c r="R55" s="52">
        <f>RES_hhdet_in!R55-RES_hhdet_in_new!R55</f>
        <v>0</v>
      </c>
      <c r="S55" s="52">
        <f>RES_hhdet_in!S55-RES_hhdet_in_new!S55</f>
        <v>0</v>
      </c>
      <c r="T55" s="52">
        <f>RES_hhdet_in!T55-RES_hhdet_in_new!T55</f>
        <v>0</v>
      </c>
      <c r="U55" s="52">
        <f>RES_hhdet_in!U55-RES_hhdet_in_new!U55</f>
        <v>0</v>
      </c>
      <c r="V55" s="52">
        <f>RES_hhdet_in!V55-RES_hhdet_in_new!V55</f>
        <v>0</v>
      </c>
      <c r="W55" s="52">
        <f>RES_hhdet_in!W55-RES_hhdet_in_new!W55</f>
        <v>0</v>
      </c>
      <c r="X55" s="52">
        <f>RES_hhdet_in!X55-RES_hhdet_in_new!X55</f>
        <v>0</v>
      </c>
      <c r="Y55" s="52">
        <f>RES_hhdet_in!Y55-RES_hhdet_in_new!Y55</f>
        <v>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83459</v>
      </c>
      <c r="D64" s="52">
        <v>77326</v>
      </c>
      <c r="E64" s="52">
        <v>84808</v>
      </c>
      <c r="F64" s="52">
        <v>72653</v>
      </c>
      <c r="G64" s="52">
        <v>66463</v>
      </c>
      <c r="H64" s="52">
        <v>40624</v>
      </c>
      <c r="I64" s="52">
        <v>37107</v>
      </c>
      <c r="J64" s="52">
        <v>65614</v>
      </c>
      <c r="K64" s="52">
        <v>57763</v>
      </c>
      <c r="L64" s="52">
        <v>69844</v>
      </c>
      <c r="M64" s="52">
        <v>60902</v>
      </c>
      <c r="N64" s="52">
        <v>74875</v>
      </c>
      <c r="O64" s="52">
        <v>58049</v>
      </c>
      <c r="P64" s="52">
        <v>14540</v>
      </c>
      <c r="Q64" s="52">
        <v>48834</v>
      </c>
      <c r="R64" s="52">
        <v>73174</v>
      </c>
      <c r="S64" s="52">
        <v>85664</v>
      </c>
      <c r="T64" s="52">
        <v>65533</v>
      </c>
      <c r="U64" s="52">
        <v>59433</v>
      </c>
      <c r="V64" s="52">
        <v>60887</v>
      </c>
      <c r="W64" s="52">
        <v>55104</v>
      </c>
      <c r="X64" s="52">
        <v>31668</v>
      </c>
      <c r="Y64" s="52">
        <v>56489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260</v>
      </c>
      <c r="D67" s="52">
        <v>407</v>
      </c>
      <c r="E67" s="52">
        <v>659</v>
      </c>
      <c r="F67" s="52">
        <v>786</v>
      </c>
      <c r="G67" s="52">
        <v>851</v>
      </c>
      <c r="H67" s="52">
        <v>793</v>
      </c>
      <c r="I67" s="52">
        <v>448</v>
      </c>
      <c r="J67" s="52">
        <v>313</v>
      </c>
      <c r="K67" s="52">
        <v>580</v>
      </c>
      <c r="L67" s="52">
        <v>817</v>
      </c>
      <c r="M67" s="52">
        <v>973</v>
      </c>
      <c r="N67" s="52">
        <v>1052</v>
      </c>
      <c r="O67" s="52">
        <v>1244</v>
      </c>
      <c r="P67" s="52">
        <v>1251</v>
      </c>
      <c r="Q67" s="52">
        <v>1290</v>
      </c>
      <c r="R67" s="52">
        <v>2326</v>
      </c>
      <c r="S67" s="52">
        <v>4150</v>
      </c>
      <c r="T67" s="52">
        <v>5022</v>
      </c>
      <c r="U67" s="52">
        <v>4913</v>
      </c>
      <c r="V67" s="52">
        <v>4696</v>
      </c>
      <c r="W67" s="52">
        <v>4514</v>
      </c>
      <c r="X67" s="52">
        <v>3163</v>
      </c>
      <c r="Y67" s="52">
        <v>2048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81210</v>
      </c>
      <c r="D69" s="52">
        <f>RES_hhdet_in!D69-RES_hhdet_in_new!D69</f>
        <v>78335</v>
      </c>
      <c r="E69" s="52">
        <f>RES_hhdet_in!E69-RES_hhdet_in_new!E69</f>
        <v>82427</v>
      </c>
      <c r="F69" s="52">
        <f>RES_hhdet_in!F69-RES_hhdet_in_new!F69</f>
        <v>69348</v>
      </c>
      <c r="G69" s="52">
        <f>RES_hhdet_in!G69-RES_hhdet_in_new!G69</f>
        <v>62099</v>
      </c>
      <c r="H69" s="52">
        <f>RES_hhdet_in!H69-RES_hhdet_in_new!H69</f>
        <v>51378</v>
      </c>
      <c r="I69" s="52">
        <f>RES_hhdet_in!I69-RES_hhdet_in_new!I69</f>
        <v>49274</v>
      </c>
      <c r="J69" s="52">
        <f>RES_hhdet_in!J69-RES_hhdet_in_new!J69</f>
        <v>54278</v>
      </c>
      <c r="K69" s="52">
        <f>RES_hhdet_in!K69-RES_hhdet_in_new!K69</f>
        <v>67602</v>
      </c>
      <c r="L69" s="52">
        <f>RES_hhdet_in!L69-RES_hhdet_in_new!L69</f>
        <v>74703</v>
      </c>
      <c r="M69" s="52">
        <f>RES_hhdet_in!M69-RES_hhdet_in_new!M69</f>
        <v>59484</v>
      </c>
      <c r="N69" s="52">
        <f>RES_hhdet_in!N69-RES_hhdet_in_new!N69</f>
        <v>66415</v>
      </c>
      <c r="O69" s="52">
        <f>RES_hhdet_in!O69-RES_hhdet_in_new!O69</f>
        <v>63932</v>
      </c>
      <c r="P69" s="52">
        <f>RES_hhdet_in!P69-RES_hhdet_in_new!P69</f>
        <v>16431</v>
      </c>
      <c r="Q69" s="52">
        <f>RES_hhdet_in!Q69-RES_hhdet_in_new!Q69</f>
        <v>50743</v>
      </c>
      <c r="R69" s="52">
        <f>RES_hhdet_in!R69-RES_hhdet_in_new!R69</f>
        <v>75045</v>
      </c>
      <c r="S69" s="52">
        <f>RES_hhdet_in!S69-RES_hhdet_in_new!S69</f>
        <v>85626</v>
      </c>
      <c r="T69" s="52">
        <f>RES_hhdet_in!T69-RES_hhdet_in_new!T69</f>
        <v>66526</v>
      </c>
      <c r="U69" s="52">
        <f>RES_hhdet_in!U69-RES_hhdet_in_new!U69</f>
        <v>61176</v>
      </c>
      <c r="V69" s="52">
        <f>RES_hhdet_in!V69-RES_hhdet_in_new!V69</f>
        <v>61226</v>
      </c>
      <c r="W69" s="52">
        <f>RES_hhdet_in!W69-RES_hhdet_in_new!W69</f>
        <v>51317</v>
      </c>
      <c r="X69" s="52">
        <f>RES_hhdet_in!X69-RES_hhdet_in_new!X69</f>
        <v>28165</v>
      </c>
      <c r="Y69" s="52">
        <f>RES_hhdet_in!Y69-RES_hhdet_in_new!Y69</f>
        <v>40246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0</v>
      </c>
      <c r="D70" s="52">
        <f>RES_hhdet_in!D70-RES_hhdet_in_new!D70</f>
        <v>0</v>
      </c>
      <c r="E70" s="52">
        <f>RES_hhdet_in!E70-RES_hhdet_in_new!E70</f>
        <v>160</v>
      </c>
      <c r="F70" s="52">
        <f>RES_hhdet_in!F70-RES_hhdet_in_new!F70</f>
        <v>18</v>
      </c>
      <c r="G70" s="52">
        <f>RES_hhdet_in!G70-RES_hhdet_in_new!G70</f>
        <v>30</v>
      </c>
      <c r="H70" s="52">
        <f>RES_hhdet_in!H70-RES_hhdet_in_new!H70</f>
        <v>33</v>
      </c>
      <c r="I70" s="52">
        <f>RES_hhdet_in!I70-RES_hhdet_in_new!I70</f>
        <v>59</v>
      </c>
      <c r="J70" s="52">
        <f>RES_hhdet_in!J70-RES_hhdet_in_new!J70</f>
        <v>70</v>
      </c>
      <c r="K70" s="52">
        <f>RES_hhdet_in!K70-RES_hhdet_in_new!K70</f>
        <v>129</v>
      </c>
      <c r="L70" s="52">
        <f>RES_hhdet_in!L70-RES_hhdet_in_new!L70</f>
        <v>198</v>
      </c>
      <c r="M70" s="52">
        <f>RES_hhdet_in!M70-RES_hhdet_in_new!M70</f>
        <v>67</v>
      </c>
      <c r="N70" s="52">
        <f>RES_hhdet_in!N70-RES_hhdet_in_new!N70</f>
        <v>100</v>
      </c>
      <c r="O70" s="52">
        <f>RES_hhdet_in!O70-RES_hhdet_in_new!O70</f>
        <v>81</v>
      </c>
      <c r="P70" s="52">
        <f>RES_hhdet_in!P70-RES_hhdet_in_new!P70</f>
        <v>0</v>
      </c>
      <c r="Q70" s="52">
        <f>RES_hhdet_in!Q70-RES_hhdet_in_new!Q70</f>
        <v>43</v>
      </c>
      <c r="R70" s="52">
        <f>RES_hhdet_in!R70-RES_hhdet_in_new!R70</f>
        <v>137</v>
      </c>
      <c r="S70" s="52">
        <f>RES_hhdet_in!S70-RES_hhdet_in_new!S70</f>
        <v>71</v>
      </c>
      <c r="T70" s="52">
        <f>RES_hhdet_in!T70-RES_hhdet_in_new!T70</f>
        <v>57</v>
      </c>
      <c r="U70" s="52">
        <f>RES_hhdet_in!U70-RES_hhdet_in_new!U70</f>
        <v>44</v>
      </c>
      <c r="V70" s="52">
        <f>RES_hhdet_in!V70-RES_hhdet_in_new!V70</f>
        <v>74</v>
      </c>
      <c r="W70" s="52">
        <f>RES_hhdet_in!W70-RES_hhdet_in_new!W70</f>
        <v>172</v>
      </c>
      <c r="X70" s="52">
        <f>RES_hhdet_in!X70-RES_hhdet_in_new!X70</f>
        <v>31</v>
      </c>
      <c r="Y70" s="52">
        <f>RES_hhdet_in!Y70-RES_hhdet_in_new!Y70</f>
        <v>216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4859</v>
      </c>
      <c r="D73" s="52">
        <f>RES_hhdet_in!D73-RES_hhdet_in_new!D73</f>
        <v>1617</v>
      </c>
      <c r="E73" s="52">
        <f>RES_hhdet_in!E73-RES_hhdet_in_new!E73</f>
        <v>4366</v>
      </c>
      <c r="F73" s="52">
        <f>RES_hhdet_in!F73-RES_hhdet_in_new!F73</f>
        <v>6105</v>
      </c>
      <c r="G73" s="52">
        <f>RES_hhdet_in!G73-RES_hhdet_in_new!G73</f>
        <v>7513</v>
      </c>
      <c r="H73" s="52">
        <f>RES_hhdet_in!H73-RES_hhdet_in_new!H73</f>
        <v>0</v>
      </c>
      <c r="I73" s="52">
        <f>RES_hhdet_in!I73-RES_hhdet_in_new!I73</f>
        <v>0</v>
      </c>
      <c r="J73" s="52">
        <f>RES_hhdet_in!J73-RES_hhdet_in_new!J73</f>
        <v>10704</v>
      </c>
      <c r="K73" s="52">
        <f>RES_hhdet_in!K73-RES_hhdet_in_new!K73</f>
        <v>0</v>
      </c>
      <c r="L73" s="52">
        <f>RES_hhdet_in!L73-RES_hhdet_in_new!L73</f>
        <v>1</v>
      </c>
      <c r="M73" s="52">
        <f>RES_hhdet_in!M73-RES_hhdet_in_new!M73</f>
        <v>1716</v>
      </c>
      <c r="N73" s="52">
        <f>RES_hhdet_in!N73-RES_hhdet_in_new!N73</f>
        <v>8641</v>
      </c>
      <c r="O73" s="52">
        <f>RES_hhdet_in!O73-RES_hhdet_in_new!O73</f>
        <v>0</v>
      </c>
      <c r="P73" s="52">
        <f>RES_hhdet_in!P73-RES_hhdet_in_new!P73</f>
        <v>799</v>
      </c>
      <c r="Q73" s="52">
        <f>RES_hhdet_in!Q73-RES_hhdet_in_new!Q73</f>
        <v>2715</v>
      </c>
      <c r="R73" s="52">
        <f>RES_hhdet_in!R73-RES_hhdet_in_new!R73</f>
        <v>4434</v>
      </c>
      <c r="S73" s="52">
        <f>RES_hhdet_in!S73-RES_hhdet_in_new!S73</f>
        <v>1921</v>
      </c>
      <c r="T73" s="52">
        <f>RES_hhdet_in!T73-RES_hhdet_in_new!T73</f>
        <v>2118</v>
      </c>
      <c r="U73" s="52">
        <f>RES_hhdet_in!U73-RES_hhdet_in_new!U73</f>
        <v>3035</v>
      </c>
      <c r="V73" s="52">
        <f>RES_hhdet_in!V73-RES_hhdet_in_new!V73</f>
        <v>5188</v>
      </c>
      <c r="W73" s="52">
        <f>RES_hhdet_in!W73-RES_hhdet_in_new!W73</f>
        <v>5763</v>
      </c>
      <c r="X73" s="52">
        <f>RES_hhdet_in!X73-RES_hhdet_in_new!X73</f>
        <v>6167</v>
      </c>
      <c r="Y73" s="52">
        <f>RES_hhdet_in!Y73-RES_hhdet_in_new!Y73</f>
        <v>18024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0</v>
      </c>
      <c r="E74" s="52">
        <f>RES_hhdet_in!E74-RES_hhdet_in_new!E74</f>
        <v>561</v>
      </c>
      <c r="F74" s="52">
        <f>RES_hhdet_in!F74-RES_hhdet_in_new!F74</f>
        <v>91</v>
      </c>
      <c r="G74" s="52">
        <f>RES_hhdet_in!G74-RES_hhdet_in_new!G74</f>
        <v>127</v>
      </c>
      <c r="H74" s="52">
        <f>RES_hhdet_in!H74-RES_hhdet_in_new!H74</f>
        <v>0</v>
      </c>
      <c r="I74" s="52">
        <f>RES_hhdet_in!I74-RES_hhdet_in_new!I74</f>
        <v>0</v>
      </c>
      <c r="J74" s="52">
        <f>RES_hhdet_in!J74-RES_hhdet_in_new!J74</f>
        <v>962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275</v>
      </c>
      <c r="N74" s="52">
        <f>RES_hhdet_in!N74-RES_hhdet_in_new!N74</f>
        <v>966</v>
      </c>
      <c r="O74" s="52">
        <f>RES_hhdet_in!O74-RES_hhdet_in_new!O74</f>
        <v>0</v>
      </c>
      <c r="P74" s="52">
        <f>RES_hhdet_in!P74-RES_hhdet_in_new!P74</f>
        <v>117</v>
      </c>
      <c r="Q74" s="52">
        <f>RES_hhdet_in!Q74-RES_hhdet_in_new!Q74</f>
        <v>311</v>
      </c>
      <c r="R74" s="52">
        <f>RES_hhdet_in!R74-RES_hhdet_in_new!R74</f>
        <v>598</v>
      </c>
      <c r="S74" s="52">
        <f>RES_hhdet_in!S74-RES_hhdet_in_new!S74</f>
        <v>284</v>
      </c>
      <c r="T74" s="52">
        <f>RES_hhdet_in!T74-RES_hhdet_in_new!T74</f>
        <v>348</v>
      </c>
      <c r="U74" s="52">
        <f>RES_hhdet_in!U74-RES_hhdet_in_new!U74</f>
        <v>382</v>
      </c>
      <c r="V74" s="52">
        <f>RES_hhdet_in!V74-RES_hhdet_in_new!V74</f>
        <v>615</v>
      </c>
      <c r="W74" s="52">
        <f>RES_hhdet_in!W74-RES_hhdet_in_new!W74</f>
        <v>806</v>
      </c>
      <c r="X74" s="52">
        <f>RES_hhdet_in!X74-RES_hhdet_in_new!X74</f>
        <v>1830</v>
      </c>
      <c r="Y74" s="52">
        <f>RES_hhdet_in!Y74-RES_hhdet_in_new!Y74</f>
        <v>3610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169749</v>
      </c>
      <c r="D78" s="52">
        <v>172826</v>
      </c>
      <c r="E78" s="52">
        <v>180087</v>
      </c>
      <c r="F78" s="52">
        <v>175599</v>
      </c>
      <c r="G78" s="52">
        <v>181591</v>
      </c>
      <c r="H78" s="52">
        <v>192245</v>
      </c>
      <c r="I78" s="52">
        <v>113642</v>
      </c>
      <c r="J78" s="52">
        <v>122109</v>
      </c>
      <c r="K78" s="52">
        <v>170734</v>
      </c>
      <c r="L78" s="52">
        <v>178261</v>
      </c>
      <c r="M78" s="52">
        <v>152087</v>
      </c>
      <c r="N78" s="52">
        <v>145993</v>
      </c>
      <c r="O78" s="52">
        <v>144319</v>
      </c>
      <c r="P78" s="52">
        <v>88688</v>
      </c>
      <c r="Q78" s="52">
        <v>134684</v>
      </c>
      <c r="R78" s="52">
        <v>169767</v>
      </c>
      <c r="S78" s="52">
        <v>180607</v>
      </c>
      <c r="T78" s="52">
        <v>159115</v>
      </c>
      <c r="U78" s="52">
        <v>146474</v>
      </c>
      <c r="V78" s="52">
        <v>147053</v>
      </c>
      <c r="W78" s="52">
        <v>136707</v>
      </c>
      <c r="X78" s="52">
        <v>108329</v>
      </c>
      <c r="Y78" s="52">
        <v>142267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10084</v>
      </c>
      <c r="D79" s="36">
        <v>1281</v>
      </c>
      <c r="E79" s="36">
        <v>4316</v>
      </c>
      <c r="F79" s="36">
        <v>4281</v>
      </c>
      <c r="G79" s="36">
        <v>7046</v>
      </c>
      <c r="H79" s="36">
        <v>1111</v>
      </c>
      <c r="I79" s="36">
        <v>2260</v>
      </c>
      <c r="J79" s="36">
        <v>11899</v>
      </c>
      <c r="K79" s="36">
        <v>4502</v>
      </c>
      <c r="L79" s="36">
        <v>12977</v>
      </c>
      <c r="M79" s="36">
        <v>1956</v>
      </c>
      <c r="N79" s="36">
        <v>9839</v>
      </c>
      <c r="O79" s="36">
        <v>11390</v>
      </c>
      <c r="P79" s="36">
        <v>1377</v>
      </c>
      <c r="Q79" s="36">
        <v>743</v>
      </c>
      <c r="R79" s="36">
        <v>1581</v>
      </c>
      <c r="S79" s="36">
        <v>2348</v>
      </c>
      <c r="T79" s="36">
        <v>3190</v>
      </c>
      <c r="U79" s="36">
        <v>4761</v>
      </c>
      <c r="V79" s="36">
        <v>9817</v>
      </c>
      <c r="W79" s="36">
        <v>11713</v>
      </c>
      <c r="X79" s="36">
        <v>11995</v>
      </c>
      <c r="Y79" s="36">
        <v>25227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37951</v>
      </c>
      <c r="D83" s="52">
        <v>55597</v>
      </c>
      <c r="E83" s="52">
        <v>53422</v>
      </c>
      <c r="F83" s="52">
        <v>61591</v>
      </c>
      <c r="G83" s="52">
        <v>68419</v>
      </c>
      <c r="H83" s="52">
        <v>75415</v>
      </c>
      <c r="I83" s="52">
        <v>84369</v>
      </c>
      <c r="J83" s="52">
        <v>64046</v>
      </c>
      <c r="K83" s="52">
        <v>66330</v>
      </c>
      <c r="L83" s="52">
        <v>51028</v>
      </c>
      <c r="M83" s="52">
        <v>79840</v>
      </c>
      <c r="N83" s="52">
        <v>85420</v>
      </c>
      <c r="O83" s="52">
        <v>102045</v>
      </c>
      <c r="P83" s="52">
        <v>39307</v>
      </c>
      <c r="Q83" s="52">
        <v>37791</v>
      </c>
      <c r="R83" s="52">
        <v>46787</v>
      </c>
      <c r="S83" s="52">
        <v>68216</v>
      </c>
      <c r="T83" s="52">
        <v>102374</v>
      </c>
      <c r="U83" s="52">
        <v>119908</v>
      </c>
      <c r="V83" s="52">
        <v>91381</v>
      </c>
      <c r="W83" s="52">
        <v>93545</v>
      </c>
      <c r="X83" s="52">
        <v>69678</v>
      </c>
      <c r="Y83" s="52">
        <v>90517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127</v>
      </c>
      <c r="D86" s="52">
        <v>204</v>
      </c>
      <c r="E86" s="52">
        <v>378</v>
      </c>
      <c r="F86" s="52">
        <v>510</v>
      </c>
      <c r="G86" s="52">
        <v>604</v>
      </c>
      <c r="H86" s="52">
        <v>702</v>
      </c>
      <c r="I86" s="52">
        <v>541</v>
      </c>
      <c r="J86" s="52">
        <v>551</v>
      </c>
      <c r="K86" s="52">
        <v>734</v>
      </c>
      <c r="L86" s="52">
        <v>826</v>
      </c>
      <c r="M86" s="52">
        <v>893</v>
      </c>
      <c r="N86" s="52">
        <v>1055</v>
      </c>
      <c r="O86" s="52">
        <v>1481</v>
      </c>
      <c r="P86" s="52">
        <v>1714</v>
      </c>
      <c r="Q86" s="52">
        <v>2421</v>
      </c>
      <c r="R86" s="52">
        <v>3097</v>
      </c>
      <c r="S86" s="52">
        <v>3263</v>
      </c>
      <c r="T86" s="52">
        <v>4005</v>
      </c>
      <c r="U86" s="52">
        <v>5727</v>
      </c>
      <c r="V86" s="52">
        <v>7814</v>
      </c>
      <c r="W86" s="52">
        <v>7514</v>
      </c>
      <c r="X86" s="52">
        <v>4931</v>
      </c>
      <c r="Y86" s="52">
        <v>3671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13187</v>
      </c>
      <c r="D88" s="52">
        <f>RES_hhdet_in!D88-RES_hhdet_in_new!D88</f>
        <v>19072</v>
      </c>
      <c r="E88" s="52">
        <f>RES_hhdet_in!E88-RES_hhdet_in_new!E88</f>
        <v>18413</v>
      </c>
      <c r="F88" s="52">
        <f>RES_hhdet_in!F88-RES_hhdet_in_new!F88</f>
        <v>21300</v>
      </c>
      <c r="G88" s="52">
        <f>RES_hhdet_in!G88-RES_hhdet_in_new!G88</f>
        <v>23455</v>
      </c>
      <c r="H88" s="52">
        <f>RES_hhdet_in!H88-RES_hhdet_in_new!H88</f>
        <v>24564</v>
      </c>
      <c r="I88" s="52">
        <f>RES_hhdet_in!I88-RES_hhdet_in_new!I88</f>
        <v>25531</v>
      </c>
      <c r="J88" s="52">
        <f>RES_hhdet_in!J88-RES_hhdet_in_new!J88</f>
        <v>29709</v>
      </c>
      <c r="K88" s="52">
        <f>RES_hhdet_in!K88-RES_hhdet_in_new!K88</f>
        <v>28972</v>
      </c>
      <c r="L88" s="52">
        <f>RES_hhdet_in!L88-RES_hhdet_in_new!L88</f>
        <v>27169</v>
      </c>
      <c r="M88" s="52">
        <f>RES_hhdet_in!M88-RES_hhdet_in_new!M88</f>
        <v>38587</v>
      </c>
      <c r="N88" s="52">
        <f>RES_hhdet_in!N88-RES_hhdet_in_new!N88</f>
        <v>47097</v>
      </c>
      <c r="O88" s="52">
        <f>RES_hhdet_in!O88-RES_hhdet_in_new!O88</f>
        <v>49422</v>
      </c>
      <c r="P88" s="52">
        <f>RES_hhdet_in!P88-RES_hhdet_in_new!P88</f>
        <v>36236</v>
      </c>
      <c r="Q88" s="52">
        <f>RES_hhdet_in!Q88-RES_hhdet_in_new!Q88</f>
        <v>33246</v>
      </c>
      <c r="R88" s="52">
        <f>RES_hhdet_in!R88-RES_hhdet_in_new!R88</f>
        <v>51293</v>
      </c>
      <c r="S88" s="52">
        <f>RES_hhdet_in!S88-RES_hhdet_in_new!S88</f>
        <v>63085</v>
      </c>
      <c r="T88" s="52">
        <f>RES_hhdet_in!T88-RES_hhdet_in_new!T88</f>
        <v>65288</v>
      </c>
      <c r="U88" s="52">
        <f>RES_hhdet_in!U88-RES_hhdet_in_new!U88</f>
        <v>61289</v>
      </c>
      <c r="V88" s="52">
        <f>RES_hhdet_in!V88-RES_hhdet_in_new!V88</f>
        <v>62535</v>
      </c>
      <c r="W88" s="52">
        <f>RES_hhdet_in!W88-RES_hhdet_in_new!W88</f>
        <v>81370</v>
      </c>
      <c r="X88" s="52">
        <f>RES_hhdet_in!X88-RES_hhdet_in_new!X88</f>
        <v>82952</v>
      </c>
      <c r="Y88" s="52">
        <f>RES_hhdet_in!Y88-RES_hhdet_in_new!Y88</f>
        <v>84668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28</v>
      </c>
      <c r="F89" s="52">
        <f>RES_hhdet_in!F89-RES_hhdet_in_new!F89</f>
        <v>5</v>
      </c>
      <c r="G89" s="52">
        <f>RES_hhdet_in!G89-RES_hhdet_in_new!G89</f>
        <v>8</v>
      </c>
      <c r="H89" s="52">
        <f>RES_hhdet_in!H89-RES_hhdet_in_new!H89</f>
        <v>10</v>
      </c>
      <c r="I89" s="52">
        <f>RES_hhdet_in!I89-RES_hhdet_in_new!I89</f>
        <v>24</v>
      </c>
      <c r="J89" s="52">
        <f>RES_hhdet_in!J89-RES_hhdet_in_new!J89</f>
        <v>24</v>
      </c>
      <c r="K89" s="52">
        <f>RES_hhdet_in!K89-RES_hhdet_in_new!K89</f>
        <v>42</v>
      </c>
      <c r="L89" s="52">
        <f>RES_hhdet_in!L89-RES_hhdet_in_new!L89</f>
        <v>41</v>
      </c>
      <c r="M89" s="52">
        <f>RES_hhdet_in!M89-RES_hhdet_in_new!M89</f>
        <v>65</v>
      </c>
      <c r="N89" s="52">
        <f>RES_hhdet_in!N89-RES_hhdet_in_new!N89</f>
        <v>48</v>
      </c>
      <c r="O89" s="52">
        <f>RES_hhdet_in!O89-RES_hhdet_in_new!O89</f>
        <v>42</v>
      </c>
      <c r="P89" s="52">
        <f>RES_hhdet_in!P89-RES_hhdet_in_new!P89</f>
        <v>77</v>
      </c>
      <c r="Q89" s="52">
        <f>RES_hhdet_in!Q89-RES_hhdet_in_new!Q89</f>
        <v>0</v>
      </c>
      <c r="R89" s="52">
        <f>RES_hhdet_in!R89-RES_hhdet_in_new!R89</f>
        <v>64</v>
      </c>
      <c r="S89" s="52">
        <f>RES_hhdet_in!S89-RES_hhdet_in_new!S89</f>
        <v>75</v>
      </c>
      <c r="T89" s="52">
        <f>RES_hhdet_in!T89-RES_hhdet_in_new!T89</f>
        <v>96</v>
      </c>
      <c r="U89" s="52">
        <f>RES_hhdet_in!U89-RES_hhdet_in_new!U89</f>
        <v>65</v>
      </c>
      <c r="V89" s="52">
        <f>RES_hhdet_in!V89-RES_hhdet_in_new!V89</f>
        <v>31</v>
      </c>
      <c r="W89" s="52">
        <f>RES_hhdet_in!W89-RES_hhdet_in_new!W89</f>
        <v>175</v>
      </c>
      <c r="X89" s="52">
        <f>RES_hhdet_in!X89-RES_hhdet_in_new!X89</f>
        <v>156</v>
      </c>
      <c r="Y89" s="52">
        <f>RES_hhdet_in!Y89-RES_hhdet_in_new!Y89</f>
        <v>247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0</v>
      </c>
      <c r="D92" s="52">
        <f>RES_hhdet_in!D92-RES_hhdet_in_new!D92</f>
        <v>0</v>
      </c>
      <c r="E92" s="52">
        <f>RES_hhdet_in!E92-RES_hhdet_in_new!E92</f>
        <v>0</v>
      </c>
      <c r="F92" s="52">
        <f>RES_hhdet_in!F92-RES_hhdet_in_new!F92</f>
        <v>0</v>
      </c>
      <c r="G92" s="52">
        <f>RES_hhdet_in!G92-RES_hhdet_in_new!G92</f>
        <v>0</v>
      </c>
      <c r="H92" s="52">
        <f>RES_hhdet_in!H92-RES_hhdet_in_new!H92</f>
        <v>0</v>
      </c>
      <c r="I92" s="52">
        <f>RES_hhdet_in!I92-RES_hhdet_in_new!I92</f>
        <v>0</v>
      </c>
      <c r="J92" s="52">
        <f>RES_hhdet_in!J92-RES_hhdet_in_new!J92</f>
        <v>0</v>
      </c>
      <c r="K92" s="52">
        <f>RES_hhdet_in!K92-RES_hhdet_in_new!K92</f>
        <v>0</v>
      </c>
      <c r="L92" s="52">
        <f>RES_hhdet_in!L92-RES_hhdet_in_new!L92</f>
        <v>0</v>
      </c>
      <c r="M92" s="52">
        <f>RES_hhdet_in!M92-RES_hhdet_in_new!M92</f>
        <v>0</v>
      </c>
      <c r="N92" s="52">
        <f>RES_hhdet_in!N92-RES_hhdet_in_new!N92</f>
        <v>0</v>
      </c>
      <c r="O92" s="52">
        <f>RES_hhdet_in!O92-RES_hhdet_in_new!O92</f>
        <v>0</v>
      </c>
      <c r="P92" s="52">
        <f>RES_hhdet_in!P92-RES_hhdet_in_new!P92</f>
        <v>0</v>
      </c>
      <c r="Q92" s="52">
        <f>RES_hhdet_in!Q92-RES_hhdet_in_new!Q92</f>
        <v>0</v>
      </c>
      <c r="R92" s="52">
        <f>RES_hhdet_in!R92-RES_hhdet_in_new!R92</f>
        <v>0</v>
      </c>
      <c r="S92" s="52">
        <f>RES_hhdet_in!S92-RES_hhdet_in_new!S92</f>
        <v>0</v>
      </c>
      <c r="T92" s="52">
        <f>RES_hhdet_in!T92-RES_hhdet_in_new!T92</f>
        <v>0</v>
      </c>
      <c r="U92" s="52">
        <f>RES_hhdet_in!U92-RES_hhdet_in_new!U92</f>
        <v>0</v>
      </c>
      <c r="V92" s="52">
        <f>RES_hhdet_in!V92-RES_hhdet_in_new!V92</f>
        <v>0</v>
      </c>
      <c r="W92" s="52">
        <f>RES_hhdet_in!W92-RES_hhdet_in_new!W92</f>
        <v>0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0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60927</v>
      </c>
      <c r="D96" s="52">
        <f>RES_hhdet_in!D96-RES_hhdet_in_new!D96</f>
        <v>72833</v>
      </c>
      <c r="E96" s="52">
        <f>RES_hhdet_in!E96-RES_hhdet_in_new!E96</f>
        <v>64113</v>
      </c>
      <c r="F96" s="52">
        <f>RES_hhdet_in!F96-RES_hhdet_in_new!F96</f>
        <v>79484</v>
      </c>
      <c r="G96" s="52">
        <f>RES_hhdet_in!G96-RES_hhdet_in_new!G96</f>
        <v>89933</v>
      </c>
      <c r="H96" s="52">
        <f>RES_hhdet_in!H96-RES_hhdet_in_new!H96</f>
        <v>104315</v>
      </c>
      <c r="I96" s="52">
        <f>RES_hhdet_in!I96-RES_hhdet_in_new!I96</f>
        <v>82312</v>
      </c>
      <c r="J96" s="52">
        <f>RES_hhdet_in!J96-RES_hhdet_in_new!J96</f>
        <v>71932</v>
      </c>
      <c r="K96" s="52">
        <f>RES_hhdet_in!K96-RES_hhdet_in_new!K96</f>
        <v>92938</v>
      </c>
      <c r="L96" s="52">
        <f>RES_hhdet_in!L96-RES_hhdet_in_new!L96</f>
        <v>87590</v>
      </c>
      <c r="M96" s="52">
        <f>RES_hhdet_in!M96-RES_hhdet_in_new!M96</f>
        <v>106545</v>
      </c>
      <c r="N96" s="52">
        <f>RES_hhdet_in!N96-RES_hhdet_in_new!N96</f>
        <v>113675</v>
      </c>
      <c r="O96" s="52">
        <f>RES_hhdet_in!O96-RES_hhdet_in_new!O96</f>
        <v>129608</v>
      </c>
      <c r="P96" s="52">
        <f>RES_hhdet_in!P96-RES_hhdet_in_new!P96</f>
        <v>80820</v>
      </c>
      <c r="Q96" s="52">
        <f>RES_hhdet_in!Q96-RES_hhdet_in_new!Q96</f>
        <v>82531</v>
      </c>
      <c r="R96" s="52">
        <f>RES_hhdet_in!R96-RES_hhdet_in_new!R96</f>
        <v>68275</v>
      </c>
      <c r="S96" s="52">
        <f>RES_hhdet_in!S96-RES_hhdet_in_new!S96</f>
        <v>77520</v>
      </c>
      <c r="T96" s="52">
        <f>RES_hhdet_in!T96-RES_hhdet_in_new!T96</f>
        <v>105930</v>
      </c>
      <c r="U96" s="52">
        <f>RES_hhdet_in!U96-RES_hhdet_in_new!U96</f>
        <v>137735</v>
      </c>
      <c r="V96" s="52">
        <f>RES_hhdet_in!V96-RES_hhdet_in_new!V96</f>
        <v>110419</v>
      </c>
      <c r="W96" s="52">
        <f>RES_hhdet_in!W96-RES_hhdet_in_new!W96</f>
        <v>90120</v>
      </c>
      <c r="X96" s="52">
        <f>RES_hhdet_in!X96-RES_hhdet_in_new!X96</f>
        <v>48667</v>
      </c>
      <c r="Y96" s="52">
        <f>RES_hhdet_in!Y96-RES_hhdet_in_new!Y96</f>
        <v>67543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0</v>
      </c>
      <c r="D97" s="52">
        <f>RES_hhdet_in!D97-RES_hhdet_in_new!D97</f>
        <v>0</v>
      </c>
      <c r="E97" s="52">
        <f>RES_hhdet_in!E97-RES_hhdet_in_new!E97</f>
        <v>8233</v>
      </c>
      <c r="F97" s="52">
        <f>RES_hhdet_in!F97-RES_hhdet_in_new!F97</f>
        <v>1189</v>
      </c>
      <c r="G97" s="52">
        <f>RES_hhdet_in!G97-RES_hhdet_in_new!G97</f>
        <v>1526</v>
      </c>
      <c r="H97" s="52">
        <f>RES_hhdet_in!H97-RES_hhdet_in_new!H97</f>
        <v>3479</v>
      </c>
      <c r="I97" s="52">
        <f>RES_hhdet_in!I97-RES_hhdet_in_new!I97</f>
        <v>6253</v>
      </c>
      <c r="J97" s="52">
        <f>RES_hhdet_in!J97-RES_hhdet_in_new!J97</f>
        <v>6457</v>
      </c>
      <c r="K97" s="52">
        <f>RES_hhdet_in!K97-RES_hhdet_in_new!K97</f>
        <v>12559</v>
      </c>
      <c r="L97" s="52">
        <f>RES_hhdet_in!L97-RES_hhdet_in_new!L97</f>
        <v>14737</v>
      </c>
      <c r="M97" s="52">
        <f>RES_hhdet_in!M97-RES_hhdet_in_new!M97</f>
        <v>16978</v>
      </c>
      <c r="N97" s="52">
        <f>RES_hhdet_in!N97-RES_hhdet_in_new!N97</f>
        <v>12682</v>
      </c>
      <c r="O97" s="52">
        <f>RES_hhdet_in!O97-RES_hhdet_in_new!O97</f>
        <v>13389</v>
      </c>
      <c r="P97" s="52">
        <f>RES_hhdet_in!P97-RES_hhdet_in_new!P97</f>
        <v>11778</v>
      </c>
      <c r="Q97" s="52">
        <f>RES_hhdet_in!Q97-RES_hhdet_in_new!Q97</f>
        <v>9432</v>
      </c>
      <c r="R97" s="52">
        <f>RES_hhdet_in!R97-RES_hhdet_in_new!R97</f>
        <v>9190</v>
      </c>
      <c r="S97" s="52">
        <f>RES_hhdet_in!S97-RES_hhdet_in_new!S97</f>
        <v>11489</v>
      </c>
      <c r="T97" s="52">
        <f>RES_hhdet_in!T97-RES_hhdet_in_new!T97</f>
        <v>17332</v>
      </c>
      <c r="U97" s="52">
        <f>RES_hhdet_in!U97-RES_hhdet_in_new!U97</f>
        <v>17396</v>
      </c>
      <c r="V97" s="52">
        <f>RES_hhdet_in!V97-RES_hhdet_in_new!V97</f>
        <v>13045</v>
      </c>
      <c r="W97" s="52">
        <f>RES_hhdet_in!W97-RES_hhdet_in_new!W97</f>
        <v>12576</v>
      </c>
      <c r="X97" s="52">
        <f>RES_hhdet_in!X97-RES_hhdet_in_new!X97</f>
        <v>14416</v>
      </c>
      <c r="Y97" s="52">
        <f>RES_hhdet_in!Y97-RES_hhdet_in_new!Y97</f>
        <v>13531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7374</v>
      </c>
      <c r="D101" s="52">
        <v>9252</v>
      </c>
      <c r="E101" s="52">
        <v>9216</v>
      </c>
      <c r="F101" s="52">
        <v>10460</v>
      </c>
      <c r="G101" s="52">
        <v>11681</v>
      </c>
      <c r="H101" s="52">
        <v>13020</v>
      </c>
      <c r="I101" s="52">
        <v>11688</v>
      </c>
      <c r="J101" s="52">
        <v>10966</v>
      </c>
      <c r="K101" s="52">
        <v>12191</v>
      </c>
      <c r="L101" s="52">
        <v>10573</v>
      </c>
      <c r="M101" s="52">
        <v>12498</v>
      </c>
      <c r="N101" s="52">
        <v>13638</v>
      </c>
      <c r="O101" s="52">
        <v>16829</v>
      </c>
      <c r="P101" s="52">
        <v>19722</v>
      </c>
      <c r="Q101" s="52">
        <v>12547</v>
      </c>
      <c r="R101" s="52">
        <v>18853</v>
      </c>
      <c r="S101" s="52">
        <v>16517</v>
      </c>
      <c r="T101" s="52">
        <v>14177</v>
      </c>
      <c r="U101" s="52">
        <v>13114</v>
      </c>
      <c r="V101" s="52">
        <v>8745</v>
      </c>
      <c r="W101" s="52">
        <v>5816</v>
      </c>
      <c r="X101" s="52">
        <v>1366</v>
      </c>
      <c r="Y101" s="52">
        <v>3471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5717</v>
      </c>
      <c r="D102" s="52">
        <v>2807</v>
      </c>
      <c r="E102" s="52">
        <v>2504</v>
      </c>
      <c r="F102" s="52">
        <v>3435</v>
      </c>
      <c r="G102" s="52">
        <v>1685</v>
      </c>
      <c r="H102" s="52">
        <v>4704</v>
      </c>
      <c r="I102" s="52">
        <v>84</v>
      </c>
      <c r="J102" s="52">
        <v>1608</v>
      </c>
      <c r="K102" s="52">
        <v>4725</v>
      </c>
      <c r="L102" s="52">
        <v>3671</v>
      </c>
      <c r="M102" s="52">
        <v>9929</v>
      </c>
      <c r="N102" s="52">
        <v>12330</v>
      </c>
      <c r="O102" s="52">
        <v>8165</v>
      </c>
      <c r="P102" s="52">
        <v>5768</v>
      </c>
      <c r="Q102" s="52">
        <v>1701</v>
      </c>
      <c r="R102" s="52">
        <v>156</v>
      </c>
      <c r="S102" s="52">
        <v>3914</v>
      </c>
      <c r="T102" s="52">
        <v>7965</v>
      </c>
      <c r="U102" s="52">
        <v>9659</v>
      </c>
      <c r="V102" s="52">
        <v>6587</v>
      </c>
      <c r="W102" s="52">
        <v>320</v>
      </c>
      <c r="X102" s="52">
        <v>345</v>
      </c>
      <c r="Y102" s="52">
        <v>295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72195</v>
      </c>
      <c r="D103" s="36">
        <v>91063</v>
      </c>
      <c r="E103" s="36">
        <v>90611</v>
      </c>
      <c r="F103" s="36">
        <v>100568</v>
      </c>
      <c r="G103" s="36">
        <v>115946</v>
      </c>
      <c r="H103" s="36">
        <v>132290</v>
      </c>
      <c r="I103" s="36">
        <v>111642</v>
      </c>
      <c r="J103" s="36">
        <v>98405</v>
      </c>
      <c r="K103" s="36">
        <v>122629</v>
      </c>
      <c r="L103" s="36">
        <v>122298</v>
      </c>
      <c r="M103" s="36">
        <v>148141</v>
      </c>
      <c r="N103" s="36">
        <v>157430</v>
      </c>
      <c r="O103" s="36">
        <v>179471</v>
      </c>
      <c r="P103" s="36">
        <v>119391</v>
      </c>
      <c r="Q103" s="36">
        <v>131794</v>
      </c>
      <c r="R103" s="36">
        <v>132295</v>
      </c>
      <c r="S103" s="36">
        <v>151884</v>
      </c>
      <c r="T103" s="36">
        <v>189748</v>
      </c>
      <c r="U103" s="36">
        <v>221544</v>
      </c>
      <c r="V103" s="36">
        <v>200744</v>
      </c>
      <c r="W103" s="36">
        <v>209875</v>
      </c>
      <c r="X103" s="36">
        <v>177870</v>
      </c>
      <c r="Y103" s="36">
        <v>187522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60800</v>
      </c>
      <c r="D126" s="52">
        <v>46381</v>
      </c>
      <c r="E126" s="52">
        <v>40061</v>
      </c>
      <c r="F126" s="52">
        <v>36095</v>
      </c>
      <c r="G126" s="52">
        <v>47416</v>
      </c>
      <c r="H126" s="52">
        <v>50794</v>
      </c>
      <c r="I126" s="52">
        <v>68915</v>
      </c>
      <c r="J126" s="52">
        <v>52964</v>
      </c>
      <c r="K126" s="52">
        <v>50126</v>
      </c>
      <c r="L126" s="52">
        <v>51750</v>
      </c>
      <c r="M126" s="52">
        <v>58473</v>
      </c>
      <c r="N126" s="52">
        <v>67930</v>
      </c>
      <c r="O126" s="52">
        <v>55524</v>
      </c>
      <c r="P126" s="52">
        <v>4148</v>
      </c>
      <c r="Q126" s="52">
        <v>12099</v>
      </c>
      <c r="R126" s="52">
        <v>22162</v>
      </c>
      <c r="S126" s="52">
        <v>36289</v>
      </c>
      <c r="T126" s="52">
        <v>30327</v>
      </c>
      <c r="U126" s="52">
        <v>33913</v>
      </c>
      <c r="V126" s="52">
        <v>39881</v>
      </c>
      <c r="W126" s="52">
        <v>42540</v>
      </c>
      <c r="X126" s="52">
        <v>41654</v>
      </c>
      <c r="Y126" s="52">
        <v>32032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238</v>
      </c>
      <c r="D129" s="52">
        <v>362</v>
      </c>
      <c r="E129" s="52">
        <v>456</v>
      </c>
      <c r="F129" s="52">
        <v>452</v>
      </c>
      <c r="G129" s="52">
        <v>453</v>
      </c>
      <c r="H129" s="52">
        <v>505</v>
      </c>
      <c r="I129" s="52">
        <v>395</v>
      </c>
      <c r="J129" s="52">
        <v>430</v>
      </c>
      <c r="K129" s="52">
        <v>616</v>
      </c>
      <c r="L129" s="52">
        <v>675</v>
      </c>
      <c r="M129" s="52">
        <v>777</v>
      </c>
      <c r="N129" s="52">
        <v>885</v>
      </c>
      <c r="O129" s="52">
        <v>1134</v>
      </c>
      <c r="P129" s="52">
        <v>1137</v>
      </c>
      <c r="Q129" s="52">
        <v>895</v>
      </c>
      <c r="R129" s="52">
        <v>917</v>
      </c>
      <c r="S129" s="52">
        <v>1505</v>
      </c>
      <c r="T129" s="52">
        <v>2117</v>
      </c>
      <c r="U129" s="52">
        <v>2425</v>
      </c>
      <c r="V129" s="52">
        <v>2572</v>
      </c>
      <c r="W129" s="52">
        <v>2767</v>
      </c>
      <c r="X129" s="52">
        <v>2224</v>
      </c>
      <c r="Y129" s="52">
        <v>1828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60299</v>
      </c>
      <c r="D131" s="52">
        <f>RES_hhdet_in!D131-RES_hhdet_in_new!D131</f>
        <v>47078</v>
      </c>
      <c r="E131" s="52">
        <f>RES_hhdet_in!E131-RES_hhdet_in_new!E131</f>
        <v>40957</v>
      </c>
      <c r="F131" s="52">
        <f>RES_hhdet_in!F131-RES_hhdet_in_new!F131</f>
        <v>37305</v>
      </c>
      <c r="G131" s="52">
        <f>RES_hhdet_in!G131-RES_hhdet_in_new!G131</f>
        <v>48105</v>
      </c>
      <c r="H131" s="52">
        <f>RES_hhdet_in!H131-RES_hhdet_in_new!H131</f>
        <v>50968</v>
      </c>
      <c r="I131" s="52">
        <f>RES_hhdet_in!I131-RES_hhdet_in_new!I131</f>
        <v>68148</v>
      </c>
      <c r="J131" s="52">
        <f>RES_hhdet_in!J131-RES_hhdet_in_new!J131</f>
        <v>53818</v>
      </c>
      <c r="K131" s="52">
        <f>RES_hhdet_in!K131-RES_hhdet_in_new!K131</f>
        <v>51274</v>
      </c>
      <c r="L131" s="52">
        <f>RES_hhdet_in!L131-RES_hhdet_in_new!L131</f>
        <v>52613</v>
      </c>
      <c r="M131" s="52">
        <f>RES_hhdet_in!M131-RES_hhdet_in_new!M131</f>
        <v>59328</v>
      </c>
      <c r="N131" s="52">
        <f>RES_hhdet_in!N131-RES_hhdet_in_new!N131</f>
        <v>68528</v>
      </c>
      <c r="O131" s="52">
        <f>RES_hhdet_in!O131-RES_hhdet_in_new!O131</f>
        <v>56407</v>
      </c>
      <c r="P131" s="52">
        <f>RES_hhdet_in!P131-RES_hhdet_in_new!P131</f>
        <v>5784</v>
      </c>
      <c r="Q131" s="52">
        <f>RES_hhdet_in!Q131-RES_hhdet_in_new!Q131</f>
        <v>13302</v>
      </c>
      <c r="R131" s="52">
        <f>RES_hhdet_in!R131-RES_hhdet_in_new!R131</f>
        <v>23514</v>
      </c>
      <c r="S131" s="52">
        <f>RES_hhdet_in!S131-RES_hhdet_in_new!S131</f>
        <v>38337</v>
      </c>
      <c r="T131" s="52">
        <f>RES_hhdet_in!T131-RES_hhdet_in_new!T131</f>
        <v>33301</v>
      </c>
      <c r="U131" s="52">
        <f>RES_hhdet_in!U131-RES_hhdet_in_new!U131</f>
        <v>34237</v>
      </c>
      <c r="V131" s="52">
        <f>RES_hhdet_in!V131-RES_hhdet_in_new!V131</f>
        <v>38585</v>
      </c>
      <c r="W131" s="52">
        <f>RES_hhdet_in!W131-RES_hhdet_in_new!W131</f>
        <v>42035</v>
      </c>
      <c r="X131" s="52">
        <f>RES_hhdet_in!X131-RES_hhdet_in_new!X131</f>
        <v>41978</v>
      </c>
      <c r="Y131" s="52">
        <f>RES_hhdet_in!Y131-RES_hhdet_in_new!Y131</f>
        <v>33410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133</v>
      </c>
      <c r="F132" s="52">
        <f>RES_hhdet_in!F132-RES_hhdet_in_new!F132</f>
        <v>9</v>
      </c>
      <c r="G132" s="52">
        <f>RES_hhdet_in!G132-RES_hhdet_in_new!G132</f>
        <v>23</v>
      </c>
      <c r="H132" s="52">
        <f>RES_hhdet_in!H132-RES_hhdet_in_new!H132</f>
        <v>19</v>
      </c>
      <c r="I132" s="52">
        <f>RES_hhdet_in!I132-RES_hhdet_in_new!I132</f>
        <v>71</v>
      </c>
      <c r="J132" s="52">
        <f>RES_hhdet_in!J132-RES_hhdet_in_new!J132</f>
        <v>59</v>
      </c>
      <c r="K132" s="52">
        <f>RES_hhdet_in!K132-RES_hhdet_in_new!K132</f>
        <v>88</v>
      </c>
      <c r="L132" s="52">
        <f>RES_hhdet_in!L132-RES_hhdet_in_new!L132</f>
        <v>129</v>
      </c>
      <c r="M132" s="52">
        <f>RES_hhdet_in!M132-RES_hhdet_in_new!M132</f>
        <v>85</v>
      </c>
      <c r="N132" s="52">
        <f>RES_hhdet_in!N132-RES_hhdet_in_new!N132</f>
        <v>99</v>
      </c>
      <c r="O132" s="52">
        <f>RES_hhdet_in!O132-RES_hhdet_in_new!O132</f>
        <v>67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40</v>
      </c>
      <c r="S132" s="52">
        <f>RES_hhdet_in!S132-RES_hhdet_in_new!S132</f>
        <v>40</v>
      </c>
      <c r="T132" s="52">
        <f>RES_hhdet_in!T132-RES_hhdet_in_new!T132</f>
        <v>32</v>
      </c>
      <c r="U132" s="52">
        <f>RES_hhdet_in!U132-RES_hhdet_in_new!U132</f>
        <v>37</v>
      </c>
      <c r="V132" s="52">
        <f>RES_hhdet_in!V132-RES_hhdet_in_new!V132</f>
        <v>11</v>
      </c>
      <c r="W132" s="52">
        <f>RES_hhdet_in!W132-RES_hhdet_in_new!W132</f>
        <v>113</v>
      </c>
      <c r="X132" s="52">
        <f>RES_hhdet_in!X132-RES_hhdet_in_new!X132</f>
        <v>92</v>
      </c>
      <c r="Y132" s="52">
        <f>RES_hhdet_in!Y132-RES_hhdet_in_new!Y132</f>
        <v>104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2791</v>
      </c>
      <c r="D135" s="52">
        <f>RES_hhdet_in!D135-RES_hhdet_in_new!D135</f>
        <v>1598</v>
      </c>
      <c r="E135" s="52">
        <f>RES_hhdet_in!E135-RES_hhdet_in_new!E135</f>
        <v>1172</v>
      </c>
      <c r="F135" s="52">
        <f>RES_hhdet_in!F135-RES_hhdet_in_new!F135</f>
        <v>1234</v>
      </c>
      <c r="G135" s="52">
        <f>RES_hhdet_in!G135-RES_hhdet_in_new!G135</f>
        <v>1954</v>
      </c>
      <c r="H135" s="52">
        <f>RES_hhdet_in!H135-RES_hhdet_in_new!H135</f>
        <v>2775</v>
      </c>
      <c r="I135" s="52">
        <f>RES_hhdet_in!I135-RES_hhdet_in_new!I135</f>
        <v>1725</v>
      </c>
      <c r="J135" s="52">
        <f>RES_hhdet_in!J135-RES_hhdet_in_new!J135</f>
        <v>821</v>
      </c>
      <c r="K135" s="52">
        <f>RES_hhdet_in!K135-RES_hhdet_in_new!K135</f>
        <v>1269</v>
      </c>
      <c r="L135" s="52">
        <f>RES_hhdet_in!L135-RES_hhdet_in_new!L135</f>
        <v>1044</v>
      </c>
      <c r="M135" s="52">
        <f>RES_hhdet_in!M135-RES_hhdet_in_new!M135</f>
        <v>1131</v>
      </c>
      <c r="N135" s="52">
        <f>RES_hhdet_in!N135-RES_hhdet_in_new!N135</f>
        <v>1573</v>
      </c>
      <c r="O135" s="52">
        <f>RES_hhdet_in!O135-RES_hhdet_in_new!O135</f>
        <v>1583</v>
      </c>
      <c r="P135" s="52">
        <f>RES_hhdet_in!P135-RES_hhdet_in_new!P135</f>
        <v>805</v>
      </c>
      <c r="Q135" s="52">
        <f>RES_hhdet_in!Q135-RES_hhdet_in_new!Q135</f>
        <v>663</v>
      </c>
      <c r="R135" s="52">
        <f>RES_hhdet_in!R135-RES_hhdet_in_new!R135</f>
        <v>289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402</v>
      </c>
      <c r="V135" s="52">
        <f>RES_hhdet_in!V135-RES_hhdet_in_new!V135</f>
        <v>2917</v>
      </c>
      <c r="W135" s="52">
        <f>RES_hhdet_in!W135-RES_hhdet_in_new!W135</f>
        <v>1798</v>
      </c>
      <c r="X135" s="52">
        <f>RES_hhdet_in!X135-RES_hhdet_in_new!X135</f>
        <v>622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150</v>
      </c>
      <c r="F136" s="52">
        <f>RES_hhdet_in!F136-RES_hhdet_in_new!F136</f>
        <v>18</v>
      </c>
      <c r="G136" s="52">
        <f>RES_hhdet_in!G136-RES_hhdet_in_new!G136</f>
        <v>33</v>
      </c>
      <c r="H136" s="52">
        <f>RES_hhdet_in!H136-RES_hhdet_in_new!H136</f>
        <v>92</v>
      </c>
      <c r="I136" s="52">
        <f>RES_hhdet_in!I136-RES_hhdet_in_new!I136</f>
        <v>130</v>
      </c>
      <c r="J136" s="52">
        <f>RES_hhdet_in!J136-RES_hhdet_in_new!J136</f>
        <v>74</v>
      </c>
      <c r="K136" s="52">
        <f>RES_hhdet_in!K136-RES_hhdet_in_new!K136</f>
        <v>171</v>
      </c>
      <c r="L136" s="52">
        <f>RES_hhdet_in!L136-RES_hhdet_in_new!L136</f>
        <v>176</v>
      </c>
      <c r="M136" s="52">
        <f>RES_hhdet_in!M136-RES_hhdet_in_new!M136</f>
        <v>181</v>
      </c>
      <c r="N136" s="52">
        <f>RES_hhdet_in!N136-RES_hhdet_in_new!N136</f>
        <v>174</v>
      </c>
      <c r="O136" s="52">
        <f>RES_hhdet_in!O136-RES_hhdet_in_new!O136</f>
        <v>163</v>
      </c>
      <c r="P136" s="52">
        <f>RES_hhdet_in!P136-RES_hhdet_in_new!P136</f>
        <v>115</v>
      </c>
      <c r="Q136" s="52">
        <f>RES_hhdet_in!Q136-RES_hhdet_in_new!Q136</f>
        <v>77</v>
      </c>
      <c r="R136" s="52">
        <f>RES_hhdet_in!R136-RES_hhdet_in_new!R136</f>
        <v>38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50</v>
      </c>
      <c r="V136" s="52">
        <f>RES_hhdet_in!V136-RES_hhdet_in_new!V136</f>
        <v>345</v>
      </c>
      <c r="W136" s="52">
        <f>RES_hhdet_in!W136-RES_hhdet_in_new!W136</f>
        <v>249</v>
      </c>
      <c r="X136" s="52">
        <f>RES_hhdet_in!X136-RES_hhdet_in_new!X136</f>
        <v>185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11035</v>
      </c>
      <c r="D140" s="52">
        <v>4076</v>
      </c>
      <c r="E140" s="52">
        <v>3557</v>
      </c>
      <c r="F140" s="52">
        <v>4438</v>
      </c>
      <c r="G140" s="52">
        <v>2255</v>
      </c>
      <c r="H140" s="52">
        <v>6166</v>
      </c>
      <c r="I140" s="52">
        <v>89</v>
      </c>
      <c r="J140" s="52">
        <v>1590</v>
      </c>
      <c r="K140" s="52">
        <v>4428</v>
      </c>
      <c r="L140" s="52">
        <v>3342</v>
      </c>
      <c r="M140" s="52">
        <v>7650</v>
      </c>
      <c r="N140" s="52">
        <v>9832</v>
      </c>
      <c r="O140" s="52">
        <v>5743</v>
      </c>
      <c r="P140" s="52">
        <v>4014</v>
      </c>
      <c r="Q140" s="52">
        <v>1290</v>
      </c>
      <c r="R140" s="52">
        <v>121</v>
      </c>
      <c r="S140" s="52">
        <v>2854</v>
      </c>
      <c r="T140" s="52">
        <v>4381</v>
      </c>
      <c r="U140" s="52">
        <v>4639</v>
      </c>
      <c r="V140" s="52">
        <v>3471</v>
      </c>
      <c r="W140" s="52">
        <v>141</v>
      </c>
      <c r="X140" s="52">
        <v>141</v>
      </c>
      <c r="Y140" s="52">
        <v>113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139348</v>
      </c>
      <c r="D141" s="36">
        <v>132219</v>
      </c>
      <c r="E141" s="36">
        <v>128713</v>
      </c>
      <c r="F141" s="36">
        <v>129926</v>
      </c>
      <c r="G141" s="36">
        <v>155009</v>
      </c>
      <c r="H141" s="36">
        <v>173367</v>
      </c>
      <c r="I141" s="36">
        <v>118323</v>
      </c>
      <c r="J141" s="36">
        <v>97427</v>
      </c>
      <c r="K141" s="36">
        <v>114951</v>
      </c>
      <c r="L141" s="36">
        <v>111348</v>
      </c>
      <c r="M141" s="36">
        <v>114141</v>
      </c>
      <c r="N141" s="36">
        <v>125515</v>
      </c>
      <c r="O141" s="36">
        <v>126295</v>
      </c>
      <c r="P141" s="36">
        <v>83090</v>
      </c>
      <c r="Q141" s="36">
        <v>99989</v>
      </c>
      <c r="R141" s="36">
        <v>104418</v>
      </c>
      <c r="S141" s="36">
        <v>111085</v>
      </c>
      <c r="T141" s="36">
        <v>104441</v>
      </c>
      <c r="U141" s="36">
        <v>106559</v>
      </c>
      <c r="V141" s="36">
        <v>105892</v>
      </c>
      <c r="W141" s="36">
        <v>94538</v>
      </c>
      <c r="X141" s="36">
        <v>75566</v>
      </c>
      <c r="Y141" s="36">
        <v>75563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2734</v>
      </c>
      <c r="D145" s="52">
        <v>5053</v>
      </c>
      <c r="E145" s="52">
        <v>4775</v>
      </c>
      <c r="F145" s="52">
        <v>5264</v>
      </c>
      <c r="G145" s="52">
        <v>6004</v>
      </c>
      <c r="H145" s="52">
        <v>7800</v>
      </c>
      <c r="I145" s="52">
        <v>9295</v>
      </c>
      <c r="J145" s="52">
        <v>7893</v>
      </c>
      <c r="K145" s="52">
        <v>9238</v>
      </c>
      <c r="L145" s="52">
        <v>8847</v>
      </c>
      <c r="M145" s="52">
        <v>11839</v>
      </c>
      <c r="N145" s="52">
        <v>12546</v>
      </c>
      <c r="O145" s="52">
        <v>13960</v>
      </c>
      <c r="P145" s="52">
        <v>9215</v>
      </c>
      <c r="Q145" s="52">
        <v>11284</v>
      </c>
      <c r="R145" s="52">
        <v>14824</v>
      </c>
      <c r="S145" s="52">
        <v>21938</v>
      </c>
      <c r="T145" s="52">
        <v>27045</v>
      </c>
      <c r="U145" s="52">
        <v>26901</v>
      </c>
      <c r="V145" s="52">
        <v>36790</v>
      </c>
      <c r="W145" s="52">
        <v>49104</v>
      </c>
      <c r="X145" s="52">
        <v>88213</v>
      </c>
      <c r="Y145" s="52">
        <v>73267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20</v>
      </c>
      <c r="D147" s="52">
        <v>51</v>
      </c>
      <c r="E147" s="52">
        <v>76</v>
      </c>
      <c r="F147" s="52">
        <v>117</v>
      </c>
      <c r="G147" s="52">
        <v>146</v>
      </c>
      <c r="H147" s="52">
        <v>186</v>
      </c>
      <c r="I147" s="52">
        <v>202</v>
      </c>
      <c r="J147" s="52">
        <v>254</v>
      </c>
      <c r="K147" s="52">
        <v>342</v>
      </c>
      <c r="L147" s="52">
        <v>403</v>
      </c>
      <c r="M147" s="52">
        <v>462</v>
      </c>
      <c r="N147" s="52">
        <v>614</v>
      </c>
      <c r="O147" s="52">
        <v>874</v>
      </c>
      <c r="P147" s="52">
        <v>1077</v>
      </c>
      <c r="Q147" s="52">
        <v>2074</v>
      </c>
      <c r="R147" s="52">
        <v>3228</v>
      </c>
      <c r="S147" s="52">
        <v>3786</v>
      </c>
      <c r="T147" s="52">
        <v>4836</v>
      </c>
      <c r="U147" s="52">
        <v>6654</v>
      </c>
      <c r="V147" s="52">
        <v>8809</v>
      </c>
      <c r="W147" s="52">
        <v>10578</v>
      </c>
      <c r="X147" s="52">
        <v>13411</v>
      </c>
      <c r="Y147" s="52">
        <v>17925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0</v>
      </c>
      <c r="D149" s="52">
        <f>RES_hhdet_in!D149-RES_hhdet_in_new!D149</f>
        <v>0</v>
      </c>
      <c r="E149" s="52">
        <f>RES_hhdet_in!E149-RES_hhdet_in_new!E149</f>
        <v>0</v>
      </c>
      <c r="F149" s="52">
        <f>RES_hhdet_in!F149-RES_hhdet_in_new!F149</f>
        <v>0</v>
      </c>
      <c r="G149" s="52">
        <f>RES_hhdet_in!G149-RES_hhdet_in_new!G149</f>
        <v>0</v>
      </c>
      <c r="H149" s="52">
        <f>RES_hhdet_in!H149-RES_hhdet_in_new!H149</f>
        <v>0</v>
      </c>
      <c r="I149" s="52">
        <f>RES_hhdet_in!I149-RES_hhdet_in_new!I149</f>
        <v>0</v>
      </c>
      <c r="J149" s="52">
        <f>RES_hhdet_in!J149-RES_hhdet_in_new!J149</f>
        <v>0</v>
      </c>
      <c r="K149" s="52">
        <f>RES_hhdet_in!K149-RES_hhdet_in_new!K149</f>
        <v>0</v>
      </c>
      <c r="L149" s="52">
        <f>RES_hhdet_in!L149-RES_hhdet_in_new!L149</f>
        <v>0</v>
      </c>
      <c r="M149" s="52">
        <f>RES_hhdet_in!M149-RES_hhdet_in_new!M149</f>
        <v>0</v>
      </c>
      <c r="N149" s="52">
        <f>RES_hhdet_in!N149-RES_hhdet_in_new!N149</f>
        <v>0</v>
      </c>
      <c r="O149" s="52">
        <f>RES_hhdet_in!O149-RES_hhdet_in_new!O149</f>
        <v>0</v>
      </c>
      <c r="P149" s="52">
        <f>RES_hhdet_in!P149-RES_hhdet_in_new!P149</f>
        <v>0</v>
      </c>
      <c r="Q149" s="52">
        <f>RES_hhdet_in!Q149-RES_hhdet_in_new!Q149</f>
        <v>0</v>
      </c>
      <c r="R149" s="52">
        <f>RES_hhdet_in!R149-RES_hhdet_in_new!R149</f>
        <v>0</v>
      </c>
      <c r="S149" s="52">
        <f>RES_hhdet_in!S149-RES_hhdet_in_new!S149</f>
        <v>0</v>
      </c>
      <c r="T149" s="52">
        <f>RES_hhdet_in!T149-RES_hhdet_in_new!T149</f>
        <v>0</v>
      </c>
      <c r="U149" s="52">
        <f>RES_hhdet_in!U149-RES_hhdet_in_new!U149</f>
        <v>0</v>
      </c>
      <c r="V149" s="52">
        <f>RES_hhdet_in!V149-RES_hhdet_in_new!V149</f>
        <v>0</v>
      </c>
      <c r="W149" s="52">
        <f>RES_hhdet_in!W149-RES_hhdet_in_new!W149</f>
        <v>0</v>
      </c>
      <c r="X149" s="52">
        <f>RES_hhdet_in!X149-RES_hhdet_in_new!X149</f>
        <v>0</v>
      </c>
      <c r="Y149" s="52">
        <f>RES_hhdet_in!Y149-RES_hhdet_in_new!Y149</f>
        <v>0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3312</v>
      </c>
      <c r="D153" s="52">
        <f>RES_hhdet_in!D153-RES_hhdet_in_new!D153</f>
        <v>5640</v>
      </c>
      <c r="E153" s="52">
        <f>RES_hhdet_in!E153-RES_hhdet_in_new!E153</f>
        <v>4808</v>
      </c>
      <c r="F153" s="52">
        <f>RES_hhdet_in!F153-RES_hhdet_in_new!F153</f>
        <v>6024</v>
      </c>
      <c r="G153" s="52">
        <f>RES_hhdet_in!G153-RES_hhdet_in_new!G153</f>
        <v>7153</v>
      </c>
      <c r="H153" s="52">
        <f>RES_hhdet_in!H153-RES_hhdet_in_new!H153</f>
        <v>9498</v>
      </c>
      <c r="I153" s="52">
        <f>RES_hhdet_in!I153-RES_hhdet_in_new!I153</f>
        <v>10963</v>
      </c>
      <c r="J153" s="52">
        <f>RES_hhdet_in!J153-RES_hhdet_in_new!J153</f>
        <v>10902</v>
      </c>
      <c r="K153" s="52">
        <f>RES_hhdet_in!K153-RES_hhdet_in_new!K153</f>
        <v>13691</v>
      </c>
      <c r="L153" s="52">
        <f>RES_hhdet_in!L153-RES_hhdet_in_new!L153</f>
        <v>14285</v>
      </c>
      <c r="M153" s="52">
        <f>RES_hhdet_in!M153-RES_hhdet_in_new!M153</f>
        <v>17558</v>
      </c>
      <c r="N153" s="52">
        <f>RES_hhdet_in!N153-RES_hhdet_in_new!N153</f>
        <v>19943</v>
      </c>
      <c r="O153" s="52">
        <f>RES_hhdet_in!O153-RES_hhdet_in_new!O153</f>
        <v>22520</v>
      </c>
      <c r="P153" s="52">
        <f>RES_hhdet_in!P153-RES_hhdet_in_new!P153</f>
        <v>18837</v>
      </c>
      <c r="Q153" s="52">
        <f>RES_hhdet_in!Q153-RES_hhdet_in_new!Q153</f>
        <v>22343</v>
      </c>
      <c r="R153" s="52">
        <f>RES_hhdet_in!R153-RES_hhdet_in_new!R153</f>
        <v>25643</v>
      </c>
      <c r="S153" s="52">
        <f>RES_hhdet_in!S153-RES_hhdet_in_new!S153</f>
        <v>32703</v>
      </c>
      <c r="T153" s="52">
        <f>RES_hhdet_in!T153-RES_hhdet_in_new!T153</f>
        <v>38130</v>
      </c>
      <c r="U153" s="52">
        <f>RES_hhdet_in!U153-RES_hhdet_in_new!U153</f>
        <v>41797</v>
      </c>
      <c r="V153" s="52">
        <f>RES_hhdet_in!V153-RES_hhdet_in_new!V153</f>
        <v>52766</v>
      </c>
      <c r="W153" s="52">
        <f>RES_hhdet_in!W153-RES_hhdet_in_new!W153</f>
        <v>64806</v>
      </c>
      <c r="X153" s="52">
        <f>RES_hhdet_in!X153-RES_hhdet_in_new!X153</f>
        <v>89239</v>
      </c>
      <c r="Y153" s="52">
        <f>RES_hhdet_in!Y153-RES_hhdet_in_new!Y153</f>
        <v>86402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0</v>
      </c>
      <c r="D154" s="52">
        <f>RES_hhdet_in!D154-RES_hhdet_in_new!D154</f>
        <v>0</v>
      </c>
      <c r="E154" s="52">
        <f>RES_hhdet_in!E154-RES_hhdet_in_new!E154</f>
        <v>618</v>
      </c>
      <c r="F154" s="52">
        <f>RES_hhdet_in!F154-RES_hhdet_in_new!F154</f>
        <v>90</v>
      </c>
      <c r="G154" s="52">
        <f>RES_hhdet_in!G154-RES_hhdet_in_new!G154</f>
        <v>121</v>
      </c>
      <c r="H154" s="52">
        <f>RES_hhdet_in!H154-RES_hhdet_in_new!H154</f>
        <v>316</v>
      </c>
      <c r="I154" s="52">
        <f>RES_hhdet_in!I154-RES_hhdet_in_new!I154</f>
        <v>833</v>
      </c>
      <c r="J154" s="52">
        <f>RES_hhdet_in!J154-RES_hhdet_in_new!J154</f>
        <v>978</v>
      </c>
      <c r="K154" s="52">
        <f>RES_hhdet_in!K154-RES_hhdet_in_new!K154</f>
        <v>1848</v>
      </c>
      <c r="L154" s="52">
        <f>RES_hhdet_in!L154-RES_hhdet_in_new!L154</f>
        <v>2400</v>
      </c>
      <c r="M154" s="52">
        <f>RES_hhdet_in!M154-RES_hhdet_in_new!M154</f>
        <v>2794</v>
      </c>
      <c r="N154" s="52">
        <f>RES_hhdet_in!N154-RES_hhdet_in_new!N154</f>
        <v>2223</v>
      </c>
      <c r="O154" s="52">
        <f>RES_hhdet_in!O154-RES_hhdet_in_new!O154</f>
        <v>2321</v>
      </c>
      <c r="P154" s="52">
        <f>RES_hhdet_in!P154-RES_hhdet_in_new!P154</f>
        <v>2742</v>
      </c>
      <c r="Q154" s="52">
        <f>RES_hhdet_in!Q154-RES_hhdet_in_new!Q154</f>
        <v>2551</v>
      </c>
      <c r="R154" s="52">
        <f>RES_hhdet_in!R154-RES_hhdet_in_new!R154</f>
        <v>3449</v>
      </c>
      <c r="S154" s="52">
        <f>RES_hhdet_in!S154-RES_hhdet_in_new!S154</f>
        <v>4846</v>
      </c>
      <c r="T154" s="52">
        <f>RES_hhdet_in!T154-RES_hhdet_in_new!T154</f>
        <v>6238</v>
      </c>
      <c r="U154" s="52">
        <f>RES_hhdet_in!U154-RES_hhdet_in_new!U154</f>
        <v>5267</v>
      </c>
      <c r="V154" s="52">
        <f>RES_hhdet_in!V154-RES_hhdet_in_new!V154</f>
        <v>6233</v>
      </c>
      <c r="W154" s="52">
        <f>RES_hhdet_in!W154-RES_hhdet_in_new!W154</f>
        <v>9031</v>
      </c>
      <c r="X154" s="52">
        <f>RES_hhdet_in!X154-RES_hhdet_in_new!X154</f>
        <v>26433</v>
      </c>
      <c r="Y154" s="52">
        <f>RES_hhdet_in!Y154-RES_hhdet_in_new!Y154</f>
        <v>17318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243</v>
      </c>
      <c r="D158" s="52">
        <v>168</v>
      </c>
      <c r="E158" s="52">
        <v>145</v>
      </c>
      <c r="F158" s="52">
        <v>201</v>
      </c>
      <c r="G158" s="52">
        <v>102</v>
      </c>
      <c r="H158" s="52">
        <v>336</v>
      </c>
      <c r="I158" s="52">
        <v>7</v>
      </c>
      <c r="J158" s="52">
        <v>190</v>
      </c>
      <c r="K158" s="52">
        <v>577</v>
      </c>
      <c r="L158" s="52">
        <v>486</v>
      </c>
      <c r="M158" s="52">
        <v>1275</v>
      </c>
      <c r="N158" s="52">
        <v>1606</v>
      </c>
      <c r="O158" s="52">
        <v>1077</v>
      </c>
      <c r="P158" s="52">
        <v>991</v>
      </c>
      <c r="Q158" s="52">
        <v>312</v>
      </c>
      <c r="R158" s="52">
        <v>33</v>
      </c>
      <c r="S158" s="52">
        <v>937</v>
      </c>
      <c r="T158" s="52">
        <v>1783</v>
      </c>
      <c r="U158" s="52">
        <v>1965</v>
      </c>
      <c r="V158" s="52">
        <v>1872</v>
      </c>
      <c r="W158" s="52">
        <v>105</v>
      </c>
      <c r="X158" s="52">
        <v>216</v>
      </c>
      <c r="Y158" s="52">
        <v>157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3069</v>
      </c>
      <c r="D159" s="36">
        <v>5473</v>
      </c>
      <c r="E159" s="36">
        <v>5280</v>
      </c>
      <c r="F159" s="36">
        <v>5911</v>
      </c>
      <c r="G159" s="36">
        <v>7176</v>
      </c>
      <c r="H159" s="36">
        <v>9477</v>
      </c>
      <c r="I159" s="36">
        <v>11790</v>
      </c>
      <c r="J159" s="36">
        <v>11686</v>
      </c>
      <c r="K159" s="36">
        <v>14970</v>
      </c>
      <c r="L159" s="36">
        <v>16196</v>
      </c>
      <c r="M159" s="36">
        <v>19084</v>
      </c>
      <c r="N159" s="36">
        <v>20550</v>
      </c>
      <c r="O159" s="36">
        <v>23771</v>
      </c>
      <c r="P159" s="36">
        <v>20585</v>
      </c>
      <c r="Q159" s="36">
        <v>24584</v>
      </c>
      <c r="R159" s="36">
        <v>29223</v>
      </c>
      <c r="S159" s="36">
        <v>36480</v>
      </c>
      <c r="T159" s="36">
        <v>42581</v>
      </c>
      <c r="U159" s="36">
        <v>45106</v>
      </c>
      <c r="V159" s="36">
        <v>57125</v>
      </c>
      <c r="W159" s="36">
        <v>74159</v>
      </c>
      <c r="X159" s="36">
        <v>115443</v>
      </c>
      <c r="Y159" s="36">
        <v>103308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8340</v>
      </c>
      <c r="D163" s="52">
        <v>7641</v>
      </c>
      <c r="E163" s="52">
        <v>8745</v>
      </c>
      <c r="F163" s="52">
        <v>8318</v>
      </c>
      <c r="G163" s="52">
        <v>8237</v>
      </c>
      <c r="H163" s="52">
        <v>6638</v>
      </c>
      <c r="I163" s="52">
        <v>2411</v>
      </c>
      <c r="J163" s="52">
        <v>381</v>
      </c>
      <c r="K163" s="52">
        <v>0</v>
      </c>
      <c r="L163" s="52">
        <v>904</v>
      </c>
      <c r="M163" s="52">
        <v>3305</v>
      </c>
      <c r="N163" s="52">
        <v>7575</v>
      </c>
      <c r="O163" s="52">
        <v>7860</v>
      </c>
      <c r="P163" s="52">
        <v>2088</v>
      </c>
      <c r="Q163" s="52">
        <v>5242</v>
      </c>
      <c r="R163" s="52">
        <v>8842</v>
      </c>
      <c r="S163" s="52">
        <v>8156</v>
      </c>
      <c r="T163" s="52">
        <v>5125</v>
      </c>
      <c r="U163" s="52">
        <v>6766</v>
      </c>
      <c r="V163" s="52">
        <v>1736</v>
      </c>
      <c r="W163" s="52">
        <v>0</v>
      </c>
      <c r="X163" s="52">
        <v>0</v>
      </c>
      <c r="Y163" s="52">
        <v>0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182</v>
      </c>
      <c r="D165" s="52">
        <v>277</v>
      </c>
      <c r="E165" s="52">
        <v>185</v>
      </c>
      <c r="F165" s="52">
        <v>227</v>
      </c>
      <c r="G165" s="52">
        <v>268</v>
      </c>
      <c r="H165" s="52">
        <v>288</v>
      </c>
      <c r="I165" s="52">
        <v>232</v>
      </c>
      <c r="J165" s="52">
        <v>152</v>
      </c>
      <c r="K165" s="52">
        <v>96</v>
      </c>
      <c r="L165" s="52">
        <v>69</v>
      </c>
      <c r="M165" s="52">
        <v>84</v>
      </c>
      <c r="N165" s="52">
        <v>158</v>
      </c>
      <c r="O165" s="52">
        <v>346</v>
      </c>
      <c r="P165" s="52">
        <v>525</v>
      </c>
      <c r="Q165" s="52">
        <v>643</v>
      </c>
      <c r="R165" s="52">
        <v>966</v>
      </c>
      <c r="S165" s="52">
        <v>1535</v>
      </c>
      <c r="T165" s="52">
        <v>1755</v>
      </c>
      <c r="U165" s="52">
        <v>1550</v>
      </c>
      <c r="V165" s="52">
        <v>1756</v>
      </c>
      <c r="W165" s="52">
        <v>1257</v>
      </c>
      <c r="X165" s="52">
        <v>221</v>
      </c>
      <c r="Y165" s="52">
        <v>35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0</v>
      </c>
      <c r="D167" s="52">
        <f>RES_hhdet_in!D167-RES_hhdet_in_new!D167</f>
        <v>0</v>
      </c>
      <c r="E167" s="52">
        <f>RES_hhdet_in!E167-RES_hhdet_in_new!E167</f>
        <v>0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0</v>
      </c>
      <c r="J167" s="52">
        <f>RES_hhdet_in!J167-RES_hhdet_in_new!J167</f>
        <v>0</v>
      </c>
      <c r="K167" s="52">
        <f>RES_hhdet_in!K167-RES_hhdet_in_new!K167</f>
        <v>0</v>
      </c>
      <c r="L167" s="52">
        <f>RES_hhdet_in!L167-RES_hhdet_in_new!L167</f>
        <v>0</v>
      </c>
      <c r="M167" s="52">
        <f>RES_hhdet_in!M167-RES_hhdet_in_new!M167</f>
        <v>0</v>
      </c>
      <c r="N167" s="52">
        <f>RES_hhdet_in!N167-RES_hhdet_in_new!N167</f>
        <v>0</v>
      </c>
      <c r="O167" s="52">
        <f>RES_hhdet_in!O167-RES_hhdet_in_new!O167</f>
        <v>0</v>
      </c>
      <c r="P167" s="52">
        <f>RES_hhdet_in!P167-RES_hhdet_in_new!P167</f>
        <v>0</v>
      </c>
      <c r="Q167" s="52">
        <f>RES_hhdet_in!Q167-RES_hhdet_in_new!Q167</f>
        <v>0</v>
      </c>
      <c r="R167" s="52">
        <f>RES_hhdet_in!R167-RES_hhdet_in_new!R167</f>
        <v>0</v>
      </c>
      <c r="S167" s="52">
        <f>RES_hhdet_in!S167-RES_hhdet_in_new!S167</f>
        <v>0</v>
      </c>
      <c r="T167" s="52">
        <f>RES_hhdet_in!T167-RES_hhdet_in_new!T167</f>
        <v>0</v>
      </c>
      <c r="U167" s="52">
        <f>RES_hhdet_in!U167-RES_hhdet_in_new!U167</f>
        <v>0</v>
      </c>
      <c r="V167" s="52">
        <f>RES_hhdet_in!V167-RES_hhdet_in_new!V167</f>
        <v>0</v>
      </c>
      <c r="W167" s="52">
        <f>RES_hhdet_in!W167-RES_hhdet_in_new!W167</f>
        <v>0</v>
      </c>
      <c r="X167" s="52">
        <f>RES_hhdet_in!X167-RES_hhdet_in_new!X167</f>
        <v>0</v>
      </c>
      <c r="Y167" s="52">
        <f>RES_hhdet_in!Y167-RES_hhdet_in_new!Y167</f>
        <v>0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22218</v>
      </c>
      <c r="D171" s="52">
        <f>RES_hhdet_in!D171-RES_hhdet_in_new!D171</f>
        <v>21567</v>
      </c>
      <c r="E171" s="52">
        <f>RES_hhdet_in!E171-RES_hhdet_in_new!E171</f>
        <v>20394</v>
      </c>
      <c r="F171" s="52">
        <f>RES_hhdet_in!F171-RES_hhdet_in_new!F171</f>
        <v>23158</v>
      </c>
      <c r="G171" s="52">
        <f>RES_hhdet_in!G171-RES_hhdet_in_new!G171</f>
        <v>24808</v>
      </c>
      <c r="H171" s="52">
        <f>RES_hhdet_in!H171-RES_hhdet_in_new!H171</f>
        <v>25781</v>
      </c>
      <c r="I171" s="52">
        <f>RES_hhdet_in!I171-RES_hhdet_in_new!I171</f>
        <v>9576</v>
      </c>
      <c r="J171" s="52">
        <f>RES_hhdet_in!J171-RES_hhdet_in_new!J171</f>
        <v>7305</v>
      </c>
      <c r="K171" s="52">
        <f>RES_hhdet_in!K171-RES_hhdet_in_new!K171</f>
        <v>9343</v>
      </c>
      <c r="L171" s="52">
        <f>RES_hhdet_in!L171-RES_hhdet_in_new!L171</f>
        <v>10718</v>
      </c>
      <c r="M171" s="52">
        <f>RES_hhdet_in!M171-RES_hhdet_in_new!M171</f>
        <v>12076</v>
      </c>
      <c r="N171" s="52">
        <f>RES_hhdet_in!N171-RES_hhdet_in_new!N171</f>
        <v>15016</v>
      </c>
      <c r="O171" s="52">
        <f>RES_hhdet_in!O171-RES_hhdet_in_new!O171</f>
        <v>13768</v>
      </c>
      <c r="P171" s="52">
        <f>RES_hhdet_in!P171-RES_hhdet_in_new!P171</f>
        <v>6168</v>
      </c>
      <c r="Q171" s="52">
        <f>RES_hhdet_in!Q171-RES_hhdet_in_new!Q171</f>
        <v>7597</v>
      </c>
      <c r="R171" s="52">
        <f>RES_hhdet_in!R171-RES_hhdet_in_new!R171</f>
        <v>10607</v>
      </c>
      <c r="S171" s="52">
        <f>RES_hhdet_in!S171-RES_hhdet_in_new!S171</f>
        <v>11067</v>
      </c>
      <c r="T171" s="52">
        <f>RES_hhdet_in!T171-RES_hhdet_in_new!T171</f>
        <v>10279</v>
      </c>
      <c r="U171" s="52">
        <f>RES_hhdet_in!U171-RES_hhdet_in_new!U171</f>
        <v>14066</v>
      </c>
      <c r="V171" s="52">
        <f>RES_hhdet_in!V171-RES_hhdet_in_new!V171</f>
        <v>10988</v>
      </c>
      <c r="W171" s="52">
        <f>RES_hhdet_in!W171-RES_hhdet_in_new!W171</f>
        <v>5167</v>
      </c>
      <c r="X171" s="52">
        <f>RES_hhdet_in!X171-RES_hhdet_in_new!X171</f>
        <v>2423</v>
      </c>
      <c r="Y171" s="52">
        <f>RES_hhdet_in!Y171-RES_hhdet_in_new!Y171</f>
        <v>1772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0</v>
      </c>
      <c r="D172" s="52">
        <f>RES_hhdet_in!D172-RES_hhdet_in_new!D172</f>
        <v>0</v>
      </c>
      <c r="E172" s="52">
        <f>RES_hhdet_in!E172-RES_hhdet_in_new!E172</f>
        <v>2618</v>
      </c>
      <c r="F172" s="52">
        <f>RES_hhdet_in!F172-RES_hhdet_in_new!F172</f>
        <v>345</v>
      </c>
      <c r="G172" s="52">
        <f>RES_hhdet_in!G172-RES_hhdet_in_new!G172</f>
        <v>421</v>
      </c>
      <c r="H172" s="52">
        <f>RES_hhdet_in!H172-RES_hhdet_in_new!H172</f>
        <v>859</v>
      </c>
      <c r="I172" s="52">
        <f>RES_hhdet_in!I172-RES_hhdet_in_new!I172</f>
        <v>727</v>
      </c>
      <c r="J172" s="52">
        <f>RES_hhdet_in!J172-RES_hhdet_in_new!J172</f>
        <v>653</v>
      </c>
      <c r="K172" s="52">
        <f>RES_hhdet_in!K172-RES_hhdet_in_new!K172</f>
        <v>1262</v>
      </c>
      <c r="L172" s="52">
        <f>RES_hhdet_in!L172-RES_hhdet_in_new!L172</f>
        <v>1801</v>
      </c>
      <c r="M172" s="52">
        <f>RES_hhdet_in!M172-RES_hhdet_in_new!M172</f>
        <v>1924</v>
      </c>
      <c r="N172" s="52">
        <f>RES_hhdet_in!N172-RES_hhdet_in_new!N172</f>
        <v>1676</v>
      </c>
      <c r="O172" s="52">
        <f>RES_hhdet_in!O172-RES_hhdet_in_new!O172</f>
        <v>1421</v>
      </c>
      <c r="P172" s="52">
        <f>RES_hhdet_in!P172-RES_hhdet_in_new!P172</f>
        <v>893</v>
      </c>
      <c r="Q172" s="52">
        <f>RES_hhdet_in!Q172-RES_hhdet_in_new!Q172</f>
        <v>861</v>
      </c>
      <c r="R172" s="52">
        <f>RES_hhdet_in!R172-RES_hhdet_in_new!R172</f>
        <v>1418</v>
      </c>
      <c r="S172" s="52">
        <f>RES_hhdet_in!S172-RES_hhdet_in_new!S172</f>
        <v>1640</v>
      </c>
      <c r="T172" s="52">
        <f>RES_hhdet_in!T172-RES_hhdet_in_new!T172</f>
        <v>1674</v>
      </c>
      <c r="U172" s="52">
        <f>RES_hhdet_in!U172-RES_hhdet_in_new!U172</f>
        <v>1771</v>
      </c>
      <c r="V172" s="52">
        <f>RES_hhdet_in!V172-RES_hhdet_in_new!V172</f>
        <v>1293</v>
      </c>
      <c r="W172" s="52">
        <f>RES_hhdet_in!W172-RES_hhdet_in_new!W172</f>
        <v>717</v>
      </c>
      <c r="X172" s="52">
        <f>RES_hhdet_in!X172-RES_hhdet_in_new!X172</f>
        <v>709</v>
      </c>
      <c r="Y172" s="52">
        <f>RES_hhdet_in!Y172-RES_hhdet_in_new!Y172</f>
        <v>354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1630</v>
      </c>
      <c r="D176" s="52">
        <v>644</v>
      </c>
      <c r="E176" s="52">
        <v>618</v>
      </c>
      <c r="F176" s="52">
        <v>777</v>
      </c>
      <c r="G176" s="52">
        <v>363</v>
      </c>
      <c r="H176" s="52">
        <v>915</v>
      </c>
      <c r="I176" s="52">
        <v>7</v>
      </c>
      <c r="J176" s="52">
        <v>128</v>
      </c>
      <c r="K176" s="52">
        <v>391</v>
      </c>
      <c r="L176" s="52">
        <v>363</v>
      </c>
      <c r="M176" s="52">
        <v>877</v>
      </c>
      <c r="N176" s="52">
        <v>1211</v>
      </c>
      <c r="O176" s="52">
        <v>658</v>
      </c>
      <c r="P176" s="52">
        <v>323</v>
      </c>
      <c r="Q176" s="52">
        <v>107</v>
      </c>
      <c r="R176" s="52">
        <v>10</v>
      </c>
      <c r="S176" s="52">
        <v>308</v>
      </c>
      <c r="T176" s="52">
        <v>475</v>
      </c>
      <c r="U176" s="52">
        <v>655</v>
      </c>
      <c r="V176" s="52">
        <v>393</v>
      </c>
      <c r="W176" s="52">
        <v>7</v>
      </c>
      <c r="X176" s="52">
        <v>4</v>
      </c>
      <c r="Y176" s="52">
        <v>1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20588</v>
      </c>
      <c r="D177" s="36">
        <v>20925</v>
      </c>
      <c r="E177" s="36">
        <v>22392</v>
      </c>
      <c r="F177" s="36">
        <v>22729</v>
      </c>
      <c r="G177" s="36">
        <v>24867</v>
      </c>
      <c r="H177" s="36">
        <v>25718</v>
      </c>
      <c r="I177" s="36">
        <v>10297</v>
      </c>
      <c r="J177" s="36">
        <v>7836</v>
      </c>
      <c r="K177" s="36">
        <v>10216</v>
      </c>
      <c r="L177" s="36">
        <v>12152</v>
      </c>
      <c r="M177" s="36">
        <v>13120</v>
      </c>
      <c r="N177" s="36">
        <v>15476</v>
      </c>
      <c r="O177" s="36">
        <v>14534</v>
      </c>
      <c r="P177" s="36">
        <v>6748</v>
      </c>
      <c r="Q177" s="36">
        <v>8352</v>
      </c>
      <c r="R177" s="36">
        <v>12090</v>
      </c>
      <c r="S177" s="36">
        <v>12332</v>
      </c>
      <c r="T177" s="36">
        <v>11465</v>
      </c>
      <c r="U177" s="36">
        <v>15168</v>
      </c>
      <c r="V177" s="36">
        <v>11915</v>
      </c>
      <c r="W177" s="36">
        <v>5916</v>
      </c>
      <c r="X177" s="36">
        <v>3128</v>
      </c>
      <c r="Y177" s="36">
        <v>2142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12083</v>
      </c>
      <c r="K5" s="52">
        <v>30888</v>
      </c>
      <c r="L5" s="52">
        <v>54072</v>
      </c>
      <c r="M5" s="52">
        <v>58052</v>
      </c>
      <c r="N5" s="52">
        <v>58474</v>
      </c>
      <c r="O5" s="52">
        <v>46782</v>
      </c>
      <c r="P5" s="52">
        <v>1088</v>
      </c>
      <c r="Q5" s="52">
        <v>2142</v>
      </c>
      <c r="R5" s="52">
        <v>5728</v>
      </c>
      <c r="S5" s="52">
        <v>14950</v>
      </c>
      <c r="T5" s="52">
        <v>9230</v>
      </c>
      <c r="U5" s="52">
        <v>0</v>
      </c>
      <c r="V5" s="52">
        <v>16850</v>
      </c>
      <c r="W5" s="52">
        <v>25067</v>
      </c>
      <c r="X5" s="52">
        <v>36218</v>
      </c>
      <c r="Y5" s="52">
        <v>45845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135</v>
      </c>
      <c r="S8" s="52">
        <v>441</v>
      </c>
      <c r="T8" s="52">
        <v>699</v>
      </c>
      <c r="U8" s="52">
        <v>746</v>
      </c>
      <c r="V8" s="52">
        <v>918</v>
      </c>
      <c r="W8" s="52">
        <v>1102</v>
      </c>
      <c r="X8" s="52">
        <v>1170</v>
      </c>
      <c r="Y8" s="52">
        <v>1383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2552</v>
      </c>
      <c r="K10" s="52">
        <v>4904</v>
      </c>
      <c r="L10" s="52">
        <v>6992</v>
      </c>
      <c r="M10" s="52">
        <v>7392</v>
      </c>
      <c r="N10" s="52">
        <v>7103</v>
      </c>
      <c r="O10" s="52">
        <v>6329</v>
      </c>
      <c r="P10" s="52">
        <v>1106</v>
      </c>
      <c r="Q10" s="52">
        <v>3008</v>
      </c>
      <c r="R10" s="52">
        <v>6558</v>
      </c>
      <c r="S10" s="52">
        <v>7403</v>
      </c>
      <c r="T10" s="52">
        <v>9840</v>
      </c>
      <c r="U10" s="52">
        <v>12516</v>
      </c>
      <c r="V10" s="52">
        <v>11324</v>
      </c>
      <c r="W10" s="52">
        <v>9323</v>
      </c>
      <c r="X10" s="52">
        <v>7271</v>
      </c>
      <c r="Y10" s="52">
        <v>9325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19945</v>
      </c>
      <c r="S15" s="52">
        <v>39578</v>
      </c>
      <c r="T15" s="52">
        <v>43119</v>
      </c>
      <c r="U15" s="52">
        <v>29514</v>
      </c>
      <c r="V15" s="52">
        <v>37045</v>
      </c>
      <c r="W15" s="52">
        <v>30328</v>
      </c>
      <c r="X15" s="52">
        <v>26486</v>
      </c>
      <c r="Y15" s="52">
        <v>35560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2691</v>
      </c>
      <c r="S16" s="52">
        <v>5871</v>
      </c>
      <c r="T16" s="52">
        <v>7061</v>
      </c>
      <c r="U16" s="52">
        <v>3732</v>
      </c>
      <c r="V16" s="52">
        <v>4378</v>
      </c>
      <c r="W16" s="52">
        <v>4234</v>
      </c>
      <c r="X16" s="52">
        <v>7845</v>
      </c>
      <c r="Y16" s="52">
        <v>7136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31</v>
      </c>
      <c r="S21" s="52">
        <v>1416</v>
      </c>
      <c r="T21" s="52">
        <v>2643</v>
      </c>
      <c r="U21" s="52">
        <v>2096</v>
      </c>
      <c r="V21" s="52">
        <v>1708</v>
      </c>
      <c r="W21" s="52">
        <v>74</v>
      </c>
      <c r="X21" s="52">
        <v>92</v>
      </c>
      <c r="Y21" s="52">
        <v>93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27776</v>
      </c>
      <c r="S22" s="36">
        <v>55023</v>
      </c>
      <c r="T22" s="36">
        <v>62950</v>
      </c>
      <c r="U22" s="36">
        <v>48568</v>
      </c>
      <c r="V22" s="36">
        <v>55481</v>
      </c>
      <c r="W22" s="36">
        <v>50164</v>
      </c>
      <c r="X22" s="36">
        <v>48088</v>
      </c>
      <c r="Y22" s="36">
        <v>61266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81</v>
      </c>
      <c r="L26" s="52">
        <v>1746</v>
      </c>
      <c r="M26" s="52">
        <v>4501</v>
      </c>
      <c r="N26" s="52">
        <v>6748</v>
      </c>
      <c r="O26" s="52">
        <v>4070</v>
      </c>
      <c r="P26" s="52">
        <v>2595</v>
      </c>
      <c r="Q26" s="52">
        <v>1334</v>
      </c>
      <c r="R26" s="52">
        <v>2362</v>
      </c>
      <c r="S26" s="52">
        <v>1884</v>
      </c>
      <c r="T26" s="52">
        <v>2513</v>
      </c>
      <c r="U26" s="52">
        <v>1068</v>
      </c>
      <c r="V26" s="52">
        <v>1489</v>
      </c>
      <c r="W26" s="52">
        <v>2952</v>
      </c>
      <c r="X26" s="52">
        <v>4410</v>
      </c>
      <c r="Y26" s="52">
        <v>4464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37</v>
      </c>
      <c r="S29" s="52">
        <v>64</v>
      </c>
      <c r="T29" s="52">
        <v>113</v>
      </c>
      <c r="U29" s="52">
        <v>113</v>
      </c>
      <c r="V29" s="52">
        <v>121</v>
      </c>
      <c r="W29" s="52">
        <v>126</v>
      </c>
      <c r="X29" s="52">
        <v>122</v>
      </c>
      <c r="Y29" s="52">
        <v>147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1420</v>
      </c>
      <c r="S35" s="52">
        <v>2845</v>
      </c>
      <c r="T35" s="52">
        <v>5128</v>
      </c>
      <c r="U35" s="52">
        <v>5480</v>
      </c>
      <c r="V35" s="52">
        <v>5575</v>
      </c>
      <c r="W35" s="52">
        <v>5157</v>
      </c>
      <c r="X35" s="52">
        <v>5084</v>
      </c>
      <c r="Y35" s="52">
        <v>5411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187</v>
      </c>
      <c r="S36" s="52">
        <v>426</v>
      </c>
      <c r="T36" s="52">
        <v>849</v>
      </c>
      <c r="U36" s="52">
        <v>698</v>
      </c>
      <c r="V36" s="52">
        <v>664</v>
      </c>
      <c r="W36" s="52">
        <v>716</v>
      </c>
      <c r="X36" s="52">
        <v>1501</v>
      </c>
      <c r="Y36" s="52">
        <v>1076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79</v>
      </c>
      <c r="T40" s="52">
        <v>242</v>
      </c>
      <c r="U40" s="52">
        <v>253</v>
      </c>
      <c r="V40" s="52">
        <v>181</v>
      </c>
      <c r="W40" s="52">
        <v>6</v>
      </c>
      <c r="X40" s="52">
        <v>7</v>
      </c>
      <c r="Y40" s="52">
        <v>4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1624</v>
      </c>
      <c r="S41" s="36">
        <v>3162</v>
      </c>
      <c r="T41" s="36">
        <v>5727</v>
      </c>
      <c r="U41" s="36">
        <v>5928</v>
      </c>
      <c r="V41" s="36">
        <v>6056</v>
      </c>
      <c r="W41" s="36">
        <v>5891</v>
      </c>
      <c r="X41" s="36">
        <v>6574</v>
      </c>
      <c r="Y41" s="36">
        <v>6483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0</v>
      </c>
      <c r="L50" s="52">
        <v>0</v>
      </c>
      <c r="M50" s="52">
        <v>0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2">
        <v>0</v>
      </c>
      <c r="T50" s="52">
        <v>0</v>
      </c>
      <c r="U50" s="52">
        <v>0</v>
      </c>
      <c r="V50" s="52">
        <v>0</v>
      </c>
      <c r="W50" s="52">
        <v>0</v>
      </c>
      <c r="X50" s="52">
        <v>0</v>
      </c>
      <c r="Y50" s="52">
        <v>0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X59" s="52">
        <v>0</v>
      </c>
      <c r="Y59" s="52">
        <v>0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0</v>
      </c>
      <c r="S60" s="36">
        <v>0</v>
      </c>
      <c r="T60" s="36">
        <v>0</v>
      </c>
      <c r="U60" s="36">
        <v>0</v>
      </c>
      <c r="V60" s="36">
        <v>0</v>
      </c>
      <c r="W60" s="36">
        <v>0</v>
      </c>
      <c r="X60" s="36">
        <v>0</v>
      </c>
      <c r="Y60" s="36">
        <v>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19469</v>
      </c>
      <c r="K64" s="52">
        <v>29161</v>
      </c>
      <c r="L64" s="52">
        <v>49273</v>
      </c>
      <c r="M64" s="52">
        <v>54698</v>
      </c>
      <c r="N64" s="52">
        <v>79257</v>
      </c>
      <c r="O64" s="52">
        <v>70130</v>
      </c>
      <c r="P64" s="52">
        <v>34146</v>
      </c>
      <c r="Q64" s="52">
        <v>90831</v>
      </c>
      <c r="R64" s="52">
        <v>122555</v>
      </c>
      <c r="S64" s="52">
        <v>126440</v>
      </c>
      <c r="T64" s="52">
        <v>101948</v>
      </c>
      <c r="U64" s="52">
        <v>98203</v>
      </c>
      <c r="V64" s="52">
        <v>92097</v>
      </c>
      <c r="W64" s="52">
        <v>90070</v>
      </c>
      <c r="X64" s="52">
        <v>45756</v>
      </c>
      <c r="Y64" s="52">
        <v>107484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1340</v>
      </c>
      <c r="S67" s="52">
        <v>3615</v>
      </c>
      <c r="T67" s="52">
        <v>5213</v>
      </c>
      <c r="U67" s="52">
        <v>6130</v>
      </c>
      <c r="V67" s="52">
        <v>6413</v>
      </c>
      <c r="W67" s="52">
        <v>6033</v>
      </c>
      <c r="X67" s="52">
        <v>3623</v>
      </c>
      <c r="Y67" s="52">
        <v>3288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11437</v>
      </c>
      <c r="K69" s="52">
        <v>29113</v>
      </c>
      <c r="L69" s="52">
        <v>49217</v>
      </c>
      <c r="M69" s="52">
        <v>52343</v>
      </c>
      <c r="N69" s="52">
        <v>67399</v>
      </c>
      <c r="O69" s="52">
        <v>71285</v>
      </c>
      <c r="P69" s="52">
        <v>33280</v>
      </c>
      <c r="Q69" s="52">
        <v>87739</v>
      </c>
      <c r="R69" s="52">
        <v>117794</v>
      </c>
      <c r="S69" s="52">
        <v>125150</v>
      </c>
      <c r="T69" s="52">
        <v>101353</v>
      </c>
      <c r="U69" s="52">
        <v>97466</v>
      </c>
      <c r="V69" s="52">
        <v>89175</v>
      </c>
      <c r="W69" s="52">
        <v>82002</v>
      </c>
      <c r="X69" s="52">
        <v>38681</v>
      </c>
      <c r="Y69" s="52">
        <v>71539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15</v>
      </c>
      <c r="K70" s="52">
        <v>55</v>
      </c>
      <c r="L70" s="52">
        <v>129</v>
      </c>
      <c r="M70" s="52">
        <v>62</v>
      </c>
      <c r="N70" s="52">
        <v>103</v>
      </c>
      <c r="O70" s="52">
        <v>92</v>
      </c>
      <c r="P70" s="52">
        <v>0</v>
      </c>
      <c r="Q70" s="52">
        <v>78</v>
      </c>
      <c r="R70" s="52">
        <v>217</v>
      </c>
      <c r="S70" s="52">
        <v>106</v>
      </c>
      <c r="T70" s="52">
        <v>88</v>
      </c>
      <c r="U70" s="52">
        <v>73</v>
      </c>
      <c r="V70" s="52">
        <v>110</v>
      </c>
      <c r="W70" s="52">
        <v>279</v>
      </c>
      <c r="X70" s="52">
        <v>44</v>
      </c>
      <c r="Y70" s="52">
        <v>388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2676</v>
      </c>
      <c r="S73" s="52">
        <v>1730</v>
      </c>
      <c r="T73" s="52">
        <v>2570</v>
      </c>
      <c r="U73" s="52">
        <v>4458</v>
      </c>
      <c r="V73" s="52">
        <v>7484</v>
      </c>
      <c r="W73" s="52">
        <v>9292</v>
      </c>
      <c r="X73" s="52">
        <v>8897</v>
      </c>
      <c r="Y73" s="52">
        <v>34294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362</v>
      </c>
      <c r="S74" s="52">
        <v>255</v>
      </c>
      <c r="T74" s="52">
        <v>423</v>
      </c>
      <c r="U74" s="52">
        <v>566</v>
      </c>
      <c r="V74" s="52">
        <v>889</v>
      </c>
      <c r="W74" s="52">
        <v>1299</v>
      </c>
      <c r="X74" s="52">
        <v>2641</v>
      </c>
      <c r="Y74" s="52">
        <v>6870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71077</v>
      </c>
      <c r="S78" s="52">
        <v>123758</v>
      </c>
      <c r="T78" s="52">
        <v>143766</v>
      </c>
      <c r="U78" s="52">
        <v>156465</v>
      </c>
      <c r="V78" s="52">
        <v>161734</v>
      </c>
      <c r="W78" s="52">
        <v>161677</v>
      </c>
      <c r="X78" s="52">
        <v>119351</v>
      </c>
      <c r="Y78" s="52">
        <v>179708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856</v>
      </c>
      <c r="S79" s="36">
        <v>1983</v>
      </c>
      <c r="T79" s="36">
        <v>3449</v>
      </c>
      <c r="U79" s="36">
        <v>5975</v>
      </c>
      <c r="V79" s="36">
        <v>12267</v>
      </c>
      <c r="W79" s="36">
        <v>16247</v>
      </c>
      <c r="X79" s="36">
        <v>14424</v>
      </c>
      <c r="Y79" s="36">
        <v>38781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19000</v>
      </c>
      <c r="K83" s="52">
        <v>33489</v>
      </c>
      <c r="L83" s="52">
        <v>35999</v>
      </c>
      <c r="M83" s="52">
        <v>71708</v>
      </c>
      <c r="N83" s="52">
        <v>90416</v>
      </c>
      <c r="O83" s="52">
        <v>123283</v>
      </c>
      <c r="P83" s="52">
        <v>92320</v>
      </c>
      <c r="Q83" s="52">
        <v>70285</v>
      </c>
      <c r="R83" s="52">
        <v>78357</v>
      </c>
      <c r="S83" s="52">
        <v>100682</v>
      </c>
      <c r="T83" s="52">
        <v>159265</v>
      </c>
      <c r="U83" s="52">
        <v>198130</v>
      </c>
      <c r="V83" s="52">
        <v>138228</v>
      </c>
      <c r="W83" s="52">
        <v>152909</v>
      </c>
      <c r="X83" s="52">
        <v>100676</v>
      </c>
      <c r="Y83" s="52">
        <v>172238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1357</v>
      </c>
      <c r="S86" s="52">
        <v>2809</v>
      </c>
      <c r="T86" s="52">
        <v>5251</v>
      </c>
      <c r="U86" s="52">
        <v>8743</v>
      </c>
      <c r="V86" s="52">
        <v>10325</v>
      </c>
      <c r="W86" s="52">
        <v>10082</v>
      </c>
      <c r="X86" s="52">
        <v>5945</v>
      </c>
      <c r="Y86" s="52">
        <v>5658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2107</v>
      </c>
      <c r="K88" s="52">
        <v>3068</v>
      </c>
      <c r="L88" s="52">
        <v>3499</v>
      </c>
      <c r="M88" s="52">
        <v>9454</v>
      </c>
      <c r="N88" s="52">
        <v>16118</v>
      </c>
      <c r="O88" s="52">
        <v>23691</v>
      </c>
      <c r="P88" s="52">
        <v>22741</v>
      </c>
      <c r="Q88" s="52">
        <v>22982</v>
      </c>
      <c r="R88" s="52">
        <v>44547</v>
      </c>
      <c r="S88" s="52">
        <v>59712</v>
      </c>
      <c r="T88" s="52">
        <v>69365</v>
      </c>
      <c r="U88" s="52">
        <v>69518</v>
      </c>
      <c r="V88" s="52">
        <v>69441</v>
      </c>
      <c r="W88" s="52">
        <v>97897</v>
      </c>
      <c r="X88" s="52">
        <v>95819</v>
      </c>
      <c r="Y88" s="52">
        <v>113166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</v>
      </c>
      <c r="K89" s="52">
        <v>5</v>
      </c>
      <c r="L89" s="52">
        <v>5</v>
      </c>
      <c r="M89" s="52">
        <v>17</v>
      </c>
      <c r="N89" s="52">
        <v>17</v>
      </c>
      <c r="O89" s="52">
        <v>22</v>
      </c>
      <c r="P89" s="52">
        <v>53</v>
      </c>
      <c r="Q89" s="52">
        <v>0</v>
      </c>
      <c r="R89" s="52">
        <v>64</v>
      </c>
      <c r="S89" s="52">
        <v>78</v>
      </c>
      <c r="T89" s="52">
        <v>108</v>
      </c>
      <c r="U89" s="52">
        <v>81</v>
      </c>
      <c r="V89" s="52">
        <v>38</v>
      </c>
      <c r="W89" s="52">
        <v>212</v>
      </c>
      <c r="X89" s="52">
        <v>182</v>
      </c>
      <c r="Y89" s="52">
        <v>332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0</v>
      </c>
      <c r="V92" s="52">
        <v>0</v>
      </c>
      <c r="W92" s="52">
        <v>0</v>
      </c>
      <c r="X92" s="52">
        <v>0</v>
      </c>
      <c r="Y92" s="52">
        <v>0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28608</v>
      </c>
      <c r="S96" s="52">
        <v>56467</v>
      </c>
      <c r="T96" s="52">
        <v>108736</v>
      </c>
      <c r="U96" s="52">
        <v>167859</v>
      </c>
      <c r="V96" s="52">
        <v>131661</v>
      </c>
      <c r="W96" s="52">
        <v>121460</v>
      </c>
      <c r="X96" s="52">
        <v>61609</v>
      </c>
      <c r="Y96" s="52">
        <v>111811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3855</v>
      </c>
      <c r="S97" s="52">
        <v>8380</v>
      </c>
      <c r="T97" s="52">
        <v>17804</v>
      </c>
      <c r="U97" s="52">
        <v>21216</v>
      </c>
      <c r="V97" s="52">
        <v>15558</v>
      </c>
      <c r="W97" s="52">
        <v>16963</v>
      </c>
      <c r="X97" s="52">
        <v>18256</v>
      </c>
      <c r="Y97" s="52">
        <v>22401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6064</v>
      </c>
      <c r="S101" s="52">
        <v>9166</v>
      </c>
      <c r="T101" s="52">
        <v>10438</v>
      </c>
      <c r="U101" s="52">
        <v>10597</v>
      </c>
      <c r="V101" s="52">
        <v>7395</v>
      </c>
      <c r="W101" s="52">
        <v>5234</v>
      </c>
      <c r="X101" s="52">
        <v>1438</v>
      </c>
      <c r="Y101" s="52">
        <v>3921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66</v>
      </c>
      <c r="S102" s="52">
        <v>2704</v>
      </c>
      <c r="T102" s="52">
        <v>7614</v>
      </c>
      <c r="U102" s="52">
        <v>10967</v>
      </c>
      <c r="V102" s="52">
        <v>6998</v>
      </c>
      <c r="W102" s="52">
        <v>394</v>
      </c>
      <c r="X102" s="52">
        <v>405</v>
      </c>
      <c r="Y102" s="52">
        <v>427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53846</v>
      </c>
      <c r="S103" s="36">
        <v>105125</v>
      </c>
      <c r="T103" s="36">
        <v>181673</v>
      </c>
      <c r="U103" s="36">
        <v>253226</v>
      </c>
      <c r="V103" s="36">
        <v>224507</v>
      </c>
      <c r="W103" s="36">
        <v>258883</v>
      </c>
      <c r="X103" s="36">
        <v>207236</v>
      </c>
      <c r="Y103" s="36">
        <v>268661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15714</v>
      </c>
      <c r="K126" s="52">
        <v>25305</v>
      </c>
      <c r="L126" s="52">
        <v>36509</v>
      </c>
      <c r="M126" s="52">
        <v>52517</v>
      </c>
      <c r="N126" s="52">
        <v>71902</v>
      </c>
      <c r="O126" s="52">
        <v>67075</v>
      </c>
      <c r="P126" s="52">
        <v>9742</v>
      </c>
      <c r="Q126" s="52">
        <v>22502</v>
      </c>
      <c r="R126" s="52">
        <v>37116</v>
      </c>
      <c r="S126" s="52">
        <v>53560</v>
      </c>
      <c r="T126" s="52">
        <v>47177</v>
      </c>
      <c r="U126" s="52">
        <v>56035</v>
      </c>
      <c r="V126" s="52">
        <v>60323</v>
      </c>
      <c r="W126" s="52">
        <v>69534</v>
      </c>
      <c r="X126" s="52">
        <v>60183</v>
      </c>
      <c r="Y126" s="52">
        <v>60948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437</v>
      </c>
      <c r="S129" s="52">
        <v>1340</v>
      </c>
      <c r="T129" s="52">
        <v>2202</v>
      </c>
      <c r="U129" s="52">
        <v>3119</v>
      </c>
      <c r="V129" s="52">
        <v>3677</v>
      </c>
      <c r="W129" s="52">
        <v>3929</v>
      </c>
      <c r="X129" s="52">
        <v>2829</v>
      </c>
      <c r="Y129" s="52">
        <v>2531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14638</v>
      </c>
      <c r="K131" s="52">
        <v>23613</v>
      </c>
      <c r="L131" s="52">
        <v>34954</v>
      </c>
      <c r="M131" s="52">
        <v>50731</v>
      </c>
      <c r="N131" s="52">
        <v>69612</v>
      </c>
      <c r="O131" s="52">
        <v>64881</v>
      </c>
      <c r="P131" s="52">
        <v>8215</v>
      </c>
      <c r="Q131" s="52">
        <v>22082</v>
      </c>
      <c r="R131" s="52">
        <v>38043</v>
      </c>
      <c r="S131" s="52">
        <v>55447</v>
      </c>
      <c r="T131" s="52">
        <v>50022</v>
      </c>
      <c r="U131" s="52">
        <v>56021</v>
      </c>
      <c r="V131" s="52">
        <v>57326</v>
      </c>
      <c r="W131" s="52">
        <v>67650</v>
      </c>
      <c r="X131" s="52">
        <v>60101</v>
      </c>
      <c r="Y131" s="52">
        <v>62231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16</v>
      </c>
      <c r="K132" s="52">
        <v>40</v>
      </c>
      <c r="L132" s="52">
        <v>86</v>
      </c>
      <c r="M132" s="52">
        <v>76</v>
      </c>
      <c r="N132" s="52">
        <v>102</v>
      </c>
      <c r="O132" s="52">
        <v>81</v>
      </c>
      <c r="P132" s="52">
        <v>0</v>
      </c>
      <c r="Q132" s="52">
        <v>1</v>
      </c>
      <c r="R132" s="52">
        <v>68</v>
      </c>
      <c r="S132" s="52">
        <v>60</v>
      </c>
      <c r="T132" s="52">
        <v>50</v>
      </c>
      <c r="U132" s="52">
        <v>62</v>
      </c>
      <c r="V132" s="52">
        <v>18</v>
      </c>
      <c r="W132" s="52">
        <v>183</v>
      </c>
      <c r="X132" s="52">
        <v>132</v>
      </c>
      <c r="Y132" s="52">
        <v>199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198</v>
      </c>
      <c r="V135" s="52">
        <v>4209</v>
      </c>
      <c r="W135" s="52">
        <v>2900</v>
      </c>
      <c r="X135" s="52">
        <v>899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24</v>
      </c>
      <c r="V136" s="52">
        <v>498</v>
      </c>
      <c r="W136" s="52">
        <v>406</v>
      </c>
      <c r="X136" s="52">
        <v>267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43</v>
      </c>
      <c r="S140" s="52">
        <v>1869</v>
      </c>
      <c r="T140" s="52">
        <v>3690</v>
      </c>
      <c r="U140" s="52">
        <v>4588</v>
      </c>
      <c r="V140" s="52">
        <v>3492</v>
      </c>
      <c r="W140" s="52">
        <v>173</v>
      </c>
      <c r="X140" s="52">
        <v>178</v>
      </c>
      <c r="Y140" s="52">
        <v>160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38569</v>
      </c>
      <c r="S141" s="36">
        <v>72674</v>
      </c>
      <c r="T141" s="36">
        <v>87834</v>
      </c>
      <c r="U141" s="36">
        <v>106439</v>
      </c>
      <c r="V141" s="36">
        <v>112709</v>
      </c>
      <c r="W141" s="36">
        <v>115520</v>
      </c>
      <c r="X141" s="36">
        <v>93772</v>
      </c>
      <c r="Y141" s="36">
        <v>104432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2342</v>
      </c>
      <c r="K145" s="52">
        <v>4663</v>
      </c>
      <c r="L145" s="52">
        <v>6240</v>
      </c>
      <c r="M145" s="52">
        <v>10632</v>
      </c>
      <c r="N145" s="52">
        <v>13279</v>
      </c>
      <c r="O145" s="52">
        <v>16863</v>
      </c>
      <c r="P145" s="52">
        <v>21638</v>
      </c>
      <c r="Q145" s="52">
        <v>20989</v>
      </c>
      <c r="R145" s="52">
        <v>24824</v>
      </c>
      <c r="S145" s="52">
        <v>32380</v>
      </c>
      <c r="T145" s="52">
        <v>42071</v>
      </c>
      <c r="U145" s="52">
        <v>44447</v>
      </c>
      <c r="V145" s="52">
        <v>55648</v>
      </c>
      <c r="W145" s="52">
        <v>80261</v>
      </c>
      <c r="X145" s="52">
        <v>127460</v>
      </c>
      <c r="Y145" s="52">
        <v>139408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1303</v>
      </c>
      <c r="S147" s="52">
        <v>2750</v>
      </c>
      <c r="T147" s="52">
        <v>5000</v>
      </c>
      <c r="U147" s="52">
        <v>8068</v>
      </c>
      <c r="V147" s="52">
        <v>11501</v>
      </c>
      <c r="W147" s="52">
        <v>16749</v>
      </c>
      <c r="X147" s="52">
        <v>22277</v>
      </c>
      <c r="Y147" s="52">
        <v>33968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0</v>
      </c>
      <c r="S149" s="52">
        <v>0</v>
      </c>
      <c r="T149" s="52">
        <v>0</v>
      </c>
      <c r="U149" s="52">
        <v>0</v>
      </c>
      <c r="V149" s="52">
        <v>0</v>
      </c>
      <c r="W149" s="52">
        <v>0</v>
      </c>
      <c r="X149" s="52">
        <v>0</v>
      </c>
      <c r="Y149" s="52">
        <v>0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11818</v>
      </c>
      <c r="S153" s="52">
        <v>24689</v>
      </c>
      <c r="T153" s="52">
        <v>38853</v>
      </c>
      <c r="U153" s="52">
        <v>49877</v>
      </c>
      <c r="V153" s="52">
        <v>65223</v>
      </c>
      <c r="W153" s="52">
        <v>90126</v>
      </c>
      <c r="X153" s="52">
        <v>119165</v>
      </c>
      <c r="Y153" s="52">
        <v>141502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1593</v>
      </c>
      <c r="S154" s="52">
        <v>3664</v>
      </c>
      <c r="T154" s="52">
        <v>6368</v>
      </c>
      <c r="U154" s="52">
        <v>6301</v>
      </c>
      <c r="V154" s="52">
        <v>7724</v>
      </c>
      <c r="W154" s="52">
        <v>12581</v>
      </c>
      <c r="X154" s="52">
        <v>35302</v>
      </c>
      <c r="Y154" s="52">
        <v>28359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14</v>
      </c>
      <c r="S158" s="52">
        <v>723</v>
      </c>
      <c r="T158" s="52">
        <v>1830</v>
      </c>
      <c r="U158" s="52">
        <v>2345</v>
      </c>
      <c r="V158" s="52">
        <v>2217</v>
      </c>
      <c r="W158" s="52">
        <v>152</v>
      </c>
      <c r="X158" s="52">
        <v>294</v>
      </c>
      <c r="Y158" s="52">
        <v>265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13446</v>
      </c>
      <c r="S159" s="36">
        <v>27573</v>
      </c>
      <c r="T159" s="36">
        <v>43388</v>
      </c>
      <c r="U159" s="36">
        <v>53822</v>
      </c>
      <c r="V159" s="36">
        <v>70626</v>
      </c>
      <c r="W159" s="36">
        <v>102952</v>
      </c>
      <c r="X159" s="36">
        <v>154157</v>
      </c>
      <c r="Y159" s="36">
        <v>169341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82</v>
      </c>
      <c r="K163" s="52">
        <v>0</v>
      </c>
      <c r="L163" s="52">
        <v>455</v>
      </c>
      <c r="M163" s="52">
        <v>2083</v>
      </c>
      <c r="N163" s="52">
        <v>5394</v>
      </c>
      <c r="O163" s="52">
        <v>6173</v>
      </c>
      <c r="P163" s="52">
        <v>3072</v>
      </c>
      <c r="Q163" s="52">
        <v>5927</v>
      </c>
      <c r="R163" s="52">
        <v>8793</v>
      </c>
      <c r="S163" s="52">
        <v>7022</v>
      </c>
      <c r="T163" s="52">
        <v>4588</v>
      </c>
      <c r="U163" s="52">
        <v>6366</v>
      </c>
      <c r="V163" s="52">
        <v>1485</v>
      </c>
      <c r="W163" s="52">
        <v>0</v>
      </c>
      <c r="X163" s="52">
        <v>0</v>
      </c>
      <c r="Y163" s="52">
        <v>0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456</v>
      </c>
      <c r="S165" s="52">
        <v>1085</v>
      </c>
      <c r="T165" s="52">
        <v>1545</v>
      </c>
      <c r="U165" s="52">
        <v>1895</v>
      </c>
      <c r="V165" s="52">
        <v>1789</v>
      </c>
      <c r="W165" s="52">
        <v>1230</v>
      </c>
      <c r="X165" s="52">
        <v>220</v>
      </c>
      <c r="Y165" s="52">
        <v>35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0</v>
      </c>
      <c r="X167" s="52">
        <v>0</v>
      </c>
      <c r="Y167" s="52">
        <v>0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5203</v>
      </c>
      <c r="S171" s="52">
        <v>7055</v>
      </c>
      <c r="T171" s="52">
        <v>6740</v>
      </c>
      <c r="U171" s="52">
        <v>10325</v>
      </c>
      <c r="V171" s="52">
        <v>7642</v>
      </c>
      <c r="W171" s="52">
        <v>3897</v>
      </c>
      <c r="X171" s="52">
        <v>2175</v>
      </c>
      <c r="Y171" s="52">
        <v>1772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696</v>
      </c>
      <c r="S172" s="52">
        <v>1063</v>
      </c>
      <c r="T172" s="52">
        <v>1111</v>
      </c>
      <c r="U172" s="52">
        <v>1319</v>
      </c>
      <c r="V172" s="52">
        <v>908</v>
      </c>
      <c r="W172" s="52">
        <v>542</v>
      </c>
      <c r="X172" s="52">
        <v>638</v>
      </c>
      <c r="Y172" s="52">
        <v>354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4</v>
      </c>
      <c r="S176" s="52">
        <v>200</v>
      </c>
      <c r="T176" s="52">
        <v>311</v>
      </c>
      <c r="U176" s="52">
        <v>461</v>
      </c>
      <c r="V176" s="52">
        <v>269</v>
      </c>
      <c r="W176" s="52">
        <v>5</v>
      </c>
      <c r="X176" s="52">
        <v>3</v>
      </c>
      <c r="Y176" s="52">
        <v>1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5910</v>
      </c>
      <c r="S177" s="36">
        <v>7878</v>
      </c>
      <c r="T177" s="36">
        <v>7531</v>
      </c>
      <c r="U177" s="36">
        <v>11168</v>
      </c>
      <c r="V177" s="36">
        <v>8287</v>
      </c>
      <c r="W177" s="36">
        <v>4469</v>
      </c>
      <c r="X177" s="36">
        <v>2801</v>
      </c>
      <c r="Y177" s="36">
        <v>2142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1059.0101850437227</v>
      </c>
      <c r="C3" s="117">
        <f t="shared" si="0"/>
        <v>1062.9767720726013</v>
      </c>
      <c r="D3" s="117">
        <f t="shared" si="0"/>
        <v>974.21211171437494</v>
      </c>
      <c r="E3" s="117">
        <f t="shared" si="0"/>
        <v>970.76461194990929</v>
      </c>
      <c r="F3" s="117">
        <f t="shared" si="0"/>
        <v>949.95754937852462</v>
      </c>
      <c r="G3" s="117">
        <f t="shared" si="0"/>
        <v>812.03073200689255</v>
      </c>
      <c r="H3" s="117">
        <f t="shared" si="0"/>
        <v>929.49789855855022</v>
      </c>
      <c r="I3" s="117">
        <f t="shared" si="0"/>
        <v>757.81120839072798</v>
      </c>
      <c r="J3" s="117">
        <f t="shared" si="0"/>
        <v>761.44892709349597</v>
      </c>
      <c r="K3" s="117">
        <f t="shared" si="0"/>
        <v>845.96001692475613</v>
      </c>
      <c r="L3" s="117">
        <f t="shared" si="0"/>
        <v>1088.0622872936624</v>
      </c>
      <c r="M3" s="117">
        <f t="shared" si="0"/>
        <v>1019.1098805228814</v>
      </c>
      <c r="N3" s="117">
        <f t="shared" si="0"/>
        <v>1072.2376932121495</v>
      </c>
      <c r="O3" s="117">
        <f t="shared" si="0"/>
        <v>1109.4400260732048</v>
      </c>
      <c r="P3" s="117">
        <f t="shared" si="0"/>
        <v>953.57329704756148</v>
      </c>
      <c r="Q3" s="117">
        <f t="shared" si="0"/>
        <v>953.83980960794315</v>
      </c>
      <c r="R3" s="117">
        <f t="shared" ref="R3:V3" si="1">R4+R7+R9+R19</f>
        <v>940.89630245099579</v>
      </c>
      <c r="S3" s="117">
        <f t="shared" si="1"/>
        <v>958.39559621769195</v>
      </c>
      <c r="T3" s="117">
        <f t="shared" si="1"/>
        <v>897.93349866309723</v>
      </c>
      <c r="U3" s="117">
        <f t="shared" si="1"/>
        <v>745.11419394666905</v>
      </c>
      <c r="V3" s="117">
        <f t="shared" si="1"/>
        <v>731.39593573347133</v>
      </c>
      <c r="W3" s="117">
        <f t="shared" ref="W3:Y3" si="2">W4+W7+W9+W19</f>
        <v>726.58193451427906</v>
      </c>
      <c r="X3" s="117">
        <f t="shared" si="2"/>
        <v>743.62179731585934</v>
      </c>
      <c r="Y3" s="117">
        <f t="shared" si="2"/>
        <v>490.45314704944491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877.47076878439691</v>
      </c>
      <c r="C4" s="122">
        <f t="shared" si="3"/>
        <v>889.269174945239</v>
      </c>
      <c r="D4" s="122">
        <f t="shared" si="3"/>
        <v>808.78852447037173</v>
      </c>
      <c r="E4" s="122">
        <f t="shared" si="3"/>
        <v>807.42726458136792</v>
      </c>
      <c r="F4" s="122">
        <f t="shared" si="3"/>
        <v>792.28021679080086</v>
      </c>
      <c r="G4" s="122">
        <f t="shared" si="3"/>
        <v>662.06889093853556</v>
      </c>
      <c r="H4" s="122">
        <f t="shared" si="3"/>
        <v>771.59758956497842</v>
      </c>
      <c r="I4" s="122">
        <f t="shared" si="3"/>
        <v>618.31794736255358</v>
      </c>
      <c r="J4" s="122">
        <f t="shared" si="3"/>
        <v>622.09282875453835</v>
      </c>
      <c r="K4" s="122">
        <f t="shared" si="3"/>
        <v>699.25062027523472</v>
      </c>
      <c r="L4" s="122">
        <f t="shared" si="3"/>
        <v>923.23072824328301</v>
      </c>
      <c r="M4" s="122">
        <f t="shared" si="3"/>
        <v>860.98656712716638</v>
      </c>
      <c r="N4" s="122">
        <f t="shared" si="3"/>
        <v>909.84891266243255</v>
      </c>
      <c r="O4" s="122">
        <f t="shared" si="3"/>
        <v>949.70177390974629</v>
      </c>
      <c r="P4" s="122">
        <f t="shared" si="3"/>
        <v>801.56445093585717</v>
      </c>
      <c r="Q4" s="122">
        <f t="shared" si="3"/>
        <v>801.93037752228179</v>
      </c>
      <c r="R4" s="122">
        <f t="shared" ref="R4:V4" si="4">SUM(R5:R6)</f>
        <v>796.34706543591744</v>
      </c>
      <c r="S4" s="122">
        <f t="shared" si="4"/>
        <v>812.50313113868413</v>
      </c>
      <c r="T4" s="122">
        <f t="shared" si="4"/>
        <v>763.82853205598531</v>
      </c>
      <c r="U4" s="122">
        <f t="shared" si="4"/>
        <v>628.84117390461779</v>
      </c>
      <c r="V4" s="122">
        <f t="shared" si="4"/>
        <v>617.4227859602438</v>
      </c>
      <c r="W4" s="122">
        <f t="shared" ref="W4:Y4" si="5">SUM(W5:W6)</f>
        <v>623.15019487093195</v>
      </c>
      <c r="X4" s="122">
        <f t="shared" si="5"/>
        <v>653.0972994087125</v>
      </c>
      <c r="Y4" s="122">
        <f t="shared" si="5"/>
        <v>416.82167597892749</v>
      </c>
      <c r="DA4" s="130" t="s">
        <v>1573</v>
      </c>
    </row>
    <row r="5" spans="1:105" ht="12" customHeight="1" x14ac:dyDescent="0.25">
      <c r="A5" s="97" t="s">
        <v>51</v>
      </c>
      <c r="B5" s="98">
        <v>873.24212594919311</v>
      </c>
      <c r="C5" s="98">
        <v>885.02375045815847</v>
      </c>
      <c r="D5" s="98">
        <v>805.04500680402646</v>
      </c>
      <c r="E5" s="98">
        <v>803.71650693159779</v>
      </c>
      <c r="F5" s="98">
        <v>788.69907804355114</v>
      </c>
      <c r="G5" s="98">
        <v>659.11866761569968</v>
      </c>
      <c r="H5" s="98">
        <v>768.15378229296721</v>
      </c>
      <c r="I5" s="98">
        <v>615.65461741441084</v>
      </c>
      <c r="J5" s="98">
        <v>619.41292275507692</v>
      </c>
      <c r="K5" s="98">
        <v>696.21259075443891</v>
      </c>
      <c r="L5" s="98">
        <v>919.08028539250199</v>
      </c>
      <c r="M5" s="98">
        <v>857.27622596711353</v>
      </c>
      <c r="N5" s="98">
        <v>905.83695130592878</v>
      </c>
      <c r="O5" s="98">
        <v>945.4729319771277</v>
      </c>
      <c r="P5" s="98">
        <v>798.14505494026719</v>
      </c>
      <c r="Q5" s="98">
        <v>798.46615075953014</v>
      </c>
      <c r="R5" s="98">
        <v>792.87447215056818</v>
      </c>
      <c r="S5" s="98">
        <v>808.9361421610771</v>
      </c>
      <c r="T5" s="98">
        <v>760.49292322989902</v>
      </c>
      <c r="U5" s="98">
        <v>626.07524431001127</v>
      </c>
      <c r="V5" s="98">
        <v>614.67663636833049</v>
      </c>
      <c r="W5" s="98">
        <v>620.36744141659494</v>
      </c>
      <c r="X5" s="98">
        <v>650.18034446476281</v>
      </c>
      <c r="Y5" s="98">
        <v>414.95157223881131</v>
      </c>
      <c r="DA5" s="63" t="s">
        <v>1574</v>
      </c>
    </row>
    <row r="6" spans="1:105" ht="12" customHeight="1" x14ac:dyDescent="0.25">
      <c r="A6" s="97" t="s">
        <v>53</v>
      </c>
      <c r="B6" s="98">
        <v>4.2286428352038108</v>
      </c>
      <c r="C6" s="98">
        <v>4.2454244870804789</v>
      </c>
      <c r="D6" s="98">
        <v>3.7435176663453196</v>
      </c>
      <c r="E6" s="98">
        <v>3.7107576497701582</v>
      </c>
      <c r="F6" s="98">
        <v>3.5811387472497724</v>
      </c>
      <c r="G6" s="98">
        <v>2.9502233228359018</v>
      </c>
      <c r="H6" s="98">
        <v>3.4438072720112576</v>
      </c>
      <c r="I6" s="98">
        <v>2.663329948142771</v>
      </c>
      <c r="J6" s="98">
        <v>2.6799059994613827</v>
      </c>
      <c r="K6" s="98">
        <v>3.0380295207958641</v>
      </c>
      <c r="L6" s="98">
        <v>4.1504428507810038</v>
      </c>
      <c r="M6" s="98">
        <v>3.7103411600528089</v>
      </c>
      <c r="N6" s="98">
        <v>4.0119613565037637</v>
      </c>
      <c r="O6" s="98">
        <v>4.2288419326185727</v>
      </c>
      <c r="P6" s="98">
        <v>3.4193959955899795</v>
      </c>
      <c r="Q6" s="98">
        <v>3.4642267627516379</v>
      </c>
      <c r="R6" s="98">
        <v>3.4725932853492583</v>
      </c>
      <c r="S6" s="98">
        <v>3.566988977607072</v>
      </c>
      <c r="T6" s="98">
        <v>3.3356088260862395</v>
      </c>
      <c r="U6" s="98">
        <v>2.7659295946065505</v>
      </c>
      <c r="V6" s="98">
        <v>2.7461495919132832</v>
      </c>
      <c r="W6" s="98">
        <v>2.782753454336961</v>
      </c>
      <c r="X6" s="98">
        <v>2.916954943949682</v>
      </c>
      <c r="Y6" s="98">
        <v>1.8701037401161853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0.12558123188013937</v>
      </c>
      <c r="C7" s="122">
        <f t="shared" si="6"/>
        <v>0.10843910050593991</v>
      </c>
      <c r="D7" s="122">
        <f t="shared" si="6"/>
        <v>0.10136789607197862</v>
      </c>
      <c r="E7" s="122">
        <f t="shared" si="6"/>
        <v>0.11535488468081785</v>
      </c>
      <c r="F7" s="122">
        <f t="shared" si="6"/>
        <v>8.4683466019067136E-2</v>
      </c>
      <c r="G7" s="122">
        <f t="shared" si="6"/>
        <v>8.1888017432518917E-2</v>
      </c>
      <c r="H7" s="122">
        <f t="shared" si="6"/>
        <v>8.9651332761879685E-2</v>
      </c>
      <c r="I7" s="122">
        <f t="shared" si="6"/>
        <v>8.6173612950986064E-2</v>
      </c>
      <c r="J7" s="122">
        <f t="shared" si="6"/>
        <v>9.1329373867401434E-2</v>
      </c>
      <c r="K7" s="122">
        <f t="shared" si="6"/>
        <v>0.11064593402083436</v>
      </c>
      <c r="L7" s="122">
        <f t="shared" si="6"/>
        <v>0.16305064383862944</v>
      </c>
      <c r="M7" s="122">
        <f t="shared" si="6"/>
        <v>0.20725325870803238</v>
      </c>
      <c r="N7" s="122">
        <f t="shared" si="6"/>
        <v>0.27269841798784539</v>
      </c>
      <c r="O7" s="122">
        <f t="shared" si="6"/>
        <v>0.38586325405926231</v>
      </c>
      <c r="P7" s="122">
        <f t="shared" si="6"/>
        <v>0.33546187017702356</v>
      </c>
      <c r="Q7" s="122">
        <f t="shared" si="6"/>
        <v>0.60573338520105624</v>
      </c>
      <c r="R7" s="122">
        <f t="shared" si="6"/>
        <v>0.48407098805431403</v>
      </c>
      <c r="S7" s="122">
        <f t="shared" si="6"/>
        <v>0.3722254344782937</v>
      </c>
      <c r="T7" s="122">
        <f t="shared" si="6"/>
        <v>0.36264902905296786</v>
      </c>
      <c r="U7" s="122">
        <f t="shared" si="6"/>
        <v>0.2920266947780083</v>
      </c>
      <c r="V7" s="122">
        <f t="shared" si="6"/>
        <v>0.21711543329486743</v>
      </c>
      <c r="W7" s="122">
        <f t="shared" si="6"/>
        <v>0.22398916573483105</v>
      </c>
      <c r="X7" s="122">
        <f t="shared" si="6"/>
        <v>0.26300276519389482</v>
      </c>
      <c r="Y7" s="122">
        <f t="shared" si="6"/>
        <v>0.2633540642014674</v>
      </c>
      <c r="DA7" s="130" t="s">
        <v>1576</v>
      </c>
    </row>
    <row r="8" spans="1:105" ht="12" customHeight="1" x14ac:dyDescent="0.25">
      <c r="A8" s="97" t="s">
        <v>53</v>
      </c>
      <c r="B8" s="98">
        <v>0.12558123188013937</v>
      </c>
      <c r="C8" s="98">
        <v>0.10843910050593991</v>
      </c>
      <c r="D8" s="98">
        <v>0.10136789607197862</v>
      </c>
      <c r="E8" s="98">
        <v>0.11535488468081785</v>
      </c>
      <c r="F8" s="98">
        <v>8.4683466019067136E-2</v>
      </c>
      <c r="G8" s="98">
        <v>8.1888017432518917E-2</v>
      </c>
      <c r="H8" s="98">
        <v>8.9651332761879685E-2</v>
      </c>
      <c r="I8" s="98">
        <v>8.6173612950986064E-2</v>
      </c>
      <c r="J8" s="98">
        <v>9.1329373867401434E-2</v>
      </c>
      <c r="K8" s="98">
        <v>0.11064593402083436</v>
      </c>
      <c r="L8" s="98">
        <v>0.16305064383862944</v>
      </c>
      <c r="M8" s="98">
        <v>0.20725325870803238</v>
      </c>
      <c r="N8" s="98">
        <v>0.27269841798784539</v>
      </c>
      <c r="O8" s="98">
        <v>0.38586325405926231</v>
      </c>
      <c r="P8" s="98">
        <v>0.33546187017702356</v>
      </c>
      <c r="Q8" s="98">
        <v>0.60573338520105624</v>
      </c>
      <c r="R8" s="98">
        <v>0.48407098805431403</v>
      </c>
      <c r="S8" s="98">
        <v>0.3722254344782937</v>
      </c>
      <c r="T8" s="98">
        <v>0.36264902905296786</v>
      </c>
      <c r="U8" s="98">
        <v>0.2920266947780083</v>
      </c>
      <c r="V8" s="98">
        <v>0.21711543329486743</v>
      </c>
      <c r="W8" s="98">
        <v>0.22398916573483105</v>
      </c>
      <c r="X8" s="98">
        <v>0.26300276519389482</v>
      </c>
      <c r="Y8" s="98">
        <v>0.2633540642014674</v>
      </c>
      <c r="DA8" s="63" t="s">
        <v>1577</v>
      </c>
    </row>
    <row r="9" spans="1:105" ht="12" customHeight="1" x14ac:dyDescent="0.25">
      <c r="A9" s="121" t="s">
        <v>55</v>
      </c>
      <c r="B9" s="122">
        <v>129.74200424448958</v>
      </c>
      <c r="C9" s="122">
        <v>124.09201285908804</v>
      </c>
      <c r="D9" s="122">
        <v>118.47360624066997</v>
      </c>
      <c r="E9" s="122">
        <v>117.08953398166587</v>
      </c>
      <c r="F9" s="122">
        <v>112.74321748207139</v>
      </c>
      <c r="G9" s="122">
        <v>107.0096239978085</v>
      </c>
      <c r="H9" s="122">
        <v>112.17713033245293</v>
      </c>
      <c r="I9" s="122">
        <v>99.937501730140013</v>
      </c>
      <c r="J9" s="122">
        <v>97.657657097530674</v>
      </c>
      <c r="K9" s="122">
        <v>100.64567041097945</v>
      </c>
      <c r="L9" s="122">
        <v>111.8673220656632</v>
      </c>
      <c r="M9" s="122">
        <v>107.79914925707408</v>
      </c>
      <c r="N9" s="122">
        <v>107.11947670224816</v>
      </c>
      <c r="O9" s="122">
        <v>104.53937245042617</v>
      </c>
      <c r="P9" s="122">
        <v>104.51587631098316</v>
      </c>
      <c r="Q9" s="122">
        <v>102.97616211270474</v>
      </c>
      <c r="R9" s="122">
        <v>98.184192413945198</v>
      </c>
      <c r="S9" s="122">
        <v>101.53238231310966</v>
      </c>
      <c r="T9" s="122">
        <v>94.384577925691303</v>
      </c>
      <c r="U9" s="122">
        <v>81.891036240649413</v>
      </c>
      <c r="V9" s="122">
        <v>80.527866612148529</v>
      </c>
      <c r="W9" s="122">
        <v>67.596006460879678</v>
      </c>
      <c r="X9" s="122">
        <v>62.724260890715286</v>
      </c>
      <c r="Y9" s="122">
        <v>47.827301192572818</v>
      </c>
      <c r="DA9" s="130" t="s">
        <v>1578</v>
      </c>
    </row>
    <row r="10" spans="1:105" ht="12" customHeight="1" x14ac:dyDescent="0.25">
      <c r="A10" s="97" t="s">
        <v>143</v>
      </c>
      <c r="B10" s="98">
        <v>34.563954478034567</v>
      </c>
      <c r="C10" s="98">
        <v>32.749364114806653</v>
      </c>
      <c r="D10" s="98">
        <v>31.0198751161115</v>
      </c>
      <c r="E10" s="98">
        <v>31.259866160761767</v>
      </c>
      <c r="F10" s="98">
        <v>30.567505819310977</v>
      </c>
      <c r="G10" s="98">
        <v>27.86460673213378</v>
      </c>
      <c r="H10" s="98">
        <v>31.309375159799732</v>
      </c>
      <c r="I10" s="98">
        <v>25.81560586515744</v>
      </c>
      <c r="J10" s="98">
        <v>25.031235431586648</v>
      </c>
      <c r="K10" s="98">
        <v>26.139345335685654</v>
      </c>
      <c r="L10" s="98">
        <v>30.873549686272348</v>
      </c>
      <c r="M10" s="98">
        <v>30.833880926088206</v>
      </c>
      <c r="N10" s="98">
        <v>31.016956616394253</v>
      </c>
      <c r="O10" s="98">
        <v>31.059451701639968</v>
      </c>
      <c r="P10" s="98">
        <v>30.989053722945908</v>
      </c>
      <c r="Q10" s="98">
        <v>31.0675456195663</v>
      </c>
      <c r="R10" s="98">
        <v>26.397702302474467</v>
      </c>
      <c r="S10" s="98">
        <v>27.890799656061883</v>
      </c>
      <c r="T10" s="98">
        <v>25.014447554470706</v>
      </c>
      <c r="U10" s="98">
        <v>19.808614484294292</v>
      </c>
      <c r="V10" s="98">
        <v>19.353314907106387</v>
      </c>
      <c r="W10" s="98">
        <v>16.08053794712033</v>
      </c>
      <c r="X10" s="98">
        <v>17.930059662494418</v>
      </c>
      <c r="Y10" s="98">
        <v>12.999416583201009</v>
      </c>
      <c r="DA10" s="63" t="s">
        <v>1579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95.178049766455018</v>
      </c>
      <c r="C15" s="101">
        <v>91.342648744281391</v>
      </c>
      <c r="D15" s="101">
        <v>87.453731124558459</v>
      </c>
      <c r="E15" s="101">
        <v>84.779349513968029</v>
      </c>
      <c r="F15" s="101">
        <v>80.980784559527763</v>
      </c>
      <c r="G15" s="101">
        <v>77.78711880918992</v>
      </c>
      <c r="H15" s="101">
        <v>79.023603634590913</v>
      </c>
      <c r="I15" s="101">
        <v>72.021475457875951</v>
      </c>
      <c r="J15" s="101">
        <v>70.118764372051245</v>
      </c>
      <c r="K15" s="101">
        <v>70.851267067383304</v>
      </c>
      <c r="L15" s="101">
        <v>75.59296933043295</v>
      </c>
      <c r="M15" s="101">
        <v>71.035866032728563</v>
      </c>
      <c r="N15" s="101">
        <v>69.638455024038905</v>
      </c>
      <c r="O15" s="101">
        <v>66.892079579859896</v>
      </c>
      <c r="P15" s="101">
        <v>66.520471502691493</v>
      </c>
      <c r="Q15" s="101">
        <v>65.100380821189248</v>
      </c>
      <c r="R15" s="101">
        <v>64.944373989908286</v>
      </c>
      <c r="S15" s="101">
        <v>66.506074453650811</v>
      </c>
      <c r="T15" s="101">
        <v>62.485895445819239</v>
      </c>
      <c r="U15" s="101">
        <v>55.885999338313326</v>
      </c>
      <c r="V15" s="101">
        <v>54.911416561557232</v>
      </c>
      <c r="W15" s="101">
        <v>46.193943374209098</v>
      </c>
      <c r="X15" s="101">
        <v>39.664356270048529</v>
      </c>
      <c r="Y15" s="101">
        <v>30.634867360038861</v>
      </c>
      <c r="DA15" s="131" t="s">
        <v>1584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1.0503183069360613</v>
      </c>
      <c r="F16" s="104">
        <v>1.1949271032326449</v>
      </c>
      <c r="G16" s="104">
        <v>1.3578984564848025</v>
      </c>
      <c r="H16" s="104">
        <v>1.8441515380622961</v>
      </c>
      <c r="I16" s="104">
        <v>2.1004204071066255</v>
      </c>
      <c r="J16" s="104">
        <v>2.5076572938927764</v>
      </c>
      <c r="K16" s="104">
        <v>3.6550580079104904</v>
      </c>
      <c r="L16" s="104">
        <v>5.4008030489579113</v>
      </c>
      <c r="M16" s="104">
        <v>5.9294022982573171</v>
      </c>
      <c r="N16" s="104">
        <v>6.4640650618150008</v>
      </c>
      <c r="O16" s="104">
        <v>6.5878411689262997</v>
      </c>
      <c r="P16" s="104">
        <v>7.0063510853457593</v>
      </c>
      <c r="Q16" s="104">
        <v>6.808235671949193</v>
      </c>
      <c r="R16" s="104">
        <v>6.8421161215624426</v>
      </c>
      <c r="S16" s="104">
        <v>7.1355082033969621</v>
      </c>
      <c r="T16" s="104">
        <v>6.8842349254013566</v>
      </c>
      <c r="U16" s="104">
        <v>6.1964224180417951</v>
      </c>
      <c r="V16" s="104">
        <v>6.2631351434849076</v>
      </c>
      <c r="W16" s="104">
        <v>5.3215251395502436</v>
      </c>
      <c r="X16" s="104">
        <v>5.12984495817234</v>
      </c>
      <c r="Y16" s="104">
        <v>4.1930172493329483</v>
      </c>
      <c r="DA16" s="132" t="s">
        <v>1585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0.64083951663676197</v>
      </c>
      <c r="F17" s="98">
        <v>0.73295469106485789</v>
      </c>
      <c r="G17" s="98">
        <v>0.81109259155825575</v>
      </c>
      <c r="H17" s="98">
        <v>1.1387958417829425</v>
      </c>
      <c r="I17" s="98">
        <v>1.2808173317413452</v>
      </c>
      <c r="J17" s="98">
        <v>1.5053491892136825</v>
      </c>
      <c r="K17" s="98">
        <v>2.2172630462238523</v>
      </c>
      <c r="L17" s="98">
        <v>3.212890479648657</v>
      </c>
      <c r="M17" s="98">
        <v>3.2269156352399344</v>
      </c>
      <c r="N17" s="98">
        <v>3.4352368480474729</v>
      </c>
      <c r="O17" s="98">
        <v>3.4204739826998427</v>
      </c>
      <c r="P17" s="98">
        <v>3.8216436498173034</v>
      </c>
      <c r="Q17" s="98">
        <v>3.5084783131307717</v>
      </c>
      <c r="R17" s="98">
        <v>3.4115974902658119</v>
      </c>
      <c r="S17" s="98">
        <v>3.6113915733468933</v>
      </c>
      <c r="T17" s="98">
        <v>3.5090556371375796</v>
      </c>
      <c r="U17" s="98">
        <v>3.12492269387233</v>
      </c>
      <c r="V17" s="98">
        <v>3.2942827951558606</v>
      </c>
      <c r="W17" s="98">
        <v>2.5204267644835738</v>
      </c>
      <c r="X17" s="98">
        <v>2.5591929097142585</v>
      </c>
      <c r="Y17" s="98">
        <v>1.8526738705683863</v>
      </c>
      <c r="DA17" s="63" t="s">
        <v>1586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0.40947879029929934</v>
      </c>
      <c r="F18" s="98">
        <v>0.46197241216778701</v>
      </c>
      <c r="G18" s="98">
        <v>0.54680586492654681</v>
      </c>
      <c r="H18" s="98">
        <v>0.70535569627935357</v>
      </c>
      <c r="I18" s="98">
        <v>0.8196030753652801</v>
      </c>
      <c r="J18" s="98">
        <v>1.0023081046790938</v>
      </c>
      <c r="K18" s="98">
        <v>1.4377949616866383</v>
      </c>
      <c r="L18" s="98">
        <v>2.1879125693092538</v>
      </c>
      <c r="M18" s="98">
        <v>2.7024866630173832</v>
      </c>
      <c r="N18" s="98">
        <v>3.0288282137675275</v>
      </c>
      <c r="O18" s="98">
        <v>3.167367186226457</v>
      </c>
      <c r="P18" s="98">
        <v>3.1847074355284559</v>
      </c>
      <c r="Q18" s="98">
        <v>3.2997573588184208</v>
      </c>
      <c r="R18" s="98">
        <v>3.4305186312966307</v>
      </c>
      <c r="S18" s="98">
        <v>3.5241166300500688</v>
      </c>
      <c r="T18" s="98">
        <v>3.3751792882637766</v>
      </c>
      <c r="U18" s="98">
        <v>3.071499724169465</v>
      </c>
      <c r="V18" s="98">
        <v>2.9688523483290465</v>
      </c>
      <c r="W18" s="98">
        <v>2.8010983750666698</v>
      </c>
      <c r="X18" s="98">
        <v>2.5706520484580815</v>
      </c>
      <c r="Y18" s="98">
        <v>2.3403433787645618</v>
      </c>
      <c r="DA18" s="63" t="s">
        <v>1587</v>
      </c>
    </row>
    <row r="19" spans="1:105" ht="12" customHeight="1" x14ac:dyDescent="0.25">
      <c r="A19" s="121" t="s">
        <v>54</v>
      </c>
      <c r="B19" s="122">
        <v>51.671830782955936</v>
      </c>
      <c r="C19" s="122">
        <v>49.507145167768279</v>
      </c>
      <c r="D19" s="122">
        <v>46.848613107261208</v>
      </c>
      <c r="E19" s="122">
        <v>46.132458502194609</v>
      </c>
      <c r="F19" s="122">
        <v>44.849431639633231</v>
      </c>
      <c r="G19" s="122">
        <v>42.870329053115903</v>
      </c>
      <c r="H19" s="122">
        <v>45.633527328356983</v>
      </c>
      <c r="I19" s="122">
        <v>39.469585685083466</v>
      </c>
      <c r="J19" s="122">
        <v>41.607111867559475</v>
      </c>
      <c r="K19" s="122">
        <v>45.95308030452118</v>
      </c>
      <c r="L19" s="122">
        <v>52.801186340877706</v>
      </c>
      <c r="M19" s="122">
        <v>50.11691087993286</v>
      </c>
      <c r="N19" s="122">
        <v>54.996605429480901</v>
      </c>
      <c r="O19" s="122">
        <v>54.813016458973166</v>
      </c>
      <c r="P19" s="122">
        <v>47.15750793054417</v>
      </c>
      <c r="Q19" s="122">
        <v>48.32753658775561</v>
      </c>
      <c r="R19" s="122">
        <v>45.880973613078822</v>
      </c>
      <c r="S19" s="122">
        <v>43.987857331419846</v>
      </c>
      <c r="T19" s="122">
        <v>39.357739652367684</v>
      </c>
      <c r="U19" s="122">
        <v>34.089957106623864</v>
      </c>
      <c r="V19" s="122">
        <v>33.228167727784133</v>
      </c>
      <c r="W19" s="122">
        <v>35.611744016732537</v>
      </c>
      <c r="X19" s="122">
        <v>27.537234251237678</v>
      </c>
      <c r="Y19" s="122">
        <v>25.54081581374318</v>
      </c>
      <c r="DA19" s="130" t="s">
        <v>1588</v>
      </c>
    </row>
    <row r="20" spans="1:105" ht="12" customHeight="1" x14ac:dyDescent="0.25">
      <c r="A20" s="97" t="s">
        <v>51</v>
      </c>
      <c r="B20" s="98">
        <v>0.8619333302959743</v>
      </c>
      <c r="C20" s="98">
        <v>0.79627493692328777</v>
      </c>
      <c r="D20" s="98">
        <v>0.74956347968998593</v>
      </c>
      <c r="E20" s="98">
        <v>0.76094419052938478</v>
      </c>
      <c r="F20" s="98">
        <v>0.76368268915838633</v>
      </c>
      <c r="G20" s="98">
        <v>0.68276176566612068</v>
      </c>
      <c r="H20" s="98">
        <v>0.82815811043181675</v>
      </c>
      <c r="I20" s="98">
        <v>0.63364602395703484</v>
      </c>
      <c r="J20" s="98">
        <v>0.67002925959627102</v>
      </c>
      <c r="K20" s="98">
        <v>0.78133992019310949</v>
      </c>
      <c r="L20" s="98">
        <v>0.96766105192173746</v>
      </c>
      <c r="M20" s="98">
        <v>0.96418373448518857</v>
      </c>
      <c r="N20" s="98">
        <v>0.97094160476199354</v>
      </c>
      <c r="O20" s="98">
        <v>0.97191554737110064</v>
      </c>
      <c r="P20" s="98">
        <v>0.96778299628769571</v>
      </c>
      <c r="Q20" s="98">
        <v>0.97086080061144631</v>
      </c>
      <c r="R20" s="98">
        <v>0.73203878857361104</v>
      </c>
      <c r="S20" s="98">
        <v>0.81269704786471553</v>
      </c>
      <c r="T20" s="98">
        <v>0.81257762491640495</v>
      </c>
      <c r="U20" s="98">
        <v>0.70117989872934072</v>
      </c>
      <c r="V20" s="98">
        <v>0.40513040985956067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4.866344663553142</v>
      </c>
      <c r="C21" s="98">
        <v>5.0012148107224101</v>
      </c>
      <c r="D21" s="98">
        <v>4.1343119101578631</v>
      </c>
      <c r="E21" s="98">
        <v>3.5169752224370612</v>
      </c>
      <c r="F21" s="98">
        <v>3.5607103011167092</v>
      </c>
      <c r="G21" s="98">
        <v>2.1527117709264854</v>
      </c>
      <c r="H21" s="98">
        <v>2.0803657506059956</v>
      </c>
      <c r="I21" s="98">
        <v>1.6150857707267632</v>
      </c>
      <c r="J21" s="98">
        <v>1.143383730209834</v>
      </c>
      <c r="K21" s="98">
        <v>0.36440368365569353</v>
      </c>
      <c r="L21" s="98">
        <v>1.3771507119938455</v>
      </c>
      <c r="M21" s="98">
        <v>2.404778740534991</v>
      </c>
      <c r="N21" s="98">
        <v>3.1812477067907143</v>
      </c>
      <c r="O21" s="98">
        <v>2.501842761958827</v>
      </c>
      <c r="P21" s="98">
        <v>3.7587556782756102</v>
      </c>
      <c r="Q21" s="98">
        <v>2.9392870827981978</v>
      </c>
      <c r="R21" s="98">
        <v>1.930337654468719</v>
      </c>
      <c r="S21" s="98">
        <v>1.8339163735904214</v>
      </c>
      <c r="T21" s="98">
        <v>2.0383887005002483</v>
      </c>
      <c r="U21" s="98">
        <v>1.4745061513128259</v>
      </c>
      <c r="V21" s="98">
        <v>1.4862331127659976</v>
      </c>
      <c r="W21" s="98">
        <v>0.98917732920480406</v>
      </c>
      <c r="X21" s="98">
        <v>0.70875820404622591</v>
      </c>
      <c r="Y21" s="98">
        <v>0.70954791994317679</v>
      </c>
      <c r="DA21" s="63" t="s">
        <v>1590</v>
      </c>
    </row>
    <row r="22" spans="1:105" ht="12" customHeight="1" x14ac:dyDescent="0.25">
      <c r="A22" s="109" t="s">
        <v>120</v>
      </c>
      <c r="B22" s="33">
        <v>45.943552789106818</v>
      </c>
      <c r="C22" s="33">
        <v>43.70965542012258</v>
      </c>
      <c r="D22" s="33">
        <v>41.964737717413357</v>
      </c>
      <c r="E22" s="33">
        <v>41.854539089228162</v>
      </c>
      <c r="F22" s="33">
        <v>40.525038649358137</v>
      </c>
      <c r="G22" s="33">
        <v>40.034855516523294</v>
      </c>
      <c r="H22" s="33">
        <v>42.725003467319169</v>
      </c>
      <c r="I22" s="33">
        <v>37.220853890399667</v>
      </c>
      <c r="J22" s="33">
        <v>39.793698877753371</v>
      </c>
      <c r="K22" s="33">
        <v>44.80733670067238</v>
      </c>
      <c r="L22" s="33">
        <v>50.456374576962119</v>
      </c>
      <c r="M22" s="33">
        <v>46.747948404912677</v>
      </c>
      <c r="N22" s="33">
        <v>50.844416117928191</v>
      </c>
      <c r="O22" s="33">
        <v>51.339258149643236</v>
      </c>
      <c r="P22" s="33">
        <v>42.430969255980862</v>
      </c>
      <c r="Q22" s="33">
        <v>44.417388704345967</v>
      </c>
      <c r="R22" s="33">
        <v>43.218597170036496</v>
      </c>
      <c r="S22" s="33">
        <v>41.34124390996471</v>
      </c>
      <c r="T22" s="33">
        <v>36.506773326951034</v>
      </c>
      <c r="U22" s="33">
        <v>31.914271056581697</v>
      </c>
      <c r="V22" s="33">
        <v>31.336804205158572</v>
      </c>
      <c r="W22" s="33">
        <v>34.62256668752773</v>
      </c>
      <c r="X22" s="33">
        <v>26.828476047191451</v>
      </c>
      <c r="Y22" s="33">
        <v>24.831267893800003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69.428484274161008</v>
      </c>
      <c r="C24" s="117">
        <f t="shared" si="7"/>
        <v>79.109263276295195</v>
      </c>
      <c r="D24" s="117">
        <f t="shared" si="7"/>
        <v>62.763141312873664</v>
      </c>
      <c r="E24" s="117">
        <f t="shared" si="7"/>
        <v>56.569684577806051</v>
      </c>
      <c r="F24" s="117">
        <f t="shared" si="7"/>
        <v>55.943471141657632</v>
      </c>
      <c r="G24" s="117">
        <f t="shared" si="7"/>
        <v>35.364980359894716</v>
      </c>
      <c r="H24" s="117">
        <f t="shared" si="7"/>
        <v>35.666245898964895</v>
      </c>
      <c r="I24" s="117">
        <f t="shared" si="7"/>
        <v>24.23858447843218</v>
      </c>
      <c r="J24" s="117">
        <f t="shared" si="7"/>
        <v>18.501298941579595</v>
      </c>
      <c r="K24" s="117">
        <f t="shared" si="7"/>
        <v>8.2435682713312648</v>
      </c>
      <c r="L24" s="117">
        <f t="shared" si="7"/>
        <v>24.446437802144104</v>
      </c>
      <c r="M24" s="117">
        <f t="shared" si="7"/>
        <v>29.443599209996698</v>
      </c>
      <c r="N24" s="117">
        <f t="shared" si="7"/>
        <v>45.258528605207601</v>
      </c>
      <c r="O24" s="117">
        <f t="shared" si="7"/>
        <v>40.695416389318588</v>
      </c>
      <c r="P24" s="117">
        <f t="shared" si="7"/>
        <v>44.434341738839123</v>
      </c>
      <c r="Q24" s="117">
        <f t="shared" si="7"/>
        <v>45.181114638414876</v>
      </c>
      <c r="R24" s="117">
        <f t="shared" ref="R24:V24" si="8">R25+R28+R30+R39</f>
        <v>50.221451818117231</v>
      </c>
      <c r="S24" s="117">
        <f t="shared" si="8"/>
        <v>50.892354184894458</v>
      </c>
      <c r="T24" s="117">
        <f t="shared" si="8"/>
        <v>56.63680895348859</v>
      </c>
      <c r="U24" s="117">
        <f t="shared" si="8"/>
        <v>52.687746613841341</v>
      </c>
      <c r="V24" s="117">
        <f t="shared" si="8"/>
        <v>55.086482495275646</v>
      </c>
      <c r="W24" s="117">
        <f t="shared" ref="W24:Y24" si="9">W25+W28+W30+W39</f>
        <v>59.478797781432057</v>
      </c>
      <c r="X24" s="117">
        <f t="shared" si="9"/>
        <v>54.602581470906841</v>
      </c>
      <c r="Y24" s="117">
        <f t="shared" si="9"/>
        <v>65.42281868492887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58.473640953275677</v>
      </c>
      <c r="C25" s="122">
        <f t="shared" si="10"/>
        <v>68.348048624927415</v>
      </c>
      <c r="D25" s="122">
        <f t="shared" si="10"/>
        <v>53.208791099467469</v>
      </c>
      <c r="E25" s="122">
        <f t="shared" si="10"/>
        <v>47.875410052170778</v>
      </c>
      <c r="F25" s="122">
        <f t="shared" si="10"/>
        <v>48.361168821055912</v>
      </c>
      <c r="G25" s="122">
        <f t="shared" si="10"/>
        <v>29.227137377240759</v>
      </c>
      <c r="H25" s="122">
        <f t="shared" si="10"/>
        <v>30.360241825338299</v>
      </c>
      <c r="I25" s="122">
        <f t="shared" si="10"/>
        <v>20.082824702113744</v>
      </c>
      <c r="J25" s="122">
        <f t="shared" si="10"/>
        <v>14.753764559454545</v>
      </c>
      <c r="K25" s="122">
        <f t="shared" si="10"/>
        <v>4.7392218923186187</v>
      </c>
      <c r="L25" s="122">
        <f t="shared" si="10"/>
        <v>20.799309131251992</v>
      </c>
      <c r="M25" s="122">
        <f t="shared" si="10"/>
        <v>25.180846851732181</v>
      </c>
      <c r="N25" s="122">
        <f t="shared" si="10"/>
        <v>39.545316735113467</v>
      </c>
      <c r="O25" s="122">
        <f t="shared" si="10"/>
        <v>34.546273419145606</v>
      </c>
      <c r="P25" s="122">
        <f t="shared" si="10"/>
        <v>37.742575404656179</v>
      </c>
      <c r="Q25" s="122">
        <f t="shared" si="10"/>
        <v>38.066296705326991</v>
      </c>
      <c r="R25" s="122">
        <f t="shared" ref="R25:V25" si="11">SUM(R26:R27)</f>
        <v>42.619921859313678</v>
      </c>
      <c r="S25" s="122">
        <f t="shared" si="11"/>
        <v>42.771731286680584</v>
      </c>
      <c r="T25" s="122">
        <f t="shared" si="11"/>
        <v>48.318539121159695</v>
      </c>
      <c r="U25" s="122">
        <f t="shared" si="11"/>
        <v>44.634692800140442</v>
      </c>
      <c r="V25" s="122">
        <f t="shared" si="11"/>
        <v>46.654108317855957</v>
      </c>
      <c r="W25" s="122">
        <f t="shared" ref="W25:Y25" si="12">SUM(W26:W27)</f>
        <v>50.985628506893462</v>
      </c>
      <c r="X25" s="122">
        <f t="shared" si="12"/>
        <v>46.552614105581348</v>
      </c>
      <c r="Y25" s="122">
        <f t="shared" si="12"/>
        <v>58.0544029230295</v>
      </c>
      <c r="DA25" s="130" t="s">
        <v>1593</v>
      </c>
    </row>
    <row r="26" spans="1:105" ht="12" customHeight="1" x14ac:dyDescent="0.25">
      <c r="A26" s="97" t="s">
        <v>74</v>
      </c>
      <c r="B26" s="98">
        <v>57.868182875319079</v>
      </c>
      <c r="C26" s="98">
        <v>67.644187204254081</v>
      </c>
      <c r="D26" s="98">
        <v>52.678676271047962</v>
      </c>
      <c r="E26" s="98">
        <v>47.40324638572519</v>
      </c>
      <c r="F26" s="98">
        <v>47.894510612563423</v>
      </c>
      <c r="G26" s="98">
        <v>28.950360868315769</v>
      </c>
      <c r="H26" s="98">
        <v>30.074747261968707</v>
      </c>
      <c r="I26" s="98">
        <v>19.901811264462285</v>
      </c>
      <c r="J26" s="98">
        <v>14.622404460305523</v>
      </c>
      <c r="K26" s="98">
        <v>4.6971819776821304</v>
      </c>
      <c r="L26" s="98">
        <v>20.602593885454077</v>
      </c>
      <c r="M26" s="98">
        <v>24.938422462540199</v>
      </c>
      <c r="N26" s="98">
        <v>39.134928710869787</v>
      </c>
      <c r="O26" s="98">
        <v>34.173388261681964</v>
      </c>
      <c r="P26" s="98">
        <v>37.348400971630149</v>
      </c>
      <c r="Q26" s="98">
        <v>37.661249641731125</v>
      </c>
      <c r="R26" s="98">
        <v>42.157580968758964</v>
      </c>
      <c r="S26" s="98">
        <v>42.3019489825165</v>
      </c>
      <c r="T26" s="98">
        <v>47.787876182287199</v>
      </c>
      <c r="U26" s="98">
        <v>44.139997133849285</v>
      </c>
      <c r="V26" s="98">
        <v>46.131857265692233</v>
      </c>
      <c r="W26" s="98">
        <v>50.412711378618518</v>
      </c>
      <c r="X26" s="98">
        <v>46.03040985955861</v>
      </c>
      <c r="Y26" s="98">
        <v>57.404069934078564</v>
      </c>
      <c r="DA26" s="63" t="s">
        <v>1594</v>
      </c>
    </row>
    <row r="27" spans="1:105" ht="12" customHeight="1" x14ac:dyDescent="0.25">
      <c r="A27" s="97" t="s">
        <v>53</v>
      </c>
      <c r="B27" s="98">
        <v>0.60545807795659845</v>
      </c>
      <c r="C27" s="98">
        <v>0.70386142067333468</v>
      </c>
      <c r="D27" s="98">
        <v>0.5301148284195033</v>
      </c>
      <c r="E27" s="98">
        <v>0.47216366644558938</v>
      </c>
      <c r="F27" s="98">
        <v>0.46665820849249107</v>
      </c>
      <c r="G27" s="98">
        <v>0.27677650892498878</v>
      </c>
      <c r="H27" s="98">
        <v>0.28549456336959089</v>
      </c>
      <c r="I27" s="98">
        <v>0.18101343765145986</v>
      </c>
      <c r="J27" s="98">
        <v>0.13136009914902233</v>
      </c>
      <c r="K27" s="98">
        <v>4.2039914636488457E-2</v>
      </c>
      <c r="L27" s="98">
        <v>0.19671524579791635</v>
      </c>
      <c r="M27" s="98">
        <v>0.24242438919198173</v>
      </c>
      <c r="N27" s="98">
        <v>0.41038802424367665</v>
      </c>
      <c r="O27" s="98">
        <v>0.37288515746363887</v>
      </c>
      <c r="P27" s="98">
        <v>0.3941744330260275</v>
      </c>
      <c r="Q27" s="98">
        <v>0.40504706359586562</v>
      </c>
      <c r="R27" s="98">
        <v>0.46234089055471367</v>
      </c>
      <c r="S27" s="98">
        <v>0.46978230416408551</v>
      </c>
      <c r="T27" s="98">
        <v>0.53066293887249605</v>
      </c>
      <c r="U27" s="98">
        <v>0.49469566629115902</v>
      </c>
      <c r="V27" s="98">
        <v>0.52225105216372236</v>
      </c>
      <c r="W27" s="98">
        <v>0.57291712827494368</v>
      </c>
      <c r="X27" s="98">
        <v>0.52220424602273618</v>
      </c>
      <c r="Y27" s="98">
        <v>0.65033298895093505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7.6701474218852468E-3</v>
      </c>
      <c r="C28" s="122">
        <f t="shared" si="13"/>
        <v>6.6381977816626645E-3</v>
      </c>
      <c r="D28" s="122">
        <f t="shared" si="13"/>
        <v>6.2145703925759093E-3</v>
      </c>
      <c r="E28" s="122">
        <f t="shared" si="13"/>
        <v>6.7415537302884833E-3</v>
      </c>
      <c r="F28" s="122">
        <f t="shared" si="13"/>
        <v>4.2646443273150576E-3</v>
      </c>
      <c r="G28" s="122">
        <f t="shared" si="13"/>
        <v>3.1759162156622732E-3</v>
      </c>
      <c r="H28" s="122">
        <f t="shared" si="13"/>
        <v>2.3589820295931681E-3</v>
      </c>
      <c r="I28" s="122">
        <f t="shared" si="13"/>
        <v>1.5007283475972461E-3</v>
      </c>
      <c r="J28" s="122">
        <f t="shared" si="13"/>
        <v>1.2489634994223525E-3</v>
      </c>
      <c r="K28" s="122">
        <f t="shared" si="13"/>
        <v>8.5877477926059526E-4</v>
      </c>
      <c r="L28" s="122">
        <f t="shared" si="13"/>
        <v>1.4073116805416778E-3</v>
      </c>
      <c r="M28" s="122">
        <f t="shared" si="13"/>
        <v>3.2970470800620698E-3</v>
      </c>
      <c r="N28" s="122">
        <f t="shared" si="13"/>
        <v>7.9704816304111831E-3</v>
      </c>
      <c r="O28" s="122">
        <f t="shared" si="13"/>
        <v>1.6288702272999184E-2</v>
      </c>
      <c r="P28" s="122">
        <f t="shared" si="13"/>
        <v>1.8299766460587213E-2</v>
      </c>
      <c r="Q28" s="122">
        <f t="shared" si="13"/>
        <v>3.9679684069514332E-2</v>
      </c>
      <c r="R28" s="122">
        <f t="shared" si="13"/>
        <v>3.965489394452143E-2</v>
      </c>
      <c r="S28" s="122">
        <f t="shared" si="13"/>
        <v>3.5860619943844194E-2</v>
      </c>
      <c r="T28" s="122">
        <f t="shared" si="13"/>
        <v>4.1307807678805826E-2</v>
      </c>
      <c r="U28" s="122">
        <f t="shared" si="13"/>
        <v>3.7523973304259564E-2</v>
      </c>
      <c r="V28" s="122">
        <f t="shared" si="13"/>
        <v>2.9847531121803647E-2</v>
      </c>
      <c r="W28" s="122">
        <f t="shared" si="13"/>
        <v>3.0912264950484252E-2</v>
      </c>
      <c r="X28" s="122">
        <f t="shared" si="13"/>
        <v>3.5087266754500017E-2</v>
      </c>
      <c r="Y28" s="122">
        <f t="shared" si="13"/>
        <v>3.3525555260050861E-2</v>
      </c>
      <c r="DA28" s="130" t="s">
        <v>1596</v>
      </c>
    </row>
    <row r="29" spans="1:105" ht="12" customHeight="1" x14ac:dyDescent="0.25">
      <c r="A29" s="97" t="s">
        <v>53</v>
      </c>
      <c r="B29" s="98">
        <v>7.6701474218852468E-3</v>
      </c>
      <c r="C29" s="98">
        <v>6.6381977816626645E-3</v>
      </c>
      <c r="D29" s="98">
        <v>6.2145703925759093E-3</v>
      </c>
      <c r="E29" s="98">
        <v>6.7415537302884833E-3</v>
      </c>
      <c r="F29" s="98">
        <v>4.2646443273150576E-3</v>
      </c>
      <c r="G29" s="98">
        <v>3.1759162156622732E-3</v>
      </c>
      <c r="H29" s="98">
        <v>2.3589820295931681E-3</v>
      </c>
      <c r="I29" s="98">
        <v>1.5007283475972461E-3</v>
      </c>
      <c r="J29" s="98">
        <v>1.2489634994223525E-3</v>
      </c>
      <c r="K29" s="98">
        <v>8.5877477926059526E-4</v>
      </c>
      <c r="L29" s="98">
        <v>1.4073116805416778E-3</v>
      </c>
      <c r="M29" s="98">
        <v>3.2970470800620698E-3</v>
      </c>
      <c r="N29" s="98">
        <v>7.9704816304111831E-3</v>
      </c>
      <c r="O29" s="98">
        <v>1.6288702272999184E-2</v>
      </c>
      <c r="P29" s="98">
        <v>1.8299766460587213E-2</v>
      </c>
      <c r="Q29" s="98">
        <v>3.9679684069514332E-2</v>
      </c>
      <c r="R29" s="98">
        <v>3.965489394452143E-2</v>
      </c>
      <c r="S29" s="98">
        <v>3.5860619943844194E-2</v>
      </c>
      <c r="T29" s="98">
        <v>4.1307807678805826E-2</v>
      </c>
      <c r="U29" s="98">
        <v>3.7523973304259564E-2</v>
      </c>
      <c r="V29" s="98">
        <v>2.9847531121803647E-2</v>
      </c>
      <c r="W29" s="98">
        <v>3.0912264950484252E-2</v>
      </c>
      <c r="X29" s="98">
        <v>3.5087266754500017E-2</v>
      </c>
      <c r="Y29" s="98">
        <v>3.3525555260050861E-2</v>
      </c>
      <c r="DA29" s="63" t="s">
        <v>1597</v>
      </c>
    </row>
    <row r="30" spans="1:105" ht="12" customHeight="1" x14ac:dyDescent="0.25">
      <c r="A30" s="121" t="s">
        <v>55</v>
      </c>
      <c r="B30" s="122">
        <v>7.8127722103714596</v>
      </c>
      <c r="C30" s="122">
        <v>7.6774050963999247</v>
      </c>
      <c r="D30" s="122">
        <v>6.8398155634872406</v>
      </c>
      <c r="E30" s="122">
        <v>6.2223834012287327</v>
      </c>
      <c r="F30" s="122">
        <v>5.4039017689620108</v>
      </c>
      <c r="G30" s="122">
        <v>4.3869398054720712</v>
      </c>
      <c r="H30" s="122">
        <v>3.7489377618465456</v>
      </c>
      <c r="I30" s="122">
        <v>2.983110931082769</v>
      </c>
      <c r="J30" s="122">
        <v>2.6374265292787076</v>
      </c>
      <c r="K30" s="122">
        <v>2.4179533912762432</v>
      </c>
      <c r="L30" s="122">
        <v>2.4761806450027444</v>
      </c>
      <c r="M30" s="122">
        <v>2.896409006013132</v>
      </c>
      <c r="N30" s="122">
        <v>3.7485142873362309</v>
      </c>
      <c r="O30" s="122">
        <v>4.0030840390141194</v>
      </c>
      <c r="P30" s="122">
        <v>4.5771515638291493</v>
      </c>
      <c r="Q30" s="122">
        <v>4.7839895591667974</v>
      </c>
      <c r="R30" s="122">
        <v>5.15910087343077</v>
      </c>
      <c r="S30" s="122">
        <v>5.6124711987143403</v>
      </c>
      <c r="T30" s="122">
        <v>5.8098604794270665</v>
      </c>
      <c r="U30" s="122">
        <v>5.664901464070077</v>
      </c>
      <c r="V30" s="122">
        <v>5.9382872979548669</v>
      </c>
      <c r="W30" s="122">
        <v>5.5364606272051891</v>
      </c>
      <c r="X30" s="122">
        <v>5.4783003174031748</v>
      </c>
      <c r="Y30" s="122">
        <v>4.7708842250808212</v>
      </c>
      <c r="DA30" s="130" t="s">
        <v>1598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7.8127722103714596</v>
      </c>
      <c r="C35" s="101">
        <v>7.6774050963999247</v>
      </c>
      <c r="D35" s="101">
        <v>6.8398155634872406</v>
      </c>
      <c r="E35" s="101">
        <v>6.1784758583641279</v>
      </c>
      <c r="F35" s="101">
        <v>5.3536655302342409</v>
      </c>
      <c r="G35" s="101">
        <v>4.3327866183756107</v>
      </c>
      <c r="H35" s="101">
        <v>3.6753899525353675</v>
      </c>
      <c r="I35" s="101">
        <v>2.9075497929026666</v>
      </c>
      <c r="J35" s="101">
        <v>2.5604520421741155</v>
      </c>
      <c r="K35" s="101">
        <v>2.3077292763057224</v>
      </c>
      <c r="L35" s="101">
        <v>2.312585492581873</v>
      </c>
      <c r="M35" s="101">
        <v>2.644061340499626</v>
      </c>
      <c r="N35" s="101">
        <v>3.4048019073057616</v>
      </c>
      <c r="O35" s="101">
        <v>3.6319355140775782</v>
      </c>
      <c r="P35" s="101">
        <v>4.14274831426013</v>
      </c>
      <c r="Q35" s="101">
        <v>4.3392237068892321</v>
      </c>
      <c r="R35" s="101">
        <v>4.67997658422395</v>
      </c>
      <c r="S35" s="101">
        <v>5.0796098122574094</v>
      </c>
      <c r="T35" s="101">
        <v>5.2301717700195791</v>
      </c>
      <c r="U35" s="101">
        <v>5.0956937959918793</v>
      </c>
      <c r="V35" s="101">
        <v>5.3294577133499415</v>
      </c>
      <c r="W35" s="101">
        <v>4.9654469801768064</v>
      </c>
      <c r="X35" s="101">
        <v>4.8226862240053663</v>
      </c>
      <c r="Y35" s="101">
        <v>4.1775761630422803</v>
      </c>
      <c r="DA35" s="131" t="s">
        <v>1603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4.3907542864604618E-2</v>
      </c>
      <c r="F36" s="104">
        <v>5.0236238727769597E-2</v>
      </c>
      <c r="G36" s="104">
        <v>5.4153187096460678E-2</v>
      </c>
      <c r="H36" s="104">
        <v>7.3547809311178075E-2</v>
      </c>
      <c r="I36" s="104">
        <v>7.5561138180102572E-2</v>
      </c>
      <c r="J36" s="104">
        <v>7.6974487104592246E-2</v>
      </c>
      <c r="K36" s="104">
        <v>0.1102241149705209</v>
      </c>
      <c r="L36" s="104">
        <v>0.16359515242087153</v>
      </c>
      <c r="M36" s="104">
        <v>0.25234766551350596</v>
      </c>
      <c r="N36" s="104">
        <v>0.34371238003046933</v>
      </c>
      <c r="O36" s="104">
        <v>0.37114852493654094</v>
      </c>
      <c r="P36" s="104">
        <v>0.43440324956901899</v>
      </c>
      <c r="Q36" s="104">
        <v>0.44476585227756499</v>
      </c>
      <c r="R36" s="104">
        <v>0.4791242892068196</v>
      </c>
      <c r="S36" s="104">
        <v>0.53286138645693049</v>
      </c>
      <c r="T36" s="104">
        <v>0.57968870940748773</v>
      </c>
      <c r="U36" s="104">
        <v>0.56920766807819811</v>
      </c>
      <c r="V36" s="104">
        <v>0.60882958460492498</v>
      </c>
      <c r="W36" s="104">
        <v>0.57101364702838309</v>
      </c>
      <c r="X36" s="104">
        <v>0.65561409339780807</v>
      </c>
      <c r="Y36" s="104">
        <v>0.59330806203854081</v>
      </c>
      <c r="DA36" s="132" t="s">
        <v>1604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2.6789677338999309E-2</v>
      </c>
      <c r="F37" s="98">
        <v>3.0814148272500862E-2</v>
      </c>
      <c r="G37" s="98">
        <v>3.2349507073365501E-2</v>
      </c>
      <c r="H37" s="98">
        <v>4.5420085969444635E-2</v>
      </c>
      <c r="I37" s="98">
        <v>4.6092398895396083E-2</v>
      </c>
      <c r="J37" s="98">
        <v>4.62496306563627E-2</v>
      </c>
      <c r="K37" s="98">
        <v>6.6900045353978824E-2</v>
      </c>
      <c r="L37" s="98">
        <v>9.7316541452457939E-2</v>
      </c>
      <c r="M37" s="98">
        <v>0.13708473155277301</v>
      </c>
      <c r="N37" s="98">
        <v>0.18201429646500328</v>
      </c>
      <c r="O37" s="98">
        <v>0.19188483637261922</v>
      </c>
      <c r="P37" s="98">
        <v>0.23599328656170765</v>
      </c>
      <c r="Q37" s="98">
        <v>0.22858841996108098</v>
      </c>
      <c r="R37" s="98">
        <v>0.23865558429003028</v>
      </c>
      <c r="S37" s="98">
        <v>0.27009105565189123</v>
      </c>
      <c r="T37" s="98">
        <v>0.29558574283526479</v>
      </c>
      <c r="U37" s="98">
        <v>0.28627035942291379</v>
      </c>
      <c r="V37" s="98">
        <v>0.31875572503186062</v>
      </c>
      <c r="W37" s="98">
        <v>0.26894770527265022</v>
      </c>
      <c r="X37" s="98">
        <v>0.32510511378036733</v>
      </c>
      <c r="Y37" s="98">
        <v>0.26090460174333413</v>
      </c>
      <c r="DA37" s="63" t="s">
        <v>1605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1.7117865525605305E-2</v>
      </c>
      <c r="F38" s="98">
        <v>1.9422090455268739E-2</v>
      </c>
      <c r="G38" s="98">
        <v>2.1803680023095181E-2</v>
      </c>
      <c r="H38" s="98">
        <v>2.8127723341733447E-2</v>
      </c>
      <c r="I38" s="98">
        <v>2.9468739284706488E-2</v>
      </c>
      <c r="J38" s="98">
        <v>3.0724856448229549E-2</v>
      </c>
      <c r="K38" s="98">
        <v>4.3324069616542081E-2</v>
      </c>
      <c r="L38" s="98">
        <v>6.6278610968413587E-2</v>
      </c>
      <c r="M38" s="98">
        <v>0.11526293396073295</v>
      </c>
      <c r="N38" s="98">
        <v>0.16169808356546603</v>
      </c>
      <c r="O38" s="98">
        <v>0.17926368856392169</v>
      </c>
      <c r="P38" s="98">
        <v>0.19840996300731134</v>
      </c>
      <c r="Q38" s="98">
        <v>0.21617743231648401</v>
      </c>
      <c r="R38" s="98">
        <v>0.24046870491678932</v>
      </c>
      <c r="S38" s="98">
        <v>0.2627703308050392</v>
      </c>
      <c r="T38" s="98">
        <v>0.28410296657222295</v>
      </c>
      <c r="U38" s="98">
        <v>0.28293730865528433</v>
      </c>
      <c r="V38" s="98">
        <v>0.29007385957306442</v>
      </c>
      <c r="W38" s="98">
        <v>0.30206594175573287</v>
      </c>
      <c r="X38" s="98">
        <v>0.3305089796174408</v>
      </c>
      <c r="Y38" s="98">
        <v>0.33240346029520668</v>
      </c>
      <c r="DA38" s="63" t="s">
        <v>1606</v>
      </c>
    </row>
    <row r="39" spans="1:105" ht="12" customHeight="1" x14ac:dyDescent="0.25">
      <c r="A39" s="121" t="s">
        <v>54</v>
      </c>
      <c r="B39" s="122">
        <v>3.1344009630919851</v>
      </c>
      <c r="C39" s="122">
        <v>3.0771713571861903</v>
      </c>
      <c r="D39" s="122">
        <v>2.7083200795263753</v>
      </c>
      <c r="E39" s="122">
        <v>2.4651495706762527</v>
      </c>
      <c r="F39" s="122">
        <v>2.1741359073123965</v>
      </c>
      <c r="G39" s="122">
        <v>1.7477272609662191</v>
      </c>
      <c r="H39" s="122">
        <v>1.5547073297504552</v>
      </c>
      <c r="I39" s="122">
        <v>1.1711481168880691</v>
      </c>
      <c r="J39" s="122">
        <v>1.1088588893469182</v>
      </c>
      <c r="K39" s="122">
        <v>1.0855342129571424</v>
      </c>
      <c r="L39" s="122">
        <v>1.1695407142088232</v>
      </c>
      <c r="M39" s="122">
        <v>1.363046305171322</v>
      </c>
      <c r="N39" s="122">
        <v>1.9567271011274947</v>
      </c>
      <c r="O39" s="122">
        <v>2.1297702288858624</v>
      </c>
      <c r="P39" s="122">
        <v>2.0963150038932081</v>
      </c>
      <c r="Q39" s="122">
        <v>2.2911486898515721</v>
      </c>
      <c r="R39" s="122">
        <v>2.4027741914282665</v>
      </c>
      <c r="S39" s="122">
        <v>2.4722910795556921</v>
      </c>
      <c r="T39" s="122">
        <v>2.4671015452230258</v>
      </c>
      <c r="U39" s="122">
        <v>2.3506283763265641</v>
      </c>
      <c r="V39" s="122">
        <v>2.4642393483430198</v>
      </c>
      <c r="W39" s="122">
        <v>2.9257963823829187</v>
      </c>
      <c r="X39" s="122">
        <v>2.536579781167815</v>
      </c>
      <c r="Y39" s="122">
        <v>2.5640059815584992</v>
      </c>
      <c r="DA39" s="130" t="s">
        <v>1607</v>
      </c>
    </row>
    <row r="40" spans="1:105" ht="12" customHeight="1" x14ac:dyDescent="0.25">
      <c r="A40" s="97" t="s">
        <v>50</v>
      </c>
      <c r="B40" s="98">
        <v>0.30019743294301859</v>
      </c>
      <c r="C40" s="98">
        <v>0.31558421992353969</v>
      </c>
      <c r="D40" s="98">
        <v>0.25348448826471892</v>
      </c>
      <c r="E40" s="98">
        <v>0.20847421214388298</v>
      </c>
      <c r="F40" s="98">
        <v>0.19884509574212472</v>
      </c>
      <c r="G40" s="98">
        <v>0.11071821554389566</v>
      </c>
      <c r="H40" s="98">
        <v>8.823827122351835E-2</v>
      </c>
      <c r="I40" s="98">
        <v>6.0655294522990094E-2</v>
      </c>
      <c r="J40" s="98">
        <v>3.9366493291188666E-2</v>
      </c>
      <c r="K40" s="98">
        <v>9.7101947200657745E-3</v>
      </c>
      <c r="L40" s="98">
        <v>3.3898975997357708E-2</v>
      </c>
      <c r="M40" s="98">
        <v>8.5067898838622188E-2</v>
      </c>
      <c r="N40" s="98">
        <v>0.15616805850326765</v>
      </c>
      <c r="O40" s="98">
        <v>0.1274134923100928</v>
      </c>
      <c r="P40" s="98">
        <v>0.20534739281810657</v>
      </c>
      <c r="Q40" s="98">
        <v>0.16490122967068352</v>
      </c>
      <c r="R40" s="98">
        <v>0.11428231630360351</v>
      </c>
      <c r="S40" s="98">
        <v>0.11379577141905285</v>
      </c>
      <c r="T40" s="98">
        <v>0.13806169898006704</v>
      </c>
      <c r="U40" s="98">
        <v>0.11155486875490342</v>
      </c>
      <c r="V40" s="98">
        <v>0.11991541712640819</v>
      </c>
      <c r="W40" s="98">
        <v>8.5765533364683663E-2</v>
      </c>
      <c r="X40" s="98">
        <v>6.4749303482375703E-2</v>
      </c>
      <c r="Y40" s="98">
        <v>6.7060818476233394E-2</v>
      </c>
      <c r="DA40" s="63" t="s">
        <v>1608</v>
      </c>
    </row>
    <row r="41" spans="1:105" ht="12" customHeight="1" x14ac:dyDescent="0.25">
      <c r="A41" s="109" t="s">
        <v>120</v>
      </c>
      <c r="B41" s="33">
        <v>2.8342035301489665</v>
      </c>
      <c r="C41" s="33">
        <v>2.7615871372626506</v>
      </c>
      <c r="D41" s="33">
        <v>2.4548355912616562</v>
      </c>
      <c r="E41" s="33">
        <v>2.2566753585323696</v>
      </c>
      <c r="F41" s="33">
        <v>1.9752908115702716</v>
      </c>
      <c r="G41" s="33">
        <v>1.6370090454223234</v>
      </c>
      <c r="H41" s="33">
        <v>1.4664690585269369</v>
      </c>
      <c r="I41" s="33">
        <v>1.110492822365079</v>
      </c>
      <c r="J41" s="33">
        <v>1.0694923960557297</v>
      </c>
      <c r="K41" s="33">
        <v>1.0758240182370766</v>
      </c>
      <c r="L41" s="33">
        <v>1.1356417382114654</v>
      </c>
      <c r="M41" s="33">
        <v>1.2779784063326998</v>
      </c>
      <c r="N41" s="33">
        <v>1.8005590426242271</v>
      </c>
      <c r="O41" s="33">
        <v>2.0023567365757695</v>
      </c>
      <c r="P41" s="33">
        <v>1.8909676110751015</v>
      </c>
      <c r="Q41" s="33">
        <v>2.1262474601808887</v>
      </c>
      <c r="R41" s="33">
        <v>2.288491875124663</v>
      </c>
      <c r="S41" s="33">
        <v>2.3584953081366393</v>
      </c>
      <c r="T41" s="33">
        <v>2.3290398462429587</v>
      </c>
      <c r="U41" s="33">
        <v>2.2390735075716606</v>
      </c>
      <c r="V41" s="33">
        <v>2.3443239312166115</v>
      </c>
      <c r="W41" s="33">
        <v>2.8400308490182349</v>
      </c>
      <c r="X41" s="33">
        <v>2.4718304776854394</v>
      </c>
      <c r="Y41" s="33">
        <v>2.4969451630822657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1611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1612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1614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1615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1616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1617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1618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1619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1620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1621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1622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1623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1624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1625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1626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2078.6103858714091</v>
      </c>
      <c r="C62" s="117">
        <f t="shared" si="21"/>
        <v>2409.6278806382347</v>
      </c>
      <c r="D62" s="117">
        <f t="shared" si="21"/>
        <v>2258.9956005050644</v>
      </c>
      <c r="E62" s="117">
        <f t="shared" si="21"/>
        <v>2432.9924504225592</v>
      </c>
      <c r="F62" s="117">
        <f t="shared" si="21"/>
        <v>2381.3827536669496</v>
      </c>
      <c r="G62" s="117">
        <f t="shared" si="21"/>
        <v>2341.0908628689886</v>
      </c>
      <c r="H62" s="117">
        <f t="shared" si="21"/>
        <v>2302.2694719943952</v>
      </c>
      <c r="I62" s="117">
        <f t="shared" si="21"/>
        <v>2056.619800015334</v>
      </c>
      <c r="J62" s="117">
        <f t="shared" si="21"/>
        <v>2072.4890672737697</v>
      </c>
      <c r="K62" s="117">
        <f t="shared" si="21"/>
        <v>2082.1770678505195</v>
      </c>
      <c r="L62" s="117">
        <f t="shared" si="21"/>
        <v>2407.59279784004</v>
      </c>
      <c r="M62" s="117">
        <f t="shared" si="21"/>
        <v>2024.0556763583829</v>
      </c>
      <c r="N62" s="117">
        <f t="shared" si="21"/>
        <v>2048.7158858879761</v>
      </c>
      <c r="O62" s="117">
        <f t="shared" si="21"/>
        <v>2054.2789491526255</v>
      </c>
      <c r="P62" s="117">
        <f t="shared" si="21"/>
        <v>1665.1860810905839</v>
      </c>
      <c r="Q62" s="117">
        <f t="shared" si="21"/>
        <v>1811.9583255912455</v>
      </c>
      <c r="R62" s="117">
        <f t="shared" ref="R62:V62" si="22">R63+R66+R68+R77</f>
        <v>2018.844753168828</v>
      </c>
      <c r="S62" s="117">
        <f t="shared" si="22"/>
        <v>2030.8026646420967</v>
      </c>
      <c r="T62" s="117">
        <f t="shared" si="22"/>
        <v>1904.5140644453852</v>
      </c>
      <c r="U62" s="117">
        <f t="shared" si="22"/>
        <v>1820.6448592622328</v>
      </c>
      <c r="V62" s="117">
        <f t="shared" si="22"/>
        <v>1882.7937152929051</v>
      </c>
      <c r="W62" s="117">
        <f t="shared" ref="W62:Y62" si="23">W63+W66+W68+W77</f>
        <v>2112.8008188127997</v>
      </c>
      <c r="X62" s="117">
        <f t="shared" si="23"/>
        <v>1690.1524830982726</v>
      </c>
      <c r="Y62" s="117">
        <f t="shared" si="23"/>
        <v>1516.7532631063552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1721.7446013772635</v>
      </c>
      <c r="C63" s="122">
        <f t="shared" si="24"/>
        <v>2020.1821266594627</v>
      </c>
      <c r="D63" s="122">
        <f t="shared" si="24"/>
        <v>1882.1100715030477</v>
      </c>
      <c r="E63" s="122">
        <f t="shared" si="24"/>
        <v>2023.0505448788181</v>
      </c>
      <c r="F63" s="122">
        <f t="shared" si="24"/>
        <v>1978.3442731582875</v>
      </c>
      <c r="G63" s="122">
        <f t="shared" si="24"/>
        <v>1916.6102524815947</v>
      </c>
      <c r="H63" s="122">
        <f t="shared" si="24"/>
        <v>1892.0093562148054</v>
      </c>
      <c r="I63" s="122">
        <f t="shared" si="24"/>
        <v>1691.3934360058943</v>
      </c>
      <c r="J63" s="122">
        <f t="shared" si="24"/>
        <v>1704.0822513245432</v>
      </c>
      <c r="K63" s="122">
        <f t="shared" si="24"/>
        <v>1726.8325529321578</v>
      </c>
      <c r="L63" s="122">
        <f t="shared" si="24"/>
        <v>2030.1052613893564</v>
      </c>
      <c r="M63" s="122">
        <f t="shared" si="24"/>
        <v>1713.8544248397748</v>
      </c>
      <c r="N63" s="122">
        <f t="shared" si="24"/>
        <v>1736.4066618237612</v>
      </c>
      <c r="O63" s="122">
        <f t="shared" si="24"/>
        <v>1749.0065524519546</v>
      </c>
      <c r="P63" s="122">
        <f t="shared" si="24"/>
        <v>1402.8462834986303</v>
      </c>
      <c r="Q63" s="122">
        <f t="shared" si="24"/>
        <v>1523.9383440534514</v>
      </c>
      <c r="R63" s="122">
        <f t="shared" ref="R63:V63" si="25">SUM(R64:R65)</f>
        <v>1697.6526593737735</v>
      </c>
      <c r="S63" s="122">
        <f t="shared" si="25"/>
        <v>1697.9346849287608</v>
      </c>
      <c r="T63" s="122">
        <f t="shared" si="25"/>
        <v>1590.7548870642124</v>
      </c>
      <c r="U63" s="122">
        <f t="shared" si="25"/>
        <v>1522.5140007413836</v>
      </c>
      <c r="V63" s="122">
        <f t="shared" si="25"/>
        <v>1565.1980478292614</v>
      </c>
      <c r="W63" s="122">
        <f t="shared" ref="W63:Y63" si="26">SUM(W64:W65)</f>
        <v>1774.7644302126403</v>
      </c>
      <c r="X63" s="122">
        <f t="shared" si="26"/>
        <v>1435.1569925258514</v>
      </c>
      <c r="Y63" s="122">
        <f t="shared" si="26"/>
        <v>1269.1253207819057</v>
      </c>
      <c r="DA63" s="130" t="s">
        <v>1629</v>
      </c>
    </row>
    <row r="64" spans="1:105" ht="12" customHeight="1" x14ac:dyDescent="0.25">
      <c r="A64" s="97" t="s">
        <v>212</v>
      </c>
      <c r="B64" s="98">
        <v>1704.9561908251758</v>
      </c>
      <c r="C64" s="98">
        <v>2000.5165275764145</v>
      </c>
      <c r="D64" s="98">
        <v>1864.2254302972972</v>
      </c>
      <c r="E64" s="98">
        <v>2003.8176521791072</v>
      </c>
      <c r="F64" s="98">
        <v>1959.7578925000519</v>
      </c>
      <c r="G64" s="98">
        <v>1898.7628828052852</v>
      </c>
      <c r="H64" s="98">
        <v>1874.3742804459459</v>
      </c>
      <c r="I64" s="98">
        <v>1676.1519266219418</v>
      </c>
      <c r="J64" s="98">
        <v>1688.7065135707048</v>
      </c>
      <c r="K64" s="98">
        <v>1711.1570572477219</v>
      </c>
      <c r="L64" s="98">
        <v>2011.0630912747731</v>
      </c>
      <c r="M64" s="98">
        <v>1698.4018299114339</v>
      </c>
      <c r="N64" s="98">
        <v>1720.2297372709809</v>
      </c>
      <c r="O64" s="98">
        <v>1732.3347141050649</v>
      </c>
      <c r="P64" s="98">
        <v>1389.922640794797</v>
      </c>
      <c r="Q64" s="98">
        <v>1509.4132841887974</v>
      </c>
      <c r="R64" s="98">
        <v>1680.859063022496</v>
      </c>
      <c r="S64" s="98">
        <v>1680.53850835611</v>
      </c>
      <c r="T64" s="98">
        <v>1574.1483156871029</v>
      </c>
      <c r="U64" s="98">
        <v>1506.1101223499372</v>
      </c>
      <c r="V64" s="98">
        <v>1547.8400945111982</v>
      </c>
      <c r="W64" s="98">
        <v>1754.7519938830494</v>
      </c>
      <c r="X64" s="98">
        <v>1418.94266078294</v>
      </c>
      <c r="Y64" s="98">
        <v>1254.670660151723</v>
      </c>
      <c r="DA64" s="63" t="s">
        <v>1630</v>
      </c>
    </row>
    <row r="65" spans="1:105" ht="12" customHeight="1" x14ac:dyDescent="0.25">
      <c r="A65" s="97" t="s">
        <v>53</v>
      </c>
      <c r="B65" s="98">
        <v>16.788410552087708</v>
      </c>
      <c r="C65" s="98">
        <v>19.665599083048239</v>
      </c>
      <c r="D65" s="98">
        <v>17.884641205750469</v>
      </c>
      <c r="E65" s="98">
        <v>19.232892699710916</v>
      </c>
      <c r="F65" s="98">
        <v>18.586380658235626</v>
      </c>
      <c r="G65" s="98">
        <v>17.847369676309462</v>
      </c>
      <c r="H65" s="98">
        <v>17.635075768859341</v>
      </c>
      <c r="I65" s="98">
        <v>15.241509383952415</v>
      </c>
      <c r="J65" s="98">
        <v>15.375737753838338</v>
      </c>
      <c r="K65" s="98">
        <v>15.675495684435802</v>
      </c>
      <c r="L65" s="98">
        <v>19.042170114583239</v>
      </c>
      <c r="M65" s="98">
        <v>15.452594928340782</v>
      </c>
      <c r="N65" s="98">
        <v>16.176924552780306</v>
      </c>
      <c r="O65" s="98">
        <v>16.671838346889601</v>
      </c>
      <c r="P65" s="98">
        <v>12.923642703833254</v>
      </c>
      <c r="Q65" s="98">
        <v>14.525059864653867</v>
      </c>
      <c r="R65" s="98">
        <v>16.79359635127755</v>
      </c>
      <c r="S65" s="98">
        <v>17.396176572650866</v>
      </c>
      <c r="T65" s="98">
        <v>16.606571377109415</v>
      </c>
      <c r="U65" s="98">
        <v>16.403878391446362</v>
      </c>
      <c r="V65" s="98">
        <v>17.357953318063288</v>
      </c>
      <c r="W65" s="98">
        <v>20.012436329590891</v>
      </c>
      <c r="X65" s="98">
        <v>16.214331742911259</v>
      </c>
      <c r="Y65" s="98">
        <v>14.45466063018258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0.21204471190866397</v>
      </c>
      <c r="C66" s="122">
        <f t="shared" si="27"/>
        <v>0.1837552552221596</v>
      </c>
      <c r="D66" s="122">
        <f t="shared" si="27"/>
        <v>0.1741198257221358</v>
      </c>
      <c r="E66" s="122">
        <f t="shared" si="27"/>
        <v>0.226100171090517</v>
      </c>
      <c r="F66" s="122">
        <f t="shared" si="27"/>
        <v>0.19160858038440221</v>
      </c>
      <c r="G66" s="122">
        <f t="shared" si="27"/>
        <v>0.21162106642371897</v>
      </c>
      <c r="H66" s="122">
        <f t="shared" si="27"/>
        <v>0.24569100450144746</v>
      </c>
      <c r="I66" s="122">
        <f t="shared" si="27"/>
        <v>0.23481163654598242</v>
      </c>
      <c r="J66" s="122">
        <f t="shared" si="27"/>
        <v>0.23006919470322276</v>
      </c>
      <c r="K66" s="122">
        <f t="shared" si="27"/>
        <v>0.24587390254727484</v>
      </c>
      <c r="L66" s="122">
        <f t="shared" si="27"/>
        <v>0.30069556715022333</v>
      </c>
      <c r="M66" s="122">
        <f t="shared" si="27"/>
        <v>0.3093163073861962</v>
      </c>
      <c r="N66" s="122">
        <f t="shared" si="27"/>
        <v>0.35465132497141466</v>
      </c>
      <c r="O66" s="122">
        <f t="shared" si="27"/>
        <v>0.46975602102394087</v>
      </c>
      <c r="P66" s="122">
        <f t="shared" si="27"/>
        <v>0.42157893344333114</v>
      </c>
      <c r="Q66" s="122">
        <f t="shared" si="27"/>
        <v>0.88751721133349304</v>
      </c>
      <c r="R66" s="122">
        <f t="shared" si="27"/>
        <v>0.95157880500597858</v>
      </c>
      <c r="S66" s="122">
        <f t="shared" si="27"/>
        <v>1.0262855759806124</v>
      </c>
      <c r="T66" s="122">
        <f t="shared" si="27"/>
        <v>1.345932431784433</v>
      </c>
      <c r="U66" s="122">
        <f t="shared" si="27"/>
        <v>1.4089931685016954</v>
      </c>
      <c r="V66" s="122">
        <f t="shared" si="27"/>
        <v>1.2633558809896241</v>
      </c>
      <c r="W66" s="122">
        <f t="shared" si="27"/>
        <v>1.4183872760226832</v>
      </c>
      <c r="X66" s="122">
        <f t="shared" si="27"/>
        <v>1.6288993462885264</v>
      </c>
      <c r="Y66" s="122">
        <f t="shared" si="27"/>
        <v>1.4808083638444496</v>
      </c>
      <c r="DA66" s="130" t="s">
        <v>1632</v>
      </c>
    </row>
    <row r="67" spans="1:105" ht="12" customHeight="1" x14ac:dyDescent="0.25">
      <c r="A67" s="97" t="s">
        <v>53</v>
      </c>
      <c r="B67" s="98">
        <v>0.21204471190866397</v>
      </c>
      <c r="C67" s="98">
        <v>0.1837552552221596</v>
      </c>
      <c r="D67" s="98">
        <v>0.1741198257221358</v>
      </c>
      <c r="E67" s="98">
        <v>0.226100171090517</v>
      </c>
      <c r="F67" s="98">
        <v>0.19160858038440221</v>
      </c>
      <c r="G67" s="98">
        <v>0.21162106642371897</v>
      </c>
      <c r="H67" s="98">
        <v>0.24569100450144746</v>
      </c>
      <c r="I67" s="98">
        <v>0.23481163654598242</v>
      </c>
      <c r="J67" s="98">
        <v>0.23006919470322276</v>
      </c>
      <c r="K67" s="98">
        <v>0.24587390254727484</v>
      </c>
      <c r="L67" s="98">
        <v>0.30069556715022333</v>
      </c>
      <c r="M67" s="98">
        <v>0.3093163073861962</v>
      </c>
      <c r="N67" s="98">
        <v>0.35465132497141466</v>
      </c>
      <c r="O67" s="98">
        <v>0.46975602102394087</v>
      </c>
      <c r="P67" s="98">
        <v>0.42157893344333114</v>
      </c>
      <c r="Q67" s="98">
        <v>0.88751721133349304</v>
      </c>
      <c r="R67" s="98">
        <v>0.95157880500597858</v>
      </c>
      <c r="S67" s="98">
        <v>1.0262855759806124</v>
      </c>
      <c r="T67" s="98">
        <v>1.345932431784433</v>
      </c>
      <c r="U67" s="98">
        <v>1.4089931685016954</v>
      </c>
      <c r="V67" s="98">
        <v>1.2633558809896241</v>
      </c>
      <c r="W67" s="98">
        <v>1.4183872760226832</v>
      </c>
      <c r="X67" s="98">
        <v>1.6288993462885264</v>
      </c>
      <c r="Y67" s="98">
        <v>1.4808083638444496</v>
      </c>
      <c r="DA67" s="63" t="s">
        <v>1633</v>
      </c>
    </row>
    <row r="68" spans="1:105" ht="12" customHeight="1" x14ac:dyDescent="0.25">
      <c r="A68" s="121" t="s">
        <v>55</v>
      </c>
      <c r="B68" s="122">
        <v>251.46468288584487</v>
      </c>
      <c r="C68" s="122">
        <v>275.75730269059773</v>
      </c>
      <c r="D68" s="122">
        <v>266.65335314631449</v>
      </c>
      <c r="E68" s="122">
        <v>288.73321862250384</v>
      </c>
      <c r="F68" s="122">
        <v>281.27027194187008</v>
      </c>
      <c r="G68" s="122">
        <v>297.34410712420242</v>
      </c>
      <c r="H68" s="122">
        <v>280.55277300016894</v>
      </c>
      <c r="I68" s="122">
        <v>255.31347972450573</v>
      </c>
      <c r="J68" s="122">
        <v>251.57202279240229</v>
      </c>
      <c r="K68" s="122">
        <v>234.65592102555306</v>
      </c>
      <c r="L68" s="122">
        <v>245.24318674547357</v>
      </c>
      <c r="M68" s="122">
        <v>201.76936843581831</v>
      </c>
      <c r="N68" s="122">
        <v>196.22448326862801</v>
      </c>
      <c r="O68" s="122">
        <v>188.98220446523655</v>
      </c>
      <c r="P68" s="122">
        <v>170.82125820094802</v>
      </c>
      <c r="Q68" s="122">
        <v>182.50118901328929</v>
      </c>
      <c r="R68" s="122">
        <v>204.27164998271485</v>
      </c>
      <c r="S68" s="122">
        <v>215.16174618611828</v>
      </c>
      <c r="T68" s="122">
        <v>203.80018653890465</v>
      </c>
      <c r="U68" s="122">
        <v>193.40339677279488</v>
      </c>
      <c r="V68" s="122">
        <v>203.64459406795288</v>
      </c>
      <c r="W68" s="122">
        <v>199.75887300821003</v>
      </c>
      <c r="X68" s="122">
        <v>157.21521408984776</v>
      </c>
      <c r="Y68" s="122">
        <v>143.98886286720591</v>
      </c>
      <c r="DA68" s="130" t="s">
        <v>1634</v>
      </c>
    </row>
    <row r="69" spans="1:105" ht="12" customHeight="1" x14ac:dyDescent="0.25">
      <c r="A69" s="97" t="s">
        <v>134</v>
      </c>
      <c r="B69" s="98">
        <v>245.59605832163592</v>
      </c>
      <c r="C69" s="98">
        <v>269.48387307711238</v>
      </c>
      <c r="D69" s="98">
        <v>260.86572864651322</v>
      </c>
      <c r="E69" s="98">
        <v>282.34560583463571</v>
      </c>
      <c r="F69" s="98">
        <v>274.23995284547499</v>
      </c>
      <c r="G69" s="98">
        <v>289.13545700017312</v>
      </c>
      <c r="H69" s="98">
        <v>274.56399799942187</v>
      </c>
      <c r="I69" s="98">
        <v>251.70534740509791</v>
      </c>
      <c r="J69" s="98">
        <v>244.88017529466711</v>
      </c>
      <c r="K69" s="98">
        <v>229.7844824999942</v>
      </c>
      <c r="L69" s="98">
        <v>241.12952743189396</v>
      </c>
      <c r="M69" s="98">
        <v>197.62474906364423</v>
      </c>
      <c r="N69" s="98">
        <v>190.23715130566703</v>
      </c>
      <c r="O69" s="98">
        <v>184.13652672883353</v>
      </c>
      <c r="P69" s="98">
        <v>165.94362020909529</v>
      </c>
      <c r="Q69" s="98">
        <v>177.52626875060781</v>
      </c>
      <c r="R69" s="98">
        <v>199.10683137837208</v>
      </c>
      <c r="S69" s="98">
        <v>209.53002356636878</v>
      </c>
      <c r="T69" s="98">
        <v>198.2193125220308</v>
      </c>
      <c r="U69" s="98">
        <v>188.00486284723911</v>
      </c>
      <c r="V69" s="98">
        <v>197.77166916022628</v>
      </c>
      <c r="W69" s="98">
        <v>193.37749385763055</v>
      </c>
      <c r="X69" s="98">
        <v>150.44880204462839</v>
      </c>
      <c r="Y69" s="98">
        <v>134.73218275145911</v>
      </c>
      <c r="DA69" s="63" t="s">
        <v>1635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3.8534975047539936E-2</v>
      </c>
      <c r="F70" s="98">
        <v>4.1612612937702811E-2</v>
      </c>
      <c r="G70" s="98">
        <v>5.1131837163555627E-2</v>
      </c>
      <c r="H70" s="98">
        <v>5.7465196321606626E-2</v>
      </c>
      <c r="I70" s="98">
        <v>6.616949467490614E-2</v>
      </c>
      <c r="J70" s="98">
        <v>8.1607668690016635E-2</v>
      </c>
      <c r="K70" s="98">
        <v>0.10332435054191748</v>
      </c>
      <c r="L70" s="98">
        <v>0.15066140010098122</v>
      </c>
      <c r="M70" s="98">
        <v>0.13674635736763083</v>
      </c>
      <c r="N70" s="98">
        <v>0.15306159713630452</v>
      </c>
      <c r="O70" s="98">
        <v>0.164302707999984</v>
      </c>
      <c r="P70" s="98">
        <v>0.14960551628840915</v>
      </c>
      <c r="Q70" s="98">
        <v>0.16117180694728489</v>
      </c>
      <c r="R70" s="98">
        <v>0.1979205560448174</v>
      </c>
      <c r="S70" s="98">
        <v>0.21384104247753197</v>
      </c>
      <c r="T70" s="98">
        <v>0.20513827188148709</v>
      </c>
      <c r="U70" s="98">
        <v>0.19213703429450127</v>
      </c>
      <c r="V70" s="98">
        <v>0.2082418297286619</v>
      </c>
      <c r="W70" s="98">
        <v>0.22378577613751816</v>
      </c>
      <c r="X70" s="98">
        <v>0.17575035570630304</v>
      </c>
      <c r="Y70" s="98">
        <v>0.18244699836934347</v>
      </c>
      <c r="DA70" s="63" t="s">
        <v>1636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2.4427932510310488E-2</v>
      </c>
      <c r="F71" s="101">
        <v>2.6499821386606386E-2</v>
      </c>
      <c r="G71" s="101">
        <v>3.1732067180229792E-2</v>
      </c>
      <c r="H71" s="101">
        <v>3.6754122962631412E-2</v>
      </c>
      <c r="I71" s="101">
        <v>4.1729645059453861E-2</v>
      </c>
      <c r="J71" s="101">
        <v>5.0578987567641662E-2</v>
      </c>
      <c r="K71" s="101">
        <v>6.446139168366094E-2</v>
      </c>
      <c r="L71" s="101">
        <v>9.1895982306813284E-2</v>
      </c>
      <c r="M71" s="101">
        <v>7.6428278834973509E-2</v>
      </c>
      <c r="N71" s="101">
        <v>8.3358388816652182E-2</v>
      </c>
      <c r="O71" s="101">
        <v>8.7234791083098326E-2</v>
      </c>
      <c r="P71" s="101">
        <v>8.3505192932936026E-2</v>
      </c>
      <c r="Q71" s="101">
        <v>8.4974847911008108E-2</v>
      </c>
      <c r="R71" s="101">
        <v>0.10032735093114914</v>
      </c>
      <c r="S71" s="101">
        <v>0.11032062731264675</v>
      </c>
      <c r="T71" s="101">
        <v>0.10695201588990816</v>
      </c>
      <c r="U71" s="101">
        <v>9.914506527305636E-2</v>
      </c>
      <c r="V71" s="101">
        <v>0.11173228472695204</v>
      </c>
      <c r="W71" s="101">
        <v>0.10729348435392308</v>
      </c>
      <c r="X71" s="101">
        <v>8.8663072646737701E-2</v>
      </c>
      <c r="Y71" s="101">
        <v>8.0873388430036705E-2</v>
      </c>
      <c r="DA71" s="131" t="s">
        <v>1637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1.4107042537229449E-2</v>
      </c>
      <c r="F72" s="104">
        <v>1.5112791551096426E-2</v>
      </c>
      <c r="G72" s="104">
        <v>1.9399769983325838E-2</v>
      </c>
      <c r="H72" s="104">
        <v>2.0711073358975214E-2</v>
      </c>
      <c r="I72" s="104">
        <v>2.4439849615452276E-2</v>
      </c>
      <c r="J72" s="104">
        <v>3.1028681122374977E-2</v>
      </c>
      <c r="K72" s="104">
        <v>3.8862958858256538E-2</v>
      </c>
      <c r="L72" s="104">
        <v>5.8765417794167933E-2</v>
      </c>
      <c r="M72" s="104">
        <v>6.0318078532657318E-2</v>
      </c>
      <c r="N72" s="104">
        <v>6.9703208319652349E-2</v>
      </c>
      <c r="O72" s="104">
        <v>7.7067916916885679E-2</v>
      </c>
      <c r="P72" s="104">
        <v>6.6100323355473126E-2</v>
      </c>
      <c r="Q72" s="104">
        <v>7.6196959036276796E-2</v>
      </c>
      <c r="R72" s="104">
        <v>9.7593205113668258E-2</v>
      </c>
      <c r="S72" s="104">
        <v>0.10352041516488522</v>
      </c>
      <c r="T72" s="104">
        <v>9.8186255991578916E-2</v>
      </c>
      <c r="U72" s="104">
        <v>9.2991969021444909E-2</v>
      </c>
      <c r="V72" s="104">
        <v>9.6509545001709843E-2</v>
      </c>
      <c r="W72" s="104">
        <v>0.11649229178359509</v>
      </c>
      <c r="X72" s="104">
        <v>8.708728305956534E-2</v>
      </c>
      <c r="Y72" s="104">
        <v>0.10157360993930675</v>
      </c>
      <c r="DA72" s="132" t="s">
        <v>1638</v>
      </c>
    </row>
    <row r="73" spans="1:105" ht="12" customHeight="1" x14ac:dyDescent="0.25">
      <c r="A73" s="106" t="s">
        <v>122</v>
      </c>
      <c r="B73" s="101">
        <v>5.868624564208929</v>
      </c>
      <c r="C73" s="101">
        <v>6.2734296134853498</v>
      </c>
      <c r="D73" s="101">
        <v>5.7876244998012414</v>
      </c>
      <c r="E73" s="101">
        <v>6.222930680323131</v>
      </c>
      <c r="F73" s="101">
        <v>6.8438594890198381</v>
      </c>
      <c r="G73" s="101">
        <v>7.9846041948742714</v>
      </c>
      <c r="H73" s="101">
        <v>5.7549380336916798</v>
      </c>
      <c r="I73" s="101">
        <v>3.4967842569884064</v>
      </c>
      <c r="J73" s="101">
        <v>6.3487760570206717</v>
      </c>
      <c r="K73" s="101">
        <v>4.5313547619058152</v>
      </c>
      <c r="L73" s="101">
        <v>3.7373992812260086</v>
      </c>
      <c r="M73" s="101">
        <v>3.7602584987033403</v>
      </c>
      <c r="N73" s="101">
        <v>5.430901651526078</v>
      </c>
      <c r="O73" s="101">
        <v>4.3235914867234797</v>
      </c>
      <c r="P73" s="101">
        <v>4.3472594265228031</v>
      </c>
      <c r="Q73" s="101">
        <v>4.4154653296372244</v>
      </c>
      <c r="R73" s="101">
        <v>4.5187836344655521</v>
      </c>
      <c r="S73" s="101">
        <v>4.9162163823807887</v>
      </c>
      <c r="T73" s="101">
        <v>4.8573188202405344</v>
      </c>
      <c r="U73" s="101">
        <v>4.696844383007571</v>
      </c>
      <c r="V73" s="101">
        <v>5.099294781757485</v>
      </c>
      <c r="W73" s="101">
        <v>5.5391379003816796</v>
      </c>
      <c r="X73" s="101">
        <v>5.771404698895954</v>
      </c>
      <c r="Y73" s="101">
        <v>7.8342070123181742</v>
      </c>
      <c r="DA73" s="131" t="s">
        <v>1639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0.1261471324974528</v>
      </c>
      <c r="F74" s="104">
        <v>0.1448469944375658</v>
      </c>
      <c r="G74" s="104">
        <v>0.17291409199147206</v>
      </c>
      <c r="H74" s="104">
        <v>0.17637177073373761</v>
      </c>
      <c r="I74" s="104">
        <v>4.5178567744500311E-2</v>
      </c>
      <c r="J74" s="104">
        <v>0.26146377202447557</v>
      </c>
      <c r="K74" s="104">
        <v>0.23675941311111065</v>
      </c>
      <c r="L74" s="104">
        <v>0.22559863225261353</v>
      </c>
      <c r="M74" s="104">
        <v>0.24761451610309992</v>
      </c>
      <c r="N74" s="104">
        <v>0.40336871429859056</v>
      </c>
      <c r="O74" s="104">
        <v>0.35778354167957566</v>
      </c>
      <c r="P74" s="104">
        <v>0.38077304904152331</v>
      </c>
      <c r="Q74" s="104">
        <v>0.39828312609695837</v>
      </c>
      <c r="R74" s="104">
        <v>0.44811441383239448</v>
      </c>
      <c r="S74" s="104">
        <v>0.50166519489119032</v>
      </c>
      <c r="T74" s="104">
        <v>0.5184169247518372</v>
      </c>
      <c r="U74" s="104">
        <v>0.50955250825371634</v>
      </c>
      <c r="V74" s="104">
        <v>0.56538829624044395</v>
      </c>
      <c r="W74" s="104">
        <v>0.61845547406026979</v>
      </c>
      <c r="X74" s="104">
        <v>0.81925699061711099</v>
      </c>
      <c r="Y74" s="104">
        <v>1.2400261050592589</v>
      </c>
      <c r="DA74" s="132" t="s">
        <v>1640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7.6967207827314754E-2</v>
      </c>
      <c r="F75" s="98">
        <v>8.8846753306314918E-2</v>
      </c>
      <c r="G75" s="98">
        <v>0.1032745242747229</v>
      </c>
      <c r="H75" s="98">
        <v>0.10898042230057528</v>
      </c>
      <c r="I75" s="98">
        <v>2.7552837211639918E-2</v>
      </c>
      <c r="J75" s="98">
        <v>0.15659796791325603</v>
      </c>
      <c r="K75" s="98">
        <v>0.14353115812063269</v>
      </c>
      <c r="L75" s="98">
        <v>0.13437045839522954</v>
      </c>
      <c r="M75" s="98">
        <v>0.13502097341059238</v>
      </c>
      <c r="N75" s="98">
        <v>0.2139390653068754</v>
      </c>
      <c r="O75" s="98">
        <v>0.18572325771789996</v>
      </c>
      <c r="P75" s="98">
        <v>0.20764882250750605</v>
      </c>
      <c r="Q75" s="98">
        <v>0.20431954143294487</v>
      </c>
      <c r="R75" s="98">
        <v>0.22093117190788394</v>
      </c>
      <c r="S75" s="98">
        <v>0.25284503779044332</v>
      </c>
      <c r="T75" s="98">
        <v>0.26460882202990071</v>
      </c>
      <c r="U75" s="98">
        <v>0.25702882305238256</v>
      </c>
      <c r="V75" s="98">
        <v>0.29592411671655</v>
      </c>
      <c r="W75" s="98">
        <v>0.29092529390937172</v>
      </c>
      <c r="X75" s="98">
        <v>0.40476869715775643</v>
      </c>
      <c r="Y75" s="98">
        <v>0.53913049311263883</v>
      </c>
      <c r="DA75" s="63" t="s">
        <v>1641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4.9179924670138028E-2</v>
      </c>
      <c r="F76" s="98">
        <v>5.6000241131250877E-2</v>
      </c>
      <c r="G76" s="98">
        <v>6.9639567716749173E-2</v>
      </c>
      <c r="H76" s="98">
        <v>6.7391348433162315E-2</v>
      </c>
      <c r="I76" s="98">
        <v>1.7625730532860394E-2</v>
      </c>
      <c r="J76" s="98">
        <v>0.10486580411121954</v>
      </c>
      <c r="K76" s="98">
        <v>9.322825499047796E-2</v>
      </c>
      <c r="L76" s="98">
        <v>9.1228173857383993E-2</v>
      </c>
      <c r="M76" s="98">
        <v>0.11259354269250754</v>
      </c>
      <c r="N76" s="98">
        <v>0.18942964899171516</v>
      </c>
      <c r="O76" s="98">
        <v>0.17206028396167569</v>
      </c>
      <c r="P76" s="98">
        <v>0.17312422653401727</v>
      </c>
      <c r="Q76" s="98">
        <v>0.19396358466401353</v>
      </c>
      <c r="R76" s="98">
        <v>0.22718324192451056</v>
      </c>
      <c r="S76" s="98">
        <v>0.24882015710074704</v>
      </c>
      <c r="T76" s="98">
        <v>0.25380810272193649</v>
      </c>
      <c r="U76" s="98">
        <v>0.25252368520133378</v>
      </c>
      <c r="V76" s="98">
        <v>0.2694641795238939</v>
      </c>
      <c r="W76" s="98">
        <v>0.32753018015089808</v>
      </c>
      <c r="X76" s="98">
        <v>0.41448829345935451</v>
      </c>
      <c r="Y76" s="98">
        <v>0.7008956119466202</v>
      </c>
      <c r="DA76" s="63" t="s">
        <v>1642</v>
      </c>
    </row>
    <row r="77" spans="1:105" ht="12" customHeight="1" x14ac:dyDescent="0.25">
      <c r="A77" s="121" t="s">
        <v>54</v>
      </c>
      <c r="B77" s="122">
        <v>105.18905689639215</v>
      </c>
      <c r="C77" s="122">
        <v>113.5046960329522</v>
      </c>
      <c r="D77" s="122">
        <v>110.05805602998019</v>
      </c>
      <c r="E77" s="122">
        <v>120.98258675014685</v>
      </c>
      <c r="F77" s="122">
        <v>121.57659998640801</v>
      </c>
      <c r="G77" s="122">
        <v>126.92488219676773</v>
      </c>
      <c r="H77" s="122">
        <v>129.46165177491966</v>
      </c>
      <c r="I77" s="122">
        <v>109.67807264838781</v>
      </c>
      <c r="J77" s="122">
        <v>116.60472396212097</v>
      </c>
      <c r="K77" s="122">
        <v>120.44271999026128</v>
      </c>
      <c r="L77" s="122">
        <v>131.94365413806023</v>
      </c>
      <c r="M77" s="122">
        <v>108.12256677540388</v>
      </c>
      <c r="N77" s="122">
        <v>115.7300894706155</v>
      </c>
      <c r="O77" s="122">
        <v>115.82043621441073</v>
      </c>
      <c r="P77" s="122">
        <v>91.096960457562417</v>
      </c>
      <c r="Q77" s="122">
        <v>104.63127531317132</v>
      </c>
      <c r="R77" s="122">
        <v>115.96886500733356</v>
      </c>
      <c r="S77" s="122">
        <v>116.67994795123693</v>
      </c>
      <c r="T77" s="122">
        <v>108.6130584104838</v>
      </c>
      <c r="U77" s="122">
        <v>103.31846857955279</v>
      </c>
      <c r="V77" s="122">
        <v>112.68771751470136</v>
      </c>
      <c r="W77" s="122">
        <v>136.85912831592671</v>
      </c>
      <c r="X77" s="122">
        <v>96.151377136284893</v>
      </c>
      <c r="Y77" s="122">
        <v>102.15827109339925</v>
      </c>
      <c r="DA77" s="130" t="s">
        <v>1643</v>
      </c>
    </row>
    <row r="78" spans="1:105" ht="12" customHeight="1" x14ac:dyDescent="0.25">
      <c r="A78" s="97" t="s">
        <v>189</v>
      </c>
      <c r="B78" s="98">
        <v>98.759874670901397</v>
      </c>
      <c r="C78" s="98">
        <v>107.04173176263764</v>
      </c>
      <c r="D78" s="98">
        <v>104.48751689453947</v>
      </c>
      <c r="E78" s="98">
        <v>115.78995807782211</v>
      </c>
      <c r="F78" s="98">
        <v>117.05046136791003</v>
      </c>
      <c r="G78" s="98">
        <v>122.62452829932947</v>
      </c>
      <c r="H78" s="98">
        <v>126.49788230699212</v>
      </c>
      <c r="I78" s="98">
        <v>108.17150363658416</v>
      </c>
      <c r="J78" s="98">
        <v>113.78319646348299</v>
      </c>
      <c r="K78" s="98">
        <v>118.25883119078101</v>
      </c>
      <c r="L78" s="98">
        <v>130.08865813991633</v>
      </c>
      <c r="M78" s="98">
        <v>106.30455938409273</v>
      </c>
      <c r="N78" s="98">
        <v>112.79455097090707</v>
      </c>
      <c r="O78" s="98">
        <v>113.38563443520798</v>
      </c>
      <c r="P78" s="98">
        <v>89.063131481593658</v>
      </c>
      <c r="Q78" s="98">
        <v>102.37787977932152</v>
      </c>
      <c r="R78" s="98">
        <v>113.6196767864638</v>
      </c>
      <c r="S78" s="98">
        <v>114.29234263507455</v>
      </c>
      <c r="T78" s="98">
        <v>106.36832605184483</v>
      </c>
      <c r="U78" s="98">
        <v>101.17331599722385</v>
      </c>
      <c r="V78" s="98">
        <v>110.27065709629959</v>
      </c>
      <c r="W78" s="98">
        <v>133.35427638459629</v>
      </c>
      <c r="X78" s="98">
        <v>92.552892156536515</v>
      </c>
      <c r="Y78" s="98">
        <v>96.595991361010633</v>
      </c>
      <c r="DA78" s="63" t="s">
        <v>1644</v>
      </c>
    </row>
    <row r="79" spans="1:105" ht="12" customHeight="1" x14ac:dyDescent="0.25">
      <c r="A79" s="109" t="s">
        <v>120</v>
      </c>
      <c r="B79" s="33">
        <v>6.4291822254907416</v>
      </c>
      <c r="C79" s="33">
        <v>6.4629642703145578</v>
      </c>
      <c r="D79" s="33">
        <v>5.5705391354407219</v>
      </c>
      <c r="E79" s="33">
        <v>5.1926286723247497</v>
      </c>
      <c r="F79" s="33">
        <v>4.5261386184979795</v>
      </c>
      <c r="G79" s="33">
        <v>4.3003538974382609</v>
      </c>
      <c r="H79" s="33">
        <v>2.9637694679275457</v>
      </c>
      <c r="I79" s="33">
        <v>1.5065690118036517</v>
      </c>
      <c r="J79" s="33">
        <v>2.8215274986379821</v>
      </c>
      <c r="K79" s="33">
        <v>2.1838887994802754</v>
      </c>
      <c r="L79" s="33">
        <v>1.8549959981438797</v>
      </c>
      <c r="M79" s="33">
        <v>1.8180073913111543</v>
      </c>
      <c r="N79" s="33">
        <v>2.9355384997084215</v>
      </c>
      <c r="O79" s="33">
        <v>2.4348017792027621</v>
      </c>
      <c r="P79" s="33">
        <v>2.0338289759687629</v>
      </c>
      <c r="Q79" s="33">
        <v>2.2533955338498037</v>
      </c>
      <c r="R79" s="33">
        <v>2.3491882208697672</v>
      </c>
      <c r="S79" s="33">
        <v>2.3876053161623738</v>
      </c>
      <c r="T79" s="33">
        <v>2.2447323586389683</v>
      </c>
      <c r="U79" s="33">
        <v>2.1451525823289357</v>
      </c>
      <c r="V79" s="33">
        <v>2.4170604184017694</v>
      </c>
      <c r="W79" s="33">
        <v>3.5048519313304278</v>
      </c>
      <c r="X79" s="33">
        <v>3.5984849797483753</v>
      </c>
      <c r="Y79" s="33">
        <v>5.5622797323886166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1124.7688591088074</v>
      </c>
      <c r="C81" s="117">
        <f t="shared" si="28"/>
        <v>1187.6571562673796</v>
      </c>
      <c r="D81" s="117">
        <f t="shared" si="28"/>
        <v>1225.4867182353917</v>
      </c>
      <c r="E81" s="117">
        <f t="shared" si="28"/>
        <v>1266.1902180471329</v>
      </c>
      <c r="F81" s="117">
        <f t="shared" si="28"/>
        <v>1308.6048000720584</v>
      </c>
      <c r="G81" s="117">
        <f t="shared" si="28"/>
        <v>1355.9038978596811</v>
      </c>
      <c r="H81" s="117">
        <f t="shared" si="28"/>
        <v>1428.6504238474952</v>
      </c>
      <c r="I81" s="117">
        <f t="shared" si="28"/>
        <v>1483.2947998922832</v>
      </c>
      <c r="J81" s="117">
        <f t="shared" si="28"/>
        <v>1563.928545913019</v>
      </c>
      <c r="K81" s="117">
        <f t="shared" si="28"/>
        <v>1664.2255825181521</v>
      </c>
      <c r="L81" s="117">
        <f t="shared" si="28"/>
        <v>1727.1115218925852</v>
      </c>
      <c r="M81" s="117">
        <f t="shared" si="28"/>
        <v>1763.5641742321091</v>
      </c>
      <c r="N81" s="117">
        <f t="shared" si="28"/>
        <v>1841.9752318344731</v>
      </c>
      <c r="O81" s="117">
        <f t="shared" si="28"/>
        <v>1919.411125387727</v>
      </c>
      <c r="P81" s="117">
        <f t="shared" si="28"/>
        <v>1959.0726580711512</v>
      </c>
      <c r="Q81" s="117">
        <f t="shared" si="28"/>
        <v>1992.3613140348971</v>
      </c>
      <c r="R81" s="117">
        <f t="shared" ref="R81:V81" si="29">R82+R85+R87+R100</f>
        <v>2013.7585586375435</v>
      </c>
      <c r="S81" s="117">
        <f t="shared" si="29"/>
        <v>2051.3818297487719</v>
      </c>
      <c r="T81" s="117">
        <f t="shared" si="29"/>
        <v>2124.4104493369</v>
      </c>
      <c r="U81" s="117">
        <f t="shared" si="29"/>
        <v>2266.1595199962908</v>
      </c>
      <c r="V81" s="117">
        <f t="shared" si="29"/>
        <v>2321.7430301576155</v>
      </c>
      <c r="W81" s="117">
        <f t="shared" ref="W81:Y81" si="30">W82+W85+W87+W100</f>
        <v>2558.1739915791154</v>
      </c>
      <c r="X81" s="117">
        <f t="shared" si="30"/>
        <v>2379.5527340118829</v>
      </c>
      <c r="Y81" s="117">
        <f t="shared" si="30"/>
        <v>2131.677582419044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965.34997405722311</v>
      </c>
      <c r="C82" s="122">
        <f t="shared" si="31"/>
        <v>1025.8191206965926</v>
      </c>
      <c r="D82" s="122">
        <f t="shared" si="31"/>
        <v>1054.2973651834402</v>
      </c>
      <c r="E82" s="122">
        <f t="shared" si="31"/>
        <v>1082.9007574423788</v>
      </c>
      <c r="F82" s="122">
        <f t="shared" si="31"/>
        <v>1116.1528708673534</v>
      </c>
      <c r="G82" s="122">
        <f t="shared" si="31"/>
        <v>1144.9515554928382</v>
      </c>
      <c r="H82" s="122">
        <f t="shared" si="31"/>
        <v>1196.3468305349459</v>
      </c>
      <c r="I82" s="122">
        <f t="shared" si="31"/>
        <v>1243.6982600864956</v>
      </c>
      <c r="J82" s="122">
        <f t="shared" si="31"/>
        <v>1314.7215889581023</v>
      </c>
      <c r="K82" s="122">
        <f t="shared" si="31"/>
        <v>1406.1039025660407</v>
      </c>
      <c r="L82" s="122">
        <f t="shared" si="31"/>
        <v>1464.4240383001077</v>
      </c>
      <c r="M82" s="122">
        <f t="shared" si="31"/>
        <v>1509.9343181949994</v>
      </c>
      <c r="N82" s="122">
        <f t="shared" si="31"/>
        <v>1577.0630560695461</v>
      </c>
      <c r="O82" s="122">
        <f t="shared" si="31"/>
        <v>1643.1374403412701</v>
      </c>
      <c r="P82" s="122">
        <f t="shared" si="31"/>
        <v>1669.5097410442313</v>
      </c>
      <c r="Q82" s="122">
        <f t="shared" si="31"/>
        <v>1700.1204435610184</v>
      </c>
      <c r="R82" s="122">
        <f t="shared" ref="R82:V82" si="32">SUM(R83:R84)</f>
        <v>1711.4496848899116</v>
      </c>
      <c r="S82" s="122">
        <f t="shared" si="32"/>
        <v>1734.2035245392083</v>
      </c>
      <c r="T82" s="122">
        <f t="shared" si="32"/>
        <v>1798.8459916491511</v>
      </c>
      <c r="U82" s="122">
        <f t="shared" si="32"/>
        <v>1930.9530845193028</v>
      </c>
      <c r="V82" s="122">
        <f t="shared" si="32"/>
        <v>1970.3645492921926</v>
      </c>
      <c r="W82" s="122">
        <f t="shared" ref="W82:Y82" si="33">SUM(W83:W84)</f>
        <v>2199.6904510962991</v>
      </c>
      <c r="X82" s="122">
        <f t="shared" si="33"/>
        <v>2067.0949577354422</v>
      </c>
      <c r="Y82" s="122">
        <f t="shared" si="33"/>
        <v>1839.5171220956699</v>
      </c>
      <c r="DA82" s="130" t="s">
        <v>1647</v>
      </c>
    </row>
    <row r="83" spans="1:105" ht="12" customHeight="1" x14ac:dyDescent="0.25">
      <c r="A83" s="97" t="s">
        <v>199</v>
      </c>
      <c r="B83" s="98">
        <v>961.91660952286429</v>
      </c>
      <c r="C83" s="98">
        <v>1022.138043502667</v>
      </c>
      <c r="D83" s="98">
        <v>1050.5295483482837</v>
      </c>
      <c r="E83" s="98">
        <v>1078.9598115167826</v>
      </c>
      <c r="F83" s="98">
        <v>1112.0527256151356</v>
      </c>
      <c r="G83" s="98">
        <v>1140.6900531987756</v>
      </c>
      <c r="H83" s="98">
        <v>1191.7860335063285</v>
      </c>
      <c r="I83" s="98">
        <v>1239.0091590970615</v>
      </c>
      <c r="J83" s="98">
        <v>1309.6921734184384</v>
      </c>
      <c r="K83" s="98">
        <v>1400.6250980981649</v>
      </c>
      <c r="L83" s="98">
        <v>1458.4865739174143</v>
      </c>
      <c r="M83" s="98">
        <v>1503.9893682582165</v>
      </c>
      <c r="N83" s="98">
        <v>1570.6194900640951</v>
      </c>
      <c r="O83" s="98">
        <v>1636.257366919365</v>
      </c>
      <c r="P83" s="98">
        <v>1662.7557586110975</v>
      </c>
      <c r="Q83" s="98">
        <v>1693.106878761824</v>
      </c>
      <c r="R83" s="98">
        <v>1704.2660695519257</v>
      </c>
      <c r="S83" s="98">
        <v>1726.8080777682219</v>
      </c>
      <c r="T83" s="98">
        <v>1791.11162224133</v>
      </c>
      <c r="U83" s="98">
        <v>1922.4535492500236</v>
      </c>
      <c r="V83" s="98">
        <v>1961.5269513709759</v>
      </c>
      <c r="W83" s="98">
        <v>2189.7409477405158</v>
      </c>
      <c r="X83" s="98">
        <v>2057.7804432979829</v>
      </c>
      <c r="Y83" s="98">
        <v>1831.2357313461348</v>
      </c>
      <c r="DA83" s="63" t="s">
        <v>1648</v>
      </c>
    </row>
    <row r="84" spans="1:105" ht="12" customHeight="1" x14ac:dyDescent="0.25">
      <c r="A84" s="97" t="s">
        <v>53</v>
      </c>
      <c r="B84" s="98">
        <v>3.4333645343588319</v>
      </c>
      <c r="C84" s="98">
        <v>3.6810771939256335</v>
      </c>
      <c r="D84" s="98">
        <v>3.7678168351564856</v>
      </c>
      <c r="E84" s="98">
        <v>3.940945925596123</v>
      </c>
      <c r="F84" s="98">
        <v>4.100145252217823</v>
      </c>
      <c r="G84" s="98">
        <v>4.2615022940626499</v>
      </c>
      <c r="H84" s="98">
        <v>4.5607970286173831</v>
      </c>
      <c r="I84" s="98">
        <v>4.6891009894342215</v>
      </c>
      <c r="J84" s="98">
        <v>5.0294155396638738</v>
      </c>
      <c r="K84" s="98">
        <v>5.478804467875789</v>
      </c>
      <c r="L84" s="98">
        <v>5.9374643826935101</v>
      </c>
      <c r="M84" s="98">
        <v>5.9449499367829608</v>
      </c>
      <c r="N84" s="98">
        <v>6.4435660054510029</v>
      </c>
      <c r="O84" s="98">
        <v>6.8800734219051201</v>
      </c>
      <c r="P84" s="98">
        <v>6.7539824331339462</v>
      </c>
      <c r="Q84" s="98">
        <v>7.0135647991943504</v>
      </c>
      <c r="R84" s="98">
        <v>7.1836153379859109</v>
      </c>
      <c r="S84" s="98">
        <v>7.3954467709864575</v>
      </c>
      <c r="T84" s="98">
        <v>7.7343694078211325</v>
      </c>
      <c r="U84" s="98">
        <v>8.4995352692793382</v>
      </c>
      <c r="V84" s="98">
        <v>8.8375979212166271</v>
      </c>
      <c r="W84" s="98">
        <v>9.9495033557830279</v>
      </c>
      <c r="X84" s="98">
        <v>9.314514437459481</v>
      </c>
      <c r="Y84" s="98">
        <v>8.2813907495350403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0.10417454771178691</v>
      </c>
      <c r="C85" s="122">
        <f t="shared" si="34"/>
        <v>9.0262691643431398E-2</v>
      </c>
      <c r="D85" s="122">
        <f t="shared" si="34"/>
        <v>8.5684412961897688E-2</v>
      </c>
      <c r="E85" s="122">
        <f t="shared" si="34"/>
        <v>0.11548194114983353</v>
      </c>
      <c r="F85" s="122">
        <f t="shared" si="34"/>
        <v>0.10725585821932951</v>
      </c>
      <c r="G85" s="122">
        <f t="shared" si="34"/>
        <v>0.1322208041690657</v>
      </c>
      <c r="H85" s="122">
        <f t="shared" si="34"/>
        <v>0.17812361844033284</v>
      </c>
      <c r="I85" s="122">
        <f t="shared" si="34"/>
        <v>0.19516580559382624</v>
      </c>
      <c r="J85" s="122">
        <f t="shared" si="34"/>
        <v>0.20904385703869249</v>
      </c>
      <c r="K85" s="122">
        <f t="shared" si="34"/>
        <v>0.24294372532341266</v>
      </c>
      <c r="L85" s="122">
        <f t="shared" si="34"/>
        <v>0.30551770582142002</v>
      </c>
      <c r="M85" s="122">
        <f t="shared" si="34"/>
        <v>0.32728027445774899</v>
      </c>
      <c r="N85" s="122">
        <f t="shared" si="34"/>
        <v>0.38458913468660033</v>
      </c>
      <c r="O85" s="122">
        <f t="shared" si="34"/>
        <v>0.54632149992571388</v>
      </c>
      <c r="P85" s="122">
        <f t="shared" si="34"/>
        <v>0.52688081276074739</v>
      </c>
      <c r="Q85" s="122">
        <f t="shared" si="34"/>
        <v>1.12846809301491</v>
      </c>
      <c r="R85" s="122">
        <f t="shared" si="34"/>
        <v>1.1503463820044408</v>
      </c>
      <c r="S85" s="122">
        <f t="shared" si="34"/>
        <v>1.1126896705511922</v>
      </c>
      <c r="T85" s="122">
        <f t="shared" si="34"/>
        <v>1.4296602082002317</v>
      </c>
      <c r="U85" s="122">
        <f t="shared" si="34"/>
        <v>1.5981527586475777</v>
      </c>
      <c r="V85" s="122">
        <f t="shared" si="34"/>
        <v>1.5360277564775315</v>
      </c>
      <c r="W85" s="122">
        <f t="shared" si="34"/>
        <v>1.8165041854281399</v>
      </c>
      <c r="X85" s="122">
        <f t="shared" si="34"/>
        <v>2.1392271747017517</v>
      </c>
      <c r="Y85" s="122">
        <f t="shared" si="34"/>
        <v>2.0216416243518935</v>
      </c>
      <c r="DA85" s="130" t="s">
        <v>1650</v>
      </c>
    </row>
    <row r="86" spans="1:105" ht="12" customHeight="1" x14ac:dyDescent="0.25">
      <c r="A86" s="97" t="s">
        <v>53</v>
      </c>
      <c r="B86" s="98">
        <v>0.10417454771178691</v>
      </c>
      <c r="C86" s="98">
        <v>9.0262691643431398E-2</v>
      </c>
      <c r="D86" s="98">
        <v>8.5684412961897688E-2</v>
      </c>
      <c r="E86" s="98">
        <v>0.11548194114983353</v>
      </c>
      <c r="F86" s="98">
        <v>0.10725585821932951</v>
      </c>
      <c r="G86" s="98">
        <v>0.1322208041690657</v>
      </c>
      <c r="H86" s="98">
        <v>0.17812361844033284</v>
      </c>
      <c r="I86" s="98">
        <v>0.19516580559382624</v>
      </c>
      <c r="J86" s="98">
        <v>0.20904385703869249</v>
      </c>
      <c r="K86" s="98">
        <v>0.24294372532341266</v>
      </c>
      <c r="L86" s="98">
        <v>0.30551770582142002</v>
      </c>
      <c r="M86" s="98">
        <v>0.32728027445774899</v>
      </c>
      <c r="N86" s="98">
        <v>0.38458913468660033</v>
      </c>
      <c r="O86" s="98">
        <v>0.54632149992571388</v>
      </c>
      <c r="P86" s="98">
        <v>0.52688081276074739</v>
      </c>
      <c r="Q86" s="98">
        <v>1.12846809301491</v>
      </c>
      <c r="R86" s="98">
        <v>1.1503463820044408</v>
      </c>
      <c r="S86" s="98">
        <v>1.1126896705511922</v>
      </c>
      <c r="T86" s="98">
        <v>1.4296602082002317</v>
      </c>
      <c r="U86" s="98">
        <v>1.5981527586475777</v>
      </c>
      <c r="V86" s="98">
        <v>1.5360277564775315</v>
      </c>
      <c r="W86" s="98">
        <v>1.8165041854281399</v>
      </c>
      <c r="X86" s="98">
        <v>2.1392271747017517</v>
      </c>
      <c r="Y86" s="98">
        <v>2.0216416243518935</v>
      </c>
      <c r="DA86" s="63" t="s">
        <v>1651</v>
      </c>
    </row>
    <row r="87" spans="1:105" ht="12" customHeight="1" x14ac:dyDescent="0.25">
      <c r="A87" s="121" t="s">
        <v>55</v>
      </c>
      <c r="B87" s="122">
        <v>115.80660986844022</v>
      </c>
      <c r="C87" s="122">
        <v>117.40994286517773</v>
      </c>
      <c r="D87" s="122">
        <v>124.57714494241856</v>
      </c>
      <c r="E87" s="122">
        <v>132.81664291951276</v>
      </c>
      <c r="F87" s="122">
        <v>138.63746404759837</v>
      </c>
      <c r="G87" s="122">
        <v>152.29280655401769</v>
      </c>
      <c r="H87" s="122">
        <v>164.77567590618435</v>
      </c>
      <c r="I87" s="122">
        <v>172.84659177773344</v>
      </c>
      <c r="J87" s="122">
        <v>175.75185283167107</v>
      </c>
      <c r="K87" s="122">
        <v>177.64689776196818</v>
      </c>
      <c r="L87" s="122">
        <v>177.24017051026732</v>
      </c>
      <c r="M87" s="122">
        <v>171.93180015831783</v>
      </c>
      <c r="N87" s="122">
        <v>174.05759389534288</v>
      </c>
      <c r="O87" s="122">
        <v>179.50774079741123</v>
      </c>
      <c r="P87" s="122">
        <v>197.34746806950793</v>
      </c>
      <c r="Q87" s="122">
        <v>194.84765783399155</v>
      </c>
      <c r="R87" s="122">
        <v>203.5014857442722</v>
      </c>
      <c r="S87" s="122">
        <v>218.21642748517047</v>
      </c>
      <c r="T87" s="122">
        <v>225.66566063766709</v>
      </c>
      <c r="U87" s="122">
        <v>233.22162307417517</v>
      </c>
      <c r="V87" s="122">
        <v>241.62206472471345</v>
      </c>
      <c r="W87" s="122">
        <v>233.03607846318934</v>
      </c>
      <c r="X87" s="122">
        <v>210.77220809198968</v>
      </c>
      <c r="Y87" s="122">
        <v>189.21993863636794</v>
      </c>
      <c r="DA87" s="130" t="s">
        <v>1652</v>
      </c>
    </row>
    <row r="88" spans="1:105" ht="12" customHeight="1" x14ac:dyDescent="0.25">
      <c r="A88" s="97" t="s">
        <v>132</v>
      </c>
      <c r="B88" s="98">
        <v>34.505443038836688</v>
      </c>
      <c r="C88" s="98">
        <v>34.269128555191678</v>
      </c>
      <c r="D88" s="98">
        <v>36.645104523985246</v>
      </c>
      <c r="E88" s="98">
        <v>37.93765240901287</v>
      </c>
      <c r="F88" s="98">
        <v>38.892007137445091</v>
      </c>
      <c r="G88" s="98">
        <v>43.420894722339028</v>
      </c>
      <c r="H88" s="98">
        <v>43.623386319060806</v>
      </c>
      <c r="I88" s="98">
        <v>46.520506415281005</v>
      </c>
      <c r="J88" s="98">
        <v>46.931670034202703</v>
      </c>
      <c r="K88" s="98">
        <v>46.288758475519529</v>
      </c>
      <c r="L88" s="98">
        <v>42.762670498888909</v>
      </c>
      <c r="M88" s="98">
        <v>42.518197495155334</v>
      </c>
      <c r="N88" s="98">
        <v>42.608495568546715</v>
      </c>
      <c r="O88" s="98">
        <v>43.049362582002026</v>
      </c>
      <c r="P88" s="98">
        <v>53.448056997921391</v>
      </c>
      <c r="Q88" s="98">
        <v>51.279568183083079</v>
      </c>
      <c r="R88" s="98">
        <v>62.09783519798016</v>
      </c>
      <c r="S88" s="98">
        <v>73.878192173695041</v>
      </c>
      <c r="T88" s="98">
        <v>80.50858614341746</v>
      </c>
      <c r="U88" s="98">
        <v>83.45096421513685</v>
      </c>
      <c r="V88" s="98">
        <v>85.035739231386373</v>
      </c>
      <c r="W88" s="98">
        <v>93.742338644949712</v>
      </c>
      <c r="X88" s="98">
        <v>87.651770532015021</v>
      </c>
      <c r="Y88" s="98">
        <v>86.422366487022131</v>
      </c>
      <c r="DA88" s="63" t="s">
        <v>1653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4.5420140245793442E-3</v>
      </c>
      <c r="F89" s="98">
        <v>5.3358670756784533E-3</v>
      </c>
      <c r="G89" s="98">
        <v>6.9711351747172769E-3</v>
      </c>
      <c r="H89" s="98">
        <v>8.3490093844196898E-3</v>
      </c>
      <c r="I89" s="98">
        <v>1.2531148767384283E-2</v>
      </c>
      <c r="J89" s="98">
        <v>1.5943188557927961E-2</v>
      </c>
      <c r="K89" s="98">
        <v>2.1468361800298662E-2</v>
      </c>
      <c r="L89" s="98">
        <v>2.4635723603612533E-2</v>
      </c>
      <c r="M89" s="98">
        <v>3.0965736987633694E-2</v>
      </c>
      <c r="N89" s="98">
        <v>3.5041700182075572E-2</v>
      </c>
      <c r="O89" s="98">
        <v>3.7761769672494422E-2</v>
      </c>
      <c r="P89" s="98">
        <v>5.4693337531615691E-2</v>
      </c>
      <c r="Q89" s="98">
        <v>4.8573396671637459E-2</v>
      </c>
      <c r="R89" s="98">
        <v>6.1063553274087606E-2</v>
      </c>
      <c r="S89" s="98">
        <v>7.5840112761923151E-2</v>
      </c>
      <c r="T89" s="98">
        <v>8.644773372216058E-2</v>
      </c>
      <c r="U89" s="98">
        <v>8.8052998860249893E-2</v>
      </c>
      <c r="V89" s="98">
        <v>8.4053187117903966E-2</v>
      </c>
      <c r="W89" s="98">
        <v>0.10539119220661608</v>
      </c>
      <c r="X89" s="98">
        <v>0.10656503811119952</v>
      </c>
      <c r="Y89" s="98">
        <v>0.12251420935388302</v>
      </c>
      <c r="DA89" s="63" t="s">
        <v>1654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2.8493562069091712E-3</v>
      </c>
      <c r="F90" s="101">
        <v>3.3601558526226969E-3</v>
      </c>
      <c r="G90" s="101">
        <v>4.2676704044441816E-3</v>
      </c>
      <c r="H90" s="101">
        <v>5.2596916844774733E-3</v>
      </c>
      <c r="I90" s="101">
        <v>7.7397947946058528E-3</v>
      </c>
      <c r="J90" s="101">
        <v>9.6405357513608403E-3</v>
      </c>
      <c r="K90" s="101">
        <v>1.3029331849196874E-2</v>
      </c>
      <c r="L90" s="101">
        <v>1.4585661440291726E-2</v>
      </c>
      <c r="M90" s="101">
        <v>1.6631486033893333E-2</v>
      </c>
      <c r="N90" s="101">
        <v>1.8284113115009923E-2</v>
      </c>
      <c r="O90" s="101">
        <v>1.9186578072378377E-2</v>
      </c>
      <c r="P90" s="101">
        <v>2.9155624508574552E-2</v>
      </c>
      <c r="Q90" s="101">
        <v>2.4530412503004535E-2</v>
      </c>
      <c r="R90" s="101">
        <v>2.9899587536132279E-2</v>
      </c>
      <c r="S90" s="101">
        <v>3.7901262819686636E-2</v>
      </c>
      <c r="T90" s="101">
        <v>4.3649454174872128E-2</v>
      </c>
      <c r="U90" s="101">
        <v>4.4043905623619033E-2</v>
      </c>
      <c r="V90" s="101">
        <v>4.3963644317951689E-2</v>
      </c>
      <c r="W90" s="101">
        <v>4.933996401189792E-2</v>
      </c>
      <c r="X90" s="101">
        <v>5.2442709601454203E-2</v>
      </c>
      <c r="Y90" s="101">
        <v>5.3319000701091114E-2</v>
      </c>
      <c r="DA90" s="131" t="s">
        <v>1655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1.6926578176701731E-3</v>
      </c>
      <c r="F91" s="104">
        <v>1.9757112230557564E-3</v>
      </c>
      <c r="G91" s="104">
        <v>2.7034647702730958E-3</v>
      </c>
      <c r="H91" s="104">
        <v>3.089317699942216E-3</v>
      </c>
      <c r="I91" s="104">
        <v>4.7913539727784307E-3</v>
      </c>
      <c r="J91" s="104">
        <v>6.302652806567121E-3</v>
      </c>
      <c r="K91" s="104">
        <v>8.4390299511017883E-3</v>
      </c>
      <c r="L91" s="104">
        <v>1.0050062163320805E-2</v>
      </c>
      <c r="M91" s="104">
        <v>1.4334250953740361E-2</v>
      </c>
      <c r="N91" s="104">
        <v>1.6757587067065653E-2</v>
      </c>
      <c r="O91" s="104">
        <v>1.8575191600116045E-2</v>
      </c>
      <c r="P91" s="104">
        <v>2.5537713023041135E-2</v>
      </c>
      <c r="Q91" s="104">
        <v>2.4042984168632923E-2</v>
      </c>
      <c r="R91" s="104">
        <v>3.1163965737955327E-2</v>
      </c>
      <c r="S91" s="104">
        <v>3.7938849942236515E-2</v>
      </c>
      <c r="T91" s="104">
        <v>4.2798279547288459E-2</v>
      </c>
      <c r="U91" s="104">
        <v>4.4009093236630867E-2</v>
      </c>
      <c r="V91" s="104">
        <v>4.0089542799952284E-2</v>
      </c>
      <c r="W91" s="104">
        <v>5.6051228194718153E-2</v>
      </c>
      <c r="X91" s="104">
        <v>5.412232850974532E-2</v>
      </c>
      <c r="Y91" s="104">
        <v>6.9195208652791898E-2</v>
      </c>
      <c r="DA91" s="132" t="s">
        <v>1656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81.301166829603531</v>
      </c>
      <c r="C96" s="101">
        <v>83.140814309986055</v>
      </c>
      <c r="D96" s="101">
        <v>87.932040418433303</v>
      </c>
      <c r="E96" s="101">
        <v>93.232215448844087</v>
      </c>
      <c r="F96" s="101">
        <v>97.882846719943799</v>
      </c>
      <c r="G96" s="101">
        <v>106.71103241921277</v>
      </c>
      <c r="H96" s="101">
        <v>118.26950992676733</v>
      </c>
      <c r="I96" s="101">
        <v>122.41866470983815</v>
      </c>
      <c r="J96" s="101">
        <v>124.0261399788189</v>
      </c>
      <c r="K96" s="101">
        <v>124.83432153344684</v>
      </c>
      <c r="L96" s="101">
        <v>126.0329234972437</v>
      </c>
      <c r="M96" s="101">
        <v>119.90173794640317</v>
      </c>
      <c r="N96" s="101">
        <v>120.79542419995552</v>
      </c>
      <c r="O96" s="101">
        <v>124.83242031068379</v>
      </c>
      <c r="P96" s="101">
        <v>130.58123632192058</v>
      </c>
      <c r="Q96" s="101">
        <v>130.27165796266814</v>
      </c>
      <c r="R96" s="101">
        <v>128.18932726766334</v>
      </c>
      <c r="S96" s="101">
        <v>130.62109664591435</v>
      </c>
      <c r="T96" s="101">
        <v>130.77377047308394</v>
      </c>
      <c r="U96" s="101">
        <v>134.86338565116193</v>
      </c>
      <c r="V96" s="101">
        <v>140.72711325213226</v>
      </c>
      <c r="W96" s="101">
        <v>125.00025241330451</v>
      </c>
      <c r="X96" s="101">
        <v>109.29145317283246</v>
      </c>
      <c r="Y96" s="101">
        <v>90.671673808630075</v>
      </c>
      <c r="DA96" s="131" t="s">
        <v>1661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1.6422330476312113</v>
      </c>
      <c r="F97" s="104">
        <v>1.857274323133804</v>
      </c>
      <c r="G97" s="104">
        <v>2.1539082772911833</v>
      </c>
      <c r="H97" s="104">
        <v>2.8744306509717781</v>
      </c>
      <c r="I97" s="104">
        <v>3.8948895038468896</v>
      </c>
      <c r="J97" s="104">
        <v>4.7780996300915373</v>
      </c>
      <c r="K97" s="104">
        <v>6.5023493912014931</v>
      </c>
      <c r="L97" s="104">
        <v>8.4199407905310846</v>
      </c>
      <c r="M97" s="104">
        <v>9.4808989797716947</v>
      </c>
      <c r="N97" s="104">
        <v>10.618632426658571</v>
      </c>
      <c r="O97" s="104">
        <v>11.588196135052938</v>
      </c>
      <c r="P97" s="104">
        <v>13.263481412134325</v>
      </c>
      <c r="Q97" s="104">
        <v>13.247858291568688</v>
      </c>
      <c r="R97" s="104">
        <v>13.153259725354609</v>
      </c>
      <c r="S97" s="104">
        <v>13.641298552799149</v>
      </c>
      <c r="T97" s="104">
        <v>14.296856287443532</v>
      </c>
      <c r="U97" s="104">
        <v>14.819220209016109</v>
      </c>
      <c r="V97" s="104">
        <v>15.775159054076902</v>
      </c>
      <c r="W97" s="104">
        <v>14.188096212728517</v>
      </c>
      <c r="X97" s="104">
        <v>13.722419349030979</v>
      </c>
      <c r="Y97" s="104">
        <v>12.003384131361861</v>
      </c>
      <c r="DA97" s="132" t="s">
        <v>1662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1.0019894212059732</v>
      </c>
      <c r="F98" s="98">
        <v>1.1392368090922109</v>
      </c>
      <c r="G98" s="98">
        <v>1.2865206077877591</v>
      </c>
      <c r="H98" s="98">
        <v>1.7750388368085852</v>
      </c>
      <c r="I98" s="98">
        <v>2.3740641412584806</v>
      </c>
      <c r="J98" s="98">
        <v>2.8673728196010386</v>
      </c>
      <c r="K98" s="98">
        <v>3.9446886473317706</v>
      </c>
      <c r="L98" s="98">
        <v>5.0113000100716807</v>
      </c>
      <c r="M98" s="98">
        <v>5.1608977609636302</v>
      </c>
      <c r="N98" s="98">
        <v>5.6422283845621379</v>
      </c>
      <c r="O98" s="98">
        <v>6.007665491233924</v>
      </c>
      <c r="P98" s="98">
        <v>7.2099523072439684</v>
      </c>
      <c r="Q98" s="98">
        <v>6.7963349565150279</v>
      </c>
      <c r="R98" s="98">
        <v>6.5406879669737554</v>
      </c>
      <c r="S98" s="98">
        <v>6.906619760190619</v>
      </c>
      <c r="T98" s="98">
        <v>7.2935434745206296</v>
      </c>
      <c r="U98" s="98">
        <v>7.4583913598521461</v>
      </c>
      <c r="V98" s="98">
        <v>8.2745707920731206</v>
      </c>
      <c r="W98" s="98">
        <v>6.6884574636880618</v>
      </c>
      <c r="X98" s="98">
        <v>6.8217281916502444</v>
      </c>
      <c r="Y98" s="98">
        <v>5.2881251351152532</v>
      </c>
      <c r="DA98" s="63" t="s">
        <v>1663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0.64024362642523802</v>
      </c>
      <c r="F99" s="98">
        <v>0.71803751404159299</v>
      </c>
      <c r="G99" s="98">
        <v>0.86738766950342405</v>
      </c>
      <c r="H99" s="98">
        <v>1.0993918141631926</v>
      </c>
      <c r="I99" s="98">
        <v>1.5208253625884089</v>
      </c>
      <c r="J99" s="98">
        <v>1.9107268104904982</v>
      </c>
      <c r="K99" s="98">
        <v>2.5576607438697225</v>
      </c>
      <c r="L99" s="98">
        <v>3.4086407804594039</v>
      </c>
      <c r="M99" s="98">
        <v>4.3200012188080645</v>
      </c>
      <c r="N99" s="98">
        <v>4.9764040420964326</v>
      </c>
      <c r="O99" s="98">
        <v>5.5805306438190136</v>
      </c>
      <c r="P99" s="98">
        <v>6.0535291048903579</v>
      </c>
      <c r="Q99" s="98">
        <v>6.4515233350536603</v>
      </c>
      <c r="R99" s="98">
        <v>6.6125717583808532</v>
      </c>
      <c r="S99" s="98">
        <v>6.7346787926085314</v>
      </c>
      <c r="T99" s="98">
        <v>7.0033128129229016</v>
      </c>
      <c r="U99" s="98">
        <v>7.3608288491639637</v>
      </c>
      <c r="V99" s="98">
        <v>7.50058826200378</v>
      </c>
      <c r="W99" s="98">
        <v>7.4996387490404555</v>
      </c>
      <c r="X99" s="98">
        <v>6.9006911573807352</v>
      </c>
      <c r="Y99" s="98">
        <v>6.7152589962466074</v>
      </c>
      <c r="DA99" s="63" t="s">
        <v>1664</v>
      </c>
    </row>
    <row r="100" spans="1:105" ht="12" customHeight="1" x14ac:dyDescent="0.25">
      <c r="A100" s="121" t="s">
        <v>54</v>
      </c>
      <c r="B100" s="122">
        <v>43.50810063543225</v>
      </c>
      <c r="C100" s="122">
        <v>44.337830013965927</v>
      </c>
      <c r="D100" s="122">
        <v>46.52652369657109</v>
      </c>
      <c r="E100" s="122">
        <v>50.357335744091529</v>
      </c>
      <c r="F100" s="122">
        <v>53.707209298887499</v>
      </c>
      <c r="G100" s="122">
        <v>58.527315008656224</v>
      </c>
      <c r="H100" s="122">
        <v>67.349793787924483</v>
      </c>
      <c r="I100" s="122">
        <v>66.554782222460318</v>
      </c>
      <c r="J100" s="122">
        <v>73.246060266206669</v>
      </c>
      <c r="K100" s="122">
        <v>80.231838464819944</v>
      </c>
      <c r="L100" s="122">
        <v>85.141795376389013</v>
      </c>
      <c r="M100" s="122">
        <v>81.370775604334199</v>
      </c>
      <c r="N100" s="122">
        <v>90.469992734897545</v>
      </c>
      <c r="O100" s="122">
        <v>96.21962274911985</v>
      </c>
      <c r="P100" s="122">
        <v>91.688568144651299</v>
      </c>
      <c r="Q100" s="122">
        <v>96.264744546872421</v>
      </c>
      <c r="R100" s="122">
        <v>97.657041621355077</v>
      </c>
      <c r="S100" s="122">
        <v>97.849188053841999</v>
      </c>
      <c r="T100" s="122">
        <v>98.469136841881493</v>
      </c>
      <c r="U100" s="122">
        <v>100.38665964416545</v>
      </c>
      <c r="V100" s="122">
        <v>108.22038838423219</v>
      </c>
      <c r="W100" s="122">
        <v>123.63095783419882</v>
      </c>
      <c r="X100" s="122">
        <v>99.54634100974917</v>
      </c>
      <c r="Y100" s="122">
        <v>100.91888006265438</v>
      </c>
      <c r="DA100" s="130" t="s">
        <v>1665</v>
      </c>
    </row>
    <row r="101" spans="1:105" ht="12" customHeight="1" x14ac:dyDescent="0.25">
      <c r="A101" s="97" t="s">
        <v>202</v>
      </c>
      <c r="B101" s="98">
        <v>3.9600626575589386</v>
      </c>
      <c r="C101" s="98">
        <v>3.9014263944194689</v>
      </c>
      <c r="D101" s="98">
        <v>4.2555276952289249</v>
      </c>
      <c r="E101" s="98">
        <v>4.5528251530797341</v>
      </c>
      <c r="F101" s="98">
        <v>4.9227583383424411</v>
      </c>
      <c r="G101" s="98">
        <v>5.5522822588675629</v>
      </c>
      <c r="H101" s="98">
        <v>6.1779258139657278</v>
      </c>
      <c r="I101" s="98">
        <v>6.2845207461730466</v>
      </c>
      <c r="J101" s="98">
        <v>7.0810473959577038</v>
      </c>
      <c r="K101" s="98">
        <v>7.9312396318691141</v>
      </c>
      <c r="L101" s="98">
        <v>7.7884485121102065</v>
      </c>
      <c r="M101" s="98">
        <v>7.9326385301558355</v>
      </c>
      <c r="N101" s="98">
        <v>7.4903596609499763</v>
      </c>
      <c r="O101" s="98">
        <v>7.4038345654440869</v>
      </c>
      <c r="P101" s="98">
        <v>10.145188697684739</v>
      </c>
      <c r="Q101" s="98">
        <v>8.6701060475781002</v>
      </c>
      <c r="R101" s="98">
        <v>10.5002627304863</v>
      </c>
      <c r="S101" s="98">
        <v>10.155536447883847</v>
      </c>
      <c r="T101" s="98">
        <v>11.033820578962482</v>
      </c>
      <c r="U101" s="98">
        <v>10.862448648132199</v>
      </c>
      <c r="V101" s="98">
        <v>11.818883156587383</v>
      </c>
      <c r="W101" s="98">
        <v>8.8521543899875734</v>
      </c>
      <c r="X101" s="98">
        <v>4.4664182669341903</v>
      </c>
      <c r="Y101" s="98">
        <v>4.9202254705264199</v>
      </c>
      <c r="DA101" s="63" t="s">
        <v>1666</v>
      </c>
    </row>
    <row r="102" spans="1:105" ht="12" customHeight="1" x14ac:dyDescent="0.25">
      <c r="A102" s="97" t="s">
        <v>50</v>
      </c>
      <c r="B102" s="98">
        <v>3.7876676686904318</v>
      </c>
      <c r="C102" s="98">
        <v>4.1404972739942858</v>
      </c>
      <c r="D102" s="98">
        <v>3.5991953536401509</v>
      </c>
      <c r="E102" s="98">
        <v>3.2413543564594072</v>
      </c>
      <c r="F102" s="98">
        <v>3.5542170436722329</v>
      </c>
      <c r="G102" s="98">
        <v>2.3631660539873995</v>
      </c>
      <c r="H102" s="98">
        <v>2.6438157276591152</v>
      </c>
      <c r="I102" s="98">
        <v>2.2242081022735252</v>
      </c>
      <c r="J102" s="98">
        <v>1.6439974558830639</v>
      </c>
      <c r="K102" s="98">
        <v>0.52382901088140421</v>
      </c>
      <c r="L102" s="98">
        <v>1.8467603123759142</v>
      </c>
      <c r="M102" s="98">
        <v>3.3496118851283825</v>
      </c>
      <c r="N102" s="98">
        <v>4.7593024707196125</v>
      </c>
      <c r="O102" s="98">
        <v>4.0730685876445323</v>
      </c>
      <c r="P102" s="98">
        <v>6.6606292505933835</v>
      </c>
      <c r="Q102" s="98">
        <v>5.3623781239082744</v>
      </c>
      <c r="R102" s="98">
        <v>3.6257951867037965</v>
      </c>
      <c r="S102" s="98">
        <v>3.6191083357924696</v>
      </c>
      <c r="T102" s="98">
        <v>4.5556750580274938</v>
      </c>
      <c r="U102" s="98">
        <v>4.1741099032019253</v>
      </c>
      <c r="V102" s="98">
        <v>4.8380681464959308</v>
      </c>
      <c r="W102" s="98">
        <v>3.3550028241906888</v>
      </c>
      <c r="X102" s="98">
        <v>2.4735398140645954</v>
      </c>
      <c r="Y102" s="98">
        <v>2.566557361755498</v>
      </c>
      <c r="DA102" s="63" t="s">
        <v>1667</v>
      </c>
    </row>
    <row r="103" spans="1:105" ht="12" customHeight="1" x14ac:dyDescent="0.25">
      <c r="A103" s="109" t="s">
        <v>120</v>
      </c>
      <c r="B103" s="33">
        <v>35.760370309182882</v>
      </c>
      <c r="C103" s="33">
        <v>36.295906345552176</v>
      </c>
      <c r="D103" s="33">
        <v>38.671800647702014</v>
      </c>
      <c r="E103" s="33">
        <v>42.563156234552388</v>
      </c>
      <c r="F103" s="33">
        <v>45.230233916872827</v>
      </c>
      <c r="G103" s="33">
        <v>50.611866695801261</v>
      </c>
      <c r="H103" s="33">
        <v>58.528052246299637</v>
      </c>
      <c r="I103" s="33">
        <v>58.046053374013745</v>
      </c>
      <c r="J103" s="33">
        <v>64.521015414365905</v>
      </c>
      <c r="K103" s="33">
        <v>71.776769822069426</v>
      </c>
      <c r="L103" s="33">
        <v>75.506586551902885</v>
      </c>
      <c r="M103" s="33">
        <v>70.088525189049989</v>
      </c>
      <c r="N103" s="33">
        <v>78.220330603227964</v>
      </c>
      <c r="O103" s="33">
        <v>84.742719596031236</v>
      </c>
      <c r="P103" s="33">
        <v>74.882750196373181</v>
      </c>
      <c r="Q103" s="33">
        <v>82.232260375386048</v>
      </c>
      <c r="R103" s="33">
        <v>83.530983704164981</v>
      </c>
      <c r="S103" s="33">
        <v>84.074543270165677</v>
      </c>
      <c r="T103" s="33">
        <v>82.879641204891513</v>
      </c>
      <c r="U103" s="33">
        <v>85.350101092831324</v>
      </c>
      <c r="V103" s="33">
        <v>91.563437081148876</v>
      </c>
      <c r="W103" s="33">
        <v>111.42380062002056</v>
      </c>
      <c r="X103" s="33">
        <v>92.606382928750392</v>
      </c>
      <c r="Y103" s="33">
        <v>93.432097230372463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1302.7329087466674</v>
      </c>
      <c r="C124" s="117">
        <f t="shared" si="42"/>
        <v>1433.2776960206213</v>
      </c>
      <c r="D124" s="117">
        <f t="shared" si="42"/>
        <v>1368.9761166824492</v>
      </c>
      <c r="E124" s="117">
        <f t="shared" si="42"/>
        <v>1352.2103407589568</v>
      </c>
      <c r="F124" s="117">
        <f t="shared" si="42"/>
        <v>1271.2230777514837</v>
      </c>
      <c r="G124" s="117">
        <f t="shared" si="42"/>
        <v>1249.717658134768</v>
      </c>
      <c r="H124" s="117">
        <f t="shared" si="42"/>
        <v>1198.6199004873033</v>
      </c>
      <c r="I124" s="117">
        <f t="shared" si="42"/>
        <v>1216.2802813287472</v>
      </c>
      <c r="J124" s="117">
        <f t="shared" si="42"/>
        <v>1226.6120946149033</v>
      </c>
      <c r="K124" s="117">
        <f t="shared" si="42"/>
        <v>1196.8113678961975</v>
      </c>
      <c r="L124" s="117">
        <f t="shared" si="42"/>
        <v>1322.0205415964447</v>
      </c>
      <c r="M124" s="117">
        <f t="shared" si="42"/>
        <v>1185.274765362343</v>
      </c>
      <c r="N124" s="117">
        <f t="shared" si="42"/>
        <v>1249.5881233126347</v>
      </c>
      <c r="O124" s="117">
        <f t="shared" si="42"/>
        <v>1272.4112965964562</v>
      </c>
      <c r="P124" s="117">
        <f t="shared" si="42"/>
        <v>1072.8966454692202</v>
      </c>
      <c r="Q124" s="117">
        <f t="shared" si="42"/>
        <v>1085.2110545721919</v>
      </c>
      <c r="R124" s="117">
        <f t="shared" ref="R124:V124" si="43">R125+R128+R130+R139</f>
        <v>1123.7791632382914</v>
      </c>
      <c r="S124" s="117">
        <f t="shared" si="43"/>
        <v>1130.7889283580764</v>
      </c>
      <c r="T124" s="117">
        <f t="shared" si="43"/>
        <v>1057.9221938336318</v>
      </c>
      <c r="U124" s="117">
        <f t="shared" si="43"/>
        <v>1027.0555426663991</v>
      </c>
      <c r="V124" s="117">
        <f t="shared" si="43"/>
        <v>1033.4918441987436</v>
      </c>
      <c r="W124" s="117">
        <f t="shared" ref="W124:Y124" si="44">W125+W128+W130+W139</f>
        <v>1155.5754344949039</v>
      </c>
      <c r="X124" s="117">
        <f t="shared" si="44"/>
        <v>1010.5367346544824</v>
      </c>
      <c r="Y124" s="117">
        <f t="shared" si="44"/>
        <v>858.25516152117996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1065.3343466252118</v>
      </c>
      <c r="C125" s="122">
        <f t="shared" si="45"/>
        <v>1188.7702840363536</v>
      </c>
      <c r="D125" s="122">
        <f t="shared" si="45"/>
        <v>1129.0181821118688</v>
      </c>
      <c r="E125" s="122">
        <f t="shared" si="45"/>
        <v>1113.1343970043449</v>
      </c>
      <c r="F125" s="122">
        <f t="shared" si="45"/>
        <v>1045.5469852076462</v>
      </c>
      <c r="G125" s="122">
        <f t="shared" si="45"/>
        <v>1016.5710916655485</v>
      </c>
      <c r="H125" s="122">
        <f t="shared" si="45"/>
        <v>973.45287048693785</v>
      </c>
      <c r="I125" s="122">
        <f t="shared" si="45"/>
        <v>991.4193425485289</v>
      </c>
      <c r="J125" s="122">
        <f t="shared" si="45"/>
        <v>1003.0359526433847</v>
      </c>
      <c r="K125" s="122">
        <f t="shared" si="45"/>
        <v>984.45441046356359</v>
      </c>
      <c r="L125" s="122">
        <f t="shared" si="45"/>
        <v>1106.7786584468531</v>
      </c>
      <c r="M125" s="122">
        <f t="shared" si="45"/>
        <v>996.10004593953363</v>
      </c>
      <c r="N125" s="122">
        <f t="shared" si="45"/>
        <v>1055.3998492588835</v>
      </c>
      <c r="O125" s="122">
        <f t="shared" si="45"/>
        <v>1081.4788728085257</v>
      </c>
      <c r="P125" s="122">
        <f t="shared" si="45"/>
        <v>900.26507711834677</v>
      </c>
      <c r="Q125" s="122">
        <f t="shared" si="45"/>
        <v>910.92883725820673</v>
      </c>
      <c r="R125" s="122">
        <f t="shared" ref="R125:V125" si="46">SUM(R126:R127)</f>
        <v>947.11597828818401</v>
      </c>
      <c r="S125" s="122">
        <f t="shared" si="46"/>
        <v>950.02928124771995</v>
      </c>
      <c r="T125" s="122">
        <f t="shared" si="46"/>
        <v>887.88859240719955</v>
      </c>
      <c r="U125" s="122">
        <f t="shared" si="46"/>
        <v>864.88456945535995</v>
      </c>
      <c r="V125" s="122">
        <f t="shared" si="46"/>
        <v>868.44857871365195</v>
      </c>
      <c r="W125" s="122">
        <f t="shared" ref="W125:Y125" si="47">SUM(W126:W127)</f>
        <v>986.10704597441998</v>
      </c>
      <c r="X125" s="122">
        <f t="shared" si="47"/>
        <v>869.36753565348408</v>
      </c>
      <c r="Y125" s="122">
        <f t="shared" si="47"/>
        <v>733.87692994377392</v>
      </c>
      <c r="DA125" s="130" t="s">
        <v>1688</v>
      </c>
    </row>
    <row r="126" spans="1:105" ht="12" customHeight="1" x14ac:dyDescent="0.25">
      <c r="A126" s="97" t="s">
        <v>198</v>
      </c>
      <c r="B126" s="98">
        <v>1062.105149879319</v>
      </c>
      <c r="C126" s="98">
        <v>1185.1980172096785</v>
      </c>
      <c r="D126" s="98">
        <v>1125.7312404029208</v>
      </c>
      <c r="E126" s="98">
        <v>1109.9210448746244</v>
      </c>
      <c r="F126" s="98">
        <v>1042.5887424519406</v>
      </c>
      <c r="G126" s="98">
        <v>1013.7413871697582</v>
      </c>
      <c r="H126" s="98">
        <v>970.75397780159267</v>
      </c>
      <c r="I126" s="98">
        <v>988.77501566594538</v>
      </c>
      <c r="J126" s="98">
        <v>1000.3836405225344</v>
      </c>
      <c r="K126" s="98">
        <v>981.86019156788245</v>
      </c>
      <c r="L126" s="98">
        <v>1103.8003838644045</v>
      </c>
      <c r="M126" s="98">
        <v>993.55802739986154</v>
      </c>
      <c r="N126" s="98">
        <v>1052.6684746778619</v>
      </c>
      <c r="O126" s="98">
        <v>1078.6712677211115</v>
      </c>
      <c r="P126" s="98">
        <v>898.0271082063822</v>
      </c>
      <c r="Q126" s="98">
        <v>908.6361001528528</v>
      </c>
      <c r="R126" s="98">
        <v>944.71016290106127</v>
      </c>
      <c r="S126" s="98">
        <v>947.6028997721146</v>
      </c>
      <c r="T126" s="98">
        <v>885.63554796001029</v>
      </c>
      <c r="U126" s="98">
        <v>862.6721574314397</v>
      </c>
      <c r="V126" s="98">
        <v>866.20975307436083</v>
      </c>
      <c r="W126" s="98">
        <v>983.56962420915215</v>
      </c>
      <c r="X126" s="98">
        <v>867.15506272921039</v>
      </c>
      <c r="Y126" s="98">
        <v>732.02665227395255</v>
      </c>
      <c r="DA126" s="63" t="s">
        <v>1689</v>
      </c>
    </row>
    <row r="127" spans="1:105" ht="12" customHeight="1" x14ac:dyDescent="0.25">
      <c r="A127" s="97" t="s">
        <v>53</v>
      </c>
      <c r="B127" s="98">
        <v>3.2291967458927773</v>
      </c>
      <c r="C127" s="98">
        <v>3.5722668266750075</v>
      </c>
      <c r="D127" s="98">
        <v>3.2869417089480986</v>
      </c>
      <c r="E127" s="98">
        <v>3.2133521297206173</v>
      </c>
      <c r="F127" s="98">
        <v>2.9582427557056863</v>
      </c>
      <c r="G127" s="98">
        <v>2.8297044957902084</v>
      </c>
      <c r="H127" s="98">
        <v>2.6988926853451982</v>
      </c>
      <c r="I127" s="98">
        <v>2.6443268825834916</v>
      </c>
      <c r="J127" s="98">
        <v>2.6523121208503477</v>
      </c>
      <c r="K127" s="98">
        <v>2.5942188956811254</v>
      </c>
      <c r="L127" s="98">
        <v>2.9782745824487336</v>
      </c>
      <c r="M127" s="98">
        <v>2.5420185396720707</v>
      </c>
      <c r="N127" s="98">
        <v>2.7313745810215799</v>
      </c>
      <c r="O127" s="98">
        <v>2.8076050874142302</v>
      </c>
      <c r="P127" s="98">
        <v>2.2379689119645407</v>
      </c>
      <c r="Q127" s="98">
        <v>2.2927371053539485</v>
      </c>
      <c r="R127" s="98">
        <v>2.4058153871227339</v>
      </c>
      <c r="S127" s="98">
        <v>2.426381475605329</v>
      </c>
      <c r="T127" s="98">
        <v>2.2530444471892985</v>
      </c>
      <c r="U127" s="98">
        <v>2.2124120239202116</v>
      </c>
      <c r="V127" s="98">
        <v>2.2388256392911128</v>
      </c>
      <c r="W127" s="98">
        <v>2.5374217652678452</v>
      </c>
      <c r="X127" s="98">
        <v>2.2124729242736989</v>
      </c>
      <c r="Y127" s="98">
        <v>1.8502776698214034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0.19712278874245084</v>
      </c>
      <c r="C128" s="122">
        <f t="shared" si="48"/>
        <v>0.1706060951279931</v>
      </c>
      <c r="D128" s="122">
        <f t="shared" si="48"/>
        <v>0.16086204524945602</v>
      </c>
      <c r="E128" s="122">
        <f t="shared" si="48"/>
        <v>0.19630562342579724</v>
      </c>
      <c r="F128" s="122">
        <f t="shared" si="48"/>
        <v>0.14963532133500013</v>
      </c>
      <c r="G128" s="122">
        <f t="shared" si="48"/>
        <v>0.14960663268154753</v>
      </c>
      <c r="H128" s="122">
        <f t="shared" si="48"/>
        <v>0.16652616254540423</v>
      </c>
      <c r="I128" s="122">
        <f t="shared" si="48"/>
        <v>0.16673119583858889</v>
      </c>
      <c r="J128" s="122">
        <f t="shared" si="48"/>
        <v>0.17288777074106432</v>
      </c>
      <c r="K128" s="122">
        <f t="shared" si="48"/>
        <v>0.19478564842097779</v>
      </c>
      <c r="L128" s="122">
        <f t="shared" si="48"/>
        <v>0.24305767894186259</v>
      </c>
      <c r="M128" s="122">
        <f t="shared" si="48"/>
        <v>0.25990037664252513</v>
      </c>
      <c r="N128" s="122">
        <f t="shared" si="48"/>
        <v>0.30951751527406329</v>
      </c>
      <c r="O128" s="122">
        <f t="shared" si="48"/>
        <v>0.4219133617036504</v>
      </c>
      <c r="P128" s="122">
        <f t="shared" si="48"/>
        <v>0.36897853843218076</v>
      </c>
      <c r="Q128" s="122">
        <f t="shared" si="48"/>
        <v>0.69131533496618069</v>
      </c>
      <c r="R128" s="122">
        <f t="shared" si="48"/>
        <v>0.61186972530741346</v>
      </c>
      <c r="S128" s="122">
        <f t="shared" si="48"/>
        <v>0.55671236678871483</v>
      </c>
      <c r="T128" s="122">
        <f t="shared" si="48"/>
        <v>0.66441138282380185</v>
      </c>
      <c r="U128" s="122">
        <f t="shared" si="48"/>
        <v>0.67730286148869467</v>
      </c>
      <c r="V128" s="122">
        <f t="shared" si="48"/>
        <v>0.61153710284202989</v>
      </c>
      <c r="W128" s="122">
        <f t="shared" si="48"/>
        <v>0.70785526757507888</v>
      </c>
      <c r="X128" s="122">
        <f t="shared" si="48"/>
        <v>0.84741243388779663</v>
      </c>
      <c r="Y128" s="122">
        <f t="shared" si="48"/>
        <v>0.80713258902618901</v>
      </c>
      <c r="DA128" s="130" t="s">
        <v>1691</v>
      </c>
    </row>
    <row r="129" spans="1:105" ht="12" customHeight="1" x14ac:dyDescent="0.25">
      <c r="A129" s="97" t="s">
        <v>53</v>
      </c>
      <c r="B129" s="98">
        <v>0.19712278874245084</v>
      </c>
      <c r="C129" s="98">
        <v>0.1706060951279931</v>
      </c>
      <c r="D129" s="98">
        <v>0.16086204524945602</v>
      </c>
      <c r="E129" s="98">
        <v>0.19630562342579724</v>
      </c>
      <c r="F129" s="98">
        <v>0.14963532133500013</v>
      </c>
      <c r="G129" s="98">
        <v>0.14960663268154753</v>
      </c>
      <c r="H129" s="98">
        <v>0.16652616254540423</v>
      </c>
      <c r="I129" s="98">
        <v>0.16673119583858889</v>
      </c>
      <c r="J129" s="98">
        <v>0.17288777074106432</v>
      </c>
      <c r="K129" s="98">
        <v>0.19478564842097779</v>
      </c>
      <c r="L129" s="98">
        <v>0.24305767894186259</v>
      </c>
      <c r="M129" s="98">
        <v>0.25990037664252513</v>
      </c>
      <c r="N129" s="98">
        <v>0.30951751527406329</v>
      </c>
      <c r="O129" s="98">
        <v>0.4219133617036504</v>
      </c>
      <c r="P129" s="98">
        <v>0.36897853843218076</v>
      </c>
      <c r="Q129" s="98">
        <v>0.69131533496618069</v>
      </c>
      <c r="R129" s="98">
        <v>0.61186972530741346</v>
      </c>
      <c r="S129" s="98">
        <v>0.55671236678871483</v>
      </c>
      <c r="T129" s="98">
        <v>0.66441138282380185</v>
      </c>
      <c r="U129" s="98">
        <v>0.67730286148869467</v>
      </c>
      <c r="V129" s="98">
        <v>0.61153710284202989</v>
      </c>
      <c r="W129" s="98">
        <v>0.70785526757507888</v>
      </c>
      <c r="X129" s="98">
        <v>0.84741243388779663</v>
      </c>
      <c r="Y129" s="98">
        <v>0.80713258902618901</v>
      </c>
      <c r="DA129" s="63" t="s">
        <v>1692</v>
      </c>
    </row>
    <row r="130" spans="1:105" ht="12" customHeight="1" x14ac:dyDescent="0.25">
      <c r="A130" s="121" t="s">
        <v>55</v>
      </c>
      <c r="B130" s="122">
        <v>156.40264757123927</v>
      </c>
      <c r="C130" s="122">
        <v>162.90340231407393</v>
      </c>
      <c r="D130" s="122">
        <v>160.77526150573644</v>
      </c>
      <c r="E130" s="122">
        <v>159.66095526412533</v>
      </c>
      <c r="F130" s="122">
        <v>149.10388744798644</v>
      </c>
      <c r="G130" s="122">
        <v>157.54507741282248</v>
      </c>
      <c r="H130" s="122">
        <v>145.51735474333691</v>
      </c>
      <c r="I130" s="122">
        <v>151.98925020927774</v>
      </c>
      <c r="J130" s="122">
        <v>148.42171212846898</v>
      </c>
      <c r="K130" s="122">
        <v>135.35468562946508</v>
      </c>
      <c r="L130" s="122">
        <v>136.01737335187502</v>
      </c>
      <c r="M130" s="122">
        <v>119.13285064842596</v>
      </c>
      <c r="N130" s="122">
        <v>119.74058891196489</v>
      </c>
      <c r="O130" s="122">
        <v>117.84643906575087</v>
      </c>
      <c r="P130" s="122">
        <v>110.27592542676031</v>
      </c>
      <c r="Q130" s="122">
        <v>109.70801408631588</v>
      </c>
      <c r="R130" s="122">
        <v>114.28047971009855</v>
      </c>
      <c r="S130" s="122">
        <v>120.07101058837351</v>
      </c>
      <c r="T130" s="122">
        <v>113.9210342288044</v>
      </c>
      <c r="U130" s="122">
        <v>109.73817226092292</v>
      </c>
      <c r="V130" s="122">
        <v>111.37010201816528</v>
      </c>
      <c r="W130" s="122">
        <v>108.60288166688592</v>
      </c>
      <c r="X130" s="122">
        <v>92.201844084613654</v>
      </c>
      <c r="Y130" s="122">
        <v>78.127511320450211</v>
      </c>
      <c r="DA130" s="130" t="s">
        <v>1693</v>
      </c>
    </row>
    <row r="131" spans="1:105" ht="12" customHeight="1" x14ac:dyDescent="0.25">
      <c r="A131" s="97" t="s">
        <v>128</v>
      </c>
      <c r="B131" s="98">
        <v>151.25589913185897</v>
      </c>
      <c r="C131" s="98">
        <v>157.78469990124159</v>
      </c>
      <c r="D131" s="98">
        <v>156.03522563319243</v>
      </c>
      <c r="E131" s="98">
        <v>155.23160184040404</v>
      </c>
      <c r="F131" s="98">
        <v>145.248946499266</v>
      </c>
      <c r="G131" s="98">
        <v>153.98241180977038</v>
      </c>
      <c r="H131" s="98">
        <v>142.05768847978123</v>
      </c>
      <c r="I131" s="98">
        <v>148.72559438123943</v>
      </c>
      <c r="J131" s="98">
        <v>145.35169993750495</v>
      </c>
      <c r="K131" s="98">
        <v>132.4844185738672</v>
      </c>
      <c r="L131" s="98">
        <v>133.20317999404102</v>
      </c>
      <c r="M131" s="98">
        <v>116.62248126828581</v>
      </c>
      <c r="N131" s="98">
        <v>117.28863380899418</v>
      </c>
      <c r="O131" s="98">
        <v>115.50232090546271</v>
      </c>
      <c r="P131" s="98">
        <v>107.95955834001052</v>
      </c>
      <c r="Q131" s="98">
        <v>107.48181898566324</v>
      </c>
      <c r="R131" s="98">
        <v>112.19925909644539</v>
      </c>
      <c r="S131" s="98">
        <v>118.23348573994537</v>
      </c>
      <c r="T131" s="98">
        <v>112.62282526039675</v>
      </c>
      <c r="U131" s="98">
        <v>108.50275670811799</v>
      </c>
      <c r="V131" s="98">
        <v>109.70714252661946</v>
      </c>
      <c r="W131" s="98">
        <v>106.9013977472883</v>
      </c>
      <c r="X131" s="98">
        <v>90.643710526119122</v>
      </c>
      <c r="Y131" s="98">
        <v>76.976676109986997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2.5563057228992637E-2</v>
      </c>
      <c r="F132" s="98">
        <v>2.6332291773232028E-2</v>
      </c>
      <c r="G132" s="98">
        <v>3.282582435351776E-2</v>
      </c>
      <c r="H132" s="98">
        <v>3.422600160426191E-2</v>
      </c>
      <c r="I132" s="98">
        <v>4.8711854423580336E-2</v>
      </c>
      <c r="J132" s="98">
        <v>5.9741300907569378E-2</v>
      </c>
      <c r="K132" s="98">
        <v>7.0615429104317812E-2</v>
      </c>
      <c r="L132" s="98">
        <v>9.4924882597478555E-2</v>
      </c>
      <c r="M132" s="98">
        <v>9.6440169191593011E-2</v>
      </c>
      <c r="N132" s="98">
        <v>0.11271237644246399</v>
      </c>
      <c r="O132" s="98">
        <v>0.12089351677727564</v>
      </c>
      <c r="P132" s="98">
        <v>0.1145400955336514</v>
      </c>
      <c r="Q132" s="98">
        <v>0.11243114743000396</v>
      </c>
      <c r="R132" s="98">
        <v>0.12303768941956197</v>
      </c>
      <c r="S132" s="98">
        <v>0.13236298946428376</v>
      </c>
      <c r="T132" s="98">
        <v>0.12708884590049396</v>
      </c>
      <c r="U132" s="98">
        <v>0.12147961865909807</v>
      </c>
      <c r="V132" s="98">
        <v>0.12046065930655883</v>
      </c>
      <c r="W132" s="98">
        <v>0.12930439901032784</v>
      </c>
      <c r="X132" s="98">
        <v>0.11652916853542958</v>
      </c>
      <c r="Y132" s="98">
        <v>0.10889739314852068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1.4077274653272045E-2</v>
      </c>
      <c r="F133" s="101">
        <v>1.4589638647226424E-2</v>
      </c>
      <c r="G133" s="101">
        <v>1.7645560454412398E-2</v>
      </c>
      <c r="H133" s="101">
        <v>1.9116177783465579E-2</v>
      </c>
      <c r="I133" s="101">
        <v>2.6819015584381576E-2</v>
      </c>
      <c r="J133" s="101">
        <v>3.2329359393569172E-2</v>
      </c>
      <c r="K133" s="101">
        <v>3.8708860829790706E-2</v>
      </c>
      <c r="L133" s="101">
        <v>5.0950329000518116E-2</v>
      </c>
      <c r="M133" s="101">
        <v>4.6834410098039916E-2</v>
      </c>
      <c r="N133" s="101">
        <v>5.3381624924119374E-2</v>
      </c>
      <c r="O133" s="101">
        <v>5.5904064740530612E-2</v>
      </c>
      <c r="P133" s="101">
        <v>5.6153745954350257E-2</v>
      </c>
      <c r="Q133" s="101">
        <v>5.1986278508883939E-2</v>
      </c>
      <c r="R133" s="101">
        <v>5.5324348152233492E-2</v>
      </c>
      <c r="S133" s="101">
        <v>6.120692130276182E-2</v>
      </c>
      <c r="T133" s="101">
        <v>5.9941482947500187E-2</v>
      </c>
      <c r="U133" s="101">
        <v>5.7072102918716443E-2</v>
      </c>
      <c r="V133" s="101">
        <v>5.9630624298679741E-2</v>
      </c>
      <c r="W133" s="101">
        <v>5.7438920601161188E-2</v>
      </c>
      <c r="X133" s="101">
        <v>5.4881086888449546E-2</v>
      </c>
      <c r="Y133" s="101">
        <v>4.5338855956791463E-2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1.1485782575720593E-2</v>
      </c>
      <c r="F134" s="104">
        <v>1.1742653126005602E-2</v>
      </c>
      <c r="G134" s="104">
        <v>1.5180263899105361E-2</v>
      </c>
      <c r="H134" s="104">
        <v>1.5109823820796332E-2</v>
      </c>
      <c r="I134" s="104">
        <v>2.189283883919876E-2</v>
      </c>
      <c r="J134" s="104">
        <v>2.7411941514000202E-2</v>
      </c>
      <c r="K134" s="104">
        <v>3.1906568274527099E-2</v>
      </c>
      <c r="L134" s="104">
        <v>4.3974553596960446E-2</v>
      </c>
      <c r="M134" s="104">
        <v>4.9605759093553088E-2</v>
      </c>
      <c r="N134" s="104">
        <v>5.9330751518344604E-2</v>
      </c>
      <c r="O134" s="104">
        <v>6.4989452036745027E-2</v>
      </c>
      <c r="P134" s="104">
        <v>5.8386349579301139E-2</v>
      </c>
      <c r="Q134" s="104">
        <v>6.0444868921120019E-2</v>
      </c>
      <c r="R134" s="104">
        <v>6.7713341267328475E-2</v>
      </c>
      <c r="S134" s="104">
        <v>7.1156068161521951E-2</v>
      </c>
      <c r="T134" s="104">
        <v>6.7147362952993769E-2</v>
      </c>
      <c r="U134" s="104">
        <v>6.4407515740381616E-2</v>
      </c>
      <c r="V134" s="104">
        <v>6.0830035007879091E-2</v>
      </c>
      <c r="W134" s="104">
        <v>7.1865478409166642E-2</v>
      </c>
      <c r="X134" s="104">
        <v>6.1648081646980026E-2</v>
      </c>
      <c r="Y134" s="104">
        <v>6.3558537191729214E-2</v>
      </c>
      <c r="DA134" s="132" t="s">
        <v>1697</v>
      </c>
    </row>
    <row r="135" spans="1:105" ht="12" customHeight="1" x14ac:dyDescent="0.25">
      <c r="A135" s="106" t="s">
        <v>122</v>
      </c>
      <c r="B135" s="101">
        <v>5.1467484393803087</v>
      </c>
      <c r="C135" s="101">
        <v>5.1187024128323424</v>
      </c>
      <c r="D135" s="101">
        <v>4.7400358725440164</v>
      </c>
      <c r="E135" s="101">
        <v>4.370056582456856</v>
      </c>
      <c r="F135" s="101">
        <v>3.7912388355490996</v>
      </c>
      <c r="G135" s="101">
        <v>3.4851634356640107</v>
      </c>
      <c r="H135" s="101">
        <v>3.3595861626530157</v>
      </c>
      <c r="I135" s="101">
        <v>3.1265603329204916</v>
      </c>
      <c r="J135" s="101">
        <v>2.9126003851833104</v>
      </c>
      <c r="K135" s="101">
        <v>2.67610941551006</v>
      </c>
      <c r="L135" s="101">
        <v>2.5709152463665106</v>
      </c>
      <c r="M135" s="101">
        <v>2.2624425385100388</v>
      </c>
      <c r="N135" s="101">
        <v>2.1703969468244964</v>
      </c>
      <c r="O135" s="101">
        <v>2.044700858839442</v>
      </c>
      <c r="P135" s="101">
        <v>2.0003563833086235</v>
      </c>
      <c r="Q135" s="101">
        <v>1.9181690941727221</v>
      </c>
      <c r="R135" s="101">
        <v>1.7764046496599091</v>
      </c>
      <c r="S135" s="101">
        <v>1.5485057488310319</v>
      </c>
      <c r="T135" s="101">
        <v>1.0663886562203908</v>
      </c>
      <c r="U135" s="101">
        <v>1.0136757945837274</v>
      </c>
      <c r="V135" s="101">
        <v>1.3985595555448942</v>
      </c>
      <c r="W135" s="101">
        <v>1.4198658136215352</v>
      </c>
      <c r="X135" s="101">
        <v>1.2853063633228994</v>
      </c>
      <c r="Y135" s="101">
        <v>0.92772995329572439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3.3733784035438537E-2</v>
      </c>
      <c r="F136" s="104">
        <v>3.736982139811304E-2</v>
      </c>
      <c r="G136" s="104">
        <v>4.4676343034543757E-2</v>
      </c>
      <c r="H136" s="104">
        <v>6.5854099298414986E-2</v>
      </c>
      <c r="I136" s="104">
        <v>8.8383640694253834E-2</v>
      </c>
      <c r="J136" s="104">
        <v>9.7670504873158412E-2</v>
      </c>
      <c r="K136" s="104">
        <v>0.12354221098349828</v>
      </c>
      <c r="L136" s="104">
        <v>0.14835322887002822</v>
      </c>
      <c r="M136" s="104">
        <v>0.15148667243850489</v>
      </c>
      <c r="N136" s="104">
        <v>0.16884577970376435</v>
      </c>
      <c r="O136" s="104">
        <v>0.17852378467143892</v>
      </c>
      <c r="P136" s="104">
        <v>0.20147060790751165</v>
      </c>
      <c r="Q136" s="104">
        <v>0.19559485904991261</v>
      </c>
      <c r="R136" s="104">
        <v>0.18177827457368645</v>
      </c>
      <c r="S136" s="104">
        <v>0.15665611013282371</v>
      </c>
      <c r="T136" s="104">
        <v>0.104731466286765</v>
      </c>
      <c r="U136" s="104">
        <v>0.10026013956210875</v>
      </c>
      <c r="V136" s="104">
        <v>0.14393927669436182</v>
      </c>
      <c r="W136" s="104">
        <v>0.15231370696576121</v>
      </c>
      <c r="X136" s="104">
        <v>0.15629802663618625</v>
      </c>
      <c r="Y136" s="104">
        <v>0.1142078640189696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2.0582276546870996E-2</v>
      </c>
      <c r="F137" s="98">
        <v>2.2922806109257069E-2</v>
      </c>
      <c r="G137" s="98">
        <v>2.6684098204610516E-2</v>
      </c>
      <c r="H137" s="98">
        <v>4.0657285241659714E-2</v>
      </c>
      <c r="I137" s="98">
        <v>5.3865490255083304E-2</v>
      </c>
      <c r="J137" s="98">
        <v>5.862790790172541E-2</v>
      </c>
      <c r="K137" s="98">
        <v>7.4978509686794204E-2</v>
      </c>
      <c r="L137" s="98">
        <v>8.834193025685709E-2</v>
      </c>
      <c r="M137" s="98">
        <v>8.2528814171764747E-2</v>
      </c>
      <c r="N137" s="98">
        <v>8.9769166019468022E-2</v>
      </c>
      <c r="O137" s="98">
        <v>9.2609804362850962E-2</v>
      </c>
      <c r="P137" s="98">
        <v>0.10952175798208227</v>
      </c>
      <c r="Q137" s="98">
        <v>0.10038972504752515</v>
      </c>
      <c r="R137" s="98">
        <v>9.0669587305934232E-2</v>
      </c>
      <c r="S137" s="98">
        <v>7.9933541160345151E-2</v>
      </c>
      <c r="T137" s="98">
        <v>5.4065515614780853E-2</v>
      </c>
      <c r="U137" s="98">
        <v>5.1404225488698524E-2</v>
      </c>
      <c r="V137" s="98">
        <v>7.5496756057583533E-2</v>
      </c>
      <c r="W137" s="98">
        <v>7.128765470775647E-2</v>
      </c>
      <c r="X137" s="98">
        <v>7.7037322639904163E-2</v>
      </c>
      <c r="Y137" s="98">
        <v>5.0030234532919611E-2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1.315150748856754E-2</v>
      </c>
      <c r="F138" s="98">
        <v>1.4447015288855973E-2</v>
      </c>
      <c r="G138" s="98">
        <v>1.7992244829933241E-2</v>
      </c>
      <c r="H138" s="98">
        <v>2.5196814056755269E-2</v>
      </c>
      <c r="I138" s="98">
        <v>3.4518150439170531E-2</v>
      </c>
      <c r="J138" s="98">
        <v>3.9042596971433002E-2</v>
      </c>
      <c r="K138" s="98">
        <v>4.8563701296704079E-2</v>
      </c>
      <c r="L138" s="98">
        <v>6.0011298613171143E-2</v>
      </c>
      <c r="M138" s="98">
        <v>6.8957858266740127E-2</v>
      </c>
      <c r="N138" s="98">
        <v>7.9076613684296332E-2</v>
      </c>
      <c r="O138" s="98">
        <v>8.5913980308587976E-2</v>
      </c>
      <c r="P138" s="98">
        <v>9.1948849925429357E-2</v>
      </c>
      <c r="Q138" s="98">
        <v>9.5205134002387462E-2</v>
      </c>
      <c r="R138" s="98">
        <v>9.1108687267752231E-2</v>
      </c>
      <c r="S138" s="98">
        <v>7.6722568972478547E-2</v>
      </c>
      <c r="T138" s="98">
        <v>5.0665950671984136E-2</v>
      </c>
      <c r="U138" s="98">
        <v>4.8855914073410223E-2</v>
      </c>
      <c r="V138" s="98">
        <v>6.844252063677829E-2</v>
      </c>
      <c r="W138" s="98">
        <v>8.1026052258004744E-2</v>
      </c>
      <c r="X138" s="98">
        <v>7.9260703996282086E-2</v>
      </c>
      <c r="Y138" s="98">
        <v>6.4177629486049978E-2</v>
      </c>
      <c r="DA138" s="63" t="s">
        <v>1701</v>
      </c>
    </row>
    <row r="139" spans="1:105" ht="12" customHeight="1" x14ac:dyDescent="0.25">
      <c r="A139" s="121" t="s">
        <v>54</v>
      </c>
      <c r="B139" s="122">
        <v>80.798791761473936</v>
      </c>
      <c r="C139" s="122">
        <v>81.433403575065782</v>
      </c>
      <c r="D139" s="122">
        <v>79.021811019594622</v>
      </c>
      <c r="E139" s="122">
        <v>79.218682867060778</v>
      </c>
      <c r="F139" s="122">
        <v>76.42256977451629</v>
      </c>
      <c r="G139" s="122">
        <v>75.45188242371573</v>
      </c>
      <c r="H139" s="122">
        <v>79.483149094482926</v>
      </c>
      <c r="I139" s="122">
        <v>72.704957375101813</v>
      </c>
      <c r="J139" s="122">
        <v>74.981542072308386</v>
      </c>
      <c r="K139" s="122">
        <v>76.807486154747764</v>
      </c>
      <c r="L139" s="122">
        <v>78.981452118774826</v>
      </c>
      <c r="M139" s="122">
        <v>69.781968397740812</v>
      </c>
      <c r="N139" s="122">
        <v>74.1381676265122</v>
      </c>
      <c r="O139" s="122">
        <v>72.664071360475972</v>
      </c>
      <c r="P139" s="122">
        <v>61.986664385680882</v>
      </c>
      <c r="Q139" s="122">
        <v>63.882887892703053</v>
      </c>
      <c r="R139" s="122">
        <v>61.770835514701453</v>
      </c>
      <c r="S139" s="122">
        <v>60.13192415519422</v>
      </c>
      <c r="T139" s="122">
        <v>55.448155814804082</v>
      </c>
      <c r="U139" s="122">
        <v>51.755498088627604</v>
      </c>
      <c r="V139" s="122">
        <v>53.061626364084333</v>
      </c>
      <c r="W139" s="122">
        <v>60.15765158602283</v>
      </c>
      <c r="X139" s="122">
        <v>48.119942482496874</v>
      </c>
      <c r="Y139" s="122">
        <v>45.443587667929599</v>
      </c>
      <c r="DA139" s="130" t="s">
        <v>1702</v>
      </c>
    </row>
    <row r="140" spans="1:105" ht="12" customHeight="1" x14ac:dyDescent="0.25">
      <c r="A140" s="97" t="s">
        <v>50</v>
      </c>
      <c r="B140" s="98">
        <v>7.7384710008533721</v>
      </c>
      <c r="C140" s="98">
        <v>8.3432825929052825</v>
      </c>
      <c r="D140" s="98">
        <v>7.0080778176851704</v>
      </c>
      <c r="E140" s="98">
        <v>6.0572794108628258</v>
      </c>
      <c r="F140" s="98">
        <v>6.1653176765481534</v>
      </c>
      <c r="G140" s="98">
        <v>3.8303432509907207</v>
      </c>
      <c r="H140" s="98">
        <v>3.7438057420310944</v>
      </c>
      <c r="I140" s="98">
        <v>2.9321242015346924</v>
      </c>
      <c r="J140" s="98">
        <v>2.0099172934209899</v>
      </c>
      <c r="K140" s="98">
        <v>0.56122465055085669</v>
      </c>
      <c r="L140" s="98">
        <v>1.88578452101604</v>
      </c>
      <c r="M140" s="98">
        <v>3.0282104675248984</v>
      </c>
      <c r="N140" s="98">
        <v>4.0331444090171189</v>
      </c>
      <c r="O140" s="98">
        <v>3.2261914815657446</v>
      </c>
      <c r="P140" s="98">
        <v>4.9385301019160543</v>
      </c>
      <c r="Q140" s="98">
        <v>3.9133745624710397</v>
      </c>
      <c r="R140" s="98">
        <v>2.5957187728157711</v>
      </c>
      <c r="S140" s="98">
        <v>2.5070216597772625</v>
      </c>
      <c r="T140" s="98">
        <v>2.8836583955069965</v>
      </c>
      <c r="U140" s="98">
        <v>2.3199033613170772</v>
      </c>
      <c r="V140" s="98">
        <v>2.4888384933898777</v>
      </c>
      <c r="W140" s="98">
        <v>1.6697673705346163</v>
      </c>
      <c r="X140" s="98">
        <v>1.2143978321880604</v>
      </c>
      <c r="Y140" s="98">
        <v>1.2328335172416343</v>
      </c>
      <c r="DA140" s="63" t="s">
        <v>1703</v>
      </c>
    </row>
    <row r="141" spans="1:105" ht="12" customHeight="1" x14ac:dyDescent="0.25">
      <c r="A141" s="109" t="s">
        <v>120</v>
      </c>
      <c r="B141" s="33">
        <v>73.06032076062057</v>
      </c>
      <c r="C141" s="33">
        <v>73.090120982160499</v>
      </c>
      <c r="D141" s="33">
        <v>72.013733201909446</v>
      </c>
      <c r="E141" s="33">
        <v>73.161403456197945</v>
      </c>
      <c r="F141" s="33">
        <v>70.257252097968134</v>
      </c>
      <c r="G141" s="33">
        <v>71.621539172725008</v>
      </c>
      <c r="H141" s="33">
        <v>75.739343352451826</v>
      </c>
      <c r="I141" s="33">
        <v>69.772833173567122</v>
      </c>
      <c r="J141" s="33">
        <v>72.971624778887403</v>
      </c>
      <c r="K141" s="33">
        <v>76.246261504196909</v>
      </c>
      <c r="L141" s="33">
        <v>77.095667597758791</v>
      </c>
      <c r="M141" s="33">
        <v>66.753757930215912</v>
      </c>
      <c r="N141" s="33">
        <v>70.105023217495074</v>
      </c>
      <c r="O141" s="33">
        <v>69.437879878910223</v>
      </c>
      <c r="P141" s="33">
        <v>57.048134283764831</v>
      </c>
      <c r="Q141" s="33">
        <v>59.969513330232012</v>
      </c>
      <c r="R141" s="33">
        <v>59.175116741885681</v>
      </c>
      <c r="S141" s="33">
        <v>57.624902495416954</v>
      </c>
      <c r="T141" s="33">
        <v>52.564497419297084</v>
      </c>
      <c r="U141" s="33">
        <v>49.43559472731053</v>
      </c>
      <c r="V141" s="33">
        <v>50.572787870694455</v>
      </c>
      <c r="W141" s="33">
        <v>58.487884215488215</v>
      </c>
      <c r="X141" s="33">
        <v>46.905544650308812</v>
      </c>
      <c r="Y141" s="33">
        <v>44.210754150687961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4.8796192320239129</v>
      </c>
      <c r="C143" s="117">
        <f t="shared" si="49"/>
        <v>7.642587307089971</v>
      </c>
      <c r="D143" s="117">
        <f t="shared" si="49"/>
        <v>13.135655399366007</v>
      </c>
      <c r="E143" s="117">
        <f t="shared" si="49"/>
        <v>17.88571941445046</v>
      </c>
      <c r="F143" s="117">
        <f t="shared" si="49"/>
        <v>22.56836381051</v>
      </c>
      <c r="G143" s="117">
        <f t="shared" si="49"/>
        <v>26.90226789866356</v>
      </c>
      <c r="H143" s="117">
        <f t="shared" si="49"/>
        <v>34.265263425045653</v>
      </c>
      <c r="I143" s="117">
        <f t="shared" si="49"/>
        <v>41.100918390953318</v>
      </c>
      <c r="J143" s="117">
        <f t="shared" si="49"/>
        <v>47.69847199264764</v>
      </c>
      <c r="K143" s="117">
        <f t="shared" si="49"/>
        <v>55.77566804217949</v>
      </c>
      <c r="L143" s="117">
        <f t="shared" si="49"/>
        <v>64.601830725840799</v>
      </c>
      <c r="M143" s="117">
        <f t="shared" si="49"/>
        <v>70.874552215441653</v>
      </c>
      <c r="N143" s="117">
        <f t="shared" si="49"/>
        <v>79.60759165435428</v>
      </c>
      <c r="O143" s="117">
        <f t="shared" si="49"/>
        <v>86.94297359873957</v>
      </c>
      <c r="P143" s="117">
        <f t="shared" si="49"/>
        <v>93.366694075048954</v>
      </c>
      <c r="Q143" s="117">
        <f t="shared" si="49"/>
        <v>101.64380266081255</v>
      </c>
      <c r="R143" s="117">
        <f t="shared" ref="R143:V143" si="50">R144+R146+R148+R157</f>
        <v>111.03496420213382</v>
      </c>
      <c r="S143" s="117">
        <f t="shared" si="50"/>
        <v>123.64457301885611</v>
      </c>
      <c r="T143" s="117">
        <f t="shared" si="50"/>
        <v>136.40334035943192</v>
      </c>
      <c r="U143" s="117">
        <f t="shared" si="50"/>
        <v>150.34005529221329</v>
      </c>
      <c r="V143" s="117">
        <f t="shared" si="50"/>
        <v>171.27133908599842</v>
      </c>
      <c r="W143" s="117">
        <f t="shared" ref="W143:Y143" si="51">W144+W146+W148+W157</f>
        <v>193.37465612239606</v>
      </c>
      <c r="X143" s="117">
        <f t="shared" si="51"/>
        <v>243.19298358235969</v>
      </c>
      <c r="Y143" s="117">
        <f t="shared" si="51"/>
        <v>273.56065735242231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3.044218099132475</v>
      </c>
      <c r="C144" s="122">
        <f t="shared" si="52"/>
        <v>4.9363900176248592</v>
      </c>
      <c r="D144" s="122">
        <f t="shared" si="52"/>
        <v>8.7086836200040825</v>
      </c>
      <c r="E144" s="122">
        <f t="shared" si="52"/>
        <v>11.624121530379316</v>
      </c>
      <c r="F144" s="122">
        <f t="shared" si="52"/>
        <v>14.47462093711405</v>
      </c>
      <c r="G144" s="122">
        <f t="shared" si="52"/>
        <v>16.489120212781987</v>
      </c>
      <c r="H144" s="122">
        <f t="shared" si="52"/>
        <v>20.526656008714685</v>
      </c>
      <c r="I144" s="122">
        <f t="shared" si="52"/>
        <v>24.911334752904587</v>
      </c>
      <c r="J144" s="122">
        <f t="shared" si="52"/>
        <v>28.815432320547991</v>
      </c>
      <c r="K144" s="122">
        <f t="shared" si="52"/>
        <v>33.884451926263878</v>
      </c>
      <c r="L144" s="122">
        <f t="shared" si="52"/>
        <v>39.348594014707217</v>
      </c>
      <c r="M144" s="122">
        <f t="shared" si="52"/>
        <v>44.283977930270794</v>
      </c>
      <c r="N144" s="122">
        <f t="shared" si="52"/>
        <v>49.158534637407982</v>
      </c>
      <c r="O144" s="122">
        <f t="shared" si="52"/>
        <v>53.023314233459047</v>
      </c>
      <c r="P144" s="122">
        <f t="shared" si="52"/>
        <v>55.748944131670747</v>
      </c>
      <c r="Q144" s="122">
        <f t="shared" si="52"/>
        <v>59.036519206866636</v>
      </c>
      <c r="R144" s="122">
        <f t="shared" si="52"/>
        <v>63.773182443564053</v>
      </c>
      <c r="S144" s="122">
        <f t="shared" si="52"/>
        <v>69.176709995641119</v>
      </c>
      <c r="T144" s="122">
        <f t="shared" si="52"/>
        <v>75.822467707461044</v>
      </c>
      <c r="U144" s="122">
        <f t="shared" si="52"/>
        <v>84.202840644467514</v>
      </c>
      <c r="V144" s="122">
        <f t="shared" si="52"/>
        <v>92.429351577062903</v>
      </c>
      <c r="W144" s="122">
        <f t="shared" si="52"/>
        <v>101.88788521494753</v>
      </c>
      <c r="X144" s="122">
        <f t="shared" si="52"/>
        <v>139.12521268082028</v>
      </c>
      <c r="Y144" s="122">
        <f t="shared" si="52"/>
        <v>160.99340837157987</v>
      </c>
      <c r="DA144" s="130" t="s">
        <v>1706</v>
      </c>
    </row>
    <row r="145" spans="1:105" ht="12" customHeight="1" x14ac:dyDescent="0.25">
      <c r="A145" s="97" t="s">
        <v>53</v>
      </c>
      <c r="B145" s="98">
        <v>3.044218099132475</v>
      </c>
      <c r="C145" s="98">
        <v>4.9363900176248592</v>
      </c>
      <c r="D145" s="98">
        <v>8.7086836200040825</v>
      </c>
      <c r="E145" s="98">
        <v>11.624121530379316</v>
      </c>
      <c r="F145" s="98">
        <v>14.47462093711405</v>
      </c>
      <c r="G145" s="98">
        <v>16.489120212781987</v>
      </c>
      <c r="H145" s="98">
        <v>20.526656008714685</v>
      </c>
      <c r="I145" s="98">
        <v>24.911334752904587</v>
      </c>
      <c r="J145" s="98">
        <v>28.815432320547991</v>
      </c>
      <c r="K145" s="98">
        <v>33.884451926263878</v>
      </c>
      <c r="L145" s="98">
        <v>39.348594014707217</v>
      </c>
      <c r="M145" s="98">
        <v>44.283977930270794</v>
      </c>
      <c r="N145" s="98">
        <v>49.158534637407982</v>
      </c>
      <c r="O145" s="98">
        <v>53.023314233459047</v>
      </c>
      <c r="P145" s="98">
        <v>55.748944131670747</v>
      </c>
      <c r="Q145" s="98">
        <v>59.036519206866636</v>
      </c>
      <c r="R145" s="98">
        <v>63.773182443564053</v>
      </c>
      <c r="S145" s="98">
        <v>69.176709995641119</v>
      </c>
      <c r="T145" s="98">
        <v>75.822467707461044</v>
      </c>
      <c r="U145" s="98">
        <v>84.202840644467514</v>
      </c>
      <c r="V145" s="98">
        <v>92.429351577062903</v>
      </c>
      <c r="W145" s="98">
        <v>101.88788521494753</v>
      </c>
      <c r="X145" s="98">
        <v>139.12521268082028</v>
      </c>
      <c r="Y145" s="98">
        <v>160.99340837157987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1.2760336165500001E-2</v>
      </c>
      <c r="C146" s="122">
        <f t="shared" si="53"/>
        <v>1.1253333331628737E-2</v>
      </c>
      <c r="D146" s="122">
        <f t="shared" si="53"/>
        <v>1.2045910163937254E-2</v>
      </c>
      <c r="E146" s="122">
        <f t="shared" si="53"/>
        <v>2.0173359644149857E-2</v>
      </c>
      <c r="F146" s="122">
        <f t="shared" si="53"/>
        <v>2.1887947687401765E-2</v>
      </c>
      <c r="G146" s="122">
        <f t="shared" si="53"/>
        <v>2.9800496721180042E-2</v>
      </c>
      <c r="H146" s="122">
        <f t="shared" si="53"/>
        <v>4.4528735773345852E-2</v>
      </c>
      <c r="I146" s="122">
        <f t="shared" si="53"/>
        <v>5.4178919464790143E-2</v>
      </c>
      <c r="J146" s="122">
        <f t="shared" si="53"/>
        <v>6.452046392275132E-2</v>
      </c>
      <c r="K146" s="122">
        <f t="shared" si="53"/>
        <v>8.2443513942565175E-2</v>
      </c>
      <c r="L146" s="122">
        <f t="shared" si="53"/>
        <v>0.11367461087735066</v>
      </c>
      <c r="M146" s="122">
        <f t="shared" si="53"/>
        <v>0.13354044811663573</v>
      </c>
      <c r="N146" s="122">
        <f t="shared" si="53"/>
        <v>0.17363638781106924</v>
      </c>
      <c r="O146" s="122">
        <f t="shared" si="53"/>
        <v>0.26743852963457143</v>
      </c>
      <c r="P146" s="122">
        <f t="shared" si="53"/>
        <v>0.28928335332399358</v>
      </c>
      <c r="Q146" s="122">
        <f t="shared" si="53"/>
        <v>0.70983314228937933</v>
      </c>
      <c r="R146" s="122">
        <f t="shared" si="53"/>
        <v>0.83165055473948091</v>
      </c>
      <c r="S146" s="122">
        <f t="shared" si="53"/>
        <v>0.89468654016143512</v>
      </c>
      <c r="T146" s="122">
        <f t="shared" si="53"/>
        <v>1.2394167983780788</v>
      </c>
      <c r="U146" s="122">
        <f t="shared" si="53"/>
        <v>1.4519685425168052</v>
      </c>
      <c r="V146" s="122">
        <f t="shared" si="53"/>
        <v>1.5058085653614299</v>
      </c>
      <c r="W146" s="122">
        <f t="shared" si="53"/>
        <v>2.043245648743913</v>
      </c>
      <c r="X146" s="122">
        <f t="shared" si="53"/>
        <v>2.9804575377519611</v>
      </c>
      <c r="Y146" s="122">
        <f t="shared" si="53"/>
        <v>3.630314872091827</v>
      </c>
      <c r="DA146" s="130" t="s">
        <v>1708</v>
      </c>
    </row>
    <row r="147" spans="1:105" ht="12" customHeight="1" x14ac:dyDescent="0.25">
      <c r="A147" s="97" t="s">
        <v>53</v>
      </c>
      <c r="B147" s="98">
        <v>1.2760336165500001E-2</v>
      </c>
      <c r="C147" s="98">
        <v>1.1253333331628737E-2</v>
      </c>
      <c r="D147" s="98">
        <v>1.2045910163937254E-2</v>
      </c>
      <c r="E147" s="98">
        <v>2.0173359644149857E-2</v>
      </c>
      <c r="F147" s="98">
        <v>2.1887947687401765E-2</v>
      </c>
      <c r="G147" s="98">
        <v>2.9800496721180042E-2</v>
      </c>
      <c r="H147" s="98">
        <v>4.4528735773345852E-2</v>
      </c>
      <c r="I147" s="98">
        <v>5.4178919464790143E-2</v>
      </c>
      <c r="J147" s="98">
        <v>6.452046392275132E-2</v>
      </c>
      <c r="K147" s="98">
        <v>8.2443513942565175E-2</v>
      </c>
      <c r="L147" s="98">
        <v>0.11367461087735066</v>
      </c>
      <c r="M147" s="98">
        <v>0.13354044811663573</v>
      </c>
      <c r="N147" s="98">
        <v>0.17363638781106924</v>
      </c>
      <c r="O147" s="98">
        <v>0.26743852963457143</v>
      </c>
      <c r="P147" s="98">
        <v>0.28928335332399358</v>
      </c>
      <c r="Q147" s="98">
        <v>0.70983314228937933</v>
      </c>
      <c r="R147" s="98">
        <v>0.83165055473948091</v>
      </c>
      <c r="S147" s="98">
        <v>0.89468654016143512</v>
      </c>
      <c r="T147" s="98">
        <v>1.2394167983780788</v>
      </c>
      <c r="U147" s="98">
        <v>1.4519685425168052</v>
      </c>
      <c r="V147" s="98">
        <v>1.5058085653614299</v>
      </c>
      <c r="W147" s="98">
        <v>2.043245648743913</v>
      </c>
      <c r="X147" s="98">
        <v>2.9804575377519611</v>
      </c>
      <c r="Y147" s="98">
        <v>3.630314872091827</v>
      </c>
      <c r="DA147" s="63" t="s">
        <v>1709</v>
      </c>
    </row>
    <row r="148" spans="1:105" ht="12" customHeight="1" x14ac:dyDescent="0.25">
      <c r="A148" s="121" t="s">
        <v>55</v>
      </c>
      <c r="B148" s="122">
        <v>1.3007821363700154</v>
      </c>
      <c r="C148" s="122">
        <v>1.9216488364615651</v>
      </c>
      <c r="D148" s="122">
        <v>3.1601679265484655</v>
      </c>
      <c r="E148" s="122">
        <v>4.4586016377012854</v>
      </c>
      <c r="F148" s="122">
        <v>5.7520564633704572</v>
      </c>
      <c r="G148" s="122">
        <v>7.4071504751925907</v>
      </c>
      <c r="H148" s="122">
        <v>9.6700684200075937</v>
      </c>
      <c r="I148" s="122">
        <v>11.58323330341023</v>
      </c>
      <c r="J148" s="122">
        <v>13.215564270485187</v>
      </c>
      <c r="K148" s="122">
        <v>14.989731121608349</v>
      </c>
      <c r="L148" s="122">
        <v>17.046948318224995</v>
      </c>
      <c r="M148" s="122">
        <v>18.038037721850664</v>
      </c>
      <c r="N148" s="122">
        <v>19.997109420341193</v>
      </c>
      <c r="O148" s="122">
        <v>22.042819082459143</v>
      </c>
      <c r="P148" s="122">
        <v>25.672421848961022</v>
      </c>
      <c r="Q148" s="122">
        <v>28.309467720177423</v>
      </c>
      <c r="R148" s="122">
        <v>31.587010929496049</v>
      </c>
      <c r="S148" s="122">
        <v>37.071872078774582</v>
      </c>
      <c r="T148" s="122">
        <v>41.554367154633994</v>
      </c>
      <c r="U148" s="122">
        <v>45.59437190435402</v>
      </c>
      <c r="V148" s="122">
        <v>54.511997956523139</v>
      </c>
      <c r="W148" s="122">
        <v>58.31125450486131</v>
      </c>
      <c r="X148" s="122">
        <v>68.793515859004202</v>
      </c>
      <c r="Y148" s="122">
        <v>70.426797596911257</v>
      </c>
      <c r="DA148" s="130" t="s">
        <v>1710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1.3007821363700154</v>
      </c>
      <c r="C153" s="101">
        <v>1.9216488364615651</v>
      </c>
      <c r="D153" s="101">
        <v>3.1601679265484655</v>
      </c>
      <c r="E153" s="101">
        <v>4.3259080542865069</v>
      </c>
      <c r="F153" s="101">
        <v>5.6021332219932978</v>
      </c>
      <c r="G153" s="101">
        <v>7.2321955225219217</v>
      </c>
      <c r="H153" s="101">
        <v>9.4268567789977631</v>
      </c>
      <c r="I153" s="101">
        <v>11.194529740239958</v>
      </c>
      <c r="J153" s="101">
        <v>12.66730082320858</v>
      </c>
      <c r="K153" s="101">
        <v>14.155357927072989</v>
      </c>
      <c r="L153" s="101">
        <v>15.843528945657471</v>
      </c>
      <c r="M153" s="101">
        <v>16.580318386232666</v>
      </c>
      <c r="N153" s="101">
        <v>18.298743039418817</v>
      </c>
      <c r="O153" s="101">
        <v>20.13934051009149</v>
      </c>
      <c r="P153" s="101">
        <v>23.27044155292419</v>
      </c>
      <c r="Q153" s="101">
        <v>25.68984895751856</v>
      </c>
      <c r="R153" s="101">
        <v>28.628606218241028</v>
      </c>
      <c r="S153" s="101">
        <v>33.485671602875463</v>
      </c>
      <c r="T153" s="101">
        <v>37.321602742988418</v>
      </c>
      <c r="U153" s="101">
        <v>40.960932926129693</v>
      </c>
      <c r="V153" s="101">
        <v>48.974574508676099</v>
      </c>
      <c r="W153" s="101">
        <v>52.338840984497701</v>
      </c>
      <c r="X153" s="101">
        <v>59.704582839386411</v>
      </c>
      <c r="Y153" s="101">
        <v>60.755637117485094</v>
      </c>
      <c r="DA153" s="131" t="s">
        <v>1715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0.1326935834147781</v>
      </c>
      <c r="F154" s="104">
        <v>0.14992324137715934</v>
      </c>
      <c r="G154" s="104">
        <v>0.17495495267066916</v>
      </c>
      <c r="H154" s="104">
        <v>0.2432116410098305</v>
      </c>
      <c r="I154" s="104">
        <v>0.38870356317027266</v>
      </c>
      <c r="J154" s="104">
        <v>0.54826344727660759</v>
      </c>
      <c r="K154" s="104">
        <v>0.83437319453535985</v>
      </c>
      <c r="L154" s="104">
        <v>1.2034193725675224</v>
      </c>
      <c r="M154" s="104">
        <v>1.4577193356179967</v>
      </c>
      <c r="N154" s="104">
        <v>1.6983663809223759</v>
      </c>
      <c r="O154" s="104">
        <v>1.9034785723676528</v>
      </c>
      <c r="P154" s="104">
        <v>2.4019802960368342</v>
      </c>
      <c r="Q154" s="104">
        <v>2.6196187626588632</v>
      </c>
      <c r="R154" s="104">
        <v>2.9584047112550222</v>
      </c>
      <c r="S154" s="104">
        <v>3.5862004758991173</v>
      </c>
      <c r="T154" s="104">
        <v>4.2327644116455794</v>
      </c>
      <c r="U154" s="104">
        <v>4.6334389782243237</v>
      </c>
      <c r="V154" s="104">
        <v>5.5374234478470399</v>
      </c>
      <c r="W154" s="104">
        <v>5.9724135203636113</v>
      </c>
      <c r="X154" s="104">
        <v>9.0889330196177944</v>
      </c>
      <c r="Y154" s="104">
        <v>9.6711604794261632</v>
      </c>
      <c r="DA154" s="132" t="s">
        <v>1716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8.096144882439224E-2</v>
      </c>
      <c r="F155" s="98">
        <v>9.1961751344573114E-2</v>
      </c>
      <c r="G155" s="98">
        <v>0.10449895642743939</v>
      </c>
      <c r="H155" s="98">
        <v>0.15017562056605296</v>
      </c>
      <c r="I155" s="98">
        <v>0.23683348785498021</v>
      </c>
      <c r="J155" s="98">
        <v>0.32883419094361654</v>
      </c>
      <c r="K155" s="98">
        <v>0.50591262404511228</v>
      </c>
      <c r="L155" s="98">
        <v>0.71587993229695612</v>
      </c>
      <c r="M155" s="98">
        <v>0.79320400638719846</v>
      </c>
      <c r="N155" s="98">
        <v>0.90203102527924417</v>
      </c>
      <c r="O155" s="98">
        <v>0.98641544621888855</v>
      </c>
      <c r="P155" s="98">
        <v>1.3031094100298406</v>
      </c>
      <c r="Q155" s="98">
        <v>1.3390561605830338</v>
      </c>
      <c r="R155" s="98">
        <v>1.4621854086768478</v>
      </c>
      <c r="S155" s="98">
        <v>1.8018561943175513</v>
      </c>
      <c r="T155" s="98">
        <v>2.1453827243068195</v>
      </c>
      <c r="U155" s="98">
        <v>2.3240761377508634</v>
      </c>
      <c r="V155" s="98">
        <v>2.8969390158736874</v>
      </c>
      <c r="W155" s="98">
        <v>2.8049582265286781</v>
      </c>
      <c r="X155" s="98">
        <v>4.4788037345595564</v>
      </c>
      <c r="Y155" s="98">
        <v>4.2209546139357572</v>
      </c>
      <c r="DA155" s="63" t="s">
        <v>1717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5.173213459038585E-2</v>
      </c>
      <c r="F156" s="98">
        <v>5.7961490032586244E-2</v>
      </c>
      <c r="G156" s="98">
        <v>7.0455996243229763E-2</v>
      </c>
      <c r="H156" s="98">
        <v>9.3036020443777553E-2</v>
      </c>
      <c r="I156" s="98">
        <v>0.15187007531529242</v>
      </c>
      <c r="J156" s="98">
        <v>0.21942925633299104</v>
      </c>
      <c r="K156" s="98">
        <v>0.32846057049024752</v>
      </c>
      <c r="L156" s="98">
        <v>0.48753944027056617</v>
      </c>
      <c r="M156" s="98">
        <v>0.66451532923079826</v>
      </c>
      <c r="N156" s="98">
        <v>0.79633535564313163</v>
      </c>
      <c r="O156" s="98">
        <v>0.91706312614876428</v>
      </c>
      <c r="P156" s="98">
        <v>1.0988708860069936</v>
      </c>
      <c r="Q156" s="98">
        <v>1.2805626020758294</v>
      </c>
      <c r="R156" s="98">
        <v>1.4962193025781745</v>
      </c>
      <c r="S156" s="98">
        <v>1.784344281581566</v>
      </c>
      <c r="T156" s="98">
        <v>2.0873816873387603</v>
      </c>
      <c r="U156" s="98">
        <v>2.3093628404734603</v>
      </c>
      <c r="V156" s="98">
        <v>2.640484431973352</v>
      </c>
      <c r="W156" s="98">
        <v>3.1674552938349332</v>
      </c>
      <c r="X156" s="98">
        <v>4.6101292850582389</v>
      </c>
      <c r="Y156" s="98">
        <v>5.4502058654904069</v>
      </c>
      <c r="DA156" s="63" t="s">
        <v>1718</v>
      </c>
    </row>
    <row r="157" spans="1:105" ht="12" customHeight="1" x14ac:dyDescent="0.25">
      <c r="A157" s="121" t="s">
        <v>54</v>
      </c>
      <c r="B157" s="122">
        <v>0.52185866035592299</v>
      </c>
      <c r="C157" s="122">
        <v>0.77329511967191755</v>
      </c>
      <c r="D157" s="122">
        <v>1.2547579426495208</v>
      </c>
      <c r="E157" s="122">
        <v>1.782822886725707</v>
      </c>
      <c r="F157" s="122">
        <v>2.3197984623380905</v>
      </c>
      <c r="G157" s="122">
        <v>2.9761967139678007</v>
      </c>
      <c r="H157" s="122">
        <v>4.0240102605500283</v>
      </c>
      <c r="I157" s="122">
        <v>4.5521714151737127</v>
      </c>
      <c r="J157" s="122">
        <v>5.6029549376917114</v>
      </c>
      <c r="K157" s="122">
        <v>6.8190414803646986</v>
      </c>
      <c r="L157" s="122">
        <v>8.0926137820312345</v>
      </c>
      <c r="M157" s="122">
        <v>8.4189961152035657</v>
      </c>
      <c r="N157" s="122">
        <v>10.278311208794035</v>
      </c>
      <c r="O157" s="122">
        <v>11.609401753186797</v>
      </c>
      <c r="P157" s="122">
        <v>11.656044741093195</v>
      </c>
      <c r="Q157" s="122">
        <v>13.587982591479115</v>
      </c>
      <c r="R157" s="122">
        <v>14.843120274334238</v>
      </c>
      <c r="S157" s="122">
        <v>16.501304404278976</v>
      </c>
      <c r="T157" s="122">
        <v>17.787088698958826</v>
      </c>
      <c r="U157" s="122">
        <v>19.090874200874929</v>
      </c>
      <c r="V157" s="122">
        <v>22.824180987050944</v>
      </c>
      <c r="W157" s="122">
        <v>31.132270753843308</v>
      </c>
      <c r="X157" s="122">
        <v>32.293797504783235</v>
      </c>
      <c r="Y157" s="122">
        <v>38.510136511839384</v>
      </c>
      <c r="DA157" s="130" t="s">
        <v>1719</v>
      </c>
    </row>
    <row r="158" spans="1:105" ht="12" customHeight="1" x14ac:dyDescent="0.25">
      <c r="A158" s="97" t="s">
        <v>50</v>
      </c>
      <c r="B158" s="98">
        <v>4.9974963503831994E-2</v>
      </c>
      <c r="C158" s="98">
        <v>7.8152312934596485E-2</v>
      </c>
      <c r="D158" s="98">
        <v>8.7153311385336107E-2</v>
      </c>
      <c r="E158" s="98">
        <v>9.6797194530347977E-2</v>
      </c>
      <c r="F158" s="98">
        <v>0.13448770393496673</v>
      </c>
      <c r="G158" s="98">
        <v>0.1075476507888683</v>
      </c>
      <c r="H158" s="98">
        <v>0.15976626138300268</v>
      </c>
      <c r="I158" s="98">
        <v>0.14863756391077679</v>
      </c>
      <c r="J158" s="98">
        <v>0.12362635156826504</v>
      </c>
      <c r="K158" s="98">
        <v>4.8459466782995675E-2</v>
      </c>
      <c r="L158" s="98">
        <v>0.19450519991550205</v>
      </c>
      <c r="M158" s="98">
        <v>0.40328030511978019</v>
      </c>
      <c r="N158" s="98">
        <v>0.61556261761807096</v>
      </c>
      <c r="O158" s="98">
        <v>0.5424979021433689</v>
      </c>
      <c r="P158" s="98">
        <v>0.96181850144685088</v>
      </c>
      <c r="Q158" s="98">
        <v>0.79383507474070814</v>
      </c>
      <c r="R158" s="98">
        <v>0.54554625515303079</v>
      </c>
      <c r="S158" s="98">
        <v>0.5933442631294229</v>
      </c>
      <c r="T158" s="98">
        <v>0.83877880661936688</v>
      </c>
      <c r="U158" s="98">
        <v>0.83949083301173344</v>
      </c>
      <c r="V158" s="98">
        <v>1.1185379897937582</v>
      </c>
      <c r="W158" s="98">
        <v>0.82217579137213648</v>
      </c>
      <c r="X158" s="98">
        <v>0.63520937151203127</v>
      </c>
      <c r="Y158" s="98">
        <v>0.67959366335759641</v>
      </c>
      <c r="DA158" s="63" t="s">
        <v>1720</v>
      </c>
    </row>
    <row r="159" spans="1:105" ht="12" customHeight="1" x14ac:dyDescent="0.25">
      <c r="A159" s="109" t="s">
        <v>120</v>
      </c>
      <c r="B159" s="33">
        <v>0.47188369685209103</v>
      </c>
      <c r="C159" s="33">
        <v>0.6951428067373211</v>
      </c>
      <c r="D159" s="33">
        <v>1.1676046312641846</v>
      </c>
      <c r="E159" s="33">
        <v>1.6860256921953589</v>
      </c>
      <c r="F159" s="33">
        <v>2.1853107584031237</v>
      </c>
      <c r="G159" s="33">
        <v>2.8686490631789323</v>
      </c>
      <c r="H159" s="33">
        <v>3.8642439991670252</v>
      </c>
      <c r="I159" s="33">
        <v>4.4035338512629361</v>
      </c>
      <c r="J159" s="33">
        <v>5.4793285861234464</v>
      </c>
      <c r="K159" s="33">
        <v>6.770582013581703</v>
      </c>
      <c r="L159" s="33">
        <v>7.8981085821157331</v>
      </c>
      <c r="M159" s="33">
        <v>8.0157158100837851</v>
      </c>
      <c r="N159" s="33">
        <v>9.6627485911759639</v>
      </c>
      <c r="O159" s="33">
        <v>11.066903851043428</v>
      </c>
      <c r="P159" s="33">
        <v>10.694226239646344</v>
      </c>
      <c r="Q159" s="33">
        <v>12.794147516738407</v>
      </c>
      <c r="R159" s="33">
        <v>14.297574019181207</v>
      </c>
      <c r="S159" s="33">
        <v>15.907960141149552</v>
      </c>
      <c r="T159" s="33">
        <v>16.948309892339459</v>
      </c>
      <c r="U159" s="33">
        <v>18.251383367863195</v>
      </c>
      <c r="V159" s="33">
        <v>21.705642997257186</v>
      </c>
      <c r="W159" s="33">
        <v>30.310094962471172</v>
      </c>
      <c r="X159" s="33">
        <v>31.658588133271202</v>
      </c>
      <c r="Y159" s="33">
        <v>37.830542848481791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228.97586760700136</v>
      </c>
      <c r="C161" s="117">
        <f t="shared" si="54"/>
        <v>250.52161772694319</v>
      </c>
      <c r="D161" s="117">
        <f t="shared" si="54"/>
        <v>230.87986957661664</v>
      </c>
      <c r="E161" s="117">
        <f t="shared" si="54"/>
        <v>241.18855210531461</v>
      </c>
      <c r="F161" s="117">
        <f t="shared" si="54"/>
        <v>232.64949828693648</v>
      </c>
      <c r="G161" s="117">
        <f t="shared" si="54"/>
        <v>225.80168406794041</v>
      </c>
      <c r="H161" s="117">
        <f t="shared" si="54"/>
        <v>231.24031934183463</v>
      </c>
      <c r="I161" s="117">
        <f t="shared" si="54"/>
        <v>200.93942629007503</v>
      </c>
      <c r="J161" s="117">
        <f t="shared" si="54"/>
        <v>183.26075114097893</v>
      </c>
      <c r="K161" s="117">
        <f t="shared" si="54"/>
        <v>162.19049382603689</v>
      </c>
      <c r="L161" s="117">
        <f t="shared" si="54"/>
        <v>167.05022448267667</v>
      </c>
      <c r="M161" s="117">
        <f t="shared" si="54"/>
        <v>129.85404680315438</v>
      </c>
      <c r="N161" s="117">
        <f t="shared" si="54"/>
        <v>130.65287944175827</v>
      </c>
      <c r="O161" s="117">
        <f t="shared" si="54"/>
        <v>130.21723152654715</v>
      </c>
      <c r="P161" s="117">
        <f t="shared" si="54"/>
        <v>110.69223776586446</v>
      </c>
      <c r="Q161" s="117">
        <f t="shared" si="54"/>
        <v>117.2437359551739</v>
      </c>
      <c r="R161" s="117">
        <f t="shared" ref="R161:V161" si="55">R162+R164+R166+R175</f>
        <v>149.04834247791294</v>
      </c>
      <c r="S161" s="117">
        <f t="shared" si="55"/>
        <v>148.57498701992674</v>
      </c>
      <c r="T161" s="117">
        <f t="shared" si="55"/>
        <v>132.40411662979096</v>
      </c>
      <c r="U161" s="117">
        <f t="shared" si="55"/>
        <v>137.50821357237106</v>
      </c>
      <c r="V161" s="117">
        <f t="shared" si="55"/>
        <v>135.65563916460277</v>
      </c>
      <c r="W161" s="117">
        <f t="shared" ref="W161:Y161" si="56">W162+W164+W166+W175</f>
        <v>176.06573508264125</v>
      </c>
      <c r="X161" s="117">
        <f t="shared" si="56"/>
        <v>78.827353529242416</v>
      </c>
      <c r="Y161" s="117">
        <f t="shared" si="56"/>
        <v>57.837463466979436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185.10565501470091</v>
      </c>
      <c r="C162" s="122">
        <f t="shared" si="57"/>
        <v>206.70392173680975</v>
      </c>
      <c r="D162" s="122">
        <f t="shared" si="57"/>
        <v>187.83434877358411</v>
      </c>
      <c r="E162" s="122">
        <f t="shared" si="57"/>
        <v>197.11757972071598</v>
      </c>
      <c r="F162" s="122">
        <f t="shared" si="57"/>
        <v>189.49236233805706</v>
      </c>
      <c r="G162" s="122">
        <f t="shared" si="57"/>
        <v>182.58625708300943</v>
      </c>
      <c r="H162" s="122">
        <f t="shared" si="57"/>
        <v>187.34969639573433</v>
      </c>
      <c r="I162" s="122">
        <f t="shared" si="57"/>
        <v>162.19687899830183</v>
      </c>
      <c r="J162" s="122">
        <f t="shared" si="57"/>
        <v>148.48788088881841</v>
      </c>
      <c r="K162" s="122">
        <f t="shared" si="57"/>
        <v>131.50132933331122</v>
      </c>
      <c r="L162" s="122">
        <f t="shared" si="57"/>
        <v>138.94143370318611</v>
      </c>
      <c r="M162" s="122">
        <f t="shared" si="57"/>
        <v>106.87648405352856</v>
      </c>
      <c r="N162" s="122">
        <f t="shared" si="57"/>
        <v>108.97980364900197</v>
      </c>
      <c r="O162" s="122">
        <f t="shared" si="57"/>
        <v>109.81158237305743</v>
      </c>
      <c r="P162" s="122">
        <f t="shared" si="57"/>
        <v>90.722614777528136</v>
      </c>
      <c r="Q162" s="122">
        <f t="shared" si="57"/>
        <v>95.880965318159085</v>
      </c>
      <c r="R162" s="122">
        <f t="shared" si="57"/>
        <v>125.87560254104768</v>
      </c>
      <c r="S162" s="122">
        <f t="shared" si="57"/>
        <v>124.00721918858765</v>
      </c>
      <c r="T162" s="122">
        <f t="shared" si="57"/>
        <v>108.58589224987819</v>
      </c>
      <c r="U162" s="122">
        <f t="shared" si="57"/>
        <v>113.91145741695198</v>
      </c>
      <c r="V162" s="122">
        <f t="shared" si="57"/>
        <v>112.18363919351808</v>
      </c>
      <c r="W162" s="122">
        <f t="shared" si="57"/>
        <v>155.90838394512286</v>
      </c>
      <c r="X162" s="122">
        <f t="shared" si="57"/>
        <v>63.81853603551599</v>
      </c>
      <c r="Y162" s="122">
        <f t="shared" si="57"/>
        <v>48.319255904662889</v>
      </c>
      <c r="DA162" s="130" t="s">
        <v>1723</v>
      </c>
    </row>
    <row r="163" spans="1:105" ht="12" customHeight="1" x14ac:dyDescent="0.25">
      <c r="A163" s="97" t="s">
        <v>53</v>
      </c>
      <c r="B163" s="33">
        <v>185.10565501470091</v>
      </c>
      <c r="C163" s="33">
        <v>206.70392173680975</v>
      </c>
      <c r="D163" s="33">
        <v>187.83434877358411</v>
      </c>
      <c r="E163" s="33">
        <v>197.11757972071598</v>
      </c>
      <c r="F163" s="33">
        <v>189.49236233805706</v>
      </c>
      <c r="G163" s="33">
        <v>182.58625708300943</v>
      </c>
      <c r="H163" s="33">
        <v>187.34969639573433</v>
      </c>
      <c r="I163" s="33">
        <v>162.19687899830183</v>
      </c>
      <c r="J163" s="33">
        <v>148.48788088881841</v>
      </c>
      <c r="K163" s="33">
        <v>131.50132933331122</v>
      </c>
      <c r="L163" s="33">
        <v>138.94143370318611</v>
      </c>
      <c r="M163" s="33">
        <v>106.87648405352856</v>
      </c>
      <c r="N163" s="33">
        <v>108.97980364900197</v>
      </c>
      <c r="O163" s="33">
        <v>109.81158237305743</v>
      </c>
      <c r="P163" s="33">
        <v>90.722614777528136</v>
      </c>
      <c r="Q163" s="33">
        <v>95.880965318159085</v>
      </c>
      <c r="R163" s="33">
        <v>125.87560254104768</v>
      </c>
      <c r="S163" s="33">
        <v>124.00721918858765</v>
      </c>
      <c r="T163" s="33">
        <v>108.58589224987819</v>
      </c>
      <c r="U163" s="33">
        <v>113.91145741695198</v>
      </c>
      <c r="V163" s="33">
        <v>112.18363919351808</v>
      </c>
      <c r="W163" s="33">
        <v>155.90838394512286</v>
      </c>
      <c r="X163" s="33">
        <v>63.81853603551599</v>
      </c>
      <c r="Y163" s="33">
        <v>48.319255904662889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0.15263593369551642</v>
      </c>
      <c r="C164" s="122">
        <f t="shared" si="58"/>
        <v>0.13200290850139487</v>
      </c>
      <c r="D164" s="122">
        <f t="shared" si="58"/>
        <v>0.12425498031895282</v>
      </c>
      <c r="E164" s="122">
        <f t="shared" si="58"/>
        <v>0.14181449414254396</v>
      </c>
      <c r="F164" s="122">
        <f t="shared" si="58"/>
        <v>0.10190407729698502</v>
      </c>
      <c r="G164" s="122">
        <f t="shared" si="58"/>
        <v>9.5476896200576894E-2</v>
      </c>
      <c r="H164" s="122">
        <f t="shared" si="58"/>
        <v>9.7466179885131621E-2</v>
      </c>
      <c r="I164" s="122">
        <f t="shared" si="58"/>
        <v>8.8978289123495632E-2</v>
      </c>
      <c r="J164" s="122">
        <f t="shared" si="58"/>
        <v>8.2184464094237908E-2</v>
      </c>
      <c r="K164" s="122">
        <f t="shared" si="58"/>
        <v>7.6520660072168303E-2</v>
      </c>
      <c r="L164" s="122">
        <f t="shared" si="58"/>
        <v>7.637763746787514E-2</v>
      </c>
      <c r="M164" s="122">
        <f t="shared" si="58"/>
        <v>6.63817052335159E-2</v>
      </c>
      <c r="N164" s="122">
        <f t="shared" si="58"/>
        <v>6.9556909526110572E-2</v>
      </c>
      <c r="O164" s="122">
        <f t="shared" si="58"/>
        <v>9.0848353022625783E-2</v>
      </c>
      <c r="P164" s="122">
        <f t="shared" si="58"/>
        <v>9.5931186380637357E-2</v>
      </c>
      <c r="Q164" s="122">
        <f t="shared" si="58"/>
        <v>0.23667928842039188</v>
      </c>
      <c r="R164" s="122">
        <f t="shared" si="58"/>
        <v>0.28783161263296941</v>
      </c>
      <c r="S164" s="122">
        <f t="shared" si="58"/>
        <v>0.32467440564324213</v>
      </c>
      <c r="T164" s="122">
        <f t="shared" si="58"/>
        <v>0.43398643876650211</v>
      </c>
      <c r="U164" s="122">
        <f t="shared" si="58"/>
        <v>0.45741023712486528</v>
      </c>
      <c r="V164" s="122">
        <f t="shared" si="58"/>
        <v>0.40139323674371796</v>
      </c>
      <c r="W164" s="122">
        <f t="shared" si="58"/>
        <v>0.42496078216301109</v>
      </c>
      <c r="X164" s="122">
        <f t="shared" si="58"/>
        <v>0.44641218565373181</v>
      </c>
      <c r="Y164" s="122">
        <f t="shared" si="58"/>
        <v>0.36974820111999179</v>
      </c>
      <c r="DA164" s="130" t="s">
        <v>1725</v>
      </c>
    </row>
    <row r="165" spans="1:105" ht="12" customHeight="1" x14ac:dyDescent="0.25">
      <c r="A165" s="97" t="s">
        <v>53</v>
      </c>
      <c r="B165" s="98">
        <v>0.15263593369551642</v>
      </c>
      <c r="C165" s="98">
        <v>0.13200290850139487</v>
      </c>
      <c r="D165" s="98">
        <v>0.12425498031895282</v>
      </c>
      <c r="E165" s="98">
        <v>0.14181449414254396</v>
      </c>
      <c r="F165" s="98">
        <v>0.10190407729698502</v>
      </c>
      <c r="G165" s="98">
        <v>9.5476896200576894E-2</v>
      </c>
      <c r="H165" s="98">
        <v>9.7466179885131621E-2</v>
      </c>
      <c r="I165" s="98">
        <v>8.8978289123495632E-2</v>
      </c>
      <c r="J165" s="98">
        <v>8.2184464094237908E-2</v>
      </c>
      <c r="K165" s="98">
        <v>7.6520660072168303E-2</v>
      </c>
      <c r="L165" s="98">
        <v>7.637763746787514E-2</v>
      </c>
      <c r="M165" s="98">
        <v>6.63817052335159E-2</v>
      </c>
      <c r="N165" s="98">
        <v>6.9556909526110572E-2</v>
      </c>
      <c r="O165" s="98">
        <v>9.0848353022625783E-2</v>
      </c>
      <c r="P165" s="98">
        <v>9.5931186380637357E-2</v>
      </c>
      <c r="Q165" s="98">
        <v>0.23667928842039188</v>
      </c>
      <c r="R165" s="98">
        <v>0.28783161263296941</v>
      </c>
      <c r="S165" s="98">
        <v>0.32467440564324213</v>
      </c>
      <c r="T165" s="98">
        <v>0.43398643876650211</v>
      </c>
      <c r="U165" s="98">
        <v>0.45741023712486528</v>
      </c>
      <c r="V165" s="98">
        <v>0.40139323674371796</v>
      </c>
      <c r="W165" s="98">
        <v>0.42496078216301109</v>
      </c>
      <c r="X165" s="98">
        <v>0.44641218565373181</v>
      </c>
      <c r="Y165" s="98">
        <v>0.36974820111999179</v>
      </c>
      <c r="DA165" s="63" t="s">
        <v>1726</v>
      </c>
    </row>
    <row r="166" spans="1:105" ht="12" customHeight="1" x14ac:dyDescent="0.25">
      <c r="A166" s="121" t="s">
        <v>55</v>
      </c>
      <c r="B166" s="122">
        <v>31.200329182100081</v>
      </c>
      <c r="C166" s="122">
        <v>31.184210744919614</v>
      </c>
      <c r="D166" s="122">
        <v>30.744504621687433</v>
      </c>
      <c r="E166" s="122">
        <v>31.440667375652072</v>
      </c>
      <c r="F166" s="122">
        <v>30.696227480624465</v>
      </c>
      <c r="G166" s="122">
        <v>30.80060947166784</v>
      </c>
      <c r="H166" s="122">
        <v>30.944341693960816</v>
      </c>
      <c r="I166" s="122">
        <v>27.759273909726524</v>
      </c>
      <c r="J166" s="122">
        <v>24.408535918322947</v>
      </c>
      <c r="K166" s="122">
        <v>21.114025563294128</v>
      </c>
      <c r="L166" s="122">
        <v>19.077722382933665</v>
      </c>
      <c r="M166" s="122">
        <v>15.686977021333901</v>
      </c>
      <c r="N166" s="122">
        <v>14.308959040413907</v>
      </c>
      <c r="O166" s="122">
        <v>13.318402653343329</v>
      </c>
      <c r="P166" s="122">
        <v>13.698066750112208</v>
      </c>
      <c r="Q166" s="122">
        <v>14.312548336827042</v>
      </c>
      <c r="R166" s="122">
        <v>15.605745893967987</v>
      </c>
      <c r="S166" s="122">
        <v>16.810344018407417</v>
      </c>
      <c r="T166" s="122">
        <v>16.405375862060556</v>
      </c>
      <c r="U166" s="122">
        <v>16.332351840832537</v>
      </c>
      <c r="V166" s="122">
        <v>16.282002574507946</v>
      </c>
      <c r="W166" s="122">
        <v>12.885074465158102</v>
      </c>
      <c r="X166" s="122">
        <v>9.9492007277071082</v>
      </c>
      <c r="Y166" s="122">
        <v>5.9608976573824259</v>
      </c>
      <c r="DA166" s="130" t="s">
        <v>1727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31.200329182100081</v>
      </c>
      <c r="C171" s="101">
        <v>31.184210744919614</v>
      </c>
      <c r="D171" s="101">
        <v>30.744504621687433</v>
      </c>
      <c r="E171" s="101">
        <v>30.986384860168997</v>
      </c>
      <c r="F171" s="101">
        <v>30.189594368419019</v>
      </c>
      <c r="G171" s="101">
        <v>30.22531131159651</v>
      </c>
      <c r="H171" s="101">
        <v>30.216371636922428</v>
      </c>
      <c r="I171" s="101">
        <v>26.980849745507616</v>
      </c>
      <c r="J171" s="101">
        <v>23.646932992921645</v>
      </c>
      <c r="K171" s="101">
        <v>20.291588122972122</v>
      </c>
      <c r="L171" s="101">
        <v>18.135005332812071</v>
      </c>
      <c r="M171" s="101">
        <v>14.755157275937815</v>
      </c>
      <c r="N171" s="101">
        <v>13.245282440017656</v>
      </c>
      <c r="O171" s="101">
        <v>12.178874001202743</v>
      </c>
      <c r="P171" s="101">
        <v>12.435670102889116</v>
      </c>
      <c r="Q171" s="101">
        <v>13.004411617819654</v>
      </c>
      <c r="R171" s="101">
        <v>14.163965238989318</v>
      </c>
      <c r="S171" s="101">
        <v>15.219358946791536</v>
      </c>
      <c r="T171" s="101">
        <v>14.801344484931349</v>
      </c>
      <c r="U171" s="101">
        <v>14.727147025402171</v>
      </c>
      <c r="V171" s="101">
        <v>14.644647512667325</v>
      </c>
      <c r="W171" s="101">
        <v>11.577558466740467</v>
      </c>
      <c r="X171" s="101">
        <v>8.8830985397406437</v>
      </c>
      <c r="Y171" s="101">
        <v>5.3060752566168237</v>
      </c>
      <c r="DA171" s="131" t="s">
        <v>1732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0.45428251548307558</v>
      </c>
      <c r="F172" s="104">
        <v>0.50663311220544505</v>
      </c>
      <c r="G172" s="104">
        <v>0.57529816007132917</v>
      </c>
      <c r="H172" s="104">
        <v>0.7279700570383888</v>
      </c>
      <c r="I172" s="104">
        <v>0.77842416421890825</v>
      </c>
      <c r="J172" s="104">
        <v>0.7616029254013017</v>
      </c>
      <c r="K172" s="104">
        <v>0.82243744032200405</v>
      </c>
      <c r="L172" s="104">
        <v>0.94271705012159468</v>
      </c>
      <c r="M172" s="104">
        <v>0.9318197453960857</v>
      </c>
      <c r="N172" s="104">
        <v>1.0636766003962503</v>
      </c>
      <c r="O172" s="104">
        <v>1.1395286521405859</v>
      </c>
      <c r="P172" s="104">
        <v>1.2623966472230914</v>
      </c>
      <c r="Q172" s="104">
        <v>1.3081367190073889</v>
      </c>
      <c r="R172" s="104">
        <v>1.4417806549786683</v>
      </c>
      <c r="S172" s="104">
        <v>1.5909850716158811</v>
      </c>
      <c r="T172" s="104">
        <v>1.6040313771292085</v>
      </c>
      <c r="U172" s="104">
        <v>1.605204815430366</v>
      </c>
      <c r="V172" s="104">
        <v>1.6373550618406205</v>
      </c>
      <c r="W172" s="104">
        <v>1.3075159984176361</v>
      </c>
      <c r="X172" s="104">
        <v>1.0661021879664645</v>
      </c>
      <c r="Y172" s="104">
        <v>0.65482240076560194</v>
      </c>
      <c r="DA172" s="132" t="s">
        <v>1733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0.27717520080931873</v>
      </c>
      <c r="F173" s="98">
        <v>0.31076848780076088</v>
      </c>
      <c r="G173" s="98">
        <v>0.34364002676494598</v>
      </c>
      <c r="H173" s="98">
        <v>0.44961012715714449</v>
      </c>
      <c r="I173" s="98">
        <v>0.47482649408435479</v>
      </c>
      <c r="J173" s="98">
        <v>0.45760528078054141</v>
      </c>
      <c r="K173" s="98">
        <v>0.49967228043963241</v>
      </c>
      <c r="L173" s="98">
        <v>0.56167513686189707</v>
      </c>
      <c r="M173" s="98">
        <v>0.50739323033919315</v>
      </c>
      <c r="N173" s="98">
        <v>0.56488584881601722</v>
      </c>
      <c r="O173" s="98">
        <v>0.59023630400995164</v>
      </c>
      <c r="P173" s="98">
        <v>0.68661425057818681</v>
      </c>
      <c r="Q173" s="98">
        <v>0.67135921538150745</v>
      </c>
      <c r="R173" s="98">
        <v>0.71542725442531241</v>
      </c>
      <c r="S173" s="98">
        <v>0.80315290804933182</v>
      </c>
      <c r="T173" s="98">
        <v>0.8176029061246386</v>
      </c>
      <c r="U173" s="98">
        <v>0.80820211069453751</v>
      </c>
      <c r="V173" s="98">
        <v>0.85970612374938704</v>
      </c>
      <c r="W173" s="98">
        <v>0.61878774024459593</v>
      </c>
      <c r="X173" s="98">
        <v>0.53333179369274841</v>
      </c>
      <c r="Y173" s="98">
        <v>0.29131689998270976</v>
      </c>
      <c r="DA173" s="63" t="s">
        <v>1734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0.17710731467375684</v>
      </c>
      <c r="F174" s="33">
        <v>0.19586462440468413</v>
      </c>
      <c r="G174" s="33">
        <v>0.23165813330638313</v>
      </c>
      <c r="H174" s="33">
        <v>0.27835992988124431</v>
      </c>
      <c r="I174" s="33">
        <v>0.30359767013455347</v>
      </c>
      <c r="J174" s="33">
        <v>0.30399764462076034</v>
      </c>
      <c r="K174" s="33">
        <v>0.3227651598823717</v>
      </c>
      <c r="L174" s="33">
        <v>0.38104191325969761</v>
      </c>
      <c r="M174" s="33">
        <v>0.42442651505689249</v>
      </c>
      <c r="N174" s="33">
        <v>0.49879075158023317</v>
      </c>
      <c r="O174" s="33">
        <v>0.5492923481306341</v>
      </c>
      <c r="P174" s="33">
        <v>0.5757823966449046</v>
      </c>
      <c r="Q174" s="33">
        <v>0.63677750362588159</v>
      </c>
      <c r="R174" s="33">
        <v>0.72635340055335595</v>
      </c>
      <c r="S174" s="33">
        <v>0.78783216356654939</v>
      </c>
      <c r="T174" s="33">
        <v>0.78642847100456992</v>
      </c>
      <c r="U174" s="33">
        <v>0.79700270473582835</v>
      </c>
      <c r="V174" s="33">
        <v>0.77764893809123348</v>
      </c>
      <c r="W174" s="33">
        <v>0.68872825817304029</v>
      </c>
      <c r="X174" s="33">
        <v>0.5327703942737162</v>
      </c>
      <c r="Y174" s="33">
        <v>0.36350550078289218</v>
      </c>
      <c r="DA174" s="60" t="s">
        <v>1735</v>
      </c>
    </row>
    <row r="175" spans="1:105" ht="12" customHeight="1" x14ac:dyDescent="0.25">
      <c r="A175" s="121" t="s">
        <v>54</v>
      </c>
      <c r="B175" s="122">
        <v>12.517247476504835</v>
      </c>
      <c r="C175" s="122">
        <v>12.501482336712426</v>
      </c>
      <c r="D175" s="122">
        <v>12.176761201026117</v>
      </c>
      <c r="E175" s="122">
        <v>12.488490514804001</v>
      </c>
      <c r="F175" s="122">
        <v>12.359004390957969</v>
      </c>
      <c r="G175" s="122">
        <v>12.319340617062554</v>
      </c>
      <c r="H175" s="122">
        <v>12.848815072254343</v>
      </c>
      <c r="I175" s="122">
        <v>10.894295092923182</v>
      </c>
      <c r="J175" s="122">
        <v>10.282149869743336</v>
      </c>
      <c r="K175" s="122">
        <v>9.4986182693593921</v>
      </c>
      <c r="L175" s="122">
        <v>8.9546907590890132</v>
      </c>
      <c r="M175" s="122">
        <v>7.2242040230584017</v>
      </c>
      <c r="N175" s="122">
        <v>7.2945598428162963</v>
      </c>
      <c r="O175" s="122">
        <v>6.9963981471237826</v>
      </c>
      <c r="P175" s="122">
        <v>6.1756250518434879</v>
      </c>
      <c r="Q175" s="122">
        <v>6.8135430117673774</v>
      </c>
      <c r="R175" s="122">
        <v>7.2791624302642965</v>
      </c>
      <c r="S175" s="122">
        <v>7.4327494072884468</v>
      </c>
      <c r="T175" s="122">
        <v>6.9788620790857161</v>
      </c>
      <c r="U175" s="122">
        <v>6.8069940774616908</v>
      </c>
      <c r="V175" s="122">
        <v>6.7886041598330236</v>
      </c>
      <c r="W175" s="122">
        <v>6.8473158901972786</v>
      </c>
      <c r="X175" s="122">
        <v>4.6132045803655926</v>
      </c>
      <c r="Y175" s="122">
        <v>3.1875617038141337</v>
      </c>
      <c r="DA175" s="130" t="s">
        <v>1736</v>
      </c>
    </row>
    <row r="176" spans="1:105" ht="12" customHeight="1" x14ac:dyDescent="0.25">
      <c r="A176" s="97" t="s">
        <v>50</v>
      </c>
      <c r="B176" s="98">
        <v>1.1988776462119277</v>
      </c>
      <c r="C176" s="98">
        <v>1.2813808114051126</v>
      </c>
      <c r="D176" s="98">
        <v>1.0769340378445946</v>
      </c>
      <c r="E176" s="98">
        <v>0.93915782661170566</v>
      </c>
      <c r="F176" s="98">
        <v>0.97118929643099494</v>
      </c>
      <c r="G176" s="98">
        <v>0.60811005703069598</v>
      </c>
      <c r="H176" s="98">
        <v>0.59275195675367587</v>
      </c>
      <c r="I176" s="98">
        <v>0.4670908722164252</v>
      </c>
      <c r="J176" s="98">
        <v>0.30586827379060155</v>
      </c>
      <c r="K176" s="98">
        <v>7.4468745735452271E-2</v>
      </c>
      <c r="L176" s="98">
        <v>0.22611636745191893</v>
      </c>
      <c r="M176" s="98">
        <v>0.32450614229077124</v>
      </c>
      <c r="N176" s="98">
        <v>0.42686872639541451</v>
      </c>
      <c r="O176" s="98">
        <v>0.33986234502559515</v>
      </c>
      <c r="P176" s="98">
        <v>0.5260881807058474</v>
      </c>
      <c r="Q176" s="98">
        <v>0.42610928038069334</v>
      </c>
      <c r="R176" s="98">
        <v>0.2918738414968734</v>
      </c>
      <c r="S176" s="98">
        <v>0.29199960947565151</v>
      </c>
      <c r="T176" s="98">
        <v>0.34165402136318224</v>
      </c>
      <c r="U176" s="98">
        <v>0.29383413720230622</v>
      </c>
      <c r="V176" s="98">
        <v>0.30838104507110364</v>
      </c>
      <c r="W176" s="98">
        <v>0.20340493178589486</v>
      </c>
      <c r="X176" s="98">
        <v>0.13407061084885935</v>
      </c>
      <c r="Y176" s="98">
        <v>0.10903841885320489</v>
      </c>
      <c r="DA176" s="63" t="s">
        <v>1737</v>
      </c>
    </row>
    <row r="177" spans="1:105" ht="12" customHeight="1" x14ac:dyDescent="0.25">
      <c r="A177" s="109" t="s">
        <v>120</v>
      </c>
      <c r="B177" s="33">
        <v>11.318369830292907</v>
      </c>
      <c r="C177" s="33">
        <v>11.220101525307314</v>
      </c>
      <c r="D177" s="33">
        <v>11.099827163181523</v>
      </c>
      <c r="E177" s="33">
        <v>11.549332688192296</v>
      </c>
      <c r="F177" s="33">
        <v>11.387815094526974</v>
      </c>
      <c r="G177" s="33">
        <v>11.711230560031858</v>
      </c>
      <c r="H177" s="33">
        <v>12.256063115500668</v>
      </c>
      <c r="I177" s="33">
        <v>10.427204220706756</v>
      </c>
      <c r="J177" s="33">
        <v>9.9762815959527344</v>
      </c>
      <c r="K177" s="33">
        <v>9.4241495236239405</v>
      </c>
      <c r="L177" s="33">
        <v>8.7285743916370944</v>
      </c>
      <c r="M177" s="33">
        <v>6.8996978807676301</v>
      </c>
      <c r="N177" s="33">
        <v>6.8676911164208816</v>
      </c>
      <c r="O177" s="33">
        <v>6.6565358020981877</v>
      </c>
      <c r="P177" s="33">
        <v>5.6495368711376406</v>
      </c>
      <c r="Q177" s="33">
        <v>6.3874337313866842</v>
      </c>
      <c r="R177" s="33">
        <v>6.9872885887674228</v>
      </c>
      <c r="S177" s="33">
        <v>7.140749797812795</v>
      </c>
      <c r="T177" s="33">
        <v>6.6372080577225336</v>
      </c>
      <c r="U177" s="33">
        <v>6.5131599402593849</v>
      </c>
      <c r="V177" s="33">
        <v>6.4802231147619196</v>
      </c>
      <c r="W177" s="33">
        <v>6.643910958411384</v>
      </c>
      <c r="X177" s="33">
        <v>4.4791339695167336</v>
      </c>
      <c r="Y177" s="33">
        <v>3.0785232849609288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605.13910393318474</v>
      </c>
      <c r="C3" s="117">
        <f t="shared" si="0"/>
        <v>608.02294183073423</v>
      </c>
      <c r="D3" s="117">
        <f t="shared" si="0"/>
        <v>559.2817993104884</v>
      </c>
      <c r="E3" s="117">
        <f t="shared" si="0"/>
        <v>559.45450467307671</v>
      </c>
      <c r="F3" s="117">
        <f t="shared" si="0"/>
        <v>550.36018645026218</v>
      </c>
      <c r="G3" s="117">
        <f t="shared" si="0"/>
        <v>474.11173021876772</v>
      </c>
      <c r="H3" s="117">
        <f t="shared" si="0"/>
        <v>546.48423838827898</v>
      </c>
      <c r="I3" s="117">
        <f t="shared" si="0"/>
        <v>449.18181143506001</v>
      </c>
      <c r="J3" s="117">
        <f t="shared" si="0"/>
        <v>456.62573887635693</v>
      </c>
      <c r="K3" s="117">
        <f t="shared" si="0"/>
        <v>514.33834948096478</v>
      </c>
      <c r="L3" s="117">
        <f t="shared" si="0"/>
        <v>670.58045002918482</v>
      </c>
      <c r="M3" s="117">
        <f t="shared" si="0"/>
        <v>637.03355411686152</v>
      </c>
      <c r="N3" s="117">
        <f t="shared" si="0"/>
        <v>679.54606173439083</v>
      </c>
      <c r="O3" s="117">
        <f t="shared" si="0"/>
        <v>711.05763553139593</v>
      </c>
      <c r="P3" s="117">
        <f t="shared" si="0"/>
        <v>612.05458570459155</v>
      </c>
      <c r="Q3" s="117">
        <f t="shared" si="0"/>
        <v>614.74743379068298</v>
      </c>
      <c r="R3" s="117">
        <f t="shared" ref="R3:V3" si="1">R4+R7+R9+R19</f>
        <v>608.3841624665672</v>
      </c>
      <c r="S3" s="117">
        <f t="shared" si="1"/>
        <v>622.88685986517498</v>
      </c>
      <c r="T3" s="117">
        <f t="shared" si="1"/>
        <v>586.94160687398403</v>
      </c>
      <c r="U3" s="117">
        <f t="shared" si="1"/>
        <v>489.90938529498391</v>
      </c>
      <c r="V3" s="117">
        <f t="shared" si="1"/>
        <v>484.96561352717328</v>
      </c>
      <c r="W3" s="117">
        <f t="shared" ref="W3:Y3" si="2">W4+W7+W9+W19</f>
        <v>486.89390714283127</v>
      </c>
      <c r="X3" s="117">
        <f t="shared" si="2"/>
        <v>503.95910750844178</v>
      </c>
      <c r="Y3" s="117">
        <f t="shared" si="2"/>
        <v>340.36981236565356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492.47244520718129</v>
      </c>
      <c r="C4" s="122">
        <f t="shared" si="3"/>
        <v>499.97706497550962</v>
      </c>
      <c r="D4" s="122">
        <f t="shared" si="3"/>
        <v>455.95838755336888</v>
      </c>
      <c r="E4" s="122">
        <f t="shared" si="3"/>
        <v>456.764525539575</v>
      </c>
      <c r="F4" s="122">
        <f t="shared" si="3"/>
        <v>450.68645738782584</v>
      </c>
      <c r="G4" s="122">
        <f t="shared" si="3"/>
        <v>378.44583866076039</v>
      </c>
      <c r="H4" s="122">
        <f t="shared" si="3"/>
        <v>444.87989315251355</v>
      </c>
      <c r="I4" s="122">
        <f t="shared" si="3"/>
        <v>358.97615104561817</v>
      </c>
      <c r="J4" s="122">
        <f t="shared" si="3"/>
        <v>365.67480191837637</v>
      </c>
      <c r="K4" s="122">
        <f t="shared" si="3"/>
        <v>417.48651119777321</v>
      </c>
      <c r="L4" s="122">
        <f t="shared" si="3"/>
        <v>560.82899140801362</v>
      </c>
      <c r="M4" s="122">
        <f t="shared" si="3"/>
        <v>530.99603926627367</v>
      </c>
      <c r="N4" s="122">
        <f t="shared" si="3"/>
        <v>569.31186592623339</v>
      </c>
      <c r="O4" s="122">
        <f t="shared" si="3"/>
        <v>601.2763704227757</v>
      </c>
      <c r="P4" s="122">
        <f t="shared" si="3"/>
        <v>507.97160060195779</v>
      </c>
      <c r="Q4" s="122">
        <f t="shared" si="3"/>
        <v>508.94282786417256</v>
      </c>
      <c r="R4" s="122">
        <f t="shared" ref="R4:V4" si="4">SUM(R5:R6)</f>
        <v>506.53723422939356</v>
      </c>
      <c r="S4" s="122">
        <f t="shared" si="4"/>
        <v>519.05728473848001</v>
      </c>
      <c r="T4" s="122">
        <f t="shared" si="4"/>
        <v>489.93258587311442</v>
      </c>
      <c r="U4" s="122">
        <f t="shared" si="4"/>
        <v>404.37433236815218</v>
      </c>
      <c r="V4" s="122">
        <f t="shared" si="4"/>
        <v>399.92356686919544</v>
      </c>
      <c r="W4" s="122">
        <f t="shared" ref="W4:Y4" si="5">SUM(W5:W6)</f>
        <v>407.78859881215755</v>
      </c>
      <c r="X4" s="122">
        <f t="shared" si="5"/>
        <v>434.13934220380207</v>
      </c>
      <c r="Y4" s="122">
        <f t="shared" si="5"/>
        <v>282.23557386795255</v>
      </c>
      <c r="DA4" s="130" t="s">
        <v>1741</v>
      </c>
    </row>
    <row r="5" spans="1:105" ht="12" customHeight="1" x14ac:dyDescent="0.25">
      <c r="A5" s="97" t="s">
        <v>51</v>
      </c>
      <c r="B5" s="98">
        <v>488.24380237197749</v>
      </c>
      <c r="C5" s="98">
        <v>495.73164048842915</v>
      </c>
      <c r="D5" s="98">
        <v>452.21486988702355</v>
      </c>
      <c r="E5" s="98">
        <v>453.05376788980487</v>
      </c>
      <c r="F5" s="98">
        <v>447.10531864057606</v>
      </c>
      <c r="G5" s="98">
        <v>375.49561533792451</v>
      </c>
      <c r="H5" s="98">
        <v>441.43608588050228</v>
      </c>
      <c r="I5" s="98">
        <v>356.31282109747542</v>
      </c>
      <c r="J5" s="98">
        <v>362.99489591891501</v>
      </c>
      <c r="K5" s="98">
        <v>414.44848167697734</v>
      </c>
      <c r="L5" s="98">
        <v>556.6785485572326</v>
      </c>
      <c r="M5" s="98">
        <v>527.28569810622082</v>
      </c>
      <c r="N5" s="98">
        <v>565.29990456972962</v>
      </c>
      <c r="O5" s="98">
        <v>597.04752849015711</v>
      </c>
      <c r="P5" s="98">
        <v>504.55220460636781</v>
      </c>
      <c r="Q5" s="98">
        <v>505.47860110142091</v>
      </c>
      <c r="R5" s="98">
        <v>503.0646409440443</v>
      </c>
      <c r="S5" s="98">
        <v>515.49029576087298</v>
      </c>
      <c r="T5" s="98">
        <v>486.59697704702819</v>
      </c>
      <c r="U5" s="98">
        <v>401.60840277354561</v>
      </c>
      <c r="V5" s="98">
        <v>397.17741727728213</v>
      </c>
      <c r="W5" s="98">
        <v>405.00584535782059</v>
      </c>
      <c r="X5" s="98">
        <v>431.22238725985238</v>
      </c>
      <c r="Y5" s="98">
        <v>280.36547012783637</v>
      </c>
      <c r="DA5" s="63" t="s">
        <v>1742</v>
      </c>
    </row>
    <row r="6" spans="1:105" ht="12" customHeight="1" x14ac:dyDescent="0.25">
      <c r="A6" s="97" t="s">
        <v>53</v>
      </c>
      <c r="B6" s="98">
        <v>4.2286428352038108</v>
      </c>
      <c r="C6" s="98">
        <v>4.2454244870804789</v>
      </c>
      <c r="D6" s="98">
        <v>3.7435176663453196</v>
      </c>
      <c r="E6" s="98">
        <v>3.7107576497701582</v>
      </c>
      <c r="F6" s="98">
        <v>3.5811387472497724</v>
      </c>
      <c r="G6" s="98">
        <v>2.9502233228359018</v>
      </c>
      <c r="H6" s="98">
        <v>3.4438072720112576</v>
      </c>
      <c r="I6" s="98">
        <v>2.663329948142771</v>
      </c>
      <c r="J6" s="98">
        <v>2.6799059994613827</v>
      </c>
      <c r="K6" s="98">
        <v>3.0380295207958641</v>
      </c>
      <c r="L6" s="98">
        <v>4.1504428507810038</v>
      </c>
      <c r="M6" s="98">
        <v>3.7103411600528089</v>
      </c>
      <c r="N6" s="98">
        <v>4.0119613565037637</v>
      </c>
      <c r="O6" s="98">
        <v>4.2288419326185727</v>
      </c>
      <c r="P6" s="98">
        <v>3.4193959955899795</v>
      </c>
      <c r="Q6" s="98">
        <v>3.4642267627516379</v>
      </c>
      <c r="R6" s="98">
        <v>3.4725932853492583</v>
      </c>
      <c r="S6" s="98">
        <v>3.566988977607072</v>
      </c>
      <c r="T6" s="98">
        <v>3.3356088260862395</v>
      </c>
      <c r="U6" s="98">
        <v>2.7659295946065505</v>
      </c>
      <c r="V6" s="98">
        <v>2.7461495919132832</v>
      </c>
      <c r="W6" s="98">
        <v>2.782753454336961</v>
      </c>
      <c r="X6" s="98">
        <v>2.916954943949682</v>
      </c>
      <c r="Y6" s="98">
        <v>1.8701037401161853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0.21473884518399014</v>
      </c>
      <c r="C7" s="122">
        <f t="shared" si="6"/>
        <v>0.18922208416119679</v>
      </c>
      <c r="D7" s="122">
        <f t="shared" si="6"/>
        <v>0.1835730594340943</v>
      </c>
      <c r="E7" s="122">
        <f t="shared" si="6"/>
        <v>0.21810750343566554</v>
      </c>
      <c r="F7" s="122">
        <f t="shared" si="6"/>
        <v>0.1716814874034393</v>
      </c>
      <c r="G7" s="122">
        <f t="shared" si="6"/>
        <v>0.18058031852291709</v>
      </c>
      <c r="H7" s="122">
        <f t="shared" si="6"/>
        <v>0.217769303403546</v>
      </c>
      <c r="I7" s="122">
        <f t="shared" si="6"/>
        <v>0.22030178651445101</v>
      </c>
      <c r="J7" s="122">
        <f t="shared" si="6"/>
        <v>0.24032961901089436</v>
      </c>
      <c r="K7" s="122">
        <f t="shared" si="6"/>
        <v>0.30301134162004473</v>
      </c>
      <c r="L7" s="122">
        <f t="shared" si="6"/>
        <v>0.4673515802036457</v>
      </c>
      <c r="M7" s="122">
        <f t="shared" si="6"/>
        <v>0.61920401199066299</v>
      </c>
      <c r="N7" s="122">
        <f t="shared" si="6"/>
        <v>0.8450678931847283</v>
      </c>
      <c r="O7" s="122">
        <f t="shared" si="6"/>
        <v>1.2369569164915901</v>
      </c>
      <c r="P7" s="122">
        <f t="shared" si="6"/>
        <v>1.1015871645492006</v>
      </c>
      <c r="Q7" s="122">
        <f t="shared" si="6"/>
        <v>2.0284599810770163</v>
      </c>
      <c r="R7" s="122">
        <f t="shared" si="6"/>
        <v>1.6522346446201199</v>
      </c>
      <c r="S7" s="122">
        <f t="shared" si="6"/>
        <v>1.3032318987600922</v>
      </c>
      <c r="T7" s="122">
        <f t="shared" si="6"/>
        <v>1.3055916455059866</v>
      </c>
      <c r="U7" s="122">
        <f t="shared" si="6"/>
        <v>1.0775767025466148</v>
      </c>
      <c r="V7" s="122">
        <f t="shared" si="6"/>
        <v>0.81632918592933756</v>
      </c>
      <c r="W7" s="122">
        <f t="shared" si="6"/>
        <v>0.85230870992500496</v>
      </c>
      <c r="X7" s="122">
        <f t="shared" si="6"/>
        <v>1.0071717578133519</v>
      </c>
      <c r="Y7" s="122">
        <f t="shared" si="6"/>
        <v>1.0141364108130042</v>
      </c>
      <c r="DA7" s="130" t="s">
        <v>1744</v>
      </c>
    </row>
    <row r="8" spans="1:105" ht="12" customHeight="1" x14ac:dyDescent="0.25">
      <c r="A8" s="97" t="s">
        <v>53</v>
      </c>
      <c r="B8" s="98">
        <v>0.21473884518399014</v>
      </c>
      <c r="C8" s="98">
        <v>0.18922208416119679</v>
      </c>
      <c r="D8" s="98">
        <v>0.1835730594340943</v>
      </c>
      <c r="E8" s="98">
        <v>0.21810750343566554</v>
      </c>
      <c r="F8" s="98">
        <v>0.1716814874034393</v>
      </c>
      <c r="G8" s="98">
        <v>0.18058031852291709</v>
      </c>
      <c r="H8" s="98">
        <v>0.217769303403546</v>
      </c>
      <c r="I8" s="98">
        <v>0.22030178651445101</v>
      </c>
      <c r="J8" s="98">
        <v>0.24032961901089436</v>
      </c>
      <c r="K8" s="98">
        <v>0.30301134162004473</v>
      </c>
      <c r="L8" s="98">
        <v>0.4673515802036457</v>
      </c>
      <c r="M8" s="98">
        <v>0.61920401199066299</v>
      </c>
      <c r="N8" s="98">
        <v>0.8450678931847283</v>
      </c>
      <c r="O8" s="98">
        <v>1.2369569164915901</v>
      </c>
      <c r="P8" s="98">
        <v>1.1015871645492006</v>
      </c>
      <c r="Q8" s="98">
        <v>2.0284599810770163</v>
      </c>
      <c r="R8" s="98">
        <v>1.6522346446201199</v>
      </c>
      <c r="S8" s="98">
        <v>1.3032318987600922</v>
      </c>
      <c r="T8" s="98">
        <v>1.3055916455059866</v>
      </c>
      <c r="U8" s="98">
        <v>1.0775767025466148</v>
      </c>
      <c r="V8" s="98">
        <v>0.81632918592933756</v>
      </c>
      <c r="W8" s="98">
        <v>0.85230870992500496</v>
      </c>
      <c r="X8" s="98">
        <v>1.0071717578133519</v>
      </c>
      <c r="Y8" s="98">
        <v>1.0141364108130042</v>
      </c>
      <c r="DA8" s="63" t="s">
        <v>1745</v>
      </c>
    </row>
    <row r="9" spans="1:105" ht="12" customHeight="1" x14ac:dyDescent="0.25">
      <c r="A9" s="121" t="s">
        <v>55</v>
      </c>
      <c r="B9" s="122">
        <v>75.772075975569834</v>
      </c>
      <c r="C9" s="122">
        <v>72.698551401219021</v>
      </c>
      <c r="D9" s="122">
        <v>69.688483934610147</v>
      </c>
      <c r="E9" s="122">
        <v>69.346252513181469</v>
      </c>
      <c r="F9" s="122">
        <v>67.206379016545014</v>
      </c>
      <c r="G9" s="122">
        <v>64.268185205490823</v>
      </c>
      <c r="H9" s="122">
        <v>67.966803128419997</v>
      </c>
      <c r="I9" s="122">
        <v>60.9627929100362</v>
      </c>
      <c r="J9" s="122">
        <v>59.975288576638228</v>
      </c>
      <c r="K9" s="122">
        <v>62.377709873581182</v>
      </c>
      <c r="L9" s="122">
        <v>70.099023596035465</v>
      </c>
      <c r="M9" s="122">
        <v>68.330220122113488</v>
      </c>
      <c r="N9" s="122">
        <v>68.649824913292733</v>
      </c>
      <c r="O9" s="122">
        <v>67.685200353298342</v>
      </c>
      <c r="P9" s="122">
        <v>68.056416244466604</v>
      </c>
      <c r="Q9" s="122">
        <v>67.671757119127648</v>
      </c>
      <c r="R9" s="122">
        <v>65.468539403481216</v>
      </c>
      <c r="S9" s="122">
        <v>68.869043039710064</v>
      </c>
      <c r="T9" s="122">
        <v>65.263695313671931</v>
      </c>
      <c r="U9" s="122">
        <v>57.667720344103721</v>
      </c>
      <c r="V9" s="122">
        <v>57.654141472872105</v>
      </c>
      <c r="W9" s="122">
        <v>49.132480023699294</v>
      </c>
      <c r="X9" s="122">
        <v>46.004681758540556</v>
      </c>
      <c r="Y9" s="122">
        <v>35.666620713611294</v>
      </c>
      <c r="DA9" s="130" t="s">
        <v>1746</v>
      </c>
    </row>
    <row r="10" spans="1:105" ht="12" customHeight="1" x14ac:dyDescent="0.25">
      <c r="A10" s="97" t="s">
        <v>143</v>
      </c>
      <c r="B10" s="98">
        <v>19.782749556455201</v>
      </c>
      <c r="C10" s="98">
        <v>18.77761186772284</v>
      </c>
      <c r="D10" s="98">
        <v>17.83619435904173</v>
      </c>
      <c r="E10" s="98">
        <v>18.036488175835096</v>
      </c>
      <c r="F10" s="98">
        <v>17.734024771095495</v>
      </c>
      <c r="G10" s="98">
        <v>16.243000517064811</v>
      </c>
      <c r="H10" s="98">
        <v>18.40190966605077</v>
      </c>
      <c r="I10" s="98">
        <v>15.274726970825798</v>
      </c>
      <c r="J10" s="98">
        <v>15.038536867351619</v>
      </c>
      <c r="K10" s="98">
        <v>15.959366734918492</v>
      </c>
      <c r="L10" s="98">
        <v>19.192540995262757</v>
      </c>
      <c r="M10" s="98">
        <v>19.497260288166423</v>
      </c>
      <c r="N10" s="98">
        <v>19.927052024391365</v>
      </c>
      <c r="O10" s="98">
        <v>20.187976836689419</v>
      </c>
      <c r="P10" s="98">
        <v>20.158306455831831</v>
      </c>
      <c r="Q10" s="98">
        <v>20.250200627307219</v>
      </c>
      <c r="R10" s="98">
        <v>17.298232187686711</v>
      </c>
      <c r="S10" s="98">
        <v>18.420700934757868</v>
      </c>
      <c r="T10" s="98">
        <v>16.71771208695786</v>
      </c>
      <c r="U10" s="98">
        <v>13.444515981637517</v>
      </c>
      <c r="V10" s="98">
        <v>13.322111384551109</v>
      </c>
      <c r="W10" s="98">
        <v>11.189062463538587</v>
      </c>
      <c r="X10" s="98">
        <v>12.589667187911733</v>
      </c>
      <c r="Y10" s="98">
        <v>9.2261999392134815</v>
      </c>
      <c r="DA10" s="63" t="s">
        <v>1747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55.989326419114633</v>
      </c>
      <c r="C15" s="101">
        <v>53.920939533496181</v>
      </c>
      <c r="D15" s="101">
        <v>51.85228957556842</v>
      </c>
      <c r="E15" s="101">
        <v>50.509487159064768</v>
      </c>
      <c r="F15" s="101">
        <v>48.563253080183657</v>
      </c>
      <c r="G15" s="101">
        <v>46.983268826609098</v>
      </c>
      <c r="H15" s="101">
        <v>48.163075609973767</v>
      </c>
      <c r="I15" s="101">
        <v>44.083702794216158</v>
      </c>
      <c r="J15" s="101">
        <v>43.009254812784462</v>
      </c>
      <c r="K15" s="101">
        <v>43.611043087400432</v>
      </c>
      <c r="L15" s="101">
        <v>46.723944960634668</v>
      </c>
      <c r="M15" s="101">
        <v>44.116925545150181</v>
      </c>
      <c r="N15" s="101">
        <v>43.540844056075798</v>
      </c>
      <c r="O15" s="101">
        <v>42.173991402932039</v>
      </c>
      <c r="P15" s="101">
        <v>42.285907809558815</v>
      </c>
      <c r="Q15" s="101">
        <v>41.870867712062683</v>
      </c>
      <c r="R15" s="101">
        <v>42.512303128976825</v>
      </c>
      <c r="S15" s="101">
        <v>44.507729024578268</v>
      </c>
      <c r="T15" s="101">
        <v>42.76006901041864</v>
      </c>
      <c r="U15" s="101">
        <v>38.964083325266067</v>
      </c>
      <c r="V15" s="101">
        <v>39.019400562362648</v>
      </c>
      <c r="W15" s="101">
        <v>33.324415773484027</v>
      </c>
      <c r="X15" s="101">
        <v>28.966771859789866</v>
      </c>
      <c r="Y15" s="101">
        <v>22.718902795849424</v>
      </c>
      <c r="DA15" s="131" t="s">
        <v>1752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0.80027717828160294</v>
      </c>
      <c r="F16" s="104">
        <v>0.90910116526586426</v>
      </c>
      <c r="G16" s="104">
        <v>1.0419158618169109</v>
      </c>
      <c r="H16" s="104">
        <v>1.4018178523954565</v>
      </c>
      <c r="I16" s="104">
        <v>1.604363144994245</v>
      </c>
      <c r="J16" s="104">
        <v>1.9274968965021488</v>
      </c>
      <c r="K16" s="104">
        <v>2.8073000512622626</v>
      </c>
      <c r="L16" s="104">
        <v>4.182537640138043</v>
      </c>
      <c r="M16" s="104">
        <v>4.7160342887968794</v>
      </c>
      <c r="N16" s="104">
        <v>5.181928832825573</v>
      </c>
      <c r="O16" s="104">
        <v>5.3232321136768839</v>
      </c>
      <c r="P16" s="104">
        <v>5.6122019790759667</v>
      </c>
      <c r="Q16" s="104">
        <v>5.5506887797577491</v>
      </c>
      <c r="R16" s="104">
        <v>5.6580040868176837</v>
      </c>
      <c r="S16" s="104">
        <v>5.9406130803739341</v>
      </c>
      <c r="T16" s="104">
        <v>5.785914216295426</v>
      </c>
      <c r="U16" s="104">
        <v>5.2591210372001385</v>
      </c>
      <c r="V16" s="104">
        <v>5.3126295259583518</v>
      </c>
      <c r="W16" s="104">
        <v>4.6190017866766828</v>
      </c>
      <c r="X16" s="104">
        <v>4.4482427108389517</v>
      </c>
      <c r="Y16" s="104">
        <v>3.7215179785483947</v>
      </c>
      <c r="DA16" s="132" t="s">
        <v>1753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0.3907983879823036</v>
      </c>
      <c r="F17" s="98">
        <v>0.44712875309807726</v>
      </c>
      <c r="G17" s="98">
        <v>0.49510999689036406</v>
      </c>
      <c r="H17" s="98">
        <v>0.69646215611610296</v>
      </c>
      <c r="I17" s="98">
        <v>0.78476006962896494</v>
      </c>
      <c r="J17" s="98">
        <v>0.92518879182305502</v>
      </c>
      <c r="K17" s="98">
        <v>1.369505089575624</v>
      </c>
      <c r="L17" s="98">
        <v>1.9946250708287891</v>
      </c>
      <c r="M17" s="98">
        <v>2.0135476257794962</v>
      </c>
      <c r="N17" s="98">
        <v>2.1531006190580455</v>
      </c>
      <c r="O17" s="98">
        <v>2.1558649274504265</v>
      </c>
      <c r="P17" s="98">
        <v>2.4274945435475108</v>
      </c>
      <c r="Q17" s="98">
        <v>2.2509314209393283</v>
      </c>
      <c r="R17" s="98">
        <v>2.2274854555210535</v>
      </c>
      <c r="S17" s="98">
        <v>2.4164964503238653</v>
      </c>
      <c r="T17" s="98">
        <v>2.410734928031649</v>
      </c>
      <c r="U17" s="98">
        <v>2.1876213130306734</v>
      </c>
      <c r="V17" s="98">
        <v>2.3437771776293057</v>
      </c>
      <c r="W17" s="98">
        <v>1.8179034116100128</v>
      </c>
      <c r="X17" s="98">
        <v>1.87759066238087</v>
      </c>
      <c r="Y17" s="98">
        <v>1.3811745997838329</v>
      </c>
      <c r="DA17" s="63" t="s">
        <v>1754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0.40947879029929934</v>
      </c>
      <c r="F18" s="98">
        <v>0.46197241216778701</v>
      </c>
      <c r="G18" s="98">
        <v>0.54680586492654681</v>
      </c>
      <c r="H18" s="98">
        <v>0.70535569627935357</v>
      </c>
      <c r="I18" s="98">
        <v>0.8196030753652801</v>
      </c>
      <c r="J18" s="98">
        <v>1.0023081046790938</v>
      </c>
      <c r="K18" s="98">
        <v>1.4377949616866383</v>
      </c>
      <c r="L18" s="98">
        <v>2.1879125693092538</v>
      </c>
      <c r="M18" s="98">
        <v>2.7024866630173832</v>
      </c>
      <c r="N18" s="98">
        <v>3.0288282137675275</v>
      </c>
      <c r="O18" s="98">
        <v>3.167367186226457</v>
      </c>
      <c r="P18" s="98">
        <v>3.1847074355284559</v>
      </c>
      <c r="Q18" s="98">
        <v>3.2997573588184208</v>
      </c>
      <c r="R18" s="98">
        <v>3.4305186312966307</v>
      </c>
      <c r="S18" s="98">
        <v>3.5241166300500688</v>
      </c>
      <c r="T18" s="98">
        <v>3.3751792882637766</v>
      </c>
      <c r="U18" s="98">
        <v>3.071499724169465</v>
      </c>
      <c r="V18" s="98">
        <v>2.9688523483290465</v>
      </c>
      <c r="W18" s="98">
        <v>2.8010983750666698</v>
      </c>
      <c r="X18" s="98">
        <v>2.5706520484580815</v>
      </c>
      <c r="Y18" s="98">
        <v>2.3403433787645618</v>
      </c>
      <c r="DA18" s="63" t="s">
        <v>1755</v>
      </c>
    </row>
    <row r="19" spans="1:105" ht="12" customHeight="1" x14ac:dyDescent="0.25">
      <c r="A19" s="121" t="s">
        <v>54</v>
      </c>
      <c r="B19" s="122">
        <v>36.679843905249619</v>
      </c>
      <c r="C19" s="122">
        <v>35.158103369844355</v>
      </c>
      <c r="D19" s="122">
        <v>33.451354763075337</v>
      </c>
      <c r="E19" s="122">
        <v>33.125619116884657</v>
      </c>
      <c r="F19" s="122">
        <v>32.295668558487883</v>
      </c>
      <c r="G19" s="122">
        <v>31.217126033993551</v>
      </c>
      <c r="H19" s="122">
        <v>33.419772803941846</v>
      </c>
      <c r="I19" s="122">
        <v>29.022565692891273</v>
      </c>
      <c r="J19" s="122">
        <v>30.735318762331463</v>
      </c>
      <c r="K19" s="122">
        <v>34.171117067990373</v>
      </c>
      <c r="L19" s="122">
        <v>39.185083444932047</v>
      </c>
      <c r="M19" s="122">
        <v>37.088090716483784</v>
      </c>
      <c r="N19" s="122">
        <v>40.739303001680049</v>
      </c>
      <c r="O19" s="122">
        <v>40.85910783883029</v>
      </c>
      <c r="P19" s="122">
        <v>34.924981693617909</v>
      </c>
      <c r="Q19" s="122">
        <v>36.104388826305801</v>
      </c>
      <c r="R19" s="122">
        <v>34.726154189072268</v>
      </c>
      <c r="S19" s="122">
        <v>33.657300188224809</v>
      </c>
      <c r="T19" s="122">
        <v>30.439734041691633</v>
      </c>
      <c r="U19" s="122">
        <v>26.789755880181442</v>
      </c>
      <c r="V19" s="122">
        <v>26.571575999176389</v>
      </c>
      <c r="W19" s="122">
        <v>29.120519597049405</v>
      </c>
      <c r="X19" s="122">
        <v>22.807911788285786</v>
      </c>
      <c r="Y19" s="122">
        <v>21.453481373276709</v>
      </c>
      <c r="DA19" s="130" t="s">
        <v>1756</v>
      </c>
    </row>
    <row r="20" spans="1:105" ht="12" customHeight="1" x14ac:dyDescent="0.25">
      <c r="A20" s="97" t="s">
        <v>51</v>
      </c>
      <c r="B20" s="98">
        <v>0.49403717564805505</v>
      </c>
      <c r="C20" s="98">
        <v>0.45694329757803936</v>
      </c>
      <c r="D20" s="98">
        <v>0.43078053857167631</v>
      </c>
      <c r="E20" s="98">
        <v>0.43806452856693806</v>
      </c>
      <c r="F20" s="98">
        <v>0.44054373652915574</v>
      </c>
      <c r="G20" s="98">
        <v>0.39470505239772508</v>
      </c>
      <c r="H20" s="98">
        <v>0.47997079684458976</v>
      </c>
      <c r="I20" s="98">
        <v>0.36765102874307448</v>
      </c>
      <c r="J20" s="98">
        <v>0.38891361490085896</v>
      </c>
      <c r="K20" s="98">
        <v>0.45377830989562667</v>
      </c>
      <c r="L20" s="98">
        <v>0.56232625917934032</v>
      </c>
      <c r="M20" s="98">
        <v>0.56060076172179252</v>
      </c>
      <c r="N20" s="98">
        <v>0.56477985041255019</v>
      </c>
      <c r="O20" s="98">
        <v>0.56555305001482659</v>
      </c>
      <c r="P20" s="98">
        <v>0.56325092795648957</v>
      </c>
      <c r="Q20" s="98">
        <v>0.56518121535018595</v>
      </c>
      <c r="R20" s="98">
        <v>0.42641640185001389</v>
      </c>
      <c r="S20" s="98">
        <v>0.474399837545528</v>
      </c>
      <c r="T20" s="98">
        <v>0.47574333706255684</v>
      </c>
      <c r="U20" s="98">
        <v>0.41135556829706255</v>
      </c>
      <c r="V20" s="98">
        <v>0.2381145837839008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2.7433059223854799</v>
      </c>
      <c r="C21" s="98">
        <v>2.8227102152249621</v>
      </c>
      <c r="D21" s="98">
        <v>2.3353170058406012</v>
      </c>
      <c r="E21" s="98">
        <v>1.988709217717358</v>
      </c>
      <c r="F21" s="98">
        <v>2.017060596898709</v>
      </c>
      <c r="G21" s="98">
        <v>1.2218825122363564</v>
      </c>
      <c r="H21" s="98">
        <v>1.1861478291428695</v>
      </c>
      <c r="I21" s="98">
        <v>0.92309028756333789</v>
      </c>
      <c r="J21" s="98">
        <v>0.65395433628796884</v>
      </c>
      <c r="K21" s="98">
        <v>0.20880244204047177</v>
      </c>
      <c r="L21" s="98">
        <v>0.79016153557373014</v>
      </c>
      <c r="M21" s="98">
        <v>1.3818880042859529</v>
      </c>
      <c r="N21" s="98">
        <v>1.8299317005660252</v>
      </c>
      <c r="O21" s="98">
        <v>1.439784728626696</v>
      </c>
      <c r="P21" s="98">
        <v>2.1637281979334504</v>
      </c>
      <c r="Q21" s="98">
        <v>1.6923442899926575</v>
      </c>
      <c r="R21" s="98">
        <v>1.1116482707110089</v>
      </c>
      <c r="S21" s="98">
        <v>1.0588572150759219</v>
      </c>
      <c r="T21" s="98">
        <v>1.1841564387712591</v>
      </c>
      <c r="U21" s="98">
        <v>0.86373643020632207</v>
      </c>
      <c r="V21" s="98">
        <v>0.87964890164453646</v>
      </c>
      <c r="W21" s="98">
        <v>0.5886891525651059</v>
      </c>
      <c r="X21" s="98">
        <v>0.42331972403425983</v>
      </c>
      <c r="Y21" s="98">
        <v>0.42460459597212491</v>
      </c>
      <c r="DA21" s="63" t="s">
        <v>1758</v>
      </c>
    </row>
    <row r="22" spans="1:105" ht="12" customHeight="1" x14ac:dyDescent="0.25">
      <c r="A22" s="109" t="s">
        <v>120</v>
      </c>
      <c r="B22" s="33">
        <v>33.442500807216085</v>
      </c>
      <c r="C22" s="33">
        <v>31.878449857041353</v>
      </c>
      <c r="D22" s="33">
        <v>30.685257218663061</v>
      </c>
      <c r="E22" s="33">
        <v>30.69884537060036</v>
      </c>
      <c r="F22" s="33">
        <v>29.83806422506002</v>
      </c>
      <c r="G22" s="33">
        <v>29.600538469359471</v>
      </c>
      <c r="H22" s="33">
        <v>31.753654177954385</v>
      </c>
      <c r="I22" s="33">
        <v>27.731824376584861</v>
      </c>
      <c r="J22" s="33">
        <v>29.692450811142635</v>
      </c>
      <c r="K22" s="33">
        <v>33.508536316054276</v>
      </c>
      <c r="L22" s="33">
        <v>37.832595650178973</v>
      </c>
      <c r="M22" s="33">
        <v>35.145601950476035</v>
      </c>
      <c r="N22" s="33">
        <v>38.344591450701472</v>
      </c>
      <c r="O22" s="33">
        <v>38.853770060188765</v>
      </c>
      <c r="P22" s="33">
        <v>32.198002567727968</v>
      </c>
      <c r="Q22" s="33">
        <v>33.84686332096296</v>
      </c>
      <c r="R22" s="33">
        <v>33.188089516511248</v>
      </c>
      <c r="S22" s="33">
        <v>32.124043135603358</v>
      </c>
      <c r="T22" s="33">
        <v>28.779834265857819</v>
      </c>
      <c r="U22" s="33">
        <v>25.514663881678057</v>
      </c>
      <c r="V22" s="33">
        <v>25.453812513747952</v>
      </c>
      <c r="W22" s="33">
        <v>28.531830444484299</v>
      </c>
      <c r="X22" s="33">
        <v>22.384592064251525</v>
      </c>
      <c r="Y22" s="33">
        <v>21.028876777304585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35.409509681420609</v>
      </c>
      <c r="C24" s="117">
        <f t="shared" si="7"/>
        <v>40.318986129116077</v>
      </c>
      <c r="D24" s="117">
        <f t="shared" si="7"/>
        <v>32.143055652289682</v>
      </c>
      <c r="E24" s="117">
        <f t="shared" si="7"/>
        <v>29.017587695083748</v>
      </c>
      <c r="F24" s="117">
        <f t="shared" si="7"/>
        <v>28.578241972760768</v>
      </c>
      <c r="G24" s="117">
        <f t="shared" si="7"/>
        <v>18.287021610261306</v>
      </c>
      <c r="H24" s="117">
        <f t="shared" si="7"/>
        <v>18.355307747850816</v>
      </c>
      <c r="I24" s="117">
        <f t="shared" si="7"/>
        <v>12.567421359087419</v>
      </c>
      <c r="J24" s="117">
        <f t="shared" si="7"/>
        <v>9.6972528503387423</v>
      </c>
      <c r="K24" s="117">
        <f t="shared" si="7"/>
        <v>4.651049428324014</v>
      </c>
      <c r="L24" s="117">
        <f t="shared" si="7"/>
        <v>13.180790070442118</v>
      </c>
      <c r="M24" s="117">
        <f t="shared" si="7"/>
        <v>16.894983118557725</v>
      </c>
      <c r="N24" s="117">
        <f t="shared" si="7"/>
        <v>27.445545066774166</v>
      </c>
      <c r="O24" s="117">
        <f t="shared" si="7"/>
        <v>25.697672264122922</v>
      </c>
      <c r="P24" s="117">
        <f t="shared" si="7"/>
        <v>28.289869757575069</v>
      </c>
      <c r="Q24" s="117">
        <f t="shared" si="7"/>
        <v>29.073218701995266</v>
      </c>
      <c r="R24" s="117">
        <f t="shared" ref="R24:V24" si="8">R25+R28+R30+R39</f>
        <v>32.683412938525215</v>
      </c>
      <c r="S24" s="117">
        <f t="shared" si="8"/>
        <v>33.482237671171006</v>
      </c>
      <c r="T24" s="117">
        <f t="shared" si="8"/>
        <v>37.627482175113606</v>
      </c>
      <c r="U24" s="117">
        <f t="shared" si="8"/>
        <v>35.290985540837113</v>
      </c>
      <c r="V24" s="117">
        <f t="shared" si="8"/>
        <v>37.188722324061764</v>
      </c>
      <c r="W24" s="117">
        <f t="shared" ref="W24:Y24" si="9">W25+W28+W30+W39</f>
        <v>40.579296921224987</v>
      </c>
      <c r="X24" s="117">
        <f t="shared" si="9"/>
        <v>37.793087064841394</v>
      </c>
      <c r="Y24" s="117">
        <f t="shared" si="9"/>
        <v>45.600454606568739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28.56820316461852</v>
      </c>
      <c r="C25" s="122">
        <f t="shared" si="10"/>
        <v>33.579384498165219</v>
      </c>
      <c r="D25" s="122">
        <f t="shared" si="10"/>
        <v>26.14514641371926</v>
      </c>
      <c r="E25" s="122">
        <f t="shared" si="10"/>
        <v>23.531123408221138</v>
      </c>
      <c r="F25" s="122">
        <f t="shared" si="10"/>
        <v>23.771576753132532</v>
      </c>
      <c r="G25" s="122">
        <f t="shared" si="10"/>
        <v>14.367691555989301</v>
      </c>
      <c r="H25" s="122">
        <f t="shared" si="10"/>
        <v>14.923665940530583</v>
      </c>
      <c r="I25" s="122">
        <f t="shared" si="10"/>
        <v>9.8677454433678129</v>
      </c>
      <c r="J25" s="122">
        <f t="shared" si="10"/>
        <v>7.2484821964287383</v>
      </c>
      <c r="K25" s="122">
        <f t="shared" si="10"/>
        <v>2.3360767133780667</v>
      </c>
      <c r="L25" s="122">
        <f t="shared" si="10"/>
        <v>10.750495788927859</v>
      </c>
      <c r="M25" s="122">
        <f t="shared" si="10"/>
        <v>14.023034611164013</v>
      </c>
      <c r="N25" s="122">
        <f t="shared" si="10"/>
        <v>23.540452381960304</v>
      </c>
      <c r="O25" s="122">
        <f t="shared" si="10"/>
        <v>21.431147936888191</v>
      </c>
      <c r="P25" s="122">
        <f t="shared" si="10"/>
        <v>23.659286685511123</v>
      </c>
      <c r="Q25" s="122">
        <f t="shared" si="10"/>
        <v>24.045834703496109</v>
      </c>
      <c r="R25" s="122">
        <f t="shared" ref="R25:V25" si="11">SUM(R26:R27)</f>
        <v>27.253541009720308</v>
      </c>
      <c r="S25" s="122">
        <f t="shared" si="11"/>
        <v>27.626380817594686</v>
      </c>
      <c r="T25" s="122">
        <f t="shared" si="11"/>
        <v>31.495802480036712</v>
      </c>
      <c r="U25" s="122">
        <f t="shared" si="11"/>
        <v>29.226292708470847</v>
      </c>
      <c r="V25" s="122">
        <f t="shared" si="11"/>
        <v>30.735655985317866</v>
      </c>
      <c r="W25" s="122">
        <f t="shared" ref="W25:Y25" si="12">SUM(W26:W27)</f>
        <v>33.926182469886697</v>
      </c>
      <c r="X25" s="122">
        <f t="shared" si="12"/>
        <v>31.401825760127288</v>
      </c>
      <c r="Y25" s="122">
        <f t="shared" si="12"/>
        <v>39.649434541582934</v>
      </c>
      <c r="DA25" s="130" t="s">
        <v>1761</v>
      </c>
    </row>
    <row r="26" spans="1:105" ht="12" customHeight="1" x14ac:dyDescent="0.25">
      <c r="A26" s="97" t="s">
        <v>74</v>
      </c>
      <c r="B26" s="98">
        <v>27.962745086661922</v>
      </c>
      <c r="C26" s="98">
        <v>32.875523077491884</v>
      </c>
      <c r="D26" s="98">
        <v>25.615031585299757</v>
      </c>
      <c r="E26" s="98">
        <v>23.058959741775549</v>
      </c>
      <c r="F26" s="98">
        <v>23.304918544640042</v>
      </c>
      <c r="G26" s="98">
        <v>14.090915047064312</v>
      </c>
      <c r="H26" s="98">
        <v>14.638171377160992</v>
      </c>
      <c r="I26" s="98">
        <v>9.6867320057163528</v>
      </c>
      <c r="J26" s="98">
        <v>7.117122097279716</v>
      </c>
      <c r="K26" s="98">
        <v>2.2940367987415784</v>
      </c>
      <c r="L26" s="98">
        <v>10.553780543129943</v>
      </c>
      <c r="M26" s="98">
        <v>13.780610221972031</v>
      </c>
      <c r="N26" s="98">
        <v>23.130064357716627</v>
      </c>
      <c r="O26" s="98">
        <v>21.058262779424552</v>
      </c>
      <c r="P26" s="98">
        <v>23.265112252485096</v>
      </c>
      <c r="Q26" s="98">
        <v>23.640787639900243</v>
      </c>
      <c r="R26" s="98">
        <v>26.791200119165595</v>
      </c>
      <c r="S26" s="98">
        <v>27.156598513430602</v>
      </c>
      <c r="T26" s="98">
        <v>30.965139541164216</v>
      </c>
      <c r="U26" s="98">
        <v>28.73159704217969</v>
      </c>
      <c r="V26" s="98">
        <v>30.213404933154145</v>
      </c>
      <c r="W26" s="98">
        <v>33.353265341611753</v>
      </c>
      <c r="X26" s="98">
        <v>30.879621514104553</v>
      </c>
      <c r="Y26" s="98">
        <v>38.999101552631998</v>
      </c>
      <c r="DA26" s="63" t="s">
        <v>1762</v>
      </c>
    </row>
    <row r="27" spans="1:105" ht="12" customHeight="1" x14ac:dyDescent="0.25">
      <c r="A27" s="97" t="s">
        <v>53</v>
      </c>
      <c r="B27" s="98">
        <v>0.60545807795659845</v>
      </c>
      <c r="C27" s="98">
        <v>0.70386142067333468</v>
      </c>
      <c r="D27" s="98">
        <v>0.5301148284195033</v>
      </c>
      <c r="E27" s="98">
        <v>0.47216366644558938</v>
      </c>
      <c r="F27" s="98">
        <v>0.46665820849249107</v>
      </c>
      <c r="G27" s="98">
        <v>0.27677650892498878</v>
      </c>
      <c r="H27" s="98">
        <v>0.28549456336959089</v>
      </c>
      <c r="I27" s="98">
        <v>0.18101343765145986</v>
      </c>
      <c r="J27" s="98">
        <v>0.13136009914902233</v>
      </c>
      <c r="K27" s="98">
        <v>4.2039914636488457E-2</v>
      </c>
      <c r="L27" s="98">
        <v>0.19671524579791635</v>
      </c>
      <c r="M27" s="98">
        <v>0.24242438919198173</v>
      </c>
      <c r="N27" s="98">
        <v>0.41038802424367665</v>
      </c>
      <c r="O27" s="98">
        <v>0.37288515746363887</v>
      </c>
      <c r="P27" s="98">
        <v>0.3941744330260275</v>
      </c>
      <c r="Q27" s="98">
        <v>0.40504706359586562</v>
      </c>
      <c r="R27" s="98">
        <v>0.46234089055471367</v>
      </c>
      <c r="S27" s="98">
        <v>0.46978230416408551</v>
      </c>
      <c r="T27" s="98">
        <v>0.53066293887249605</v>
      </c>
      <c r="U27" s="98">
        <v>0.49469566629115902</v>
      </c>
      <c r="V27" s="98">
        <v>0.52225105216372236</v>
      </c>
      <c r="W27" s="98">
        <v>0.57291712827494368</v>
      </c>
      <c r="X27" s="98">
        <v>0.52220424602273618</v>
      </c>
      <c r="Y27" s="98">
        <v>0.65033298895093505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1.3115642959599619E-2</v>
      </c>
      <c r="C28" s="122">
        <f t="shared" si="13"/>
        <v>1.1585025560889599E-2</v>
      </c>
      <c r="D28" s="122">
        <f t="shared" si="13"/>
        <v>1.1250007712046156E-2</v>
      </c>
      <c r="E28" s="122">
        <f t="shared" si="13"/>
        <v>1.2616306919472221E-2</v>
      </c>
      <c r="F28" s="122">
        <f t="shared" si="13"/>
        <v>8.2456860619530125E-3</v>
      </c>
      <c r="G28" s="122">
        <f t="shared" si="13"/>
        <v>6.4184645647025812E-3</v>
      </c>
      <c r="H28" s="122">
        <f t="shared" si="13"/>
        <v>5.2203233434048816E-3</v>
      </c>
      <c r="I28" s="122">
        <f t="shared" si="13"/>
        <v>3.5770436513544047E-3</v>
      </c>
      <c r="J28" s="122">
        <f t="shared" si="13"/>
        <v>3.0214703797940999E-3</v>
      </c>
      <c r="K28" s="122">
        <f t="shared" si="13"/>
        <v>2.1774540525604414E-3</v>
      </c>
      <c r="L28" s="122">
        <f t="shared" si="13"/>
        <v>4.0185979525505806E-3</v>
      </c>
      <c r="M28" s="122">
        <f t="shared" si="13"/>
        <v>1.028372091175739E-2</v>
      </c>
      <c r="N28" s="122">
        <f t="shared" si="13"/>
        <v>2.5898294308547058E-2</v>
      </c>
      <c r="O28" s="122">
        <f t="shared" si="13"/>
        <v>5.4754480119741246E-2</v>
      </c>
      <c r="P28" s="122">
        <f t="shared" si="13"/>
        <v>6.299533026768718E-2</v>
      </c>
      <c r="Q28" s="122">
        <f t="shared" si="13"/>
        <v>0.13898263349999479</v>
      </c>
      <c r="R28" s="122">
        <f t="shared" si="13"/>
        <v>0.14136961291728173</v>
      </c>
      <c r="S28" s="122">
        <f t="shared" si="13"/>
        <v>0.12973992428482994</v>
      </c>
      <c r="T28" s="122">
        <f t="shared" si="13"/>
        <v>0.15180859234617816</v>
      </c>
      <c r="U28" s="122">
        <f t="shared" si="13"/>
        <v>0.13983059192397312</v>
      </c>
      <c r="V28" s="122">
        <f t="shared" si="13"/>
        <v>0.11255114205934108</v>
      </c>
      <c r="W28" s="122">
        <f t="shared" si="13"/>
        <v>0.11757147669719994</v>
      </c>
      <c r="X28" s="122">
        <f t="shared" si="13"/>
        <v>0.13416240033826138</v>
      </c>
      <c r="Y28" s="122">
        <f t="shared" si="13"/>
        <v>0.12883742629568767</v>
      </c>
      <c r="DA28" s="130" t="s">
        <v>1764</v>
      </c>
    </row>
    <row r="29" spans="1:105" ht="12" customHeight="1" x14ac:dyDescent="0.25">
      <c r="A29" s="97" t="s">
        <v>53</v>
      </c>
      <c r="B29" s="98">
        <v>1.3115642959599619E-2</v>
      </c>
      <c r="C29" s="98">
        <v>1.1585025560889599E-2</v>
      </c>
      <c r="D29" s="98">
        <v>1.1250007712046156E-2</v>
      </c>
      <c r="E29" s="98">
        <v>1.2616306919472221E-2</v>
      </c>
      <c r="F29" s="98">
        <v>8.2456860619530125E-3</v>
      </c>
      <c r="G29" s="98">
        <v>6.4184645647025812E-3</v>
      </c>
      <c r="H29" s="98">
        <v>5.2203233434048816E-3</v>
      </c>
      <c r="I29" s="98">
        <v>3.5770436513544047E-3</v>
      </c>
      <c r="J29" s="98">
        <v>3.0214703797940999E-3</v>
      </c>
      <c r="K29" s="98">
        <v>2.1774540525604414E-3</v>
      </c>
      <c r="L29" s="98">
        <v>4.0185979525505806E-3</v>
      </c>
      <c r="M29" s="98">
        <v>1.028372091175739E-2</v>
      </c>
      <c r="N29" s="98">
        <v>2.5898294308547058E-2</v>
      </c>
      <c r="O29" s="98">
        <v>5.4754480119741246E-2</v>
      </c>
      <c r="P29" s="98">
        <v>6.299533026768718E-2</v>
      </c>
      <c r="Q29" s="98">
        <v>0.13898263349999479</v>
      </c>
      <c r="R29" s="98">
        <v>0.14136961291728173</v>
      </c>
      <c r="S29" s="98">
        <v>0.12973992428482994</v>
      </c>
      <c r="T29" s="98">
        <v>0.15180859234617816</v>
      </c>
      <c r="U29" s="98">
        <v>0.13983059192397312</v>
      </c>
      <c r="V29" s="98">
        <v>0.11255114205934108</v>
      </c>
      <c r="W29" s="98">
        <v>0.11757147669719994</v>
      </c>
      <c r="X29" s="98">
        <v>0.13416240033826138</v>
      </c>
      <c r="Y29" s="98">
        <v>0.12883742629568767</v>
      </c>
      <c r="DA29" s="63" t="s">
        <v>1765</v>
      </c>
    </row>
    <row r="30" spans="1:105" ht="12" customHeight="1" x14ac:dyDescent="0.25">
      <c r="A30" s="121" t="s">
        <v>55</v>
      </c>
      <c r="B30" s="122">
        <v>4.5959320935660299</v>
      </c>
      <c r="C30" s="122">
        <v>4.5350443482288938</v>
      </c>
      <c r="D30" s="122">
        <v>4.0499676546803745</v>
      </c>
      <c r="E30" s="122">
        <v>3.703840720575168</v>
      </c>
      <c r="F30" s="122">
        <v>3.2352313296361555</v>
      </c>
      <c r="G30" s="122">
        <v>2.6438628121978063</v>
      </c>
      <c r="H30" s="122">
        <v>2.2884615243643585</v>
      </c>
      <c r="I30" s="122">
        <v>1.8348607961643735</v>
      </c>
      <c r="J30" s="122">
        <v>1.6263871983166305</v>
      </c>
      <c r="K30" s="122">
        <v>1.5033478950896855</v>
      </c>
      <c r="L30" s="122">
        <v>1.5555308912287842</v>
      </c>
      <c r="M30" s="122">
        <v>1.8500425661775186</v>
      </c>
      <c r="N30" s="122">
        <v>2.4260503543771956</v>
      </c>
      <c r="O30" s="122">
        <v>2.6167865363903831</v>
      </c>
      <c r="P30" s="122">
        <v>3.0089019526048308</v>
      </c>
      <c r="Q30" s="122">
        <v>3.1691912457826792</v>
      </c>
      <c r="R30" s="122">
        <v>3.4628060454790992</v>
      </c>
      <c r="S30" s="122">
        <v>3.8283669119557255</v>
      </c>
      <c r="T30" s="122">
        <v>4.0598216225002544</v>
      </c>
      <c r="U30" s="122">
        <v>4.0572225406653253</v>
      </c>
      <c r="V30" s="122">
        <v>4.3466273189148712</v>
      </c>
      <c r="W30" s="122">
        <v>4.1207812846161218</v>
      </c>
      <c r="X30" s="122">
        <v>4.1345987549548298</v>
      </c>
      <c r="Y30" s="122">
        <v>3.6527132857666653</v>
      </c>
      <c r="DA30" s="130" t="s">
        <v>1766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4.5959320935660299</v>
      </c>
      <c r="C35" s="101">
        <v>4.5350443482288938</v>
      </c>
      <c r="D35" s="101">
        <v>4.0499676546803745</v>
      </c>
      <c r="E35" s="101">
        <v>3.6703859057091224</v>
      </c>
      <c r="F35" s="101">
        <v>3.1970112009017777</v>
      </c>
      <c r="G35" s="101">
        <v>2.6023168056181309</v>
      </c>
      <c r="H35" s="101">
        <v>2.2325607285876043</v>
      </c>
      <c r="I35" s="101">
        <v>1.7771760940703067</v>
      </c>
      <c r="J35" s="101">
        <v>1.5673015088235804</v>
      </c>
      <c r="K35" s="101">
        <v>1.4187574867934045</v>
      </c>
      <c r="L35" s="101">
        <v>1.4288289429882406</v>
      </c>
      <c r="M35" s="101">
        <v>1.6489004268933882</v>
      </c>
      <c r="N35" s="101">
        <v>2.1494060872537517</v>
      </c>
      <c r="O35" s="101">
        <v>2.3155072190035884</v>
      </c>
      <c r="P35" s="101">
        <v>2.6592570292954942</v>
      </c>
      <c r="Q35" s="101">
        <v>2.8055482510063534</v>
      </c>
      <c r="R35" s="101">
        <v>3.066197526067941</v>
      </c>
      <c r="S35" s="101">
        <v>3.3854142437597172</v>
      </c>
      <c r="T35" s="101">
        <v>3.5727970075715727</v>
      </c>
      <c r="U35" s="101">
        <v>3.5727681419073529</v>
      </c>
      <c r="V35" s="101">
        <v>3.8275530200721186</v>
      </c>
      <c r="W35" s="101">
        <v>3.6226755639876207</v>
      </c>
      <c r="X35" s="101">
        <v>3.5626877643826362</v>
      </c>
      <c r="Y35" s="101">
        <v>3.1241389471269518</v>
      </c>
      <c r="DA35" s="131" t="s">
        <v>1771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3.3454814866045526E-2</v>
      </c>
      <c r="F36" s="104">
        <v>3.8220128734377731E-2</v>
      </c>
      <c r="G36" s="104">
        <v>4.1546006579675346E-2</v>
      </c>
      <c r="H36" s="104">
        <v>5.5900795776754109E-2</v>
      </c>
      <c r="I36" s="104">
        <v>5.76847020940668E-2</v>
      </c>
      <c r="J36" s="104">
        <v>5.9085689493050111E-2</v>
      </c>
      <c r="K36" s="104">
        <v>8.459040829628095E-2</v>
      </c>
      <c r="L36" s="104">
        <v>0.1267019482405437</v>
      </c>
      <c r="M36" s="104">
        <v>0.20114213928413033</v>
      </c>
      <c r="N36" s="104">
        <v>0.27664426712344381</v>
      </c>
      <c r="O36" s="104">
        <v>0.30127931738679453</v>
      </c>
      <c r="P36" s="104">
        <v>0.34964492330933677</v>
      </c>
      <c r="Q36" s="104">
        <v>0.36364299477632556</v>
      </c>
      <c r="R36" s="104">
        <v>0.39660851941115804</v>
      </c>
      <c r="S36" s="104">
        <v>0.4429526681960082</v>
      </c>
      <c r="T36" s="104">
        <v>0.48702461492868176</v>
      </c>
      <c r="U36" s="104">
        <v>0.48445439875797192</v>
      </c>
      <c r="V36" s="104">
        <v>0.51907429884275236</v>
      </c>
      <c r="W36" s="104">
        <v>0.49810572062850078</v>
      </c>
      <c r="X36" s="104">
        <v>0.57191099057219397</v>
      </c>
      <c r="Y36" s="104">
        <v>0.52857433863971348</v>
      </c>
      <c r="DA36" s="132" t="s">
        <v>1772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1.6336949340440221E-2</v>
      </c>
      <c r="F37" s="98">
        <v>1.8798038279108992E-2</v>
      </c>
      <c r="G37" s="98">
        <v>1.9742326556580161E-2</v>
      </c>
      <c r="H37" s="98">
        <v>2.7773072435020661E-2</v>
      </c>
      <c r="I37" s="98">
        <v>2.8215962809360316E-2</v>
      </c>
      <c r="J37" s="98">
        <v>2.8360833044820559E-2</v>
      </c>
      <c r="K37" s="98">
        <v>4.1266338679738869E-2</v>
      </c>
      <c r="L37" s="98">
        <v>6.0423337272130118E-2</v>
      </c>
      <c r="M37" s="98">
        <v>8.5879205323397392E-2</v>
      </c>
      <c r="N37" s="98">
        <v>0.11494618355797781</v>
      </c>
      <c r="O37" s="98">
        <v>0.12201562882287284</v>
      </c>
      <c r="P37" s="98">
        <v>0.15123496030202543</v>
      </c>
      <c r="Q37" s="98">
        <v>0.14746556245984152</v>
      </c>
      <c r="R37" s="98">
        <v>0.15613981449436873</v>
      </c>
      <c r="S37" s="98">
        <v>0.18018233739096901</v>
      </c>
      <c r="T37" s="98">
        <v>0.20292164835645884</v>
      </c>
      <c r="U37" s="98">
        <v>0.20151709010268759</v>
      </c>
      <c r="V37" s="98">
        <v>0.22900043926968794</v>
      </c>
      <c r="W37" s="98">
        <v>0.19603977887276788</v>
      </c>
      <c r="X37" s="98">
        <v>0.24140201095475319</v>
      </c>
      <c r="Y37" s="98">
        <v>0.19617087834450686</v>
      </c>
      <c r="DA37" s="63" t="s">
        <v>1773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1.7117865525605305E-2</v>
      </c>
      <c r="F38" s="98">
        <v>1.9422090455268739E-2</v>
      </c>
      <c r="G38" s="98">
        <v>2.1803680023095181E-2</v>
      </c>
      <c r="H38" s="98">
        <v>2.8127723341733447E-2</v>
      </c>
      <c r="I38" s="98">
        <v>2.9468739284706488E-2</v>
      </c>
      <c r="J38" s="98">
        <v>3.0724856448229549E-2</v>
      </c>
      <c r="K38" s="98">
        <v>4.3324069616542081E-2</v>
      </c>
      <c r="L38" s="98">
        <v>6.6278610968413587E-2</v>
      </c>
      <c r="M38" s="98">
        <v>0.11526293396073295</v>
      </c>
      <c r="N38" s="98">
        <v>0.16169808356546603</v>
      </c>
      <c r="O38" s="98">
        <v>0.17926368856392169</v>
      </c>
      <c r="P38" s="98">
        <v>0.19840996300731134</v>
      </c>
      <c r="Q38" s="98">
        <v>0.21617743231648401</v>
      </c>
      <c r="R38" s="98">
        <v>0.24046870491678932</v>
      </c>
      <c r="S38" s="98">
        <v>0.2627703308050392</v>
      </c>
      <c r="T38" s="98">
        <v>0.28410296657222295</v>
      </c>
      <c r="U38" s="98">
        <v>0.28293730865528433</v>
      </c>
      <c r="V38" s="98">
        <v>0.29007385957306442</v>
      </c>
      <c r="W38" s="98">
        <v>0.30206594175573287</v>
      </c>
      <c r="X38" s="98">
        <v>0.3305089796174408</v>
      </c>
      <c r="Y38" s="98">
        <v>0.33240346029520668</v>
      </c>
      <c r="DA38" s="63" t="s">
        <v>1774</v>
      </c>
    </row>
    <row r="39" spans="1:105" ht="12" customHeight="1" x14ac:dyDescent="0.25">
      <c r="A39" s="121" t="s">
        <v>54</v>
      </c>
      <c r="B39" s="122">
        <v>2.2322587802764593</v>
      </c>
      <c r="C39" s="122">
        <v>2.1929722571610761</v>
      </c>
      <c r="D39" s="122">
        <v>1.9366915761779959</v>
      </c>
      <c r="E39" s="122">
        <v>1.7700072593679701</v>
      </c>
      <c r="F39" s="122">
        <v>1.5631882039301284</v>
      </c>
      <c r="G39" s="122">
        <v>1.2690487775094959</v>
      </c>
      <c r="H39" s="122">
        <v>1.1379599596124703</v>
      </c>
      <c r="I39" s="122">
        <v>0.8612380759038778</v>
      </c>
      <c r="J39" s="122">
        <v>0.81936198521357928</v>
      </c>
      <c r="K39" s="122">
        <v>0.80944736580370125</v>
      </c>
      <c r="L39" s="122">
        <v>0.87074479233292412</v>
      </c>
      <c r="M39" s="122">
        <v>1.0116222203044352</v>
      </c>
      <c r="N39" s="122">
        <v>1.4531440361281205</v>
      </c>
      <c r="O39" s="122">
        <v>1.594983310724609</v>
      </c>
      <c r="P39" s="122">
        <v>1.5586857891914294</v>
      </c>
      <c r="Q39" s="122">
        <v>1.7192101192164859</v>
      </c>
      <c r="R39" s="122">
        <v>1.8256962704085304</v>
      </c>
      <c r="S39" s="122">
        <v>1.8977500173357642</v>
      </c>
      <c r="T39" s="122">
        <v>1.9200494802304597</v>
      </c>
      <c r="U39" s="122">
        <v>1.867639699776966</v>
      </c>
      <c r="V39" s="122">
        <v>1.9938878777696856</v>
      </c>
      <c r="W39" s="122">
        <v>2.4147616900249642</v>
      </c>
      <c r="X39" s="122">
        <v>2.1225001494210165</v>
      </c>
      <c r="Y39" s="122">
        <v>2.1694693529234486</v>
      </c>
      <c r="DA39" s="130" t="s">
        <v>1775</v>
      </c>
    </row>
    <row r="40" spans="1:105" ht="12" customHeight="1" x14ac:dyDescent="0.25">
      <c r="A40" s="97" t="s">
        <v>50</v>
      </c>
      <c r="B40" s="98">
        <v>0.16923038802520848</v>
      </c>
      <c r="C40" s="98">
        <v>0.17815701856537039</v>
      </c>
      <c r="D40" s="98">
        <v>0.1431711415478687</v>
      </c>
      <c r="E40" s="98">
        <v>0.11783371152984493</v>
      </c>
      <c r="F40" s="98">
        <v>0.11253686788460811</v>
      </c>
      <c r="G40" s="98">
        <v>6.2755433076534806E-2</v>
      </c>
      <c r="H40" s="98">
        <v>5.0235678921440083E-2</v>
      </c>
      <c r="I40" s="98">
        <v>3.4646215328803062E-2</v>
      </c>
      <c r="J40" s="98">
        <v>2.2497918102420064E-2</v>
      </c>
      <c r="K40" s="98">
        <v>5.5619747139850255E-3</v>
      </c>
      <c r="L40" s="98">
        <v>1.9446328833101826E-2</v>
      </c>
      <c r="M40" s="98">
        <v>4.8914800030398324E-2</v>
      </c>
      <c r="N40" s="98">
        <v>8.9890727864991096E-2</v>
      </c>
      <c r="O40" s="98">
        <v>7.3361331153660184E-2</v>
      </c>
      <c r="P40" s="98">
        <v>0.11824947401797248</v>
      </c>
      <c r="Q40" s="98">
        <v>9.4968184688789495E-2</v>
      </c>
      <c r="R40" s="98">
        <v>6.5821279186836279E-2</v>
      </c>
      <c r="S40" s="98">
        <v>6.5678051200266846E-2</v>
      </c>
      <c r="T40" s="98">
        <v>8.0281792459068052E-2</v>
      </c>
      <c r="U40" s="98">
        <v>6.5570546000314645E-2</v>
      </c>
      <c r="V40" s="98">
        <v>7.1289111213610493E-2</v>
      </c>
      <c r="W40" s="98">
        <v>5.1206852832660597E-2</v>
      </c>
      <c r="X40" s="98">
        <v>3.8769953935515397E-2</v>
      </c>
      <c r="Y40" s="98">
        <v>4.0205414950383898E-2</v>
      </c>
      <c r="DA40" s="63" t="s">
        <v>1776</v>
      </c>
    </row>
    <row r="41" spans="1:105" ht="12" customHeight="1" x14ac:dyDescent="0.25">
      <c r="A41" s="109" t="s">
        <v>120</v>
      </c>
      <c r="B41" s="33">
        <v>2.0630283922512507</v>
      </c>
      <c r="C41" s="33">
        <v>2.0148152385957059</v>
      </c>
      <c r="D41" s="33">
        <v>1.7935204346301272</v>
      </c>
      <c r="E41" s="33">
        <v>1.6521735478381252</v>
      </c>
      <c r="F41" s="33">
        <v>1.4506513360455202</v>
      </c>
      <c r="G41" s="33">
        <v>1.2062933444329611</v>
      </c>
      <c r="H41" s="33">
        <v>1.0877242806910303</v>
      </c>
      <c r="I41" s="33">
        <v>0.82659186057507472</v>
      </c>
      <c r="J41" s="33">
        <v>0.7968640671111592</v>
      </c>
      <c r="K41" s="33">
        <v>0.80388539108971624</v>
      </c>
      <c r="L41" s="33">
        <v>0.8512984634998223</v>
      </c>
      <c r="M41" s="33">
        <v>0.96270742027403677</v>
      </c>
      <c r="N41" s="33">
        <v>1.3632533082631293</v>
      </c>
      <c r="O41" s="33">
        <v>1.5216219795709487</v>
      </c>
      <c r="P41" s="33">
        <v>1.4404363151734569</v>
      </c>
      <c r="Q41" s="33">
        <v>1.6242419345276964</v>
      </c>
      <c r="R41" s="33">
        <v>1.7598749912216942</v>
      </c>
      <c r="S41" s="33">
        <v>1.8320719661354974</v>
      </c>
      <c r="T41" s="33">
        <v>1.8397676877713918</v>
      </c>
      <c r="U41" s="33">
        <v>1.8020691537766513</v>
      </c>
      <c r="V41" s="33">
        <v>1.9225987665560751</v>
      </c>
      <c r="W41" s="33">
        <v>2.3635548371923036</v>
      </c>
      <c r="X41" s="33">
        <v>2.0837301954855012</v>
      </c>
      <c r="Y41" s="33">
        <v>2.1292639379730645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1779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1780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1782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1783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1784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1785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1786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1787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1788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1789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1790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1791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1792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1793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1794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975.74573540801873</v>
      </c>
      <c r="C62" s="117">
        <f t="shared" si="21"/>
        <v>1139.6964833338432</v>
      </c>
      <c r="D62" s="117">
        <f t="shared" si="21"/>
        <v>1078.3839659136975</v>
      </c>
      <c r="E62" s="117">
        <f t="shared" si="21"/>
        <v>1173.9025028207473</v>
      </c>
      <c r="F62" s="117">
        <f t="shared" si="21"/>
        <v>1160.3799683701125</v>
      </c>
      <c r="G62" s="117">
        <f t="shared" si="21"/>
        <v>1153.206654780879</v>
      </c>
      <c r="H62" s="117">
        <f t="shared" si="21"/>
        <v>1142.6884786066119</v>
      </c>
      <c r="I62" s="117">
        <f t="shared" si="21"/>
        <v>1028.361429281777</v>
      </c>
      <c r="J62" s="117">
        <f t="shared" si="21"/>
        <v>1050.3353038149908</v>
      </c>
      <c r="K62" s="117">
        <f t="shared" si="21"/>
        <v>1068.0211835986263</v>
      </c>
      <c r="L62" s="117">
        <f t="shared" si="21"/>
        <v>1252.5457990976097</v>
      </c>
      <c r="M62" s="117">
        <f t="shared" si="21"/>
        <v>1070.5203261531526</v>
      </c>
      <c r="N62" s="117">
        <f t="shared" si="21"/>
        <v>1109.2049441450747</v>
      </c>
      <c r="O62" s="117">
        <f t="shared" si="21"/>
        <v>1138.4534005605319</v>
      </c>
      <c r="P62" s="117">
        <f t="shared" si="21"/>
        <v>931.84868872433242</v>
      </c>
      <c r="Q62" s="117">
        <f t="shared" si="21"/>
        <v>1037.3433523917777</v>
      </c>
      <c r="R62" s="117">
        <f t="shared" ref="R62:V62" si="22">R63+R66+R68+R77</f>
        <v>1188.9773134400493</v>
      </c>
      <c r="S62" s="117">
        <f t="shared" si="22"/>
        <v>1234.262014952039</v>
      </c>
      <c r="T62" s="117">
        <f t="shared" si="22"/>
        <v>1190.0851789793928</v>
      </c>
      <c r="U62" s="117">
        <f t="shared" si="22"/>
        <v>1167.6932739810786</v>
      </c>
      <c r="V62" s="117">
        <f t="shared" si="22"/>
        <v>1236.0419328914286</v>
      </c>
      <c r="W62" s="117">
        <f t="shared" ref="W62:Y62" si="23">W63+W66+W68+W77</f>
        <v>1415.6671336708098</v>
      </c>
      <c r="X62" s="117">
        <f t="shared" si="23"/>
        <v>1153.9494288926667</v>
      </c>
      <c r="Y62" s="117">
        <f t="shared" si="23"/>
        <v>1056.836635514697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792.15182838381031</v>
      </c>
      <c r="C63" s="122">
        <f t="shared" si="24"/>
        <v>938.19421494180415</v>
      </c>
      <c r="D63" s="122">
        <f t="shared" si="24"/>
        <v>882.06655957028386</v>
      </c>
      <c r="E63" s="122">
        <f t="shared" si="24"/>
        <v>958.50571269258398</v>
      </c>
      <c r="F63" s="122">
        <f t="shared" si="24"/>
        <v>946.79053392735057</v>
      </c>
      <c r="G63" s="122">
        <f t="shared" si="24"/>
        <v>926.47133815979578</v>
      </c>
      <c r="H63" s="122">
        <f t="shared" si="24"/>
        <v>921.83884871285329</v>
      </c>
      <c r="I63" s="122">
        <f t="shared" si="24"/>
        <v>830.87386618852668</v>
      </c>
      <c r="J63" s="122">
        <f t="shared" si="24"/>
        <v>848.43694613246544</v>
      </c>
      <c r="K63" s="122">
        <f t="shared" si="24"/>
        <v>871.05696468958388</v>
      </c>
      <c r="L63" s="122">
        <f t="shared" si="24"/>
        <v>1040.6553330349107</v>
      </c>
      <c r="M63" s="122">
        <f t="shared" si="24"/>
        <v>893.85508708373663</v>
      </c>
      <c r="N63" s="122">
        <f t="shared" si="24"/>
        <v>927.93185869179672</v>
      </c>
      <c r="O63" s="122">
        <f t="shared" si="24"/>
        <v>958.19484053054032</v>
      </c>
      <c r="P63" s="122">
        <f t="shared" si="24"/>
        <v>775.70776319456309</v>
      </c>
      <c r="Q63" s="122">
        <f t="shared" si="24"/>
        <v>862.28791652797304</v>
      </c>
      <c r="R63" s="122">
        <f t="shared" ref="R63:V63" si="25">SUM(R64:R65)</f>
        <v>989.92967355992266</v>
      </c>
      <c r="S63" s="122">
        <f t="shared" si="25"/>
        <v>1023.0129881569788</v>
      </c>
      <c r="T63" s="122">
        <f t="shared" si="25"/>
        <v>985.62996141274016</v>
      </c>
      <c r="U63" s="122">
        <f t="shared" si="25"/>
        <v>969.13028370942061</v>
      </c>
      <c r="V63" s="122">
        <f t="shared" si="25"/>
        <v>1021.554824222639</v>
      </c>
      <c r="W63" s="122">
        <f t="shared" ref="W63:Y63" si="26">SUM(W64:W65)</f>
        <v>1185.0676704831619</v>
      </c>
      <c r="X63" s="122">
        <f t="shared" si="26"/>
        <v>975.02006941864647</v>
      </c>
      <c r="Y63" s="122">
        <f t="shared" si="26"/>
        <v>881.2702572596379</v>
      </c>
      <c r="DA63" s="130" t="s">
        <v>1797</v>
      </c>
    </row>
    <row r="64" spans="1:105" ht="12" customHeight="1" x14ac:dyDescent="0.25">
      <c r="A64" s="97" t="s">
        <v>212</v>
      </c>
      <c r="B64" s="98">
        <v>775.36341783172259</v>
      </c>
      <c r="C64" s="98">
        <v>918.52861585875587</v>
      </c>
      <c r="D64" s="98">
        <v>864.18191836453343</v>
      </c>
      <c r="E64" s="98">
        <v>939.27281999287311</v>
      </c>
      <c r="F64" s="98">
        <v>928.20415326911495</v>
      </c>
      <c r="G64" s="98">
        <v>908.62396848348635</v>
      </c>
      <c r="H64" s="98">
        <v>904.20377294399395</v>
      </c>
      <c r="I64" s="98">
        <v>815.63235680457421</v>
      </c>
      <c r="J64" s="98">
        <v>833.06120837862704</v>
      </c>
      <c r="K64" s="98">
        <v>855.38146900514812</v>
      </c>
      <c r="L64" s="98">
        <v>1021.6131629203273</v>
      </c>
      <c r="M64" s="98">
        <v>878.40249215539586</v>
      </c>
      <c r="N64" s="98">
        <v>911.75493413901643</v>
      </c>
      <c r="O64" s="98">
        <v>941.52300218365076</v>
      </c>
      <c r="P64" s="98">
        <v>762.78412049072983</v>
      </c>
      <c r="Q64" s="98">
        <v>847.76285666331921</v>
      </c>
      <c r="R64" s="98">
        <v>973.13607720864513</v>
      </c>
      <c r="S64" s="98">
        <v>1005.6168115843279</v>
      </c>
      <c r="T64" s="98">
        <v>969.02339003563077</v>
      </c>
      <c r="U64" s="98">
        <v>952.72640531797424</v>
      </c>
      <c r="V64" s="98">
        <v>1004.1968709045757</v>
      </c>
      <c r="W64" s="98">
        <v>1165.0552341535711</v>
      </c>
      <c r="X64" s="98">
        <v>958.80573767573526</v>
      </c>
      <c r="Y64" s="98">
        <v>866.81559662945529</v>
      </c>
      <c r="DA64" s="63" t="s">
        <v>1798</v>
      </c>
    </row>
    <row r="65" spans="1:105" ht="12" customHeight="1" x14ac:dyDescent="0.25">
      <c r="A65" s="97" t="s">
        <v>53</v>
      </c>
      <c r="B65" s="98">
        <v>16.788410552087708</v>
      </c>
      <c r="C65" s="98">
        <v>19.665599083048239</v>
      </c>
      <c r="D65" s="98">
        <v>17.884641205750469</v>
      </c>
      <c r="E65" s="98">
        <v>19.232892699710916</v>
      </c>
      <c r="F65" s="98">
        <v>18.586380658235626</v>
      </c>
      <c r="G65" s="98">
        <v>17.847369676309462</v>
      </c>
      <c r="H65" s="98">
        <v>17.635075768859341</v>
      </c>
      <c r="I65" s="98">
        <v>15.241509383952415</v>
      </c>
      <c r="J65" s="98">
        <v>15.375737753838338</v>
      </c>
      <c r="K65" s="98">
        <v>15.675495684435802</v>
      </c>
      <c r="L65" s="98">
        <v>19.042170114583239</v>
      </c>
      <c r="M65" s="98">
        <v>15.452594928340782</v>
      </c>
      <c r="N65" s="98">
        <v>16.176924552780306</v>
      </c>
      <c r="O65" s="98">
        <v>16.671838346889601</v>
      </c>
      <c r="P65" s="98">
        <v>12.923642703833254</v>
      </c>
      <c r="Q65" s="98">
        <v>14.525059864653867</v>
      </c>
      <c r="R65" s="98">
        <v>16.79359635127755</v>
      </c>
      <c r="S65" s="98">
        <v>17.396176572650866</v>
      </c>
      <c r="T65" s="98">
        <v>16.606571377109415</v>
      </c>
      <c r="U65" s="98">
        <v>16.403878391446362</v>
      </c>
      <c r="V65" s="98">
        <v>17.357953318063288</v>
      </c>
      <c r="W65" s="98">
        <v>20.012436329590891</v>
      </c>
      <c r="X65" s="98">
        <v>16.214331742911259</v>
      </c>
      <c r="Y65" s="98">
        <v>14.45466063018258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0.36258791127402223</v>
      </c>
      <c r="C66" s="122">
        <f t="shared" si="27"/>
        <v>0.3209733552458236</v>
      </c>
      <c r="D66" s="122">
        <f t="shared" si="27"/>
        <v>0.31670718082325922</v>
      </c>
      <c r="E66" s="122">
        <f t="shared" si="27"/>
        <v>0.44305619220459874</v>
      </c>
      <c r="F66" s="122">
        <f t="shared" si="27"/>
        <v>0.4085211667636674</v>
      </c>
      <c r="G66" s="122">
        <f t="shared" si="27"/>
        <v>0.48757451537866142</v>
      </c>
      <c r="H66" s="122">
        <f t="shared" si="27"/>
        <v>0.60515931204576268</v>
      </c>
      <c r="I66" s="122">
        <f t="shared" si="27"/>
        <v>0.59822091919911446</v>
      </c>
      <c r="J66" s="122">
        <f t="shared" si="27"/>
        <v>0.59754659065220295</v>
      </c>
      <c r="K66" s="122">
        <f t="shared" si="27"/>
        <v>0.65746605469365671</v>
      </c>
      <c r="L66" s="122">
        <f t="shared" si="27"/>
        <v>0.83558664065524746</v>
      </c>
      <c r="M66" s="122">
        <f t="shared" si="27"/>
        <v>0.89726237492506755</v>
      </c>
      <c r="N66" s="122">
        <f t="shared" si="27"/>
        <v>1.0771285051329367</v>
      </c>
      <c r="O66" s="122">
        <f t="shared" si="27"/>
        <v>1.4940162423582632</v>
      </c>
      <c r="P66" s="122">
        <f t="shared" si="27"/>
        <v>1.3913950923122413</v>
      </c>
      <c r="Q66" s="122">
        <f t="shared" si="27"/>
        <v>3.0469875923350154</v>
      </c>
      <c r="R66" s="122">
        <f t="shared" si="27"/>
        <v>3.3959600913305641</v>
      </c>
      <c r="S66" s="122">
        <f t="shared" si="27"/>
        <v>3.7703320341049253</v>
      </c>
      <c r="T66" s="122">
        <f t="shared" si="27"/>
        <v>5.0293253132063311</v>
      </c>
      <c r="U66" s="122">
        <f t="shared" si="27"/>
        <v>5.3158259633134097</v>
      </c>
      <c r="V66" s="122">
        <f t="shared" si="27"/>
        <v>4.7939292314220339</v>
      </c>
      <c r="W66" s="122">
        <f t="shared" si="27"/>
        <v>5.4052482992865194</v>
      </c>
      <c r="X66" s="122">
        <f t="shared" si="27"/>
        <v>6.2252767415711387</v>
      </c>
      <c r="Y66" s="122">
        <f t="shared" si="27"/>
        <v>5.6760028027172265</v>
      </c>
      <c r="DA66" s="130" t="s">
        <v>1800</v>
      </c>
    </row>
    <row r="67" spans="1:105" ht="12" customHeight="1" x14ac:dyDescent="0.25">
      <c r="A67" s="97" t="s">
        <v>53</v>
      </c>
      <c r="B67" s="98">
        <v>0.36258791127402223</v>
      </c>
      <c r="C67" s="98">
        <v>0.3209733552458236</v>
      </c>
      <c r="D67" s="98">
        <v>0.31670718082325922</v>
      </c>
      <c r="E67" s="98">
        <v>0.44305619220459874</v>
      </c>
      <c r="F67" s="98">
        <v>0.4085211667636674</v>
      </c>
      <c r="G67" s="98">
        <v>0.48757451537866142</v>
      </c>
      <c r="H67" s="98">
        <v>0.60515931204576268</v>
      </c>
      <c r="I67" s="98">
        <v>0.59822091919911446</v>
      </c>
      <c r="J67" s="98">
        <v>0.59754659065220295</v>
      </c>
      <c r="K67" s="98">
        <v>0.65746605469365671</v>
      </c>
      <c r="L67" s="98">
        <v>0.83558664065524746</v>
      </c>
      <c r="M67" s="98">
        <v>0.89726237492506755</v>
      </c>
      <c r="N67" s="98">
        <v>1.0771285051329367</v>
      </c>
      <c r="O67" s="98">
        <v>1.4940162423582632</v>
      </c>
      <c r="P67" s="98">
        <v>1.3913950923122413</v>
      </c>
      <c r="Q67" s="98">
        <v>3.0469875923350154</v>
      </c>
      <c r="R67" s="98">
        <v>3.3959600913305641</v>
      </c>
      <c r="S67" s="98">
        <v>3.7703320341049253</v>
      </c>
      <c r="T67" s="98">
        <v>5.0293253132063311</v>
      </c>
      <c r="U67" s="98">
        <v>5.3158259633134097</v>
      </c>
      <c r="V67" s="98">
        <v>4.7939292314220339</v>
      </c>
      <c r="W67" s="98">
        <v>5.4052482992865194</v>
      </c>
      <c r="X67" s="98">
        <v>6.2252767415711387</v>
      </c>
      <c r="Y67" s="98">
        <v>5.6760028027172265</v>
      </c>
      <c r="DA67" s="63" t="s">
        <v>1801</v>
      </c>
    </row>
    <row r="68" spans="1:105" ht="12" customHeight="1" x14ac:dyDescent="0.25">
      <c r="A68" s="121" t="s">
        <v>55</v>
      </c>
      <c r="B68" s="122">
        <v>122.96421108572305</v>
      </c>
      <c r="C68" s="122">
        <v>136.09523238440309</v>
      </c>
      <c r="D68" s="122">
        <v>132.87649824405133</v>
      </c>
      <c r="E68" s="122">
        <v>145.5585096885296</v>
      </c>
      <c r="F68" s="122">
        <v>143.398130400555</v>
      </c>
      <c r="G68" s="122">
        <v>153.28474988250272</v>
      </c>
      <c r="H68" s="122">
        <v>145.86379738306064</v>
      </c>
      <c r="I68" s="122">
        <v>133.95975504851762</v>
      </c>
      <c r="J68" s="122">
        <v>134.1220505252582</v>
      </c>
      <c r="K68" s="122">
        <v>126.95319987499337</v>
      </c>
      <c r="L68" s="122">
        <v>135.0675742616198</v>
      </c>
      <c r="M68" s="122">
        <v>113.36820728978481</v>
      </c>
      <c r="N68" s="122">
        <v>113.1444562733255</v>
      </c>
      <c r="O68" s="122">
        <v>111.67146412325303</v>
      </c>
      <c r="P68" s="122">
        <v>101.92511340306422</v>
      </c>
      <c r="Q68" s="122">
        <v>111.27889440377986</v>
      </c>
      <c r="R68" s="122">
        <v>128.17151520271725</v>
      </c>
      <c r="S68" s="122">
        <v>139.23910770054624</v>
      </c>
      <c r="T68" s="122">
        <v>135.48656739963445</v>
      </c>
      <c r="U68" s="122">
        <v>131.94171114137771</v>
      </c>
      <c r="V68" s="122">
        <v>142.21801645159957</v>
      </c>
      <c r="W68" s="122">
        <v>142.41844515153917</v>
      </c>
      <c r="X68" s="122">
        <v>113.89270479782793</v>
      </c>
      <c r="Y68" s="122">
        <v>106.46723721003171</v>
      </c>
      <c r="DA68" s="130" t="s">
        <v>1802</v>
      </c>
    </row>
    <row r="69" spans="1:105" ht="12" customHeight="1" x14ac:dyDescent="0.25">
      <c r="A69" s="97" t="s">
        <v>134</v>
      </c>
      <c r="B69" s="98">
        <v>119.51194097551394</v>
      </c>
      <c r="C69" s="98">
        <v>132.38136318182865</v>
      </c>
      <c r="D69" s="98">
        <v>129.43981816535447</v>
      </c>
      <c r="E69" s="98">
        <v>141.71494353035652</v>
      </c>
      <c r="F69" s="98">
        <v>139.13531201747853</v>
      </c>
      <c r="G69" s="98">
        <v>148.26924310544351</v>
      </c>
      <c r="H69" s="98">
        <v>142.17017079191965</v>
      </c>
      <c r="I69" s="98">
        <v>131.73578523555102</v>
      </c>
      <c r="J69" s="98">
        <v>129.95185629804718</v>
      </c>
      <c r="K69" s="98">
        <v>123.89879259334154</v>
      </c>
      <c r="L69" s="98">
        <v>132.47102699180786</v>
      </c>
      <c r="M69" s="98">
        <v>110.7376755819635</v>
      </c>
      <c r="N69" s="98">
        <v>109.29628340522233</v>
      </c>
      <c r="O69" s="98">
        <v>108.53072767693023</v>
      </c>
      <c r="P69" s="98">
        <v>98.748843755998038</v>
      </c>
      <c r="Q69" s="98">
        <v>107.97093644179749</v>
      </c>
      <c r="R69" s="98">
        <v>124.62261048047547</v>
      </c>
      <c r="S69" s="98">
        <v>135.33561082761227</v>
      </c>
      <c r="T69" s="98">
        <v>131.56905765835711</v>
      </c>
      <c r="U69" s="98">
        <v>128.07355803147632</v>
      </c>
      <c r="V69" s="98">
        <v>137.89497868202065</v>
      </c>
      <c r="W69" s="98">
        <v>137.63881976616273</v>
      </c>
      <c r="X69" s="98">
        <v>108.74027181501394</v>
      </c>
      <c r="Y69" s="98">
        <v>99.208751138350266</v>
      </c>
      <c r="DA69" s="63" t="s">
        <v>1803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2.7573330114009378E-2</v>
      </c>
      <c r="F70" s="98">
        <v>2.9739584801339862E-2</v>
      </c>
      <c r="G70" s="98">
        <v>3.6975136629964565E-2</v>
      </c>
      <c r="H70" s="98">
        <v>4.1154867982627262E-2</v>
      </c>
      <c r="I70" s="98">
        <v>4.7832544568380528E-2</v>
      </c>
      <c r="J70" s="98">
        <v>5.9674328142835048E-2</v>
      </c>
      <c r="K70" s="98">
        <v>7.5869031696033207E-2</v>
      </c>
      <c r="L70" s="98">
        <v>0.11239474731286908</v>
      </c>
      <c r="M70" s="98">
        <v>0.10521032218646473</v>
      </c>
      <c r="N70" s="98">
        <v>0.11925347629194488</v>
      </c>
      <c r="O70" s="98">
        <v>0.12957745177248972</v>
      </c>
      <c r="P70" s="98">
        <v>0.11645661826851483</v>
      </c>
      <c r="Q70" s="98">
        <v>0.12814562928509543</v>
      </c>
      <c r="R70" s="98">
        <v>0.16101218615062696</v>
      </c>
      <c r="S70" s="98">
        <v>0.17453466275801591</v>
      </c>
      <c r="T70" s="98">
        <v>0.16831857398939448</v>
      </c>
      <c r="U70" s="98">
        <v>0.15922951950244707</v>
      </c>
      <c r="V70" s="98">
        <v>0.17268333683559781</v>
      </c>
      <c r="W70" s="98">
        <v>0.19223423692482125</v>
      </c>
      <c r="X70" s="98">
        <v>0.15060491752679644</v>
      </c>
      <c r="Y70" s="98">
        <v>0.16165878547998805</v>
      </c>
      <c r="DA70" s="63" t="s">
        <v>1804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1.346628757677993E-2</v>
      </c>
      <c r="F71" s="101">
        <v>1.4626793250243434E-2</v>
      </c>
      <c r="G71" s="101">
        <v>1.7575366646638727E-2</v>
      </c>
      <c r="H71" s="101">
        <v>2.0443794623652048E-2</v>
      </c>
      <c r="I71" s="101">
        <v>2.3392694952928249E-2</v>
      </c>
      <c r="J71" s="101">
        <v>2.8645647020460074E-2</v>
      </c>
      <c r="K71" s="101">
        <v>3.7006072837776662E-2</v>
      </c>
      <c r="L71" s="101">
        <v>5.3629329518701155E-2</v>
      </c>
      <c r="M71" s="101">
        <v>4.4892243653807416E-2</v>
      </c>
      <c r="N71" s="101">
        <v>4.9550267972292526E-2</v>
      </c>
      <c r="O71" s="101">
        <v>5.2509534855604036E-2</v>
      </c>
      <c r="P71" s="101">
        <v>5.0356294913041701E-2</v>
      </c>
      <c r="Q71" s="101">
        <v>5.1948670248818621E-2</v>
      </c>
      <c r="R71" s="101">
        <v>6.3418981036958713E-2</v>
      </c>
      <c r="S71" s="101">
        <v>7.1014247593130686E-2</v>
      </c>
      <c r="T71" s="101">
        <v>7.013231799781558E-2</v>
      </c>
      <c r="U71" s="101">
        <v>6.6237550481002161E-2</v>
      </c>
      <c r="V71" s="101">
        <v>7.6173791833887963E-2</v>
      </c>
      <c r="W71" s="101">
        <v>7.5741945141226161E-2</v>
      </c>
      <c r="X71" s="101">
        <v>6.3517634467231118E-2</v>
      </c>
      <c r="Y71" s="101">
        <v>6.0085175540681289E-2</v>
      </c>
      <c r="DA71" s="131" t="s">
        <v>1805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1.4107042537229449E-2</v>
      </c>
      <c r="F72" s="104">
        <v>1.5112791551096426E-2</v>
      </c>
      <c r="G72" s="104">
        <v>1.9399769983325838E-2</v>
      </c>
      <c r="H72" s="104">
        <v>2.0711073358975214E-2</v>
      </c>
      <c r="I72" s="104">
        <v>2.4439849615452276E-2</v>
      </c>
      <c r="J72" s="104">
        <v>3.1028681122374977E-2</v>
      </c>
      <c r="K72" s="104">
        <v>3.8862958858256538E-2</v>
      </c>
      <c r="L72" s="104">
        <v>5.8765417794167933E-2</v>
      </c>
      <c r="M72" s="104">
        <v>6.0318078532657318E-2</v>
      </c>
      <c r="N72" s="104">
        <v>6.9703208319652349E-2</v>
      </c>
      <c r="O72" s="104">
        <v>7.7067916916885679E-2</v>
      </c>
      <c r="P72" s="104">
        <v>6.6100323355473126E-2</v>
      </c>
      <c r="Q72" s="104">
        <v>7.6196959036276796E-2</v>
      </c>
      <c r="R72" s="104">
        <v>9.7593205113668258E-2</v>
      </c>
      <c r="S72" s="104">
        <v>0.10352041516488522</v>
      </c>
      <c r="T72" s="104">
        <v>9.8186255991578916E-2</v>
      </c>
      <c r="U72" s="104">
        <v>9.2991969021444909E-2</v>
      </c>
      <c r="V72" s="104">
        <v>9.6509545001709843E-2</v>
      </c>
      <c r="W72" s="104">
        <v>0.11649229178359509</v>
      </c>
      <c r="X72" s="104">
        <v>8.708728305956534E-2</v>
      </c>
      <c r="Y72" s="104">
        <v>0.10157360993930675</v>
      </c>
      <c r="DA72" s="132" t="s">
        <v>1806</v>
      </c>
    </row>
    <row r="73" spans="1:105" ht="12" customHeight="1" x14ac:dyDescent="0.25">
      <c r="A73" s="106" t="s">
        <v>122</v>
      </c>
      <c r="B73" s="101">
        <v>3.4522701102091125</v>
      </c>
      <c r="C73" s="101">
        <v>3.7138692025744486</v>
      </c>
      <c r="D73" s="101">
        <v>3.4366800786968792</v>
      </c>
      <c r="E73" s="101">
        <v>3.7198765644685565</v>
      </c>
      <c r="F73" s="101">
        <v>4.1228776626084063</v>
      </c>
      <c r="G73" s="101">
        <v>4.8458363369070341</v>
      </c>
      <c r="H73" s="101">
        <v>3.5185387361151754</v>
      </c>
      <c r="I73" s="101">
        <v>2.141635113244706</v>
      </c>
      <c r="J73" s="101">
        <v>3.9088568465297797</v>
      </c>
      <c r="K73" s="101">
        <v>2.7965097326859563</v>
      </c>
      <c r="L73" s="101">
        <v>2.3097555761348008</v>
      </c>
      <c r="M73" s="101">
        <v>2.3288375267868093</v>
      </c>
      <c r="N73" s="101">
        <v>3.4048300441749779</v>
      </c>
      <c r="O73" s="101">
        <v>2.7219860710395549</v>
      </c>
      <c r="P73" s="101">
        <v>2.7547275079297089</v>
      </c>
      <c r="Q73" s="101">
        <v>2.8535363748002696</v>
      </c>
      <c r="R73" s="101">
        <v>3.0131959232995253</v>
      </c>
      <c r="S73" s="101">
        <v>3.3095253880999516</v>
      </c>
      <c r="T73" s="101">
        <v>3.3140996404893244</v>
      </c>
      <c r="U73" s="101">
        <v>3.2765443800792289</v>
      </c>
      <c r="V73" s="101">
        <v>3.6681602417346375</v>
      </c>
      <c r="W73" s="101">
        <v>4.0472949844704083</v>
      </c>
      <c r="X73" s="101">
        <v>4.284599714132276</v>
      </c>
      <c r="Y73" s="101">
        <v>5.9822918532335141</v>
      </c>
      <c r="DA73" s="131" t="s">
        <v>1807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9.6116263590483683E-2</v>
      </c>
      <c r="F74" s="104">
        <v>0.11020113566673159</v>
      </c>
      <c r="G74" s="104">
        <v>0.13269530352221209</v>
      </c>
      <c r="H74" s="104">
        <v>0.133932987043171</v>
      </c>
      <c r="I74" s="104">
        <v>3.4502155153478459E-2</v>
      </c>
      <c r="J74" s="104">
        <v>0.20166305253841371</v>
      </c>
      <c r="K74" s="104">
        <v>0.18202851726983638</v>
      </c>
      <c r="L74" s="104">
        <v>0.17439694636428277</v>
      </c>
      <c r="M74" s="104">
        <v>0.19648385884802627</v>
      </c>
      <c r="N74" s="104">
        <v>0.3240893476362533</v>
      </c>
      <c r="O74" s="104">
        <v>0.28917292351076029</v>
      </c>
      <c r="P74" s="104">
        <v>0.30508552086794216</v>
      </c>
      <c r="Q74" s="104">
        <v>0.32627595789699326</v>
      </c>
      <c r="R74" s="104">
        <v>0.37469661279161381</v>
      </c>
      <c r="S74" s="104">
        <v>0.41943682207600347</v>
      </c>
      <c r="T74" s="104">
        <v>0.43509152679863633</v>
      </c>
      <c r="U74" s="104">
        <v>0.43237921031972282</v>
      </c>
      <c r="V74" s="104">
        <v>0.48219419100869237</v>
      </c>
      <c r="W74" s="104">
        <v>0.54009616398121918</v>
      </c>
      <c r="X74" s="104">
        <v>0.71722835115493622</v>
      </c>
      <c r="Y74" s="104">
        <v>1.1145354329679473</v>
      </c>
      <c r="DA74" s="132" t="s">
        <v>1808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4.6936338920345655E-2</v>
      </c>
      <c r="F75" s="98">
        <v>5.4200894535480708E-2</v>
      </c>
      <c r="G75" s="98">
        <v>6.305573580546292E-2</v>
      </c>
      <c r="H75" s="98">
        <v>6.6541638610008683E-2</v>
      </c>
      <c r="I75" s="98">
        <v>1.6876424620618065E-2</v>
      </c>
      <c r="J75" s="98">
        <v>9.6797248427194185E-2</v>
      </c>
      <c r="K75" s="98">
        <v>8.8800262279358416E-2</v>
      </c>
      <c r="L75" s="98">
        <v>8.3168772506898775E-2</v>
      </c>
      <c r="M75" s="98">
        <v>8.3890316155518743E-2</v>
      </c>
      <c r="N75" s="98">
        <v>0.13465969864453817</v>
      </c>
      <c r="O75" s="98">
        <v>0.1171126395490846</v>
      </c>
      <c r="P75" s="98">
        <v>0.13196129433392492</v>
      </c>
      <c r="Q75" s="98">
        <v>0.13231237323297973</v>
      </c>
      <c r="R75" s="98">
        <v>0.14751337086710326</v>
      </c>
      <c r="S75" s="98">
        <v>0.17061666497525643</v>
      </c>
      <c r="T75" s="98">
        <v>0.18128342407669984</v>
      </c>
      <c r="U75" s="98">
        <v>0.17985552511838904</v>
      </c>
      <c r="V75" s="98">
        <v>0.21273001148479848</v>
      </c>
      <c r="W75" s="98">
        <v>0.21256598383032105</v>
      </c>
      <c r="X75" s="98">
        <v>0.30274005769558165</v>
      </c>
      <c r="Y75" s="98">
        <v>0.41363982102132701</v>
      </c>
      <c r="DA75" s="63" t="s">
        <v>1809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4.9179924670138028E-2</v>
      </c>
      <c r="F76" s="98">
        <v>5.6000241131250877E-2</v>
      </c>
      <c r="G76" s="98">
        <v>6.9639567716749173E-2</v>
      </c>
      <c r="H76" s="98">
        <v>6.7391348433162315E-2</v>
      </c>
      <c r="I76" s="98">
        <v>1.7625730532860394E-2</v>
      </c>
      <c r="J76" s="98">
        <v>0.10486580411121954</v>
      </c>
      <c r="K76" s="98">
        <v>9.322825499047796E-2</v>
      </c>
      <c r="L76" s="98">
        <v>9.1228173857383993E-2</v>
      </c>
      <c r="M76" s="98">
        <v>0.11259354269250754</v>
      </c>
      <c r="N76" s="98">
        <v>0.18942964899171516</v>
      </c>
      <c r="O76" s="98">
        <v>0.17206028396167569</v>
      </c>
      <c r="P76" s="98">
        <v>0.17312422653401727</v>
      </c>
      <c r="Q76" s="98">
        <v>0.19396358466401353</v>
      </c>
      <c r="R76" s="98">
        <v>0.22718324192451056</v>
      </c>
      <c r="S76" s="98">
        <v>0.24882015710074704</v>
      </c>
      <c r="T76" s="98">
        <v>0.25380810272193649</v>
      </c>
      <c r="U76" s="98">
        <v>0.25252368520133378</v>
      </c>
      <c r="V76" s="98">
        <v>0.2694641795238939</v>
      </c>
      <c r="W76" s="98">
        <v>0.32753018015089808</v>
      </c>
      <c r="X76" s="98">
        <v>0.41448829345935451</v>
      </c>
      <c r="Y76" s="98">
        <v>0.7008956119466202</v>
      </c>
      <c r="DA76" s="63" t="s">
        <v>1810</v>
      </c>
    </row>
    <row r="77" spans="1:105" ht="12" customHeight="1" x14ac:dyDescent="0.25">
      <c r="A77" s="121" t="s">
        <v>54</v>
      </c>
      <c r="B77" s="122">
        <v>60.2671080272114</v>
      </c>
      <c r="C77" s="122">
        <v>65.086062652390225</v>
      </c>
      <c r="D77" s="122">
        <v>63.124200918538882</v>
      </c>
      <c r="E77" s="122">
        <v>69.395224247429084</v>
      </c>
      <c r="F77" s="122">
        <v>69.782782875443274</v>
      </c>
      <c r="G77" s="122">
        <v>72.962992223201695</v>
      </c>
      <c r="H77" s="122">
        <v>74.380673198652133</v>
      </c>
      <c r="I77" s="122">
        <v>62.929587125533445</v>
      </c>
      <c r="J77" s="122">
        <v>67.17876056661494</v>
      </c>
      <c r="K77" s="122">
        <v>69.353552979355328</v>
      </c>
      <c r="L77" s="122">
        <v>75.987305160424086</v>
      </c>
      <c r="M77" s="122">
        <v>62.39976940470617</v>
      </c>
      <c r="N77" s="122">
        <v>67.051500674819636</v>
      </c>
      <c r="O77" s="122">
        <v>67.09307966438007</v>
      </c>
      <c r="P77" s="122">
        <v>52.824417034392873</v>
      </c>
      <c r="Q77" s="122">
        <v>60.729553867689745</v>
      </c>
      <c r="R77" s="122">
        <v>67.480164586078814</v>
      </c>
      <c r="S77" s="122">
        <v>68.239587060409036</v>
      </c>
      <c r="T77" s="122">
        <v>63.939324853812039</v>
      </c>
      <c r="U77" s="122">
        <v>61.305453166966814</v>
      </c>
      <c r="V77" s="122">
        <v>67.475162985767724</v>
      </c>
      <c r="W77" s="122">
        <v>82.775769736822198</v>
      </c>
      <c r="X77" s="122">
        <v>58.811377934621078</v>
      </c>
      <c r="Y77" s="122">
        <v>63.423138242310124</v>
      </c>
      <c r="DA77" s="130" t="s">
        <v>1811</v>
      </c>
    </row>
    <row r="78" spans="1:105" ht="12" customHeight="1" x14ac:dyDescent="0.25">
      <c r="A78" s="97" t="s">
        <v>189</v>
      </c>
      <c r="B78" s="98">
        <v>55.587279874768392</v>
      </c>
      <c r="C78" s="98">
        <v>60.368615765148263</v>
      </c>
      <c r="D78" s="98">
        <v>59.054574449741004</v>
      </c>
      <c r="E78" s="98">
        <v>65.593067010925949</v>
      </c>
      <c r="F78" s="98">
        <v>66.458765392175778</v>
      </c>
      <c r="G78" s="98">
        <v>69.789380514727839</v>
      </c>
      <c r="H78" s="98">
        <v>72.177132990039482</v>
      </c>
      <c r="I78" s="98">
        <v>61.805633399754257</v>
      </c>
      <c r="J78" s="98">
        <v>65.067723956038492</v>
      </c>
      <c r="K78" s="98">
        <v>67.714107597399419</v>
      </c>
      <c r="L78" s="98">
        <v>74.58878142183913</v>
      </c>
      <c r="M78" s="98">
        <v>61.028513220078644</v>
      </c>
      <c r="N78" s="98">
        <v>64.830276264518133</v>
      </c>
      <c r="O78" s="98">
        <v>65.234183588243695</v>
      </c>
      <c r="P78" s="98">
        <v>51.269159443748947</v>
      </c>
      <c r="Q78" s="98">
        <v>59.00465483582601</v>
      </c>
      <c r="R78" s="98">
        <v>65.67644067654939</v>
      </c>
      <c r="S78" s="98">
        <v>66.39565684806152</v>
      </c>
      <c r="T78" s="98">
        <v>62.187489134308095</v>
      </c>
      <c r="U78" s="98">
        <v>59.598515414180135</v>
      </c>
      <c r="V78" s="98">
        <v>65.4823271946143</v>
      </c>
      <c r="W78" s="98">
        <v>79.805314442462603</v>
      </c>
      <c r="X78" s="98">
        <v>55.729707543765791</v>
      </c>
      <c r="Y78" s="98">
        <v>58.594751623451742</v>
      </c>
      <c r="DA78" s="63" t="s">
        <v>1812</v>
      </c>
    </row>
    <row r="79" spans="1:105" ht="12" customHeight="1" x14ac:dyDescent="0.25">
      <c r="A79" s="109" t="s">
        <v>120</v>
      </c>
      <c r="B79" s="33">
        <v>4.6798281524430054</v>
      </c>
      <c r="C79" s="33">
        <v>4.7174468872419562</v>
      </c>
      <c r="D79" s="33">
        <v>4.06962646879788</v>
      </c>
      <c r="E79" s="33">
        <v>3.8021572365031364</v>
      </c>
      <c r="F79" s="33">
        <v>3.3240174832674958</v>
      </c>
      <c r="G79" s="33">
        <v>3.1736117084738504</v>
      </c>
      <c r="H79" s="33">
        <v>2.2035402086126492</v>
      </c>
      <c r="I79" s="33">
        <v>1.1239537257791905</v>
      </c>
      <c r="J79" s="33">
        <v>2.1110366105764475</v>
      </c>
      <c r="K79" s="33">
        <v>1.6394453819559103</v>
      </c>
      <c r="L79" s="33">
        <v>1.398523738584958</v>
      </c>
      <c r="M79" s="33">
        <v>1.3712561846275266</v>
      </c>
      <c r="N79" s="33">
        <v>2.2212244103015042</v>
      </c>
      <c r="O79" s="33">
        <v>1.8588960761363778</v>
      </c>
      <c r="P79" s="33">
        <v>1.5552575906439225</v>
      </c>
      <c r="Q79" s="33">
        <v>1.7248990318637332</v>
      </c>
      <c r="R79" s="33">
        <v>1.8037239095294195</v>
      </c>
      <c r="S79" s="33">
        <v>1.843930212347513</v>
      </c>
      <c r="T79" s="33">
        <v>1.7518357195039465</v>
      </c>
      <c r="U79" s="33">
        <v>1.706937752786682</v>
      </c>
      <c r="V79" s="33">
        <v>1.9928357911534242</v>
      </c>
      <c r="W79" s="33">
        <v>2.9704552943596019</v>
      </c>
      <c r="X79" s="33">
        <v>3.0816703908552845</v>
      </c>
      <c r="Y79" s="33">
        <v>4.8283866188583788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492.94320774675475</v>
      </c>
      <c r="C81" s="117">
        <f t="shared" si="28"/>
        <v>528.75896264944652</v>
      </c>
      <c r="D81" s="117">
        <f t="shared" si="28"/>
        <v>560.59764171671304</v>
      </c>
      <c r="E81" s="117">
        <f t="shared" si="28"/>
        <v>595.62034945622736</v>
      </c>
      <c r="F81" s="117">
        <f t="shared" si="28"/>
        <v>633.39508874766909</v>
      </c>
      <c r="G81" s="117">
        <f t="shared" si="28"/>
        <v>676.79547195577516</v>
      </c>
      <c r="H81" s="117">
        <f t="shared" si="28"/>
        <v>734.84556009105609</v>
      </c>
      <c r="I81" s="117">
        <f t="shared" si="28"/>
        <v>783.21223295679658</v>
      </c>
      <c r="J81" s="117">
        <f t="shared" si="28"/>
        <v>845.58902003425987</v>
      </c>
      <c r="K81" s="117">
        <f t="shared" si="28"/>
        <v>920.24397232344904</v>
      </c>
      <c r="L81" s="117">
        <f t="shared" si="28"/>
        <v>974.71598452581463</v>
      </c>
      <c r="M81" s="117">
        <f t="shared" si="28"/>
        <v>1018.7603967113216</v>
      </c>
      <c r="N81" s="117">
        <f t="shared" si="28"/>
        <v>1092.6056914324863</v>
      </c>
      <c r="O81" s="117">
        <f t="shared" si="28"/>
        <v>1167.2408749442966</v>
      </c>
      <c r="P81" s="117">
        <f t="shared" si="28"/>
        <v>1201.3158310409847</v>
      </c>
      <c r="Q81" s="117">
        <f t="shared" si="28"/>
        <v>1234.8575740860724</v>
      </c>
      <c r="R81" s="117">
        <f t="shared" ref="R81:V81" si="29">R82+R85+R87+R100</f>
        <v>1261.6645285809734</v>
      </c>
      <c r="S81" s="117">
        <f t="shared" si="29"/>
        <v>1303.1105918898982</v>
      </c>
      <c r="T81" s="117">
        <f t="shared" si="29"/>
        <v>1373.556420525633</v>
      </c>
      <c r="U81" s="117">
        <f t="shared" si="29"/>
        <v>1492.6290214819987</v>
      </c>
      <c r="V81" s="117">
        <f t="shared" si="29"/>
        <v>1553.1841087937132</v>
      </c>
      <c r="W81" s="117">
        <f t="shared" ref="W81:Y81" si="30">W82+W85+W87+W100</f>
        <v>1737.3797416670955</v>
      </c>
      <c r="X81" s="117">
        <f t="shared" si="30"/>
        <v>1634.7760843329761</v>
      </c>
      <c r="Y81" s="117">
        <f t="shared" si="30"/>
        <v>1485.9285989742637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399.85345024813734</v>
      </c>
      <c r="C82" s="122">
        <f t="shared" si="31"/>
        <v>433.5147585283936</v>
      </c>
      <c r="D82" s="122">
        <f t="shared" si="31"/>
        <v>458.91801291580055</v>
      </c>
      <c r="E82" s="122">
        <f t="shared" si="31"/>
        <v>485.09885737041623</v>
      </c>
      <c r="F82" s="122">
        <f t="shared" si="31"/>
        <v>516.00344720424209</v>
      </c>
      <c r="G82" s="122">
        <f t="shared" si="31"/>
        <v>546.65278968815142</v>
      </c>
      <c r="H82" s="122">
        <f t="shared" si="31"/>
        <v>589.17550679211433</v>
      </c>
      <c r="I82" s="122">
        <f t="shared" si="31"/>
        <v>632.01911059690565</v>
      </c>
      <c r="J82" s="122">
        <f t="shared" si="31"/>
        <v>686.26680622433298</v>
      </c>
      <c r="K82" s="122">
        <f t="shared" si="31"/>
        <v>752.89820167021628</v>
      </c>
      <c r="L82" s="122">
        <f t="shared" si="31"/>
        <v>802.30044864740296</v>
      </c>
      <c r="M82" s="122">
        <f t="shared" si="31"/>
        <v>850.79639146258592</v>
      </c>
      <c r="N82" s="122">
        <f t="shared" si="31"/>
        <v>914.36538386276823</v>
      </c>
      <c r="O82" s="122">
        <f t="shared" si="31"/>
        <v>978.24076692403685</v>
      </c>
      <c r="P82" s="122">
        <f t="shared" si="31"/>
        <v>1003.3442372340972</v>
      </c>
      <c r="Q82" s="122">
        <f t="shared" si="31"/>
        <v>1030.3896790738179</v>
      </c>
      <c r="R82" s="122">
        <f t="shared" ref="R82:V82" si="32">SUM(R83:R84)</f>
        <v>1047.8533896909437</v>
      </c>
      <c r="S82" s="122">
        <f t="shared" si="32"/>
        <v>1076.1627087929407</v>
      </c>
      <c r="T82" s="122">
        <f t="shared" si="32"/>
        <v>1136.0203793793846</v>
      </c>
      <c r="U82" s="122">
        <f t="shared" si="32"/>
        <v>1242.6179996252938</v>
      </c>
      <c r="V82" s="122">
        <f t="shared" si="32"/>
        <v>1287.025183776057</v>
      </c>
      <c r="W82" s="122">
        <f t="shared" ref="W82:Y82" si="33">SUM(W83:W84)</f>
        <v>1458.0141931036928</v>
      </c>
      <c r="X82" s="122">
        <f t="shared" si="33"/>
        <v>1386.3077245036227</v>
      </c>
      <c r="Y82" s="122">
        <f t="shared" si="33"/>
        <v>1249.8253548621672</v>
      </c>
      <c r="DA82" s="130" t="s">
        <v>1815</v>
      </c>
    </row>
    <row r="83" spans="1:105" ht="12" customHeight="1" x14ac:dyDescent="0.25">
      <c r="A83" s="97" t="s">
        <v>199</v>
      </c>
      <c r="B83" s="98">
        <v>396.42008571377852</v>
      </c>
      <c r="C83" s="98">
        <v>429.83368133446794</v>
      </c>
      <c r="D83" s="98">
        <v>455.15019608064404</v>
      </c>
      <c r="E83" s="98">
        <v>481.15791144482012</v>
      </c>
      <c r="F83" s="98">
        <v>511.90330195202432</v>
      </c>
      <c r="G83" s="98">
        <v>542.39128739408875</v>
      </c>
      <c r="H83" s="98">
        <v>584.61470976349699</v>
      </c>
      <c r="I83" s="98">
        <v>627.33000960747142</v>
      </c>
      <c r="J83" s="98">
        <v>681.23739068466909</v>
      </c>
      <c r="K83" s="98">
        <v>747.41939720234052</v>
      </c>
      <c r="L83" s="98">
        <v>796.36298426470944</v>
      </c>
      <c r="M83" s="98">
        <v>844.85144152580301</v>
      </c>
      <c r="N83" s="98">
        <v>907.92181785731725</v>
      </c>
      <c r="O83" s="98">
        <v>971.36069350213177</v>
      </c>
      <c r="P83" s="98">
        <v>996.59025480096329</v>
      </c>
      <c r="Q83" s="98">
        <v>1023.3761142746234</v>
      </c>
      <c r="R83" s="98">
        <v>1040.6697743529578</v>
      </c>
      <c r="S83" s="98">
        <v>1068.7672620219544</v>
      </c>
      <c r="T83" s="98">
        <v>1128.2860099715635</v>
      </c>
      <c r="U83" s="98">
        <v>1234.1184643560146</v>
      </c>
      <c r="V83" s="98">
        <v>1278.1875858548403</v>
      </c>
      <c r="W83" s="98">
        <v>1448.0646897479098</v>
      </c>
      <c r="X83" s="98">
        <v>1376.9932100661631</v>
      </c>
      <c r="Y83" s="98">
        <v>1241.543964112632</v>
      </c>
      <c r="DA83" s="63" t="s">
        <v>1816</v>
      </c>
    </row>
    <row r="84" spans="1:105" ht="12" customHeight="1" x14ac:dyDescent="0.25">
      <c r="A84" s="97" t="s">
        <v>53</v>
      </c>
      <c r="B84" s="98">
        <v>3.4333645343588319</v>
      </c>
      <c r="C84" s="98">
        <v>3.6810771939256335</v>
      </c>
      <c r="D84" s="98">
        <v>3.7678168351564856</v>
      </c>
      <c r="E84" s="98">
        <v>3.940945925596123</v>
      </c>
      <c r="F84" s="98">
        <v>4.100145252217823</v>
      </c>
      <c r="G84" s="98">
        <v>4.2615022940626499</v>
      </c>
      <c r="H84" s="98">
        <v>4.5607970286173831</v>
      </c>
      <c r="I84" s="98">
        <v>4.6891009894342215</v>
      </c>
      <c r="J84" s="98">
        <v>5.0294155396638738</v>
      </c>
      <c r="K84" s="98">
        <v>5.478804467875789</v>
      </c>
      <c r="L84" s="98">
        <v>5.9374643826935101</v>
      </c>
      <c r="M84" s="98">
        <v>5.9449499367829608</v>
      </c>
      <c r="N84" s="98">
        <v>6.4435660054510029</v>
      </c>
      <c r="O84" s="98">
        <v>6.8800734219051201</v>
      </c>
      <c r="P84" s="98">
        <v>6.7539824331339462</v>
      </c>
      <c r="Q84" s="98">
        <v>7.0135647991943504</v>
      </c>
      <c r="R84" s="98">
        <v>7.1836153379859109</v>
      </c>
      <c r="S84" s="98">
        <v>7.3954467709864575</v>
      </c>
      <c r="T84" s="98">
        <v>7.7343694078211325</v>
      </c>
      <c r="U84" s="98">
        <v>8.4995352692793382</v>
      </c>
      <c r="V84" s="98">
        <v>8.8375979212166271</v>
      </c>
      <c r="W84" s="98">
        <v>9.9495033557830279</v>
      </c>
      <c r="X84" s="98">
        <v>9.314514437459481</v>
      </c>
      <c r="Y84" s="98">
        <v>8.2813907495350403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0.17813427801492576</v>
      </c>
      <c r="C85" s="122">
        <f t="shared" si="34"/>
        <v>0.15764721057367415</v>
      </c>
      <c r="D85" s="122">
        <f t="shared" si="34"/>
        <v>0.15593574440711233</v>
      </c>
      <c r="E85" s="122">
        <f t="shared" si="34"/>
        <v>0.22821318991740003</v>
      </c>
      <c r="F85" s="122">
        <f t="shared" si="34"/>
        <v>0.23308243080309421</v>
      </c>
      <c r="G85" s="122">
        <f t="shared" si="34"/>
        <v>0.31108482104563095</v>
      </c>
      <c r="H85" s="122">
        <f t="shared" si="34"/>
        <v>0.44662748349576775</v>
      </c>
      <c r="I85" s="122">
        <f t="shared" si="34"/>
        <v>0.5061700131695005</v>
      </c>
      <c r="J85" s="122">
        <f t="shared" si="34"/>
        <v>0.55436568973801081</v>
      </c>
      <c r="K85" s="122">
        <f t="shared" si="34"/>
        <v>0.66239048931519018</v>
      </c>
      <c r="L85" s="122">
        <f t="shared" si="34"/>
        <v>0.8579568093775285</v>
      </c>
      <c r="M85" s="122">
        <f t="shared" si="34"/>
        <v>0.95248822494626839</v>
      </c>
      <c r="N85" s="122">
        <f t="shared" si="34"/>
        <v>1.1654131549671174</v>
      </c>
      <c r="O85" s="122">
        <f t="shared" si="34"/>
        <v>1.737347784251994</v>
      </c>
      <c r="P85" s="122">
        <f t="shared" si="34"/>
        <v>1.7535852920532498</v>
      </c>
      <c r="Q85" s="122">
        <f t="shared" si="34"/>
        <v>3.9108294128601453</v>
      </c>
      <c r="R85" s="122">
        <f t="shared" si="34"/>
        <v>4.1180204996693526</v>
      </c>
      <c r="S85" s="122">
        <f t="shared" si="34"/>
        <v>4.0757720044249117</v>
      </c>
      <c r="T85" s="122">
        <f t="shared" si="34"/>
        <v>5.3251551855819885</v>
      </c>
      <c r="U85" s="122">
        <f t="shared" si="34"/>
        <v>6.0202210965258329</v>
      </c>
      <c r="V85" s="122">
        <f t="shared" si="34"/>
        <v>5.8257442568132873</v>
      </c>
      <c r="W85" s="122">
        <f t="shared" si="34"/>
        <v>6.9261653046364486</v>
      </c>
      <c r="X85" s="122">
        <f t="shared" si="34"/>
        <v>8.1850487184485683</v>
      </c>
      <c r="Y85" s="122">
        <f t="shared" si="34"/>
        <v>7.7612475366581322</v>
      </c>
      <c r="DA85" s="130" t="s">
        <v>1818</v>
      </c>
    </row>
    <row r="86" spans="1:105" ht="12" customHeight="1" x14ac:dyDescent="0.25">
      <c r="A86" s="97" t="s">
        <v>53</v>
      </c>
      <c r="B86" s="98">
        <v>0.17813427801492576</v>
      </c>
      <c r="C86" s="98">
        <v>0.15764721057367415</v>
      </c>
      <c r="D86" s="98">
        <v>0.15593574440711233</v>
      </c>
      <c r="E86" s="98">
        <v>0.22821318991740003</v>
      </c>
      <c r="F86" s="98">
        <v>0.23308243080309421</v>
      </c>
      <c r="G86" s="98">
        <v>0.31108482104563095</v>
      </c>
      <c r="H86" s="98">
        <v>0.44662748349576775</v>
      </c>
      <c r="I86" s="98">
        <v>0.5061700131695005</v>
      </c>
      <c r="J86" s="98">
        <v>0.55436568973801081</v>
      </c>
      <c r="K86" s="98">
        <v>0.66239048931519018</v>
      </c>
      <c r="L86" s="98">
        <v>0.8579568093775285</v>
      </c>
      <c r="M86" s="98">
        <v>0.95248822494626839</v>
      </c>
      <c r="N86" s="98">
        <v>1.1654131549671174</v>
      </c>
      <c r="O86" s="98">
        <v>1.737347784251994</v>
      </c>
      <c r="P86" s="98">
        <v>1.7535852920532498</v>
      </c>
      <c r="Q86" s="98">
        <v>3.9108294128601453</v>
      </c>
      <c r="R86" s="98">
        <v>4.1180204996693526</v>
      </c>
      <c r="S86" s="98">
        <v>4.0757720044249117</v>
      </c>
      <c r="T86" s="98">
        <v>5.3251551855819885</v>
      </c>
      <c r="U86" s="98">
        <v>6.0202210965258329</v>
      </c>
      <c r="V86" s="98">
        <v>5.8257442568132873</v>
      </c>
      <c r="W86" s="98">
        <v>6.9261653046364486</v>
      </c>
      <c r="X86" s="98">
        <v>8.1850487184485683</v>
      </c>
      <c r="Y86" s="98">
        <v>7.7612475366581322</v>
      </c>
      <c r="DA86" s="63" t="s">
        <v>1819</v>
      </c>
    </row>
    <row r="87" spans="1:105" ht="12" customHeight="1" x14ac:dyDescent="0.25">
      <c r="A87" s="121" t="s">
        <v>55</v>
      </c>
      <c r="B87" s="122">
        <v>62.499465269631628</v>
      </c>
      <c r="C87" s="122">
        <v>64.034018531439415</v>
      </c>
      <c r="D87" s="122">
        <v>68.726779552147974</v>
      </c>
      <c r="E87" s="122">
        <v>74.555685816928303</v>
      </c>
      <c r="F87" s="122">
        <v>78.935858448176617</v>
      </c>
      <c r="G87" s="122">
        <v>87.801310702416004</v>
      </c>
      <c r="H87" s="122">
        <v>96.636137529898804</v>
      </c>
      <c r="I87" s="122">
        <v>102.53579823752054</v>
      </c>
      <c r="J87" s="122">
        <v>105.59375125788645</v>
      </c>
      <c r="K87" s="122">
        <v>108.14124310892744</v>
      </c>
      <c r="L87" s="122">
        <v>109.43255547783383</v>
      </c>
      <c r="M87" s="122">
        <v>107.8561483622131</v>
      </c>
      <c r="N87" s="122">
        <v>111.05216781267859</v>
      </c>
      <c r="O87" s="122">
        <v>116.47631088715595</v>
      </c>
      <c r="P87" s="122">
        <v>129.57522848719245</v>
      </c>
      <c r="Q87" s="122">
        <v>129.57114561215508</v>
      </c>
      <c r="R87" s="122">
        <v>137.19151162595804</v>
      </c>
      <c r="S87" s="122">
        <v>149.47917302032084</v>
      </c>
      <c r="T87" s="122">
        <v>157.69866960674719</v>
      </c>
      <c r="U87" s="122">
        <v>166.53485462364287</v>
      </c>
      <c r="V87" s="122">
        <v>175.6328170050013</v>
      </c>
      <c r="W87" s="122">
        <v>172.512131204995</v>
      </c>
      <c r="X87" s="122">
        <v>158.10180385342548</v>
      </c>
      <c r="Y87" s="122">
        <v>144.11784549919722</v>
      </c>
      <c r="DA87" s="130" t="s">
        <v>1820</v>
      </c>
    </row>
    <row r="88" spans="1:105" ht="12" customHeight="1" x14ac:dyDescent="0.25">
      <c r="A88" s="97" t="s">
        <v>132</v>
      </c>
      <c r="B88" s="98">
        <v>14.673337511738724</v>
      </c>
      <c r="C88" s="98">
        <v>14.870435784441717</v>
      </c>
      <c r="D88" s="98">
        <v>16.395505291651443</v>
      </c>
      <c r="E88" s="98">
        <v>17.492243536174012</v>
      </c>
      <c r="F88" s="98">
        <v>18.543034742494854</v>
      </c>
      <c r="G88" s="98">
        <v>21.428815207171095</v>
      </c>
      <c r="H88" s="98">
        <v>22.259395765993034</v>
      </c>
      <c r="I88" s="98">
        <v>24.563414507227492</v>
      </c>
      <c r="J88" s="98">
        <v>25.777837066266727</v>
      </c>
      <c r="K88" s="98">
        <v>26.276064621103519</v>
      </c>
      <c r="L88" s="98">
        <v>25.054452987954487</v>
      </c>
      <c r="M88" s="98">
        <v>25.876944619615625</v>
      </c>
      <c r="N88" s="98">
        <v>26.994390062848193</v>
      </c>
      <c r="O88" s="98">
        <v>28.140580633495865</v>
      </c>
      <c r="P88" s="98">
        <v>35.297280950575654</v>
      </c>
      <c r="Q88" s="98">
        <v>34.16654639089456</v>
      </c>
      <c r="R88" s="98">
        <v>41.938022507584762</v>
      </c>
      <c r="S88" s="98">
        <v>50.763651193494638</v>
      </c>
      <c r="T88" s="98">
        <v>56.331451591207724</v>
      </c>
      <c r="U88" s="98">
        <v>59.387043317810594</v>
      </c>
      <c r="V88" s="98">
        <v>61.499165907446688</v>
      </c>
      <c r="W88" s="98">
        <v>69.038692401918084</v>
      </c>
      <c r="X88" s="98">
        <v>65.579530711297593</v>
      </c>
      <c r="Y88" s="98">
        <v>65.669646249638603</v>
      </c>
      <c r="DA88" s="63" t="s">
        <v>1821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3.3080522688260254E-3</v>
      </c>
      <c r="F89" s="98">
        <v>3.8877530209541402E-3</v>
      </c>
      <c r="G89" s="98">
        <v>5.1516214717548803E-3</v>
      </c>
      <c r="H89" s="98">
        <v>6.138739072788708E-3</v>
      </c>
      <c r="I89" s="98">
        <v>9.3795918498461184E-3</v>
      </c>
      <c r="J89" s="98">
        <v>1.212202044671052E-2</v>
      </c>
      <c r="K89" s="98">
        <v>1.64775810871189E-2</v>
      </c>
      <c r="L89" s="98">
        <v>1.9206787864934457E-2</v>
      </c>
      <c r="M89" s="98">
        <v>2.5009042401717509E-2</v>
      </c>
      <c r="N89" s="98">
        <v>2.8666060527656412E-2</v>
      </c>
      <c r="O89" s="98">
        <v>3.1218427226763937E-2</v>
      </c>
      <c r="P89" s="98">
        <v>4.5012155116499357E-2</v>
      </c>
      <c r="Q89" s="98">
        <v>4.043406449296421E-2</v>
      </c>
      <c r="R89" s="98">
        <v>5.1403550942541981E-2</v>
      </c>
      <c r="S89" s="98">
        <v>6.3964318579937854E-2</v>
      </c>
      <c r="T89" s="98">
        <v>7.3374797789323182E-2</v>
      </c>
      <c r="U89" s="98">
        <v>7.5348211895746753E-2</v>
      </c>
      <c r="V89" s="98">
        <v>7.1706632275108123E-2</v>
      </c>
      <c r="W89" s="98">
        <v>9.2490559179573412E-2</v>
      </c>
      <c r="X89" s="98">
        <v>9.3588780302105518E-2</v>
      </c>
      <c r="Y89" s="98">
        <v>0.110181791022155</v>
      </c>
      <c r="DA89" s="63" t="s">
        <v>1822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1.6153944511558523E-3</v>
      </c>
      <c r="F90" s="101">
        <v>1.912041797898384E-3</v>
      </c>
      <c r="G90" s="101">
        <v>2.4481567014817841E-3</v>
      </c>
      <c r="H90" s="101">
        <v>3.0494213728464916E-3</v>
      </c>
      <c r="I90" s="101">
        <v>4.5882378770676878E-3</v>
      </c>
      <c r="J90" s="101">
        <v>5.8193676401433981E-3</v>
      </c>
      <c r="K90" s="101">
        <v>8.0385511360171139E-3</v>
      </c>
      <c r="L90" s="101">
        <v>9.1567257016136518E-3</v>
      </c>
      <c r="M90" s="101">
        <v>1.067479144797715E-2</v>
      </c>
      <c r="N90" s="101">
        <v>1.1908473460590761E-2</v>
      </c>
      <c r="O90" s="101">
        <v>1.2643235626647892E-2</v>
      </c>
      <c r="P90" s="101">
        <v>1.9474442093458222E-2</v>
      </c>
      <c r="Q90" s="101">
        <v>1.6391080324331286E-2</v>
      </c>
      <c r="R90" s="101">
        <v>2.0239585204586651E-2</v>
      </c>
      <c r="S90" s="101">
        <v>2.6025468637701343E-2</v>
      </c>
      <c r="T90" s="101">
        <v>3.057651824203473E-2</v>
      </c>
      <c r="U90" s="101">
        <v>3.1339118659115879E-2</v>
      </c>
      <c r="V90" s="101">
        <v>3.1617089475155839E-2</v>
      </c>
      <c r="W90" s="101">
        <v>3.6439330984855252E-2</v>
      </c>
      <c r="X90" s="101">
        <v>3.9466451792360191E-2</v>
      </c>
      <c r="Y90" s="101">
        <v>4.0986582369363103E-2</v>
      </c>
      <c r="DA90" s="131" t="s">
        <v>1823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1.6926578176701731E-3</v>
      </c>
      <c r="F91" s="104">
        <v>1.9757112230557564E-3</v>
      </c>
      <c r="G91" s="104">
        <v>2.7034647702730958E-3</v>
      </c>
      <c r="H91" s="104">
        <v>3.089317699942216E-3</v>
      </c>
      <c r="I91" s="104">
        <v>4.7913539727784307E-3</v>
      </c>
      <c r="J91" s="104">
        <v>6.302652806567121E-3</v>
      </c>
      <c r="K91" s="104">
        <v>8.4390299511017883E-3</v>
      </c>
      <c r="L91" s="104">
        <v>1.0050062163320805E-2</v>
      </c>
      <c r="M91" s="104">
        <v>1.4334250953740361E-2</v>
      </c>
      <c r="N91" s="104">
        <v>1.6757587067065653E-2</v>
      </c>
      <c r="O91" s="104">
        <v>1.8575191600116045E-2</v>
      </c>
      <c r="P91" s="104">
        <v>2.5537713023041135E-2</v>
      </c>
      <c r="Q91" s="104">
        <v>2.4042984168632923E-2</v>
      </c>
      <c r="R91" s="104">
        <v>3.1163965737955327E-2</v>
      </c>
      <c r="S91" s="104">
        <v>3.7938849942236515E-2</v>
      </c>
      <c r="T91" s="104">
        <v>4.2798279547288459E-2</v>
      </c>
      <c r="U91" s="104">
        <v>4.4009093236630867E-2</v>
      </c>
      <c r="V91" s="104">
        <v>4.0089542799952284E-2</v>
      </c>
      <c r="W91" s="104">
        <v>5.6051228194718153E-2</v>
      </c>
      <c r="X91" s="104">
        <v>5.412232850974532E-2</v>
      </c>
      <c r="Y91" s="104">
        <v>6.9195208652791898E-2</v>
      </c>
      <c r="DA91" s="132" t="s">
        <v>1824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47.826127757892905</v>
      </c>
      <c r="C96" s="101">
        <v>49.163582746997704</v>
      </c>
      <c r="D96" s="101">
        <v>52.331274260496535</v>
      </c>
      <c r="E96" s="101">
        <v>55.808854858450545</v>
      </c>
      <c r="F96" s="101">
        <v>58.975932224458241</v>
      </c>
      <c r="G96" s="101">
        <v>64.714572700001227</v>
      </c>
      <c r="H96" s="101">
        <v>72.185681176181717</v>
      </c>
      <c r="I96" s="101">
        <v>74.986006814925446</v>
      </c>
      <c r="J96" s="101">
        <v>76.129353163755198</v>
      </c>
      <c r="K96" s="101">
        <v>76.854858718728195</v>
      </c>
      <c r="L96" s="101">
        <v>77.842744843901286</v>
      </c>
      <c r="M96" s="101">
        <v>74.415480761531612</v>
      </c>
      <c r="N96" s="101">
        <v>75.515135402264463</v>
      </c>
      <c r="O96" s="101">
        <v>78.925599250803884</v>
      </c>
      <c r="P96" s="101">
        <v>83.565196284385337</v>
      </c>
      <c r="Q96" s="101">
        <v>84.511731388409927</v>
      </c>
      <c r="R96" s="101">
        <v>84.295875150158437</v>
      </c>
      <c r="S96" s="101">
        <v>87.298890974358372</v>
      </c>
      <c r="T96" s="101">
        <v>89.288387002030532</v>
      </c>
      <c r="U96" s="101">
        <v>94.469014183539684</v>
      </c>
      <c r="V96" s="101">
        <v>100.63997463063771</v>
      </c>
      <c r="W96" s="101">
        <v>91.014069204733644</v>
      </c>
      <c r="X96" s="101">
        <v>80.487764874498978</v>
      </c>
      <c r="Y96" s="101">
        <v>67.659688239029776</v>
      </c>
      <c r="DA96" s="131" t="s">
        <v>1829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1.2512793700349243</v>
      </c>
      <c r="F97" s="104">
        <v>1.4130037282025678</v>
      </c>
      <c r="G97" s="104">
        <v>1.6527711737719253</v>
      </c>
      <c r="H97" s="104">
        <v>2.1849218486512738</v>
      </c>
      <c r="I97" s="104">
        <v>2.9769973235177467</v>
      </c>
      <c r="J97" s="104">
        <v>3.6744390074178197</v>
      </c>
      <c r="K97" s="104">
        <v>4.9938421880086015</v>
      </c>
      <c r="L97" s="104">
        <v>6.5161508581131198</v>
      </c>
      <c r="M97" s="104">
        <v>7.5387139386641628</v>
      </c>
      <c r="N97" s="104">
        <v>8.5139762870382771</v>
      </c>
      <c r="O97" s="104">
        <v>9.3789125756294247</v>
      </c>
      <c r="P97" s="104">
        <v>10.667739097114957</v>
      </c>
      <c r="Q97" s="104">
        <v>10.852433768357642</v>
      </c>
      <c r="R97" s="104">
        <v>10.906210417272302</v>
      </c>
      <c r="S97" s="104">
        <v>11.352666533887884</v>
      </c>
      <c r="T97" s="104">
        <v>12.005456215719629</v>
      </c>
      <c r="U97" s="104">
        <v>12.60344891039685</v>
      </c>
      <c r="V97" s="104">
        <v>13.4219698346418</v>
      </c>
      <c r="W97" s="104">
        <v>12.366879039163717</v>
      </c>
      <c r="X97" s="104">
        <v>11.940919487326795</v>
      </c>
      <c r="Y97" s="104">
        <v>10.678329219506686</v>
      </c>
      <c r="DA97" s="132" t="s">
        <v>1830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0.61103574360968627</v>
      </c>
      <c r="F98" s="98">
        <v>0.69496621416097493</v>
      </c>
      <c r="G98" s="98">
        <v>0.78538350426850134</v>
      </c>
      <c r="H98" s="98">
        <v>1.0855300344880812</v>
      </c>
      <c r="I98" s="98">
        <v>1.4561719609293378</v>
      </c>
      <c r="J98" s="98">
        <v>1.7637121969273215</v>
      </c>
      <c r="K98" s="98">
        <v>2.4361814441388794</v>
      </c>
      <c r="L98" s="98">
        <v>3.1075100776537155</v>
      </c>
      <c r="M98" s="98">
        <v>3.2187127198560979</v>
      </c>
      <c r="N98" s="98">
        <v>3.537572244941845</v>
      </c>
      <c r="O98" s="98">
        <v>3.7983819318104102</v>
      </c>
      <c r="P98" s="98">
        <v>4.6142099922245992</v>
      </c>
      <c r="Q98" s="98">
        <v>4.4009104333039817</v>
      </c>
      <c r="R98" s="98">
        <v>4.2936386588914477</v>
      </c>
      <c r="S98" s="98">
        <v>4.6179877412793537</v>
      </c>
      <c r="T98" s="98">
        <v>5.0021434027967286</v>
      </c>
      <c r="U98" s="98">
        <v>5.2426200612328859</v>
      </c>
      <c r="V98" s="98">
        <v>5.921381572638019</v>
      </c>
      <c r="W98" s="98">
        <v>4.8672402901232621</v>
      </c>
      <c r="X98" s="98">
        <v>5.0402283299460588</v>
      </c>
      <c r="Y98" s="98">
        <v>3.9630702232600785</v>
      </c>
      <c r="DA98" s="63" t="s">
        <v>1831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0.64024362642523802</v>
      </c>
      <c r="F99" s="98">
        <v>0.71803751404159299</v>
      </c>
      <c r="G99" s="98">
        <v>0.86738766950342405</v>
      </c>
      <c r="H99" s="98">
        <v>1.0993918141631926</v>
      </c>
      <c r="I99" s="98">
        <v>1.5208253625884089</v>
      </c>
      <c r="J99" s="98">
        <v>1.9107268104904982</v>
      </c>
      <c r="K99" s="98">
        <v>2.5576607438697225</v>
      </c>
      <c r="L99" s="98">
        <v>3.4086407804594039</v>
      </c>
      <c r="M99" s="98">
        <v>4.3200012188080645</v>
      </c>
      <c r="N99" s="98">
        <v>4.9764040420964326</v>
      </c>
      <c r="O99" s="98">
        <v>5.5805306438190136</v>
      </c>
      <c r="P99" s="98">
        <v>6.0535291048903579</v>
      </c>
      <c r="Q99" s="98">
        <v>6.4515233350536603</v>
      </c>
      <c r="R99" s="98">
        <v>6.6125717583808532</v>
      </c>
      <c r="S99" s="98">
        <v>6.7346787926085314</v>
      </c>
      <c r="T99" s="98">
        <v>7.0033128129229016</v>
      </c>
      <c r="U99" s="98">
        <v>7.3608288491639637</v>
      </c>
      <c r="V99" s="98">
        <v>7.50058826200378</v>
      </c>
      <c r="W99" s="98">
        <v>7.4996387490404555</v>
      </c>
      <c r="X99" s="98">
        <v>6.9006911573807352</v>
      </c>
      <c r="Y99" s="98">
        <v>6.7152589962466074</v>
      </c>
      <c r="DA99" s="63" t="s">
        <v>1832</v>
      </c>
    </row>
    <row r="100" spans="1:105" ht="12" customHeight="1" x14ac:dyDescent="0.25">
      <c r="A100" s="121" t="s">
        <v>54</v>
      </c>
      <c r="B100" s="122">
        <v>30.412157950970879</v>
      </c>
      <c r="C100" s="122">
        <v>31.052538379039895</v>
      </c>
      <c r="D100" s="122">
        <v>32.796913504357512</v>
      </c>
      <c r="E100" s="122">
        <v>35.737593078965297</v>
      </c>
      <c r="F100" s="122">
        <v>38.222700664447324</v>
      </c>
      <c r="G100" s="122">
        <v>42.030286744162112</v>
      </c>
      <c r="H100" s="122">
        <v>48.587288285547189</v>
      </c>
      <c r="I100" s="122">
        <v>48.15115410920091</v>
      </c>
      <c r="J100" s="122">
        <v>53.174096862302449</v>
      </c>
      <c r="K100" s="122">
        <v>58.542137054990164</v>
      </c>
      <c r="L100" s="122">
        <v>62.125023591200261</v>
      </c>
      <c r="M100" s="122">
        <v>59.155368661576439</v>
      </c>
      <c r="N100" s="122">
        <v>66.022726602072495</v>
      </c>
      <c r="O100" s="122">
        <v>70.786449348851903</v>
      </c>
      <c r="P100" s="122">
        <v>66.642780027641791</v>
      </c>
      <c r="Q100" s="122">
        <v>70.985919987239384</v>
      </c>
      <c r="R100" s="122">
        <v>72.501606764402197</v>
      </c>
      <c r="S100" s="122">
        <v>73.392938072211805</v>
      </c>
      <c r="T100" s="122">
        <v>74.512216353919214</v>
      </c>
      <c r="U100" s="122">
        <v>77.455946136536397</v>
      </c>
      <c r="V100" s="122">
        <v>84.700363755841749</v>
      </c>
      <c r="W100" s="122">
        <v>99.927252053770999</v>
      </c>
      <c r="X100" s="122">
        <v>82.181507257479339</v>
      </c>
      <c r="Y100" s="122">
        <v>84.224151076240915</v>
      </c>
      <c r="DA100" s="130" t="s">
        <v>1833</v>
      </c>
    </row>
    <row r="101" spans="1:105" ht="12" customHeight="1" x14ac:dyDescent="0.25">
      <c r="A101" s="97" t="s">
        <v>202</v>
      </c>
      <c r="B101" s="98">
        <v>2.2468144827711622</v>
      </c>
      <c r="C101" s="98">
        <v>2.2174598708341544</v>
      </c>
      <c r="D101" s="98">
        <v>2.4239331175631835</v>
      </c>
      <c r="E101" s="98">
        <v>2.598481538290454</v>
      </c>
      <c r="F101" s="98">
        <v>2.815191516140064</v>
      </c>
      <c r="G101" s="98">
        <v>3.181123282106495</v>
      </c>
      <c r="H101" s="98">
        <v>3.5457032426241128</v>
      </c>
      <c r="I101" s="98">
        <v>3.6099186521417215</v>
      </c>
      <c r="J101" s="98">
        <v>4.0690141251667447</v>
      </c>
      <c r="K101" s="98">
        <v>4.5596409715234678</v>
      </c>
      <c r="L101" s="98">
        <v>4.4795115975607125</v>
      </c>
      <c r="M101" s="98">
        <v>4.5646342799551265</v>
      </c>
      <c r="N101" s="98">
        <v>4.3121918371937475</v>
      </c>
      <c r="O101" s="98">
        <v>4.264305970321149</v>
      </c>
      <c r="P101" s="98">
        <v>5.8453449753519156</v>
      </c>
      <c r="Q101" s="98">
        <v>4.9974649884871685</v>
      </c>
      <c r="R101" s="98">
        <v>6.0593673501198211</v>
      </c>
      <c r="S101" s="98">
        <v>5.870666034971709</v>
      </c>
      <c r="T101" s="98">
        <v>6.3930574916505858</v>
      </c>
      <c r="U101" s="98">
        <v>6.312124859810277</v>
      </c>
      <c r="V101" s="98">
        <v>6.8870870605906909</v>
      </c>
      <c r="W101" s="98">
        <v>5.1730844839369405</v>
      </c>
      <c r="X101" s="98">
        <v>2.6167154555224483</v>
      </c>
      <c r="Y101" s="98">
        <v>2.8894432313592739</v>
      </c>
      <c r="DA101" s="63" t="s">
        <v>1834</v>
      </c>
    </row>
    <row r="102" spans="1:105" ht="12" customHeight="1" x14ac:dyDescent="0.25">
      <c r="A102" s="97" t="s">
        <v>50</v>
      </c>
      <c r="B102" s="98">
        <v>2.1352230197274427</v>
      </c>
      <c r="C102" s="98">
        <v>2.3383042110838437</v>
      </c>
      <c r="D102" s="98">
        <v>2.0350969063744642</v>
      </c>
      <c r="E102" s="98">
        <v>1.8353822348888289</v>
      </c>
      <c r="F102" s="98">
        <v>2.0167699541614033</v>
      </c>
      <c r="G102" s="98">
        <v>1.3436965128772811</v>
      </c>
      <c r="H102" s="98">
        <v>1.5087835756152204</v>
      </c>
      <c r="I102" s="98">
        <v>1.2713016797360475</v>
      </c>
      <c r="J102" s="98">
        <v>0.9403684263482831</v>
      </c>
      <c r="K102" s="98">
        <v>0.30014511373222097</v>
      </c>
      <c r="L102" s="98">
        <v>1.0593902387595446</v>
      </c>
      <c r="M102" s="98">
        <v>1.9247405035217215</v>
      </c>
      <c r="N102" s="98">
        <v>2.7377845665086533</v>
      </c>
      <c r="O102" s="98">
        <v>2.3442238330928022</v>
      </c>
      <c r="P102" s="98">
        <v>3.8350100189679872</v>
      </c>
      <c r="Q102" s="98">
        <v>3.0882642165336183</v>
      </c>
      <c r="R102" s="98">
        <v>2.088544661143978</v>
      </c>
      <c r="S102" s="98">
        <v>2.0898231203919702</v>
      </c>
      <c r="T102" s="98">
        <v>2.650097407608357</v>
      </c>
      <c r="U102" s="98">
        <v>2.4556832320895423</v>
      </c>
      <c r="V102" s="98">
        <v>2.8736197125745551</v>
      </c>
      <c r="W102" s="98">
        <v>2.0027027236426518</v>
      </c>
      <c r="X102" s="98">
        <v>1.4820590754130867</v>
      </c>
      <c r="Y102" s="98">
        <v>1.5402527812922335</v>
      </c>
      <c r="DA102" s="63" t="s">
        <v>1835</v>
      </c>
    </row>
    <row r="103" spans="1:105" ht="12" customHeight="1" x14ac:dyDescent="0.25">
      <c r="A103" s="109" t="s">
        <v>120</v>
      </c>
      <c r="B103" s="33">
        <v>26.030120448472275</v>
      </c>
      <c r="C103" s="33">
        <v>26.496774297121895</v>
      </c>
      <c r="D103" s="33">
        <v>28.337883480419862</v>
      </c>
      <c r="E103" s="33">
        <v>31.303729305786014</v>
      </c>
      <c r="F103" s="33">
        <v>33.390739194145858</v>
      </c>
      <c r="G103" s="33">
        <v>37.505466949178334</v>
      </c>
      <c r="H103" s="33">
        <v>43.532801467307856</v>
      </c>
      <c r="I103" s="33">
        <v>43.269933777323139</v>
      </c>
      <c r="J103" s="33">
        <v>48.164714310787424</v>
      </c>
      <c r="K103" s="33">
        <v>53.682350969734472</v>
      </c>
      <c r="L103" s="33">
        <v>56.586121754880004</v>
      </c>
      <c r="M103" s="33">
        <v>52.665993878099592</v>
      </c>
      <c r="N103" s="33">
        <v>58.9727501983701</v>
      </c>
      <c r="O103" s="33">
        <v>64.177919545437945</v>
      </c>
      <c r="P103" s="33">
        <v>56.962425033321885</v>
      </c>
      <c r="Q103" s="33">
        <v>62.900190782218594</v>
      </c>
      <c r="R103" s="33">
        <v>64.353694753138399</v>
      </c>
      <c r="S103" s="33">
        <v>65.432448916848131</v>
      </c>
      <c r="T103" s="33">
        <v>65.469061454660277</v>
      </c>
      <c r="U103" s="33">
        <v>68.688138044636574</v>
      </c>
      <c r="V103" s="33">
        <v>74.93965698267651</v>
      </c>
      <c r="W103" s="33">
        <v>92.751464846191411</v>
      </c>
      <c r="X103" s="33">
        <v>78.08273272654381</v>
      </c>
      <c r="Y103" s="33">
        <v>79.79445506358941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923.2949474675969</v>
      </c>
      <c r="C124" s="117">
        <f t="shared" si="42"/>
        <v>1017.8761173149928</v>
      </c>
      <c r="D124" s="117">
        <f t="shared" si="42"/>
        <v>974.79796500055079</v>
      </c>
      <c r="E124" s="117">
        <f t="shared" si="42"/>
        <v>965.3077186776934</v>
      </c>
      <c r="F124" s="117">
        <f t="shared" si="42"/>
        <v>909.50720222337202</v>
      </c>
      <c r="G124" s="117">
        <f t="shared" si="42"/>
        <v>897.76899397400598</v>
      </c>
      <c r="H124" s="117">
        <f t="shared" si="42"/>
        <v>863.82959692299301</v>
      </c>
      <c r="I124" s="117">
        <f t="shared" si="42"/>
        <v>880.15700946452637</v>
      </c>
      <c r="J124" s="117">
        <f t="shared" si="42"/>
        <v>890.87724467119938</v>
      </c>
      <c r="K124" s="117">
        <f t="shared" si="42"/>
        <v>872.34170194425121</v>
      </c>
      <c r="L124" s="117">
        <f t="shared" si="42"/>
        <v>966.52848544818505</v>
      </c>
      <c r="M124" s="117">
        <f t="shared" si="42"/>
        <v>870.24764449285635</v>
      </c>
      <c r="N124" s="117">
        <f t="shared" si="42"/>
        <v>922.2163264995479</v>
      </c>
      <c r="O124" s="117">
        <f t="shared" si="42"/>
        <v>944.09705444121994</v>
      </c>
      <c r="P124" s="117">
        <f t="shared" si="42"/>
        <v>796.9478702158475</v>
      </c>
      <c r="Q124" s="117">
        <f t="shared" si="42"/>
        <v>808.37447438347363</v>
      </c>
      <c r="R124" s="117">
        <f t="shared" ref="R124:V124" si="43">R125+R128+R130+R139</f>
        <v>839.14215086681008</v>
      </c>
      <c r="S124" s="117">
        <f t="shared" si="43"/>
        <v>847.57566942147162</v>
      </c>
      <c r="T124" s="117">
        <f t="shared" si="43"/>
        <v>796.26709416656308</v>
      </c>
      <c r="U124" s="117">
        <f t="shared" si="43"/>
        <v>776.38276620886984</v>
      </c>
      <c r="V124" s="117">
        <f t="shared" si="43"/>
        <v>784.84427922066334</v>
      </c>
      <c r="W124" s="117">
        <f t="shared" ref="W124:Y124" si="44">W125+W128+W130+W139</f>
        <v>881.62273713554225</v>
      </c>
      <c r="X124" s="117">
        <f t="shared" si="44"/>
        <v>775.15823454788062</v>
      </c>
      <c r="Y124" s="117">
        <f t="shared" si="44"/>
        <v>662.46579477018486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748.92248854925015</v>
      </c>
      <c r="C125" s="122">
        <f t="shared" si="45"/>
        <v>837.82839345857758</v>
      </c>
      <c r="D125" s="122">
        <f t="shared" si="45"/>
        <v>797.40843369556183</v>
      </c>
      <c r="E125" s="122">
        <f t="shared" si="45"/>
        <v>787.8624331694524</v>
      </c>
      <c r="F125" s="122">
        <f t="shared" si="45"/>
        <v>741.63170014225693</v>
      </c>
      <c r="G125" s="122">
        <f t="shared" si="45"/>
        <v>723.14238228308932</v>
      </c>
      <c r="H125" s="122">
        <f t="shared" si="45"/>
        <v>694.60092385476401</v>
      </c>
      <c r="I125" s="122">
        <f t="shared" si="45"/>
        <v>710.1853298996889</v>
      </c>
      <c r="J125" s="122">
        <f t="shared" si="45"/>
        <v>721.16688871126189</v>
      </c>
      <c r="K125" s="122">
        <f t="shared" si="45"/>
        <v>710.40174682984593</v>
      </c>
      <c r="L125" s="122">
        <f t="shared" si="45"/>
        <v>801.90100710506431</v>
      </c>
      <c r="M125" s="122">
        <f t="shared" si="45"/>
        <v>725.04701873801866</v>
      </c>
      <c r="N125" s="122">
        <f t="shared" si="45"/>
        <v>772.45254225510291</v>
      </c>
      <c r="O125" s="122">
        <f t="shared" si="45"/>
        <v>795.58903561919158</v>
      </c>
      <c r="P125" s="122">
        <f t="shared" si="45"/>
        <v>662.68920054967157</v>
      </c>
      <c r="Q125" s="122">
        <f t="shared" si="45"/>
        <v>671.37684970951648</v>
      </c>
      <c r="R125" s="122">
        <f t="shared" ref="R125:V125" si="46">SUM(R126:R127)</f>
        <v>699.45298126553655</v>
      </c>
      <c r="S125" s="122">
        <f t="shared" si="46"/>
        <v>703.73278434965152</v>
      </c>
      <c r="T125" s="122">
        <f t="shared" si="46"/>
        <v>659.59907889886836</v>
      </c>
      <c r="U125" s="122">
        <f t="shared" si="46"/>
        <v>644.68954588601673</v>
      </c>
      <c r="V125" s="122">
        <f t="shared" si="46"/>
        <v>649.8444679293583</v>
      </c>
      <c r="W125" s="122">
        <f t="shared" ref="W125:Y125" si="47">SUM(W126:W127)</f>
        <v>741.1372754245981</v>
      </c>
      <c r="X125" s="122">
        <f t="shared" si="47"/>
        <v>656.36577627372048</v>
      </c>
      <c r="Y125" s="122">
        <f t="shared" si="47"/>
        <v>556.63657924075687</v>
      </c>
      <c r="DA125" s="130" t="s">
        <v>1856</v>
      </c>
    </row>
    <row r="126" spans="1:105" ht="12" customHeight="1" x14ac:dyDescent="0.25">
      <c r="A126" s="97" t="s">
        <v>198</v>
      </c>
      <c r="B126" s="98">
        <v>745.6932918033574</v>
      </c>
      <c r="C126" s="98">
        <v>834.25612663190259</v>
      </c>
      <c r="D126" s="98">
        <v>794.12149198661371</v>
      </c>
      <c r="E126" s="98">
        <v>784.64908103973175</v>
      </c>
      <c r="F126" s="98">
        <v>738.67345738655126</v>
      </c>
      <c r="G126" s="98">
        <v>720.31267778729909</v>
      </c>
      <c r="H126" s="98">
        <v>691.90203116941882</v>
      </c>
      <c r="I126" s="98">
        <v>707.54100301710537</v>
      </c>
      <c r="J126" s="98">
        <v>718.51457659041159</v>
      </c>
      <c r="K126" s="98">
        <v>707.8075279341648</v>
      </c>
      <c r="L126" s="98">
        <v>798.92273252261555</v>
      </c>
      <c r="M126" s="98">
        <v>722.50500019834658</v>
      </c>
      <c r="N126" s="98">
        <v>769.72116767408136</v>
      </c>
      <c r="O126" s="98">
        <v>792.78143053177735</v>
      </c>
      <c r="P126" s="98">
        <v>660.451231637707</v>
      </c>
      <c r="Q126" s="98">
        <v>669.08411260416256</v>
      </c>
      <c r="R126" s="98">
        <v>697.04716587841381</v>
      </c>
      <c r="S126" s="98">
        <v>701.30640287404617</v>
      </c>
      <c r="T126" s="98">
        <v>657.34603445167909</v>
      </c>
      <c r="U126" s="98">
        <v>642.47713386209648</v>
      </c>
      <c r="V126" s="98">
        <v>647.60564229006718</v>
      </c>
      <c r="W126" s="98">
        <v>738.59985365933028</v>
      </c>
      <c r="X126" s="98">
        <v>654.15330334944679</v>
      </c>
      <c r="Y126" s="98">
        <v>554.78630157093551</v>
      </c>
      <c r="DA126" s="63" t="s">
        <v>1857</v>
      </c>
    </row>
    <row r="127" spans="1:105" ht="12" customHeight="1" x14ac:dyDescent="0.25">
      <c r="A127" s="97" t="s">
        <v>53</v>
      </c>
      <c r="B127" s="98">
        <v>3.2291967458927773</v>
      </c>
      <c r="C127" s="98">
        <v>3.5722668266750075</v>
      </c>
      <c r="D127" s="98">
        <v>3.2869417089480986</v>
      </c>
      <c r="E127" s="98">
        <v>3.2133521297206173</v>
      </c>
      <c r="F127" s="98">
        <v>2.9582427557056863</v>
      </c>
      <c r="G127" s="98">
        <v>2.8297044957902084</v>
      </c>
      <c r="H127" s="98">
        <v>2.6988926853451982</v>
      </c>
      <c r="I127" s="98">
        <v>2.6443268825834916</v>
      </c>
      <c r="J127" s="98">
        <v>2.6523121208503477</v>
      </c>
      <c r="K127" s="98">
        <v>2.5942188956811254</v>
      </c>
      <c r="L127" s="98">
        <v>2.9782745824487336</v>
      </c>
      <c r="M127" s="98">
        <v>2.5420185396720707</v>
      </c>
      <c r="N127" s="98">
        <v>2.7313745810215799</v>
      </c>
      <c r="O127" s="98">
        <v>2.8076050874142302</v>
      </c>
      <c r="P127" s="98">
        <v>2.2379689119645407</v>
      </c>
      <c r="Q127" s="98">
        <v>2.2927371053539485</v>
      </c>
      <c r="R127" s="98">
        <v>2.4058153871227339</v>
      </c>
      <c r="S127" s="98">
        <v>2.426381475605329</v>
      </c>
      <c r="T127" s="98">
        <v>2.2530444471892985</v>
      </c>
      <c r="U127" s="98">
        <v>2.2124120239202116</v>
      </c>
      <c r="V127" s="98">
        <v>2.2388256392911128</v>
      </c>
      <c r="W127" s="98">
        <v>2.5374217652678452</v>
      </c>
      <c r="X127" s="98">
        <v>2.2124729242736989</v>
      </c>
      <c r="Y127" s="98">
        <v>1.8502776698214034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0.33707202406171022</v>
      </c>
      <c r="C128" s="122">
        <f t="shared" si="48"/>
        <v>0.29791688280601386</v>
      </c>
      <c r="D128" s="122">
        <f t="shared" si="48"/>
        <v>0.29211231718716979</v>
      </c>
      <c r="E128" s="122">
        <f t="shared" si="48"/>
        <v>0.3787095190892002</v>
      </c>
      <c r="F128" s="122">
        <f t="shared" si="48"/>
        <v>0.30982819356766539</v>
      </c>
      <c r="G128" s="122">
        <f t="shared" si="48"/>
        <v>0.33518238358430463</v>
      </c>
      <c r="H128" s="122">
        <f t="shared" si="48"/>
        <v>0.40572981144686021</v>
      </c>
      <c r="I128" s="122">
        <f t="shared" si="48"/>
        <v>0.42650047924536305</v>
      </c>
      <c r="J128" s="122">
        <f t="shared" si="48"/>
        <v>0.45383706594520185</v>
      </c>
      <c r="K128" s="122">
        <f t="shared" si="48"/>
        <v>0.52871982426718123</v>
      </c>
      <c r="L128" s="122">
        <f t="shared" si="48"/>
        <v>0.68349251555972435</v>
      </c>
      <c r="M128" s="122">
        <f t="shared" si="48"/>
        <v>0.75917234330339689</v>
      </c>
      <c r="N128" s="122">
        <f t="shared" si="48"/>
        <v>0.94086290741277967</v>
      </c>
      <c r="O128" s="122">
        <f t="shared" si="48"/>
        <v>1.3396647593732831</v>
      </c>
      <c r="P128" s="122">
        <f t="shared" si="48"/>
        <v>1.2118913346612428</v>
      </c>
      <c r="Q128" s="122">
        <f t="shared" si="48"/>
        <v>2.3427335122164656</v>
      </c>
      <c r="R128" s="122">
        <f t="shared" si="48"/>
        <v>2.1376321543596384</v>
      </c>
      <c r="S128" s="122">
        <f t="shared" si="48"/>
        <v>2.0061020561587926</v>
      </c>
      <c r="T128" s="122">
        <f t="shared" si="48"/>
        <v>2.4512644660275553</v>
      </c>
      <c r="U128" s="122">
        <f t="shared" si="48"/>
        <v>2.5393319190545105</v>
      </c>
      <c r="V128" s="122">
        <f t="shared" si="48"/>
        <v>2.3157231391406929</v>
      </c>
      <c r="W128" s="122">
        <f t="shared" si="48"/>
        <v>2.698590426221902</v>
      </c>
      <c r="X128" s="122">
        <f t="shared" si="48"/>
        <v>3.243551681592971</v>
      </c>
      <c r="Y128" s="122">
        <f t="shared" si="48"/>
        <v>3.1007625933948484</v>
      </c>
      <c r="DA128" s="130" t="s">
        <v>1859</v>
      </c>
    </row>
    <row r="129" spans="1:105" ht="12" customHeight="1" x14ac:dyDescent="0.25">
      <c r="A129" s="97" t="s">
        <v>53</v>
      </c>
      <c r="B129" s="98">
        <v>0.33707202406171022</v>
      </c>
      <c r="C129" s="98">
        <v>0.29791688280601386</v>
      </c>
      <c r="D129" s="98">
        <v>0.29211231718716979</v>
      </c>
      <c r="E129" s="98">
        <v>0.3787095190892002</v>
      </c>
      <c r="F129" s="98">
        <v>0.30982819356766539</v>
      </c>
      <c r="G129" s="98">
        <v>0.33518238358430463</v>
      </c>
      <c r="H129" s="98">
        <v>0.40572981144686021</v>
      </c>
      <c r="I129" s="98">
        <v>0.42650047924536305</v>
      </c>
      <c r="J129" s="98">
        <v>0.45383706594520185</v>
      </c>
      <c r="K129" s="98">
        <v>0.52871982426718123</v>
      </c>
      <c r="L129" s="98">
        <v>0.68349251555972435</v>
      </c>
      <c r="M129" s="98">
        <v>0.75917234330339689</v>
      </c>
      <c r="N129" s="98">
        <v>0.94086290741277967</v>
      </c>
      <c r="O129" s="98">
        <v>1.3396647593732831</v>
      </c>
      <c r="P129" s="98">
        <v>1.2118913346612428</v>
      </c>
      <c r="Q129" s="98">
        <v>2.3427335122164656</v>
      </c>
      <c r="R129" s="98">
        <v>2.1376321543596384</v>
      </c>
      <c r="S129" s="98">
        <v>2.0061020561587926</v>
      </c>
      <c r="T129" s="98">
        <v>2.4512644660275553</v>
      </c>
      <c r="U129" s="98">
        <v>2.5393319190545105</v>
      </c>
      <c r="V129" s="98">
        <v>2.3157231391406929</v>
      </c>
      <c r="W129" s="98">
        <v>2.698590426221902</v>
      </c>
      <c r="X129" s="98">
        <v>3.243551681592971</v>
      </c>
      <c r="Y129" s="98">
        <v>3.1007625933948484</v>
      </c>
      <c r="DA129" s="63" t="s">
        <v>1860</v>
      </c>
    </row>
    <row r="130" spans="1:105" ht="12" customHeight="1" x14ac:dyDescent="0.25">
      <c r="A130" s="121" t="s">
        <v>55</v>
      </c>
      <c r="B130" s="122">
        <v>116.49206873186286</v>
      </c>
      <c r="C130" s="122">
        <v>121.6924244614632</v>
      </c>
      <c r="D130" s="122">
        <v>120.42791874927813</v>
      </c>
      <c r="E130" s="122">
        <v>119.92615828926284</v>
      </c>
      <c r="F130" s="122">
        <v>112.31429849516104</v>
      </c>
      <c r="G130" s="122">
        <v>119.13667441595604</v>
      </c>
      <c r="H130" s="122">
        <v>110.40294216554284</v>
      </c>
      <c r="I130" s="122">
        <v>115.88092146452135</v>
      </c>
      <c r="J130" s="122">
        <v>113.65955917408579</v>
      </c>
      <c r="K130" s="122">
        <v>104.08879348311629</v>
      </c>
      <c r="L130" s="122">
        <v>105.10841714461796</v>
      </c>
      <c r="M130" s="122">
        <v>92.571825813860357</v>
      </c>
      <c r="N130" s="122">
        <v>93.680857989046785</v>
      </c>
      <c r="O130" s="122">
        <v>92.767830918937008</v>
      </c>
      <c r="P130" s="122">
        <v>86.890479773599765</v>
      </c>
      <c r="Q130" s="122">
        <v>86.621285463099895</v>
      </c>
      <c r="R130" s="122">
        <v>90.52950920213037</v>
      </c>
      <c r="S130" s="122">
        <v>95.571136259008938</v>
      </c>
      <c r="T130" s="122">
        <v>91.117932103622095</v>
      </c>
      <c r="U130" s="122">
        <v>88.198655906986843</v>
      </c>
      <c r="V130" s="122">
        <v>89.986998210060776</v>
      </c>
      <c r="W130" s="122">
        <v>88.322690947357984</v>
      </c>
      <c r="X130" s="122">
        <v>75.45671962069153</v>
      </c>
      <c r="Y130" s="122">
        <v>64.384930012781808</v>
      </c>
      <c r="DA130" s="130" t="s">
        <v>1861</v>
      </c>
    </row>
    <row r="131" spans="1:105" ht="12" customHeight="1" x14ac:dyDescent="0.25">
      <c r="A131" s="97" t="s">
        <v>128</v>
      </c>
      <c r="B131" s="98">
        <v>113.46444861276377</v>
      </c>
      <c r="C131" s="98">
        <v>118.66782029766591</v>
      </c>
      <c r="D131" s="98">
        <v>117.61759065966277</v>
      </c>
      <c r="E131" s="98">
        <v>117.27772254681298</v>
      </c>
      <c r="F131" s="98">
        <v>109.9960128543236</v>
      </c>
      <c r="G131" s="98">
        <v>116.97386561117133</v>
      </c>
      <c r="H131" s="98">
        <v>108.27767042246069</v>
      </c>
      <c r="I131" s="98">
        <v>113.85627932468263</v>
      </c>
      <c r="J131" s="98">
        <v>111.74554393840576</v>
      </c>
      <c r="K131" s="98">
        <v>102.28551586965112</v>
      </c>
      <c r="L131" s="98">
        <v>103.32390508468649</v>
      </c>
      <c r="M131" s="98">
        <v>90.964318336180739</v>
      </c>
      <c r="N131" s="98">
        <v>92.090834153220655</v>
      </c>
      <c r="O131" s="98">
        <v>91.224867496859602</v>
      </c>
      <c r="P131" s="98">
        <v>85.345884221987504</v>
      </c>
      <c r="Q131" s="98">
        <v>85.11657950689991</v>
      </c>
      <c r="R131" s="98">
        <v>89.106517383576701</v>
      </c>
      <c r="S131" s="98">
        <v>94.301864403370914</v>
      </c>
      <c r="T131" s="98">
        <v>90.203567927484642</v>
      </c>
      <c r="U131" s="98">
        <v>87.319956640071922</v>
      </c>
      <c r="V131" s="98">
        <v>88.753821060526107</v>
      </c>
      <c r="W131" s="98">
        <v>87.022684148479087</v>
      </c>
      <c r="X131" s="98">
        <v>74.250770371449477</v>
      </c>
      <c r="Y131" s="98">
        <v>63.481672416079689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2.2447820007516408E-2</v>
      </c>
      <c r="F132" s="98">
        <v>2.3105413676025758E-2</v>
      </c>
      <c r="G132" s="98">
        <v>2.8932165956615703E-2</v>
      </c>
      <c r="H132" s="98">
        <v>3.0017549196088379E-2</v>
      </c>
      <c r="I132" s="98">
        <v>4.2857031686470266E-2</v>
      </c>
      <c r="J132" s="98">
        <v>5.2729488837121009E-2</v>
      </c>
      <c r="K132" s="98">
        <v>6.2285965771781068E-2</v>
      </c>
      <c r="L132" s="98">
        <v>8.4067840316564335E-2</v>
      </c>
      <c r="M132" s="98">
        <v>8.6528150852036814E-2</v>
      </c>
      <c r="N132" s="98">
        <v>0.10151723937229687</v>
      </c>
      <c r="O132" s="98">
        <v>0.10926722746516615</v>
      </c>
      <c r="P132" s="98">
        <v>0.10287571498724804</v>
      </c>
      <c r="Q132" s="98">
        <v>0.10165163836447509</v>
      </c>
      <c r="R132" s="98">
        <v>0.11169929665925338</v>
      </c>
      <c r="S132" s="98">
        <v>0.11997135756556929</v>
      </c>
      <c r="T132" s="98">
        <v>0.11510877411752218</v>
      </c>
      <c r="U132" s="98">
        <v>0.11027315864238339</v>
      </c>
      <c r="V132" s="98">
        <v>0.1088518488047383</v>
      </c>
      <c r="W132" s="98">
        <v>0.11857366773567585</v>
      </c>
      <c r="X132" s="98">
        <v>0.10662338906860544</v>
      </c>
      <c r="Y132" s="98">
        <v>0.10108481386326479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1.0962037431795815E-2</v>
      </c>
      <c r="F133" s="101">
        <v>1.1362760550020156E-2</v>
      </c>
      <c r="G133" s="101">
        <v>1.3751902057510342E-2</v>
      </c>
      <c r="H133" s="101">
        <v>1.4907725375292046E-2</v>
      </c>
      <c r="I133" s="101">
        <v>2.0964192847271506E-2</v>
      </c>
      <c r="J133" s="101">
        <v>2.5317547323120807E-2</v>
      </c>
      <c r="K133" s="101">
        <v>3.037939749725397E-2</v>
      </c>
      <c r="L133" s="101">
        <v>4.0093286719603882E-2</v>
      </c>
      <c r="M133" s="101">
        <v>3.6922391758483726E-2</v>
      </c>
      <c r="N133" s="101">
        <v>4.2186487853952265E-2</v>
      </c>
      <c r="O133" s="101">
        <v>4.4277775428421123E-2</v>
      </c>
      <c r="P133" s="101">
        <v>4.4489365407946894E-2</v>
      </c>
      <c r="Q133" s="101">
        <v>4.1206769443355072E-2</v>
      </c>
      <c r="R133" s="101">
        <v>4.3985955391924902E-2</v>
      </c>
      <c r="S133" s="101">
        <v>4.8815289404047328E-2</v>
      </c>
      <c r="T133" s="101">
        <v>4.7961411164528421E-2</v>
      </c>
      <c r="U133" s="101">
        <v>4.5865642902001777E-2</v>
      </c>
      <c r="V133" s="101">
        <v>4.8021813796859214E-2</v>
      </c>
      <c r="W133" s="101">
        <v>4.6708189326509206E-2</v>
      </c>
      <c r="X133" s="101">
        <v>4.4975307421625407E-2</v>
      </c>
      <c r="Y133" s="101">
        <v>3.7526276671535574E-2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1.1485782575720593E-2</v>
      </c>
      <c r="F134" s="104">
        <v>1.1742653126005602E-2</v>
      </c>
      <c r="G134" s="104">
        <v>1.5180263899105361E-2</v>
      </c>
      <c r="H134" s="104">
        <v>1.5109823820796332E-2</v>
      </c>
      <c r="I134" s="104">
        <v>2.189283883919876E-2</v>
      </c>
      <c r="J134" s="104">
        <v>2.7411941514000202E-2</v>
      </c>
      <c r="K134" s="104">
        <v>3.1906568274527099E-2</v>
      </c>
      <c r="L134" s="104">
        <v>4.3974553596960446E-2</v>
      </c>
      <c r="M134" s="104">
        <v>4.9605759093553088E-2</v>
      </c>
      <c r="N134" s="104">
        <v>5.9330751518344604E-2</v>
      </c>
      <c r="O134" s="104">
        <v>6.4989452036745027E-2</v>
      </c>
      <c r="P134" s="104">
        <v>5.8386349579301139E-2</v>
      </c>
      <c r="Q134" s="104">
        <v>6.0444868921120019E-2</v>
      </c>
      <c r="R134" s="104">
        <v>6.7713341267328475E-2</v>
      </c>
      <c r="S134" s="104">
        <v>7.1156068161521951E-2</v>
      </c>
      <c r="T134" s="104">
        <v>6.7147362952993769E-2</v>
      </c>
      <c r="U134" s="104">
        <v>6.4407515740381616E-2</v>
      </c>
      <c r="V134" s="104">
        <v>6.0830035007879091E-2</v>
      </c>
      <c r="W134" s="104">
        <v>7.1865478409166642E-2</v>
      </c>
      <c r="X134" s="104">
        <v>6.1648081646980026E-2</v>
      </c>
      <c r="Y134" s="104">
        <v>6.3558537191729214E-2</v>
      </c>
      <c r="DA134" s="132" t="s">
        <v>1865</v>
      </c>
    </row>
    <row r="135" spans="1:105" ht="12" customHeight="1" x14ac:dyDescent="0.25">
      <c r="A135" s="106" t="s">
        <v>122</v>
      </c>
      <c r="B135" s="101">
        <v>3.0276201190990824</v>
      </c>
      <c r="C135" s="101">
        <v>3.0246041637972922</v>
      </c>
      <c r="D135" s="101">
        <v>2.8103280896153677</v>
      </c>
      <c r="E135" s="101">
        <v>2.6002848785913999</v>
      </c>
      <c r="F135" s="101">
        <v>2.2667503943666856</v>
      </c>
      <c r="G135" s="101">
        <v>2.0995931636855554</v>
      </c>
      <c r="H135" s="101">
        <v>2.0451782620483212</v>
      </c>
      <c r="I135" s="101">
        <v>1.9142162445614346</v>
      </c>
      <c r="J135" s="101">
        <v>1.7862045575933077</v>
      </c>
      <c r="K135" s="101">
        <v>1.6461708389044962</v>
      </c>
      <c r="L135" s="101">
        <v>1.5857232207943788</v>
      </c>
      <c r="M135" s="101">
        <v>1.4006428868672036</v>
      </c>
      <c r="N135" s="101">
        <v>1.3532168554938504</v>
      </c>
      <c r="O135" s="101">
        <v>1.2893049598411987</v>
      </c>
      <c r="P135" s="101">
        <v>1.2796843818864148</v>
      </c>
      <c r="Q135" s="101">
        <v>1.2429049457399846</v>
      </c>
      <c r="R135" s="101">
        <v>1.1610256438186901</v>
      </c>
      <c r="S135" s="101">
        <v>1.019969052878106</v>
      </c>
      <c r="T135" s="101">
        <v>0.71240109911090599</v>
      </c>
      <c r="U135" s="101">
        <v>0.68477343414945546</v>
      </c>
      <c r="V135" s="101">
        <v>1.0018504473844676</v>
      </c>
      <c r="W135" s="101">
        <v>1.0478214438571054</v>
      </c>
      <c r="X135" s="101">
        <v>0.96217355711520114</v>
      </c>
      <c r="Y135" s="101">
        <v>0.70012015068235867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2.5703043850958181E-2</v>
      </c>
      <c r="F136" s="104">
        <v>2.8429832794739616E-2</v>
      </c>
      <c r="G136" s="104">
        <v>3.4283475142533416E-2</v>
      </c>
      <c r="H136" s="104">
        <v>5.0075931837742518E-2</v>
      </c>
      <c r="I136" s="104">
        <v>6.7568863590818706E-2</v>
      </c>
      <c r="J136" s="104">
        <v>7.5081189249602387E-2</v>
      </c>
      <c r="K136" s="104">
        <v>9.4820808788893041E-2</v>
      </c>
      <c r="L136" s="104">
        <v>0.1147209988205312</v>
      </c>
      <c r="M136" s="104">
        <v>0.12033643996038845</v>
      </c>
      <c r="N136" s="104">
        <v>0.13528974095997226</v>
      </c>
      <c r="O136" s="104">
        <v>0.14439123477102928</v>
      </c>
      <c r="P136" s="104">
        <v>0.16203545473859984</v>
      </c>
      <c r="Q136" s="104">
        <v>0.16014937209553332</v>
      </c>
      <c r="R136" s="104">
        <v>0.15026687807571981</v>
      </c>
      <c r="S136" s="104">
        <v>0.1293314451943442</v>
      </c>
      <c r="T136" s="104">
        <v>8.6854302909032732E-2</v>
      </c>
      <c r="U136" s="104">
        <v>8.3652674123091603E-2</v>
      </c>
      <c r="V136" s="104">
        <v>0.12247485334547276</v>
      </c>
      <c r="W136" s="104">
        <v>0.13361168728612555</v>
      </c>
      <c r="X136" s="104">
        <v>0.13715230305824661</v>
      </c>
      <c r="Y136" s="104">
        <v>0.10205263215649685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1.255153636239064E-2</v>
      </c>
      <c r="F137" s="98">
        <v>1.3982817505883642E-2</v>
      </c>
      <c r="G137" s="98">
        <v>1.6291230312600175E-2</v>
      </c>
      <c r="H137" s="98">
        <v>2.487911778098725E-2</v>
      </c>
      <c r="I137" s="98">
        <v>3.3050713151648183E-2</v>
      </c>
      <c r="J137" s="98">
        <v>3.6038592278169378E-2</v>
      </c>
      <c r="K137" s="98">
        <v>4.6257107492188962E-2</v>
      </c>
      <c r="L137" s="98">
        <v>5.470970020736006E-2</v>
      </c>
      <c r="M137" s="98">
        <v>5.1378581693648326E-2</v>
      </c>
      <c r="N137" s="98">
        <v>5.6213127275675942E-2</v>
      </c>
      <c r="O137" s="98">
        <v>5.8477254462441293E-2</v>
      </c>
      <c r="P137" s="98">
        <v>7.0086604813170486E-2</v>
      </c>
      <c r="Q137" s="98">
        <v>6.4944238093145853E-2</v>
      </c>
      <c r="R137" s="98">
        <v>5.9158190807967574E-2</v>
      </c>
      <c r="S137" s="98">
        <v>5.2608876221865664E-2</v>
      </c>
      <c r="T137" s="98">
        <v>3.6188352237048603E-2</v>
      </c>
      <c r="U137" s="98">
        <v>3.4796760049681387E-2</v>
      </c>
      <c r="V137" s="98">
        <v>5.403233270869446E-2</v>
      </c>
      <c r="W137" s="98">
        <v>5.2585635028120817E-2</v>
      </c>
      <c r="X137" s="98">
        <v>5.7891599061964526E-2</v>
      </c>
      <c r="Y137" s="98">
        <v>3.7875002670446863E-2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1.315150748856754E-2</v>
      </c>
      <c r="F138" s="98">
        <v>1.4447015288855973E-2</v>
      </c>
      <c r="G138" s="98">
        <v>1.7992244829933241E-2</v>
      </c>
      <c r="H138" s="98">
        <v>2.5196814056755269E-2</v>
      </c>
      <c r="I138" s="98">
        <v>3.4518150439170531E-2</v>
      </c>
      <c r="J138" s="98">
        <v>3.9042596971433002E-2</v>
      </c>
      <c r="K138" s="98">
        <v>4.8563701296704079E-2</v>
      </c>
      <c r="L138" s="98">
        <v>6.0011298613171143E-2</v>
      </c>
      <c r="M138" s="98">
        <v>6.8957858266740127E-2</v>
      </c>
      <c r="N138" s="98">
        <v>7.9076613684296332E-2</v>
      </c>
      <c r="O138" s="98">
        <v>8.5913980308587976E-2</v>
      </c>
      <c r="P138" s="98">
        <v>9.1948849925429357E-2</v>
      </c>
      <c r="Q138" s="98">
        <v>9.5205134002387462E-2</v>
      </c>
      <c r="R138" s="98">
        <v>9.1108687267752231E-2</v>
      </c>
      <c r="S138" s="98">
        <v>7.6722568972478547E-2</v>
      </c>
      <c r="T138" s="98">
        <v>5.0665950671984136E-2</v>
      </c>
      <c r="U138" s="98">
        <v>4.8855914073410223E-2</v>
      </c>
      <c r="V138" s="98">
        <v>6.844252063677829E-2</v>
      </c>
      <c r="W138" s="98">
        <v>8.1026052258004744E-2</v>
      </c>
      <c r="X138" s="98">
        <v>7.9260703996282086E-2</v>
      </c>
      <c r="Y138" s="98">
        <v>6.4177629486049978E-2</v>
      </c>
      <c r="DA138" s="63" t="s">
        <v>1869</v>
      </c>
    </row>
    <row r="139" spans="1:105" ht="12" customHeight="1" x14ac:dyDescent="0.25">
      <c r="A139" s="121" t="s">
        <v>54</v>
      </c>
      <c r="B139" s="122">
        <v>57.543318162422061</v>
      </c>
      <c r="C139" s="122">
        <v>58.057382512146027</v>
      </c>
      <c r="D139" s="122">
        <v>56.669500238523682</v>
      </c>
      <c r="E139" s="122">
        <v>57.140417699888985</v>
      </c>
      <c r="F139" s="122">
        <v>55.251375392386393</v>
      </c>
      <c r="G139" s="122">
        <v>55.154754891376335</v>
      </c>
      <c r="H139" s="122">
        <v>58.420001091239378</v>
      </c>
      <c r="I139" s="122">
        <v>53.664257621070774</v>
      </c>
      <c r="J139" s="122">
        <v>55.596959719906501</v>
      </c>
      <c r="K139" s="122">
        <v>57.322441807021704</v>
      </c>
      <c r="L139" s="122">
        <v>58.835568682943034</v>
      </c>
      <c r="M139" s="122">
        <v>51.869627597674025</v>
      </c>
      <c r="N139" s="122">
        <v>55.142063347985363</v>
      </c>
      <c r="O139" s="122">
        <v>54.400523143718104</v>
      </c>
      <c r="P139" s="122">
        <v>46.15629855791493</v>
      </c>
      <c r="Q139" s="122">
        <v>48.03360569864082</v>
      </c>
      <c r="R139" s="122">
        <v>47.02202824478357</v>
      </c>
      <c r="S139" s="122">
        <v>46.26564675665243</v>
      </c>
      <c r="T139" s="122">
        <v>43.0988186980451</v>
      </c>
      <c r="U139" s="122">
        <v>40.955232496811817</v>
      </c>
      <c r="V139" s="122">
        <v>42.697089942103609</v>
      </c>
      <c r="W139" s="122">
        <v>49.464180337364276</v>
      </c>
      <c r="X139" s="122">
        <v>40.09218697187562</v>
      </c>
      <c r="Y139" s="122">
        <v>38.343522923251392</v>
      </c>
      <c r="DA139" s="130" t="s">
        <v>1870</v>
      </c>
    </row>
    <row r="140" spans="1:105" ht="12" customHeight="1" x14ac:dyDescent="0.25">
      <c r="A140" s="97" t="s">
        <v>50</v>
      </c>
      <c r="B140" s="98">
        <v>4.3624105554720582</v>
      </c>
      <c r="C140" s="98">
        <v>4.7111746120178903</v>
      </c>
      <c r="D140" s="98">
        <v>3.960868568679949</v>
      </c>
      <c r="E140" s="98">
        <v>3.4273467774635966</v>
      </c>
      <c r="F140" s="98">
        <v>3.4943395020740362</v>
      </c>
      <c r="G140" s="98">
        <v>2.1752174112201081</v>
      </c>
      <c r="H140" s="98">
        <v>2.1346571331348132</v>
      </c>
      <c r="I140" s="98">
        <v>1.6754322891576887</v>
      </c>
      <c r="J140" s="98">
        <v>1.1493094875370955</v>
      </c>
      <c r="K140" s="98">
        <v>0.32149288624555961</v>
      </c>
      <c r="L140" s="98">
        <v>1.0815361755953596</v>
      </c>
      <c r="M140" s="98">
        <v>1.739558769746909</v>
      </c>
      <c r="N140" s="98">
        <v>2.3197026048421749</v>
      </c>
      <c r="O140" s="98">
        <v>1.8566728417598728</v>
      </c>
      <c r="P140" s="98">
        <v>2.8430697320481655</v>
      </c>
      <c r="Q140" s="98">
        <v>2.2534432983462453</v>
      </c>
      <c r="R140" s="98">
        <v>1.4950145235397256</v>
      </c>
      <c r="S140" s="98">
        <v>1.4475405664327967</v>
      </c>
      <c r="T140" s="98">
        <v>1.6750271428054289</v>
      </c>
      <c r="U140" s="98">
        <v>1.3609202513953333</v>
      </c>
      <c r="V140" s="98">
        <v>1.4758907844766855</v>
      </c>
      <c r="W140" s="98">
        <v>0.99568880507951585</v>
      </c>
      <c r="X140" s="98">
        <v>0.7267629357804497</v>
      </c>
      <c r="Y140" s="98">
        <v>0.7391650963611387</v>
      </c>
      <c r="DA140" s="63" t="s">
        <v>1871</v>
      </c>
    </row>
    <row r="141" spans="1:105" ht="12" customHeight="1" x14ac:dyDescent="0.25">
      <c r="A141" s="109" t="s">
        <v>120</v>
      </c>
      <c r="B141" s="33">
        <v>53.180907606950001</v>
      </c>
      <c r="C141" s="33">
        <v>53.346207900128135</v>
      </c>
      <c r="D141" s="33">
        <v>52.708631669843733</v>
      </c>
      <c r="E141" s="33">
        <v>53.713070922425388</v>
      </c>
      <c r="F141" s="33">
        <v>51.757035890312359</v>
      </c>
      <c r="G141" s="33">
        <v>52.979537480156225</v>
      </c>
      <c r="H141" s="33">
        <v>56.285343958104562</v>
      </c>
      <c r="I141" s="33">
        <v>51.988825331913084</v>
      </c>
      <c r="J141" s="33">
        <v>54.447650232369405</v>
      </c>
      <c r="K141" s="33">
        <v>57.000948920776146</v>
      </c>
      <c r="L141" s="33">
        <v>57.754032507347674</v>
      </c>
      <c r="M141" s="33">
        <v>50.130068827927118</v>
      </c>
      <c r="N141" s="33">
        <v>52.822360743143186</v>
      </c>
      <c r="O141" s="33">
        <v>52.54385030195823</v>
      </c>
      <c r="P141" s="33">
        <v>43.313228825866766</v>
      </c>
      <c r="Q141" s="33">
        <v>45.780162400294572</v>
      </c>
      <c r="R141" s="33">
        <v>45.527013721243847</v>
      </c>
      <c r="S141" s="33">
        <v>44.81810619021963</v>
      </c>
      <c r="T141" s="33">
        <v>41.423791555239674</v>
      </c>
      <c r="U141" s="33">
        <v>39.594312245416482</v>
      </c>
      <c r="V141" s="33">
        <v>41.221199157626927</v>
      </c>
      <c r="W141" s="33">
        <v>48.468491532284759</v>
      </c>
      <c r="X141" s="33">
        <v>39.36542403609517</v>
      </c>
      <c r="Y141" s="33">
        <v>37.604357826890251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5.3147586595731813</v>
      </c>
      <c r="C143" s="117">
        <f t="shared" si="49"/>
        <v>8.6464118619256372</v>
      </c>
      <c r="D143" s="117">
        <f t="shared" si="49"/>
        <v>15.646424033076348</v>
      </c>
      <c r="E143" s="117">
        <f t="shared" si="49"/>
        <v>21.822935182681167</v>
      </c>
      <c r="F143" s="117">
        <f t="shared" si="49"/>
        <v>28.224873163008631</v>
      </c>
      <c r="G143" s="117">
        <f t="shared" si="49"/>
        <v>33.967341580852484</v>
      </c>
      <c r="H143" s="117">
        <f t="shared" si="49"/>
        <v>44.206662539461504</v>
      </c>
      <c r="I143" s="117">
        <f t="shared" si="49"/>
        <v>55.136386023580158</v>
      </c>
      <c r="J143" s="117">
        <f t="shared" si="49"/>
        <v>65.782581839331471</v>
      </c>
      <c r="K143" s="117">
        <f t="shared" si="49"/>
        <v>79.465341158650503</v>
      </c>
      <c r="L143" s="117">
        <f t="shared" si="49"/>
        <v>94.709914092994339</v>
      </c>
      <c r="M143" s="117">
        <f t="shared" si="49"/>
        <v>109.05807481379641</v>
      </c>
      <c r="N143" s="117">
        <f t="shared" si="49"/>
        <v>126.25743642441478</v>
      </c>
      <c r="O143" s="117">
        <f t="shared" si="49"/>
        <v>142.72763826263071</v>
      </c>
      <c r="P143" s="117">
        <f t="shared" si="49"/>
        <v>157.90908387335762</v>
      </c>
      <c r="Q143" s="117">
        <f t="shared" si="49"/>
        <v>177.15072452414213</v>
      </c>
      <c r="R143" s="117">
        <f t="shared" ref="R143:V143" si="50">R144+R146+R148+R157</f>
        <v>200.12432709596351</v>
      </c>
      <c r="S143" s="117">
        <f t="shared" si="50"/>
        <v>228.53599504654881</v>
      </c>
      <c r="T143" s="117">
        <f t="shared" si="50"/>
        <v>262.07589658136419</v>
      </c>
      <c r="U143" s="117">
        <f t="shared" si="50"/>
        <v>300.0064382889791</v>
      </c>
      <c r="V143" s="117">
        <f t="shared" si="50"/>
        <v>343.62471833283865</v>
      </c>
      <c r="W143" s="117">
        <f t="shared" ref="W143:Y143" si="51">W144+W146+W148+W157</f>
        <v>395.04427027690917</v>
      </c>
      <c r="X143" s="117">
        <f t="shared" si="51"/>
        <v>539.50039456742013</v>
      </c>
      <c r="Y143" s="117">
        <f t="shared" si="51"/>
        <v>632.94077522811017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4.1560839632769291</v>
      </c>
      <c r="C144" s="122">
        <f t="shared" si="52"/>
        <v>6.9271896736867689</v>
      </c>
      <c r="D144" s="122">
        <f t="shared" si="52"/>
        <v>12.81023134141423</v>
      </c>
      <c r="E144" s="122">
        <f t="shared" si="52"/>
        <v>17.759547153767105</v>
      </c>
      <c r="F144" s="122">
        <f t="shared" si="52"/>
        <v>22.960519475377165</v>
      </c>
      <c r="G144" s="122">
        <f t="shared" si="52"/>
        <v>27.159799490511997</v>
      </c>
      <c r="H144" s="122">
        <f t="shared" si="52"/>
        <v>35.176183093839363</v>
      </c>
      <c r="I144" s="122">
        <f t="shared" si="52"/>
        <v>44.464387203463509</v>
      </c>
      <c r="J144" s="122">
        <f t="shared" si="52"/>
        <v>53.236584513153332</v>
      </c>
      <c r="K144" s="122">
        <f t="shared" si="52"/>
        <v>64.771124325232037</v>
      </c>
      <c r="L144" s="122">
        <f t="shared" si="52"/>
        <v>77.613770282978919</v>
      </c>
      <c r="M144" s="122">
        <f t="shared" si="52"/>
        <v>90.933848953486589</v>
      </c>
      <c r="N144" s="122">
        <f t="shared" si="52"/>
        <v>105.25681494695223</v>
      </c>
      <c r="O144" s="122">
        <f t="shared" si="52"/>
        <v>118.88109583277115</v>
      </c>
      <c r="P144" s="122">
        <f t="shared" si="52"/>
        <v>131.34430096744026</v>
      </c>
      <c r="Q144" s="122">
        <f t="shared" si="52"/>
        <v>145.44004457230085</v>
      </c>
      <c r="R144" s="122">
        <f t="shared" si="52"/>
        <v>164.21204744786326</v>
      </c>
      <c r="S144" s="122">
        <f t="shared" si="52"/>
        <v>186.70362315127312</v>
      </c>
      <c r="T144" s="122">
        <f t="shared" si="52"/>
        <v>214.06090278914641</v>
      </c>
      <c r="U144" s="122">
        <f t="shared" si="52"/>
        <v>246.41419060147507</v>
      </c>
      <c r="V144" s="122">
        <f t="shared" si="52"/>
        <v>279.42823377826664</v>
      </c>
      <c r="W144" s="122">
        <f t="shared" si="52"/>
        <v>317.7781689638727</v>
      </c>
      <c r="X144" s="122">
        <f t="shared" si="52"/>
        <v>448.17130038503331</v>
      </c>
      <c r="Y144" s="122">
        <f t="shared" si="52"/>
        <v>531.13167148421951</v>
      </c>
      <c r="DA144" s="130" t="s">
        <v>1874</v>
      </c>
    </row>
    <row r="145" spans="1:105" ht="12" customHeight="1" x14ac:dyDescent="0.25">
      <c r="A145" s="97" t="s">
        <v>53</v>
      </c>
      <c r="B145" s="98">
        <v>4.1560839632769291</v>
      </c>
      <c r="C145" s="98">
        <v>6.9271896736867689</v>
      </c>
      <c r="D145" s="98">
        <v>12.81023134141423</v>
      </c>
      <c r="E145" s="98">
        <v>17.759547153767105</v>
      </c>
      <c r="F145" s="98">
        <v>22.960519475377165</v>
      </c>
      <c r="G145" s="98">
        <v>27.159799490511997</v>
      </c>
      <c r="H145" s="98">
        <v>35.176183093839363</v>
      </c>
      <c r="I145" s="98">
        <v>44.464387203463509</v>
      </c>
      <c r="J145" s="98">
        <v>53.236584513153332</v>
      </c>
      <c r="K145" s="98">
        <v>64.771124325232037</v>
      </c>
      <c r="L145" s="98">
        <v>77.613770282978919</v>
      </c>
      <c r="M145" s="98">
        <v>90.933848953486589</v>
      </c>
      <c r="N145" s="98">
        <v>105.25681494695223</v>
      </c>
      <c r="O145" s="98">
        <v>118.88109583277115</v>
      </c>
      <c r="P145" s="98">
        <v>131.34430096744026</v>
      </c>
      <c r="Q145" s="98">
        <v>145.44004457230085</v>
      </c>
      <c r="R145" s="98">
        <v>164.21204744786326</v>
      </c>
      <c r="S145" s="98">
        <v>186.70362315127312</v>
      </c>
      <c r="T145" s="98">
        <v>214.06090278914641</v>
      </c>
      <c r="U145" s="98">
        <v>246.41419060147507</v>
      </c>
      <c r="V145" s="98">
        <v>279.42823377826664</v>
      </c>
      <c r="W145" s="98">
        <v>317.7781689638727</v>
      </c>
      <c r="X145" s="98">
        <v>448.17130038503331</v>
      </c>
      <c r="Y145" s="98">
        <v>531.13167148421951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2.1819660560061183E-2</v>
      </c>
      <c r="C146" s="122">
        <f t="shared" si="53"/>
        <v>1.9762690662694021E-2</v>
      </c>
      <c r="D146" s="122">
        <f t="shared" si="53"/>
        <v>2.2650461752262277E-2</v>
      </c>
      <c r="E146" s="122">
        <f t="shared" si="53"/>
        <v>4.2231642792539277E-2</v>
      </c>
      <c r="F146" s="122">
        <f t="shared" si="53"/>
        <v>4.9752217547553212E-2</v>
      </c>
      <c r="G146" s="122">
        <f t="shared" si="53"/>
        <v>7.191587816943236E-2</v>
      </c>
      <c r="H146" s="122">
        <f t="shared" si="53"/>
        <v>0.11266690937126023</v>
      </c>
      <c r="I146" s="122">
        <f t="shared" si="53"/>
        <v>0.14150781501996712</v>
      </c>
      <c r="J146" s="122">
        <f t="shared" si="53"/>
        <v>0.17329327877767225</v>
      </c>
      <c r="K146" s="122">
        <f t="shared" si="53"/>
        <v>0.2282446443045148</v>
      </c>
      <c r="L146" s="122">
        <f t="shared" si="53"/>
        <v>0.32468237507482883</v>
      </c>
      <c r="M146" s="122">
        <f t="shared" si="53"/>
        <v>0.39495670165436125</v>
      </c>
      <c r="N146" s="122">
        <f t="shared" si="53"/>
        <v>0.53361174630075014</v>
      </c>
      <c r="O146" s="122">
        <f t="shared" si="53"/>
        <v>0.8580744809685561</v>
      </c>
      <c r="P146" s="122">
        <f t="shared" si="53"/>
        <v>0.97384097902812694</v>
      </c>
      <c r="Q146" s="122">
        <f t="shared" si="53"/>
        <v>2.497861353115812</v>
      </c>
      <c r="R146" s="122">
        <f t="shared" si="53"/>
        <v>3.0228194372845651</v>
      </c>
      <c r="S146" s="122">
        <f t="shared" si="53"/>
        <v>3.314640674107626</v>
      </c>
      <c r="T146" s="122">
        <f t="shared" si="53"/>
        <v>4.6488213275380605</v>
      </c>
      <c r="U146" s="122">
        <f t="shared" si="53"/>
        <v>5.4881548487539584</v>
      </c>
      <c r="V146" s="122">
        <f t="shared" si="53"/>
        <v>5.7204295054086076</v>
      </c>
      <c r="W146" s="122">
        <f t="shared" si="53"/>
        <v>7.8029845530078408</v>
      </c>
      <c r="X146" s="122">
        <f t="shared" si="53"/>
        <v>11.44987430392216</v>
      </c>
      <c r="Y146" s="122">
        <f t="shared" si="53"/>
        <v>14.051592755655747</v>
      </c>
      <c r="DA146" s="130" t="s">
        <v>1876</v>
      </c>
    </row>
    <row r="147" spans="1:105" ht="12" customHeight="1" x14ac:dyDescent="0.25">
      <c r="A147" s="97" t="s">
        <v>53</v>
      </c>
      <c r="B147" s="98">
        <v>2.1819660560061183E-2</v>
      </c>
      <c r="C147" s="98">
        <v>1.9762690662694021E-2</v>
      </c>
      <c r="D147" s="98">
        <v>2.2650461752262277E-2</v>
      </c>
      <c r="E147" s="98">
        <v>4.2231642792539277E-2</v>
      </c>
      <c r="F147" s="98">
        <v>4.9752217547553212E-2</v>
      </c>
      <c r="G147" s="98">
        <v>7.191587816943236E-2</v>
      </c>
      <c r="H147" s="98">
        <v>0.11266690937126023</v>
      </c>
      <c r="I147" s="98">
        <v>0.14150781501996712</v>
      </c>
      <c r="J147" s="98">
        <v>0.17329327877767225</v>
      </c>
      <c r="K147" s="98">
        <v>0.2282446443045148</v>
      </c>
      <c r="L147" s="98">
        <v>0.32468237507482883</v>
      </c>
      <c r="M147" s="98">
        <v>0.39495670165436125</v>
      </c>
      <c r="N147" s="98">
        <v>0.53361174630075014</v>
      </c>
      <c r="O147" s="98">
        <v>0.8580744809685561</v>
      </c>
      <c r="P147" s="98">
        <v>0.97384097902812694</v>
      </c>
      <c r="Q147" s="98">
        <v>2.497861353115812</v>
      </c>
      <c r="R147" s="98">
        <v>3.0228194372845651</v>
      </c>
      <c r="S147" s="98">
        <v>3.314640674107626</v>
      </c>
      <c r="T147" s="98">
        <v>4.6488213275380605</v>
      </c>
      <c r="U147" s="98">
        <v>5.4881548487539584</v>
      </c>
      <c r="V147" s="98">
        <v>5.7204295054086076</v>
      </c>
      <c r="W147" s="98">
        <v>7.8029845530078408</v>
      </c>
      <c r="X147" s="98">
        <v>11.44987430392216</v>
      </c>
      <c r="Y147" s="98">
        <v>14.051592755655747</v>
      </c>
      <c r="DA147" s="63" t="s">
        <v>1877</v>
      </c>
    </row>
    <row r="148" spans="1:105" ht="12" customHeight="1" x14ac:dyDescent="0.25">
      <c r="A148" s="121" t="s">
        <v>55</v>
      </c>
      <c r="B148" s="122">
        <v>0.76519655332381664</v>
      </c>
      <c r="C148" s="122">
        <v>1.1454733833739037</v>
      </c>
      <c r="D148" s="122">
        <v>1.9028447078155231</v>
      </c>
      <c r="E148" s="122">
        <v>2.7186842099688522</v>
      </c>
      <c r="F148" s="122">
        <v>3.5174023901239777</v>
      </c>
      <c r="G148" s="122">
        <v>4.5425871189948275</v>
      </c>
      <c r="H148" s="122">
        <v>5.9492800289969017</v>
      </c>
      <c r="I148" s="122">
        <v>7.1608233432381612</v>
      </c>
      <c r="J148" s="122">
        <v>8.208012321746633</v>
      </c>
      <c r="K148" s="122">
        <v>9.3693417214764541</v>
      </c>
      <c r="L148" s="122">
        <v>10.734322710916334</v>
      </c>
      <c r="M148" s="122">
        <v>11.468304586238633</v>
      </c>
      <c r="N148" s="122">
        <v>12.822520088499797</v>
      </c>
      <c r="O148" s="122">
        <v>14.292007189019738</v>
      </c>
      <c r="P148" s="122">
        <v>16.890643386822184</v>
      </c>
      <c r="Q148" s="122">
        <v>18.944494267573806</v>
      </c>
      <c r="R148" s="122">
        <v>21.514145240457417</v>
      </c>
      <c r="S148" s="122">
        <v>25.721559204680556</v>
      </c>
      <c r="T148" s="122">
        <v>29.410152770805833</v>
      </c>
      <c r="U148" s="122">
        <v>32.870819470829723</v>
      </c>
      <c r="V148" s="122">
        <v>39.974373271001546</v>
      </c>
      <c r="W148" s="122">
        <v>43.602504632385866</v>
      </c>
      <c r="X148" s="122">
        <v>52.534323146191767</v>
      </c>
      <c r="Y148" s="122">
        <v>54.709998072580774</v>
      </c>
      <c r="DA148" s="130" t="s">
        <v>1878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0.76519655332381664</v>
      </c>
      <c r="C153" s="101">
        <v>1.1454733833739037</v>
      </c>
      <c r="D153" s="101">
        <v>1.9028447078155231</v>
      </c>
      <c r="E153" s="101">
        <v>2.617579958229177</v>
      </c>
      <c r="F153" s="101">
        <v>3.4033417736427665</v>
      </c>
      <c r="G153" s="101">
        <v>4.4083361448290788</v>
      </c>
      <c r="H153" s="101">
        <v>5.7643810410651959</v>
      </c>
      <c r="I153" s="101">
        <v>6.8635395006235349</v>
      </c>
      <c r="J153" s="101">
        <v>7.7860370742063276</v>
      </c>
      <c r="K153" s="101">
        <v>8.7280212265894583</v>
      </c>
      <c r="L153" s="101">
        <v>9.8023146916803299</v>
      </c>
      <c r="M153" s="101">
        <v>10.308677372913349</v>
      </c>
      <c r="N153" s="101">
        <v>11.460094474115886</v>
      </c>
      <c r="O153" s="101">
        <v>12.750746073285308</v>
      </c>
      <c r="P153" s="101">
        <v>14.954174971419981</v>
      </c>
      <c r="Q153" s="101">
        <v>16.790395134156029</v>
      </c>
      <c r="R153" s="101">
        <v>19.046409064495279</v>
      </c>
      <c r="S153" s="101">
        <v>22.713685149472767</v>
      </c>
      <c r="T153" s="101">
        <v>25.83185059835419</v>
      </c>
      <c r="U153" s="101">
        <v>28.916653822924182</v>
      </c>
      <c r="V153" s="101">
        <v>35.249343559089361</v>
      </c>
      <c r="W153" s="101">
        <v>38.379381520512354</v>
      </c>
      <c r="X153" s="101">
        <v>44.556979810058074</v>
      </c>
      <c r="Y153" s="101">
        <v>46.043304415891967</v>
      </c>
      <c r="DA153" s="131" t="s">
        <v>1883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0.10110425173967534</v>
      </c>
      <c r="F154" s="104">
        <v>0.11406061648121107</v>
      </c>
      <c r="G154" s="104">
        <v>0.13425097416574883</v>
      </c>
      <c r="H154" s="104">
        <v>0.18489898793170567</v>
      </c>
      <c r="I154" s="104">
        <v>0.29728384261462604</v>
      </c>
      <c r="J154" s="104">
        <v>0.42197524754030535</v>
      </c>
      <c r="K154" s="104">
        <v>0.6413204948869955</v>
      </c>
      <c r="L154" s="104">
        <v>0.93200801923600518</v>
      </c>
      <c r="M154" s="104">
        <v>1.1596272133252836</v>
      </c>
      <c r="N154" s="104">
        <v>1.3624256143839113</v>
      </c>
      <c r="O154" s="104">
        <v>1.5412611157344314</v>
      </c>
      <c r="P154" s="104">
        <v>1.936468415402204</v>
      </c>
      <c r="Q154" s="104">
        <v>2.1540991334177777</v>
      </c>
      <c r="R154" s="104">
        <v>2.4677361759621372</v>
      </c>
      <c r="S154" s="104">
        <v>3.0078740552077887</v>
      </c>
      <c r="T154" s="104">
        <v>3.5783021724516431</v>
      </c>
      <c r="U154" s="104">
        <v>3.9541656479055414</v>
      </c>
      <c r="V154" s="104">
        <v>4.7250297119121845</v>
      </c>
      <c r="W154" s="104">
        <v>5.2231231118735151</v>
      </c>
      <c r="X154" s="104">
        <v>7.9773433361336927</v>
      </c>
      <c r="Y154" s="104">
        <v>8.6666936566888086</v>
      </c>
      <c r="DA154" s="132" t="s">
        <v>1884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4.9372117149289491E-2</v>
      </c>
      <c r="F155" s="98">
        <v>5.6099126448624824E-2</v>
      </c>
      <c r="G155" s="98">
        <v>6.379497792251905E-2</v>
      </c>
      <c r="H155" s="98">
        <v>9.1862967487928132E-2</v>
      </c>
      <c r="I155" s="98">
        <v>0.14541376729933364</v>
      </c>
      <c r="J155" s="98">
        <v>0.20254599120731429</v>
      </c>
      <c r="K155" s="98">
        <v>0.31285992439674803</v>
      </c>
      <c r="L155" s="98">
        <v>0.44446857896543901</v>
      </c>
      <c r="M155" s="98">
        <v>0.49511188409448526</v>
      </c>
      <c r="N155" s="98">
        <v>0.56609025874077967</v>
      </c>
      <c r="O155" s="98">
        <v>0.62419798958566697</v>
      </c>
      <c r="P155" s="98">
        <v>0.83759752939521048</v>
      </c>
      <c r="Q155" s="98">
        <v>0.87353653134194809</v>
      </c>
      <c r="R155" s="98">
        <v>0.97151687338396264</v>
      </c>
      <c r="S155" s="98">
        <v>1.2235297736262227</v>
      </c>
      <c r="T155" s="98">
        <v>1.490920485112883</v>
      </c>
      <c r="U155" s="98">
        <v>1.6448028074320808</v>
      </c>
      <c r="V155" s="98">
        <v>2.0845452799388324</v>
      </c>
      <c r="W155" s="98">
        <v>2.0556678180385819</v>
      </c>
      <c r="X155" s="98">
        <v>3.3672140510754538</v>
      </c>
      <c r="Y155" s="98">
        <v>3.2164877911984022</v>
      </c>
      <c r="DA155" s="63" t="s">
        <v>1885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5.173213459038585E-2</v>
      </c>
      <c r="F156" s="98">
        <v>5.7961490032586244E-2</v>
      </c>
      <c r="G156" s="98">
        <v>7.0455996243229763E-2</v>
      </c>
      <c r="H156" s="98">
        <v>9.3036020443777553E-2</v>
      </c>
      <c r="I156" s="98">
        <v>0.15187007531529242</v>
      </c>
      <c r="J156" s="98">
        <v>0.21942925633299104</v>
      </c>
      <c r="K156" s="98">
        <v>0.32846057049024752</v>
      </c>
      <c r="L156" s="98">
        <v>0.48753944027056617</v>
      </c>
      <c r="M156" s="98">
        <v>0.66451532923079826</v>
      </c>
      <c r="N156" s="98">
        <v>0.79633535564313163</v>
      </c>
      <c r="O156" s="98">
        <v>0.91706312614876428</v>
      </c>
      <c r="P156" s="98">
        <v>1.0988708860069936</v>
      </c>
      <c r="Q156" s="98">
        <v>1.2805626020758294</v>
      </c>
      <c r="R156" s="98">
        <v>1.4962193025781745</v>
      </c>
      <c r="S156" s="98">
        <v>1.784344281581566</v>
      </c>
      <c r="T156" s="98">
        <v>2.0873816873387603</v>
      </c>
      <c r="U156" s="98">
        <v>2.3093628404734603</v>
      </c>
      <c r="V156" s="98">
        <v>2.640484431973352</v>
      </c>
      <c r="W156" s="98">
        <v>3.1674552938349332</v>
      </c>
      <c r="X156" s="98">
        <v>4.6101292850582389</v>
      </c>
      <c r="Y156" s="98">
        <v>5.4502058654904069</v>
      </c>
      <c r="DA156" s="63" t="s">
        <v>1886</v>
      </c>
    </row>
    <row r="157" spans="1:105" ht="12" customHeight="1" x14ac:dyDescent="0.25">
      <c r="A157" s="121" t="s">
        <v>54</v>
      </c>
      <c r="B157" s="122">
        <v>0.37165848241237387</v>
      </c>
      <c r="C157" s="122">
        <v>0.55398611420227062</v>
      </c>
      <c r="D157" s="122">
        <v>0.91069752209433219</v>
      </c>
      <c r="E157" s="122">
        <v>1.3024721761526685</v>
      </c>
      <c r="F157" s="122">
        <v>1.6971990799599381</v>
      </c>
      <c r="G157" s="122">
        <v>2.1930390931762287</v>
      </c>
      <c r="H157" s="122">
        <v>2.9685325072539754</v>
      </c>
      <c r="I157" s="122">
        <v>3.3696676618585113</v>
      </c>
      <c r="J157" s="122">
        <v>4.1646917256538449</v>
      </c>
      <c r="K157" s="122">
        <v>5.0966304676374996</v>
      </c>
      <c r="L157" s="122">
        <v>6.037138724024266</v>
      </c>
      <c r="M157" s="122">
        <v>6.2609645724168193</v>
      </c>
      <c r="N157" s="122">
        <v>7.644489642662001</v>
      </c>
      <c r="O157" s="122">
        <v>8.6964607598712487</v>
      </c>
      <c r="P157" s="122">
        <v>8.7002985400670632</v>
      </c>
      <c r="Q157" s="122">
        <v>10.268324331151662</v>
      </c>
      <c r="R157" s="122">
        <v>11.375314970358255</v>
      </c>
      <c r="S157" s="122">
        <v>12.796172016487493</v>
      </c>
      <c r="T157" s="122">
        <v>13.956019693873857</v>
      </c>
      <c r="U157" s="122">
        <v>15.233273367920317</v>
      </c>
      <c r="V157" s="122">
        <v>18.501681778161842</v>
      </c>
      <c r="W157" s="122">
        <v>25.860612127642753</v>
      </c>
      <c r="X157" s="122">
        <v>27.344896732272897</v>
      </c>
      <c r="Y157" s="122">
        <v>33.047512915654167</v>
      </c>
      <c r="DA157" s="130" t="s">
        <v>1887</v>
      </c>
    </row>
    <row r="158" spans="1:105" ht="12" customHeight="1" x14ac:dyDescent="0.25">
      <c r="A158" s="97" t="s">
        <v>50</v>
      </c>
      <c r="B158" s="98">
        <v>2.8172401017514444E-2</v>
      </c>
      <c r="C158" s="98">
        <v>4.4259636002338655E-2</v>
      </c>
      <c r="D158" s="98">
        <v>4.9470920946282387E-2</v>
      </c>
      <c r="E158" s="98">
        <v>5.5041721137736532E-2</v>
      </c>
      <c r="F158" s="98">
        <v>7.6613425553674314E-2</v>
      </c>
      <c r="G158" s="98">
        <v>6.134058331262749E-2</v>
      </c>
      <c r="H158" s="98">
        <v>9.1297405476588572E-2</v>
      </c>
      <c r="I158" s="98">
        <v>8.4979153558920884E-2</v>
      </c>
      <c r="J158" s="98">
        <v>7.0745928607213959E-2</v>
      </c>
      <c r="K158" s="98">
        <v>2.7783004126862413E-2</v>
      </c>
      <c r="L158" s="98">
        <v>0.11164480553592573</v>
      </c>
      <c r="M158" s="98">
        <v>0.23182142682705317</v>
      </c>
      <c r="N158" s="98">
        <v>0.35415828580394854</v>
      </c>
      <c r="O158" s="98">
        <v>0.31224302231049783</v>
      </c>
      <c r="P158" s="98">
        <v>0.55384123275008001</v>
      </c>
      <c r="Q158" s="98">
        <v>0.4572521413092791</v>
      </c>
      <c r="R158" s="98">
        <v>0.31430427193873767</v>
      </c>
      <c r="S158" s="98">
        <v>0.34311834036299199</v>
      </c>
      <c r="T158" s="98">
        <v>0.48938822775296942</v>
      </c>
      <c r="U158" s="98">
        <v>0.49504232590750791</v>
      </c>
      <c r="V158" s="98">
        <v>0.66584404750520843</v>
      </c>
      <c r="W158" s="98">
        <v>0.49131485146426979</v>
      </c>
      <c r="X158" s="98">
        <v>0.38093679948109821</v>
      </c>
      <c r="Y158" s="98">
        <v>0.40830369586918391</v>
      </c>
      <c r="DA158" s="63" t="s">
        <v>1888</v>
      </c>
    </row>
    <row r="159" spans="1:105" ht="12" customHeight="1" x14ac:dyDescent="0.25">
      <c r="A159" s="109" t="s">
        <v>120</v>
      </c>
      <c r="B159" s="33">
        <v>0.34348608139485942</v>
      </c>
      <c r="C159" s="33">
        <v>0.509726478199932</v>
      </c>
      <c r="D159" s="33">
        <v>0.86122660114804983</v>
      </c>
      <c r="E159" s="33">
        <v>1.247430455014932</v>
      </c>
      <c r="F159" s="33">
        <v>1.6205856544062638</v>
      </c>
      <c r="G159" s="33">
        <v>2.1316985098636012</v>
      </c>
      <c r="H159" s="33">
        <v>2.8772351017773867</v>
      </c>
      <c r="I159" s="33">
        <v>3.2846885082995905</v>
      </c>
      <c r="J159" s="33">
        <v>4.0939457970466311</v>
      </c>
      <c r="K159" s="33">
        <v>5.0688474635106369</v>
      </c>
      <c r="L159" s="33">
        <v>5.92549391848834</v>
      </c>
      <c r="M159" s="33">
        <v>6.0291431455897664</v>
      </c>
      <c r="N159" s="33">
        <v>7.2903313568580526</v>
      </c>
      <c r="O159" s="33">
        <v>8.3842177375607516</v>
      </c>
      <c r="P159" s="33">
        <v>8.1464573073169824</v>
      </c>
      <c r="Q159" s="33">
        <v>9.8110721898423829</v>
      </c>
      <c r="R159" s="33">
        <v>11.061010698419517</v>
      </c>
      <c r="S159" s="33">
        <v>12.453053676124501</v>
      </c>
      <c r="T159" s="33">
        <v>13.466631466120887</v>
      </c>
      <c r="U159" s="33">
        <v>14.738231042012808</v>
      </c>
      <c r="V159" s="33">
        <v>17.835837730656635</v>
      </c>
      <c r="W159" s="33">
        <v>25.369297276178482</v>
      </c>
      <c r="X159" s="33">
        <v>26.963959932791798</v>
      </c>
      <c r="Y159" s="33">
        <v>32.639209219784981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143.45479154719774</v>
      </c>
      <c r="C161" s="117">
        <f t="shared" si="54"/>
        <v>157.5827495073448</v>
      </c>
      <c r="D161" s="117">
        <f t="shared" si="54"/>
        <v>145.91014270979699</v>
      </c>
      <c r="E161" s="117">
        <f t="shared" si="54"/>
        <v>153.43826574776506</v>
      </c>
      <c r="F161" s="117">
        <f t="shared" si="54"/>
        <v>148.91236340254389</v>
      </c>
      <c r="G161" s="117">
        <f t="shared" si="54"/>
        <v>145.58559750559357</v>
      </c>
      <c r="H161" s="117">
        <f t="shared" si="54"/>
        <v>150.13498754164397</v>
      </c>
      <c r="I161" s="117">
        <f t="shared" si="54"/>
        <v>131.01600237074013</v>
      </c>
      <c r="J161" s="117">
        <f t="shared" si="54"/>
        <v>120.00326213997923</v>
      </c>
      <c r="K161" s="117">
        <f t="shared" si="54"/>
        <v>106.75000679527422</v>
      </c>
      <c r="L161" s="117">
        <f t="shared" si="54"/>
        <v>110.61605058992136</v>
      </c>
      <c r="M161" s="117">
        <f t="shared" si="54"/>
        <v>86.852524565315136</v>
      </c>
      <c r="N161" s="117">
        <f t="shared" si="54"/>
        <v>88.930408352149044</v>
      </c>
      <c r="O161" s="117">
        <f t="shared" si="54"/>
        <v>90.306182404460415</v>
      </c>
      <c r="P161" s="117">
        <f t="shared" si="54"/>
        <v>77.069098074152151</v>
      </c>
      <c r="Q161" s="117">
        <f t="shared" si="54"/>
        <v>82.774869009917111</v>
      </c>
      <c r="R161" s="117">
        <f t="shared" ref="R161:V161" si="55">R162+R164+R166+R175</f>
        <v>106.75237709425723</v>
      </c>
      <c r="S161" s="117">
        <f t="shared" si="55"/>
        <v>108.18356089029272</v>
      </c>
      <c r="T161" s="117">
        <f t="shared" si="55"/>
        <v>98.215127314945605</v>
      </c>
      <c r="U161" s="117">
        <f t="shared" si="55"/>
        <v>104.06112060523564</v>
      </c>
      <c r="V161" s="117">
        <f t="shared" si="55"/>
        <v>103.64423742501951</v>
      </c>
      <c r="W161" s="117">
        <f t="shared" ref="W161:Y161" si="56">W162+W164+W166+W175</f>
        <v>135.26967705674664</v>
      </c>
      <c r="X161" s="117">
        <f t="shared" si="56"/>
        <v>61.561218732802594</v>
      </c>
      <c r="Y161" s="117">
        <f t="shared" si="56"/>
        <v>45.413753724378587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115.9253901490646</v>
      </c>
      <c r="C162" s="122">
        <f t="shared" si="57"/>
        <v>130.01172861228508</v>
      </c>
      <c r="D162" s="122">
        <f t="shared" si="57"/>
        <v>118.69339892836156</v>
      </c>
      <c r="E162" s="122">
        <f t="shared" si="57"/>
        <v>125.30992349821317</v>
      </c>
      <c r="F162" s="122">
        <f t="shared" si="57"/>
        <v>121.24032638775151</v>
      </c>
      <c r="G162" s="122">
        <f t="shared" si="57"/>
        <v>117.64029744713513</v>
      </c>
      <c r="H162" s="122">
        <f t="shared" si="57"/>
        <v>121.48461625649622</v>
      </c>
      <c r="I162" s="122">
        <f t="shared" si="57"/>
        <v>105.65933739875328</v>
      </c>
      <c r="J162" s="122">
        <f t="shared" si="57"/>
        <v>97.112313443394569</v>
      </c>
      <c r="K162" s="122">
        <f t="shared" si="57"/>
        <v>86.383480084235401</v>
      </c>
      <c r="L162" s="122">
        <f t="shared" si="57"/>
        <v>91.855745455097946</v>
      </c>
      <c r="M162" s="122">
        <f t="shared" si="57"/>
        <v>71.433440600821626</v>
      </c>
      <c r="N162" s="122">
        <f t="shared" si="57"/>
        <v>74.174763743106425</v>
      </c>
      <c r="O162" s="122">
        <f t="shared" si="57"/>
        <v>76.135584890596377</v>
      </c>
      <c r="P162" s="122">
        <f t="shared" si="57"/>
        <v>63.173076693207832</v>
      </c>
      <c r="Q162" s="122">
        <f t="shared" si="57"/>
        <v>67.296496867131566</v>
      </c>
      <c r="R162" s="122">
        <f t="shared" si="57"/>
        <v>89.589840251832797</v>
      </c>
      <c r="S162" s="122">
        <f t="shared" si="57"/>
        <v>89.6870046298733</v>
      </c>
      <c r="T162" s="122">
        <f t="shared" si="57"/>
        <v>79.679997957459179</v>
      </c>
      <c r="U162" s="122">
        <f t="shared" si="57"/>
        <v>85.265578506282978</v>
      </c>
      <c r="V162" s="122">
        <f t="shared" si="57"/>
        <v>84.822000389836049</v>
      </c>
      <c r="W162" s="122">
        <f t="shared" si="57"/>
        <v>118.55771530635189</v>
      </c>
      <c r="X162" s="122">
        <f t="shared" si="57"/>
        <v>48.670253614515815</v>
      </c>
      <c r="Y162" s="122">
        <f t="shared" si="57"/>
        <v>36.882022208046074</v>
      </c>
      <c r="DA162" s="130" t="s">
        <v>1891</v>
      </c>
    </row>
    <row r="163" spans="1:105" ht="12" customHeight="1" x14ac:dyDescent="0.25">
      <c r="A163" s="97" t="s">
        <v>53</v>
      </c>
      <c r="B163" s="33">
        <v>115.9253901490646</v>
      </c>
      <c r="C163" s="33">
        <v>130.01172861228508</v>
      </c>
      <c r="D163" s="33">
        <v>118.69339892836156</v>
      </c>
      <c r="E163" s="33">
        <v>125.30992349821317</v>
      </c>
      <c r="F163" s="33">
        <v>121.24032638775151</v>
      </c>
      <c r="G163" s="33">
        <v>117.64029744713513</v>
      </c>
      <c r="H163" s="33">
        <v>121.48461625649622</v>
      </c>
      <c r="I163" s="33">
        <v>105.65933739875328</v>
      </c>
      <c r="J163" s="33">
        <v>97.112313443394569</v>
      </c>
      <c r="K163" s="33">
        <v>86.383480084235401</v>
      </c>
      <c r="L163" s="33">
        <v>91.855745455097946</v>
      </c>
      <c r="M163" s="33">
        <v>71.433440600821626</v>
      </c>
      <c r="N163" s="33">
        <v>74.174763743106425</v>
      </c>
      <c r="O163" s="33">
        <v>76.135584890596377</v>
      </c>
      <c r="P163" s="33">
        <v>63.173076693207832</v>
      </c>
      <c r="Q163" s="33">
        <v>67.296496867131566</v>
      </c>
      <c r="R163" s="33">
        <v>89.589840251832797</v>
      </c>
      <c r="S163" s="33">
        <v>89.6870046298733</v>
      </c>
      <c r="T163" s="33">
        <v>79.679997957459179</v>
      </c>
      <c r="U163" s="33">
        <v>85.265578506282978</v>
      </c>
      <c r="V163" s="33">
        <v>84.822000389836049</v>
      </c>
      <c r="W163" s="33">
        <v>118.55771530635189</v>
      </c>
      <c r="X163" s="33">
        <v>48.670253614515815</v>
      </c>
      <c r="Y163" s="33">
        <v>36.882022208046074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0.26100129489603241</v>
      </c>
      <c r="C164" s="122">
        <f t="shared" si="58"/>
        <v>0.23045114571612743</v>
      </c>
      <c r="D164" s="122">
        <f t="shared" si="58"/>
        <v>0.22550924869272143</v>
      </c>
      <c r="E164" s="122">
        <f t="shared" si="58"/>
        <v>0.26882630367909344</v>
      </c>
      <c r="F164" s="122">
        <f t="shared" si="58"/>
        <v>0.20584561910957813</v>
      </c>
      <c r="G164" s="122">
        <f t="shared" si="58"/>
        <v>0.20890313211098127</v>
      </c>
      <c r="H164" s="122">
        <f t="shared" si="58"/>
        <v>0.23415378011459728</v>
      </c>
      <c r="I164" s="122">
        <f t="shared" si="58"/>
        <v>0.22545492091295513</v>
      </c>
      <c r="J164" s="122">
        <f t="shared" si="58"/>
        <v>0.21197008482890325</v>
      </c>
      <c r="K164" s="122">
        <f t="shared" si="58"/>
        <v>0.20153023405000856</v>
      </c>
      <c r="L164" s="122">
        <f t="shared" si="58"/>
        <v>0.20591643338259941</v>
      </c>
      <c r="M164" s="122">
        <f t="shared" si="58"/>
        <v>0.18475808159961307</v>
      </c>
      <c r="N164" s="122">
        <f t="shared" si="58"/>
        <v>0.20515430560006487</v>
      </c>
      <c r="O164" s="122">
        <f t="shared" si="58"/>
        <v>0.2904054342757087</v>
      </c>
      <c r="P164" s="122">
        <f t="shared" si="58"/>
        <v>0.32668289114586146</v>
      </c>
      <c r="Q164" s="122">
        <f t="shared" si="58"/>
        <v>0.84330003330693826</v>
      </c>
      <c r="R164" s="122">
        <f t="shared" si="58"/>
        <v>1.0537017510675453</v>
      </c>
      <c r="S164" s="122">
        <f t="shared" si="58"/>
        <v>1.2069978037000031</v>
      </c>
      <c r="T164" s="122">
        <f t="shared" si="58"/>
        <v>1.6278911219563972</v>
      </c>
      <c r="U164" s="122">
        <f t="shared" si="58"/>
        <v>1.7264436802949861</v>
      </c>
      <c r="V164" s="122">
        <f t="shared" si="58"/>
        <v>1.5222211796799598</v>
      </c>
      <c r="W164" s="122">
        <f t="shared" si="58"/>
        <v>1.6179248951481287</v>
      </c>
      <c r="X164" s="122">
        <f t="shared" si="58"/>
        <v>1.7028840299648758</v>
      </c>
      <c r="Y164" s="122">
        <f t="shared" si="58"/>
        <v>1.4118272094308588</v>
      </c>
      <c r="DA164" s="130" t="s">
        <v>1893</v>
      </c>
    </row>
    <row r="165" spans="1:105" ht="12" customHeight="1" x14ac:dyDescent="0.25">
      <c r="A165" s="97" t="s">
        <v>53</v>
      </c>
      <c r="B165" s="98">
        <v>0.26100129489603241</v>
      </c>
      <c r="C165" s="98">
        <v>0.23045114571612743</v>
      </c>
      <c r="D165" s="98">
        <v>0.22550924869272143</v>
      </c>
      <c r="E165" s="98">
        <v>0.26882630367909344</v>
      </c>
      <c r="F165" s="98">
        <v>0.20584561910957813</v>
      </c>
      <c r="G165" s="98">
        <v>0.20890313211098127</v>
      </c>
      <c r="H165" s="98">
        <v>0.23415378011459728</v>
      </c>
      <c r="I165" s="98">
        <v>0.22545492091295513</v>
      </c>
      <c r="J165" s="98">
        <v>0.21197008482890325</v>
      </c>
      <c r="K165" s="98">
        <v>0.20153023405000856</v>
      </c>
      <c r="L165" s="98">
        <v>0.20591643338259941</v>
      </c>
      <c r="M165" s="98">
        <v>0.18475808159961307</v>
      </c>
      <c r="N165" s="98">
        <v>0.20515430560006487</v>
      </c>
      <c r="O165" s="98">
        <v>0.2904054342757087</v>
      </c>
      <c r="P165" s="98">
        <v>0.32668289114586146</v>
      </c>
      <c r="Q165" s="98">
        <v>0.84330003330693826</v>
      </c>
      <c r="R165" s="98">
        <v>1.0537017510675453</v>
      </c>
      <c r="S165" s="98">
        <v>1.2069978037000031</v>
      </c>
      <c r="T165" s="98">
        <v>1.6278911219563972</v>
      </c>
      <c r="U165" s="98">
        <v>1.7264436802949861</v>
      </c>
      <c r="V165" s="98">
        <v>1.5222211796799598</v>
      </c>
      <c r="W165" s="98">
        <v>1.6179248951481287</v>
      </c>
      <c r="X165" s="98">
        <v>1.7028840299648758</v>
      </c>
      <c r="Y165" s="98">
        <v>1.4118272094308588</v>
      </c>
      <c r="DA165" s="63" t="s">
        <v>1894</v>
      </c>
    </row>
    <row r="166" spans="1:105" ht="12" customHeight="1" x14ac:dyDescent="0.25">
      <c r="A166" s="121" t="s">
        <v>55</v>
      </c>
      <c r="B166" s="122">
        <v>18.35386855737098</v>
      </c>
      <c r="C166" s="122">
        <v>18.428963123200479</v>
      </c>
      <c r="D166" s="122">
        <v>18.258790807049682</v>
      </c>
      <c r="E166" s="122">
        <v>18.846759869651827</v>
      </c>
      <c r="F166" s="122">
        <v>18.522638269891225</v>
      </c>
      <c r="G166" s="122">
        <v>18.725037523267417</v>
      </c>
      <c r="H166" s="122">
        <v>18.969851981768272</v>
      </c>
      <c r="I166" s="122">
        <v>17.098733121240045</v>
      </c>
      <c r="J166" s="122">
        <v>15.067982496901747</v>
      </c>
      <c r="K166" s="122">
        <v>13.087074895504344</v>
      </c>
      <c r="L166" s="122">
        <v>11.895603224547065</v>
      </c>
      <c r="M166" s="122">
        <v>9.8719166342821811</v>
      </c>
      <c r="N166" s="122">
        <v>9.1297150154559432</v>
      </c>
      <c r="O166" s="122">
        <v>8.639990519557859</v>
      </c>
      <c r="P166" s="122">
        <v>8.9695584727997755</v>
      </c>
      <c r="Q166" s="122">
        <v>9.5049670672079642</v>
      </c>
      <c r="R166" s="122">
        <v>10.549663093904645</v>
      </c>
      <c r="S166" s="122">
        <v>11.554639459959363</v>
      </c>
      <c r="T166" s="122">
        <v>11.47330044842599</v>
      </c>
      <c r="U166" s="122">
        <v>11.67050857604338</v>
      </c>
      <c r="V166" s="122">
        <v>11.839181490749198</v>
      </c>
      <c r="W166" s="122">
        <v>9.5024588453703434</v>
      </c>
      <c r="X166" s="122">
        <v>7.39107750310282</v>
      </c>
      <c r="Y166" s="122">
        <v>4.4762580266667902</v>
      </c>
      <c r="DA166" s="130" t="s">
        <v>1895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18.35386855737098</v>
      </c>
      <c r="C171" s="101">
        <v>18.428963123200479</v>
      </c>
      <c r="D171" s="101">
        <v>18.258790807049682</v>
      </c>
      <c r="E171" s="101">
        <v>18.500624867307632</v>
      </c>
      <c r="F171" s="101">
        <v>18.137202357289613</v>
      </c>
      <c r="G171" s="101">
        <v>18.283622573112776</v>
      </c>
      <c r="H171" s="101">
        <v>18.416641847991265</v>
      </c>
      <c r="I171" s="101">
        <v>16.504444339865092</v>
      </c>
      <c r="J171" s="101">
        <v>14.483377310317845</v>
      </c>
      <c r="K171" s="101">
        <v>12.456874711174491</v>
      </c>
      <c r="L171" s="101">
        <v>11.167181912363619</v>
      </c>
      <c r="M171" s="101">
        <v>9.1312617309761901</v>
      </c>
      <c r="N171" s="101">
        <v>8.2763492928931335</v>
      </c>
      <c r="O171" s="101">
        <v>7.7168229499494911</v>
      </c>
      <c r="P171" s="101">
        <v>7.9548947489304496</v>
      </c>
      <c r="Q171" s="101">
        <v>8.4338114153742207</v>
      </c>
      <c r="R171" s="101">
        <v>9.3516779055101242</v>
      </c>
      <c r="S171" s="101">
        <v>10.226588618476217</v>
      </c>
      <c r="T171" s="101">
        <v>10.125162384677239</v>
      </c>
      <c r="U171" s="101">
        <v>10.305854801797969</v>
      </c>
      <c r="V171" s="101">
        <v>10.447613226447036</v>
      </c>
      <c r="W171" s="101">
        <v>8.3667482672082052</v>
      </c>
      <c r="X171" s="101">
        <v>6.4691744301838892</v>
      </c>
      <c r="Y171" s="101">
        <v>3.8982264998662677</v>
      </c>
      <c r="DA171" s="131" t="s">
        <v>1900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0.34613500234419481</v>
      </c>
      <c r="F172" s="104">
        <v>0.3854359126016122</v>
      </c>
      <c r="G172" s="104">
        <v>0.44141495015464094</v>
      </c>
      <c r="H172" s="104">
        <v>0.55321013377700812</v>
      </c>
      <c r="I172" s="104">
        <v>0.59428878137495467</v>
      </c>
      <c r="J172" s="104">
        <v>0.58460518658390181</v>
      </c>
      <c r="K172" s="104">
        <v>0.63020018432985303</v>
      </c>
      <c r="L172" s="104">
        <v>0.72842131218344597</v>
      </c>
      <c r="M172" s="104">
        <v>0.74065490330599137</v>
      </c>
      <c r="N172" s="104">
        <v>0.85336572256280907</v>
      </c>
      <c r="O172" s="104">
        <v>0.92316756960836743</v>
      </c>
      <c r="P172" s="104">
        <v>1.0146637238693261</v>
      </c>
      <c r="Q172" s="104">
        <v>1.0711556518337426</v>
      </c>
      <c r="R172" s="104">
        <v>1.197985188394521</v>
      </c>
      <c r="S172" s="104">
        <v>1.3280508414831451</v>
      </c>
      <c r="T172" s="104">
        <v>1.3481380637487508</v>
      </c>
      <c r="U172" s="104">
        <v>1.3646537742454115</v>
      </c>
      <c r="V172" s="104">
        <v>1.3915682643021619</v>
      </c>
      <c r="W172" s="104">
        <v>1.1357105781621382</v>
      </c>
      <c r="X172" s="104">
        <v>0.92190307291893059</v>
      </c>
      <c r="Y172" s="104">
        <v>0.57803152680052228</v>
      </c>
      <c r="DA172" s="132" t="s">
        <v>1901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0.16902768767043796</v>
      </c>
      <c r="F173" s="98">
        <v>0.18957128819692806</v>
      </c>
      <c r="G173" s="98">
        <v>0.20975681684825784</v>
      </c>
      <c r="H173" s="98">
        <v>0.27485020389576381</v>
      </c>
      <c r="I173" s="98">
        <v>0.29069111124040126</v>
      </c>
      <c r="J173" s="98">
        <v>0.28060754196314147</v>
      </c>
      <c r="K173" s="98">
        <v>0.30743502444748139</v>
      </c>
      <c r="L173" s="98">
        <v>0.34737939892374836</v>
      </c>
      <c r="M173" s="98">
        <v>0.31622838824909888</v>
      </c>
      <c r="N173" s="98">
        <v>0.35457497098257584</v>
      </c>
      <c r="O173" s="98">
        <v>0.37387522147773339</v>
      </c>
      <c r="P173" s="98">
        <v>0.43888132722442152</v>
      </c>
      <c r="Q173" s="98">
        <v>0.43437814820786097</v>
      </c>
      <c r="R173" s="98">
        <v>0.47163178784116488</v>
      </c>
      <c r="S173" s="98">
        <v>0.54021867791659584</v>
      </c>
      <c r="T173" s="98">
        <v>0.56170959274418097</v>
      </c>
      <c r="U173" s="98">
        <v>0.56765106950958311</v>
      </c>
      <c r="V173" s="98">
        <v>0.61391932621092837</v>
      </c>
      <c r="W173" s="98">
        <v>0.44698231998909782</v>
      </c>
      <c r="X173" s="98">
        <v>0.38913267864521445</v>
      </c>
      <c r="Y173" s="98">
        <v>0.21452602601763013</v>
      </c>
      <c r="DA173" s="63" t="s">
        <v>1902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0.17710731467375684</v>
      </c>
      <c r="F174" s="33">
        <v>0.19586462440468413</v>
      </c>
      <c r="G174" s="33">
        <v>0.23165813330638313</v>
      </c>
      <c r="H174" s="33">
        <v>0.27835992988124431</v>
      </c>
      <c r="I174" s="33">
        <v>0.30359767013455347</v>
      </c>
      <c r="J174" s="33">
        <v>0.30399764462076034</v>
      </c>
      <c r="K174" s="33">
        <v>0.3227651598823717</v>
      </c>
      <c r="L174" s="33">
        <v>0.38104191325969761</v>
      </c>
      <c r="M174" s="33">
        <v>0.42442651505689249</v>
      </c>
      <c r="N174" s="33">
        <v>0.49879075158023317</v>
      </c>
      <c r="O174" s="33">
        <v>0.5492923481306341</v>
      </c>
      <c r="P174" s="33">
        <v>0.5757823966449046</v>
      </c>
      <c r="Q174" s="33">
        <v>0.63677750362588159</v>
      </c>
      <c r="R174" s="33">
        <v>0.72635340055335595</v>
      </c>
      <c r="S174" s="33">
        <v>0.78783216356654939</v>
      </c>
      <c r="T174" s="33">
        <v>0.78642847100456992</v>
      </c>
      <c r="U174" s="33">
        <v>0.79700270473582835</v>
      </c>
      <c r="V174" s="33">
        <v>0.77764893809123348</v>
      </c>
      <c r="W174" s="33">
        <v>0.68872825817304029</v>
      </c>
      <c r="X174" s="33">
        <v>0.5327703942737162</v>
      </c>
      <c r="Y174" s="33">
        <v>0.36350550078289218</v>
      </c>
      <c r="DA174" s="60" t="s">
        <v>1903</v>
      </c>
    </row>
    <row r="175" spans="1:105" ht="12" customHeight="1" x14ac:dyDescent="0.25">
      <c r="A175" s="121" t="s">
        <v>54</v>
      </c>
      <c r="B175" s="122">
        <v>8.91453154586614</v>
      </c>
      <c r="C175" s="122">
        <v>8.9116066261431062</v>
      </c>
      <c r="D175" s="122">
        <v>8.7324437256930398</v>
      </c>
      <c r="E175" s="122">
        <v>9.0127560762209527</v>
      </c>
      <c r="F175" s="122">
        <v>8.9435531257915653</v>
      </c>
      <c r="G175" s="122">
        <v>9.0113594030800588</v>
      </c>
      <c r="H175" s="122">
        <v>9.4463655232649</v>
      </c>
      <c r="I175" s="122">
        <v>8.0324769298338587</v>
      </c>
      <c r="J175" s="122">
        <v>7.61099611485401</v>
      </c>
      <c r="K175" s="122">
        <v>7.0779215814844578</v>
      </c>
      <c r="L175" s="122">
        <v>6.6587854768937538</v>
      </c>
      <c r="M175" s="122">
        <v>5.3624092486117103</v>
      </c>
      <c r="N175" s="122">
        <v>5.4207752879866087</v>
      </c>
      <c r="O175" s="122">
        <v>5.2402015600304672</v>
      </c>
      <c r="P175" s="122">
        <v>4.5997800169986718</v>
      </c>
      <c r="Q175" s="122">
        <v>5.1301050422706487</v>
      </c>
      <c r="R175" s="122">
        <v>5.55917199745224</v>
      </c>
      <c r="S175" s="122">
        <v>5.7349189967600545</v>
      </c>
      <c r="T175" s="122">
        <v>5.4339377871040453</v>
      </c>
      <c r="U175" s="122">
        <v>5.3985898426142951</v>
      </c>
      <c r="V175" s="122">
        <v>5.4608343647543016</v>
      </c>
      <c r="W175" s="122">
        <v>5.5915780098762458</v>
      </c>
      <c r="X175" s="122">
        <v>3.7970035852190782</v>
      </c>
      <c r="Y175" s="122">
        <v>2.6436462802348597</v>
      </c>
      <c r="DA175" s="130" t="s">
        <v>1904</v>
      </c>
    </row>
    <row r="176" spans="1:105" ht="12" customHeight="1" x14ac:dyDescent="0.25">
      <c r="A176" s="97" t="s">
        <v>50</v>
      </c>
      <c r="B176" s="98">
        <v>0.67584365154016379</v>
      </c>
      <c r="C176" s="98">
        <v>0.72349325566277778</v>
      </c>
      <c r="D176" s="98">
        <v>0.60862711218675569</v>
      </c>
      <c r="E176" s="98">
        <v>0.53141177403384199</v>
      </c>
      <c r="F176" s="98">
        <v>0.55053547300367944</v>
      </c>
      <c r="G176" s="98">
        <v>0.34540590365324758</v>
      </c>
      <c r="H176" s="98">
        <v>0.33799935344722493</v>
      </c>
      <c r="I176" s="98">
        <v>0.26689999756553501</v>
      </c>
      <c r="J176" s="98">
        <v>0.17486005653861153</v>
      </c>
      <c r="K176" s="98">
        <v>4.2628371419020476E-2</v>
      </c>
      <c r="L176" s="98">
        <v>0.12958118413022204</v>
      </c>
      <c r="M176" s="98">
        <v>0.18631928726389183</v>
      </c>
      <c r="N176" s="98">
        <v>0.24550667347784724</v>
      </c>
      <c r="O176" s="98">
        <v>0.19561497091284594</v>
      </c>
      <c r="P176" s="98">
        <v>0.30290839476237141</v>
      </c>
      <c r="Q176" s="98">
        <v>0.24540003700351748</v>
      </c>
      <c r="R176" s="98">
        <v>0.16812234916717486</v>
      </c>
      <c r="S176" s="98">
        <v>0.16863656594097945</v>
      </c>
      <c r="T176" s="98">
        <v>0.19848076672586376</v>
      </c>
      <c r="U176" s="98">
        <v>0.17259432209258557</v>
      </c>
      <c r="V176" s="98">
        <v>0.18293998039741494</v>
      </c>
      <c r="W176" s="98">
        <v>0.12127083242274579</v>
      </c>
      <c r="X176" s="98">
        <v>8.0180155630080407E-2</v>
      </c>
      <c r="Y176" s="98">
        <v>6.5307759517851574E-2</v>
      </c>
      <c r="DA176" s="63" t="s">
        <v>1905</v>
      </c>
    </row>
    <row r="177" spans="1:105" ht="12" customHeight="1" x14ac:dyDescent="0.25">
      <c r="A177" s="109" t="s">
        <v>120</v>
      </c>
      <c r="B177" s="33">
        <v>8.2386878943259756</v>
      </c>
      <c r="C177" s="33">
        <v>8.1881133704803286</v>
      </c>
      <c r="D177" s="33">
        <v>8.1238166135062837</v>
      </c>
      <c r="E177" s="33">
        <v>8.4813443021871109</v>
      </c>
      <c r="F177" s="33">
        <v>8.3930176527878864</v>
      </c>
      <c r="G177" s="33">
        <v>8.665953499426811</v>
      </c>
      <c r="H177" s="33">
        <v>9.1083661698176748</v>
      </c>
      <c r="I177" s="33">
        <v>7.7655769322683232</v>
      </c>
      <c r="J177" s="33">
        <v>7.4361360583153981</v>
      </c>
      <c r="K177" s="33">
        <v>7.0352932100654373</v>
      </c>
      <c r="L177" s="33">
        <v>6.5292042927635316</v>
      </c>
      <c r="M177" s="33">
        <v>5.1760899613478184</v>
      </c>
      <c r="N177" s="33">
        <v>5.1752686145087612</v>
      </c>
      <c r="O177" s="33">
        <v>5.0445865891176211</v>
      </c>
      <c r="P177" s="33">
        <v>4.2968716222363001</v>
      </c>
      <c r="Q177" s="33">
        <v>4.884705005267131</v>
      </c>
      <c r="R177" s="33">
        <v>5.3910496482850654</v>
      </c>
      <c r="S177" s="33">
        <v>5.5662824308190748</v>
      </c>
      <c r="T177" s="33">
        <v>5.2354570203781812</v>
      </c>
      <c r="U177" s="33">
        <v>5.2259955205217095</v>
      </c>
      <c r="V177" s="33">
        <v>5.2778943843568866</v>
      </c>
      <c r="W177" s="33">
        <v>5.4703071774534999</v>
      </c>
      <c r="X177" s="33">
        <v>3.7168234295889979</v>
      </c>
      <c r="Y177" s="33">
        <v>2.5783385207170082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0.5714195316338726</v>
      </c>
      <c r="C3" s="119">
        <f>IF(RES_hhdet_tes!C3=0,"",RES_hhdet_tes!C3/RES_hhdet_fec!C3)</f>
        <v>0.5720002146850357</v>
      </c>
      <c r="D3" s="119">
        <f>IF(RES_hhdet_tes!D3=0,"",RES_hhdet_tes!D3/RES_hhdet_fec!D3)</f>
        <v>0.57408627195805362</v>
      </c>
      <c r="E3" s="119">
        <f>IF(RES_hhdet_tes!E3=0,"",RES_hhdet_tes!E3/RES_hhdet_fec!E3)</f>
        <v>0.57630294490168754</v>
      </c>
      <c r="F3" s="119">
        <f>IF(RES_hhdet_tes!F3=0,"",RES_hhdet_tes!F3/RES_hhdet_fec!F3)</f>
        <v>0.57935240033653657</v>
      </c>
      <c r="G3" s="119">
        <f>IF(RES_hhdet_tes!G3=0,"",RES_hhdet_tes!G3/RES_hhdet_fec!G3)</f>
        <v>0.58385934365688941</v>
      </c>
      <c r="H3" s="119">
        <f>IF(RES_hhdet_tes!H3=0,"",RES_hhdet_tes!H3/RES_hhdet_fec!H3)</f>
        <v>0.58793488316192821</v>
      </c>
      <c r="I3" s="119">
        <f>IF(RES_hhdet_tes!I3=0,"",RES_hhdet_tes!I3/RES_hhdet_fec!I3)</f>
        <v>0.59273577173519654</v>
      </c>
      <c r="J3" s="119">
        <f>IF(RES_hhdet_tes!J3=0,"",RES_hhdet_tes!J3/RES_hhdet_fec!J3)</f>
        <v>0.59968006077483027</v>
      </c>
      <c r="K3" s="119">
        <f>IF(RES_hhdet_tes!K3=0,"",RES_hhdet_tes!K3/RES_hhdet_fec!K3)</f>
        <v>0.60799368668828302</v>
      </c>
      <c r="L3" s="119">
        <f>IF(RES_hhdet_tes!L3=0,"",RES_hhdet_tes!L3/RES_hhdet_fec!L3)</f>
        <v>0.61630704221641552</v>
      </c>
      <c r="M3" s="119">
        <f>IF(RES_hhdet_tes!M3=0,"",RES_hhdet_tes!M3/RES_hhdet_fec!M3)</f>
        <v>0.62508819342426014</v>
      </c>
      <c r="N3" s="119">
        <f>IF(RES_hhdet_tes!N3=0,"",RES_hhdet_tes!N3/RES_hhdet_fec!N3)</f>
        <v>0.63376438455417927</v>
      </c>
      <c r="O3" s="119">
        <f>IF(RES_hhdet_tes!O3=0,"",RES_hhdet_tes!O3/RES_hhdet_fec!O3)</f>
        <v>0.64091579429321743</v>
      </c>
      <c r="P3" s="119">
        <f>IF(RES_hhdet_tes!P3=0,"",RES_hhdet_tes!P3/RES_hhdet_fec!P3)</f>
        <v>0.64185373856380545</v>
      </c>
      <c r="Q3" s="119">
        <f>IF(RES_hhdet_tes!Q3=0,"",RES_hhdet_tes!Q3/RES_hhdet_fec!Q3)</f>
        <v>0.64449756405466307</v>
      </c>
      <c r="R3" s="119">
        <f>IF(RES_hhdet_tes!R3=0,"",RES_hhdet_tes!R3/RES_hhdet_fec!R3)</f>
        <v>0.64660065182714788</v>
      </c>
      <c r="S3" s="119">
        <f>IF(RES_hhdet_tes!S3=0,"",RES_hhdet_tes!S3/RES_hhdet_fec!S3)</f>
        <v>0.64992667153667849</v>
      </c>
      <c r="T3" s="119">
        <f>IF(RES_hhdet_tes!T3=0,"",RES_hhdet_tes!T3/RES_hhdet_fec!T3)</f>
        <v>0.65365821382971179</v>
      </c>
      <c r="U3" s="119">
        <f>IF(RES_hhdet_tes!U3=0,"",RES_hhdet_tes!U3/RES_hhdet_fec!U3)</f>
        <v>0.65749570908059873</v>
      </c>
      <c r="V3" s="119">
        <f>IF(RES_hhdet_tes!V3=0,"",RES_hhdet_tes!V3/RES_hhdet_fec!V3)</f>
        <v>0.66306851027389357</v>
      </c>
      <c r="W3" s="119">
        <f>IF(RES_hhdet_tes!W3=0,"",RES_hhdet_tes!W3/RES_hhdet_fec!W3)</f>
        <v>0.67011562497534494</v>
      </c>
      <c r="X3" s="119">
        <f>IF(RES_hhdet_tes!X3=0,"",RES_hhdet_tes!X3/RES_hhdet_fec!X3)</f>
        <v>0.67770889627967845</v>
      </c>
      <c r="Y3" s="119">
        <f>IF(RES_hhdet_tes!Y3=0,"",RES_hhdet_tes!Y3/RES_hhdet_fec!Y3)</f>
        <v>0.6939904747544402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0.56124085579446414</v>
      </c>
      <c r="C4" s="124">
        <f>IF(RES_hhdet_tes!C4=0,"",RES_hhdet_tes!C4/RES_hhdet_fec!C4)</f>
        <v>0.56223366227250382</v>
      </c>
      <c r="D4" s="124">
        <f>IF(RES_hhdet_tes!D4=0,"",RES_hhdet_tes!D4/RES_hhdet_fec!D4)</f>
        <v>0.56375476871651875</v>
      </c>
      <c r="E4" s="124">
        <f>IF(RES_hhdet_tes!E4=0,"",RES_hhdet_tes!E4/RES_hhdet_fec!E4)</f>
        <v>0.56570361885958442</v>
      </c>
      <c r="F4" s="124">
        <f>IF(RES_hhdet_tes!F4=0,"",RES_hhdet_tes!F4/RES_hhdet_fec!F4)</f>
        <v>0.56884729397052225</v>
      </c>
      <c r="G4" s="124">
        <f>IF(RES_hhdet_tes!G4=0,"",RES_hhdet_tes!G4/RES_hhdet_fec!G4)</f>
        <v>0.57161096653292853</v>
      </c>
      <c r="H4" s="124">
        <f>IF(RES_hhdet_tes!H4=0,"",RES_hhdet_tes!H4/RES_hhdet_fec!H4)</f>
        <v>0.57656983273280293</v>
      </c>
      <c r="I4" s="124">
        <f>IF(RES_hhdet_tes!I4=0,"",RES_hhdet_tes!I4/RES_hhdet_fec!I4)</f>
        <v>0.5805688684548741</v>
      </c>
      <c r="J4" s="124">
        <f>IF(RES_hhdet_tes!J4=0,"",RES_hhdet_tes!J4/RES_hhdet_fec!J4)</f>
        <v>0.58781388406369517</v>
      </c>
      <c r="K4" s="124">
        <f>IF(RES_hhdet_tes!K4=0,"",RES_hhdet_tes!K4/RES_hhdet_fec!K4)</f>
        <v>0.59704846744854478</v>
      </c>
      <c r="L4" s="124">
        <f>IF(RES_hhdet_tes!L4=0,"",RES_hhdet_tes!L4/RES_hhdet_fec!L4)</f>
        <v>0.60746352374466039</v>
      </c>
      <c r="M4" s="124">
        <f>IF(RES_hhdet_tes!M4=0,"",RES_hhdet_tes!M4/RES_hhdet_fec!M4)</f>
        <v>0.61672976041662952</v>
      </c>
      <c r="N4" s="124">
        <f>IF(RES_hhdet_tes!N4=0,"",RES_hhdet_tes!N4/RES_hhdet_fec!N4)</f>
        <v>0.62572132362096533</v>
      </c>
      <c r="O4" s="124">
        <f>IF(RES_hhdet_tes!O4=0,"",RES_hhdet_tes!O4/RES_hhdet_fec!O4)</f>
        <v>0.63312124599644815</v>
      </c>
      <c r="P4" s="124">
        <f>IF(RES_hhdet_tes!P4=0,"",RES_hhdet_tes!P4/RES_hhdet_fec!P4)</f>
        <v>0.63372521075364741</v>
      </c>
      <c r="Q4" s="124">
        <f>IF(RES_hhdet_tes!Q4=0,"",RES_hhdet_tes!Q4/RES_hhdet_fec!Q4)</f>
        <v>0.63464714909123332</v>
      </c>
      <c r="R4" s="124">
        <f>IF(RES_hhdet_tes!R4=0,"",RES_hhdet_tes!R4/RES_hhdet_fec!R4)</f>
        <v>0.63607597266917404</v>
      </c>
      <c r="S4" s="124">
        <f>IF(RES_hhdet_tes!S4=0,"",RES_hhdet_tes!S4/RES_hhdet_fec!S4)</f>
        <v>0.63883727316969985</v>
      </c>
      <c r="T4" s="124">
        <f>IF(RES_hhdet_tes!T4=0,"",RES_hhdet_tes!T4/RES_hhdet_fec!T4)</f>
        <v>0.64141697424469146</v>
      </c>
      <c r="U4" s="124">
        <f>IF(RES_hhdet_tes!U4=0,"",RES_hhdet_tes!U4/RES_hhdet_fec!U4)</f>
        <v>0.64304684417736202</v>
      </c>
      <c r="V4" s="124">
        <f>IF(RES_hhdet_tes!V4=0,"",RES_hhdet_tes!V4/RES_hhdet_fec!V4)</f>
        <v>0.64773049515368342</v>
      </c>
      <c r="W4" s="124">
        <f>IF(RES_hhdet_tes!W4=0,"",RES_hhdet_tes!W4/RES_hhdet_fec!W4)</f>
        <v>0.65439857384080491</v>
      </c>
      <c r="X4" s="124">
        <f>IF(RES_hhdet_tes!X4=0,"",RES_hhdet_tes!X4/RES_hhdet_fec!X4)</f>
        <v>0.66473914774544929</v>
      </c>
      <c r="Y4" s="124">
        <f>IF(RES_hhdet_tes!Y4=0,"",RES_hhdet_tes!Y4/RES_hhdet_fec!Y4)</f>
        <v>0.67711347593694005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0.55911618079724257</v>
      </c>
      <c r="C5" s="111">
        <f>IF(RES_hhdet_tes!C5=0,"",RES_hhdet_tes!C5/RES_hhdet_fec!C5)</f>
        <v>0.56013371418766911</v>
      </c>
      <c r="D5" s="111">
        <f>IF(RES_hhdet_tes!D5=0,"",RES_hhdet_tes!D5/RES_hhdet_fec!D5)</f>
        <v>0.56172619675300595</v>
      </c>
      <c r="E5" s="111">
        <f>IF(RES_hhdet_tes!E5=0,"",RES_hhdet_tes!E5/RES_hhdet_fec!E5)</f>
        <v>0.56369847325826183</v>
      </c>
      <c r="F5" s="111">
        <f>IF(RES_hhdet_tes!F5=0,"",RES_hhdet_tes!F5/RES_hhdet_fec!F5)</f>
        <v>0.56688961745671951</v>
      </c>
      <c r="G5" s="111">
        <f>IF(RES_hhdet_tes!G5=0,"",RES_hhdet_tes!G5/RES_hhdet_fec!G5)</f>
        <v>0.56969349191131979</v>
      </c>
      <c r="H5" s="111">
        <f>IF(RES_hhdet_tes!H5=0,"",RES_hhdet_tes!H5/RES_hhdet_fec!H5)</f>
        <v>0.57467149945262186</v>
      </c>
      <c r="I5" s="111">
        <f>IF(RES_hhdet_tes!I5=0,"",RES_hhdet_tes!I5/RES_hhdet_fec!I5)</f>
        <v>0.57875440387972166</v>
      </c>
      <c r="J5" s="111">
        <f>IF(RES_hhdet_tes!J5=0,"",RES_hhdet_tes!J5/RES_hhdet_fec!J5)</f>
        <v>0.58603055019316641</v>
      </c>
      <c r="K5" s="111">
        <f>IF(RES_hhdet_tes!K5=0,"",RES_hhdet_tes!K5/RES_hhdet_fec!K5)</f>
        <v>0.59529012715479235</v>
      </c>
      <c r="L5" s="111">
        <f>IF(RES_hhdet_tes!L5=0,"",RES_hhdet_tes!L5/RES_hhdet_fec!L5)</f>
        <v>0.60569088185750575</v>
      </c>
      <c r="M5" s="111">
        <f>IF(RES_hhdet_tes!M5=0,"",RES_hhdet_tes!M5/RES_hhdet_fec!M5)</f>
        <v>0.61507094462041967</v>
      </c>
      <c r="N5" s="111">
        <f>IF(RES_hhdet_tes!N5=0,"",RES_hhdet_tes!N5/RES_hhdet_fec!N5)</f>
        <v>0.62406363943836352</v>
      </c>
      <c r="O5" s="111">
        <f>IF(RES_hhdet_tes!O5=0,"",RES_hhdet_tes!O5/RES_hhdet_fec!O5)</f>
        <v>0.63148029763437008</v>
      </c>
      <c r="P5" s="111">
        <f>IF(RES_hhdet_tes!P5=0,"",RES_hhdet_tes!P5/RES_hhdet_fec!P5)</f>
        <v>0.63215602412537442</v>
      </c>
      <c r="Q5" s="111">
        <f>IF(RES_hhdet_tes!Q5=0,"",RES_hhdet_tes!Q5/RES_hhdet_fec!Q5)</f>
        <v>0.63306202851628868</v>
      </c>
      <c r="R5" s="111">
        <f>IF(RES_hhdet_tes!R5=0,"",RES_hhdet_tes!R5/RES_hhdet_fec!R5)</f>
        <v>0.63448207580646065</v>
      </c>
      <c r="S5" s="111">
        <f>IF(RES_hhdet_tes!S5=0,"",RES_hhdet_tes!S5/RES_hhdet_fec!S5)</f>
        <v>0.63724473279650728</v>
      </c>
      <c r="T5" s="111">
        <f>IF(RES_hhdet_tes!T5=0,"",RES_hhdet_tes!T5/RES_hhdet_fec!T5)</f>
        <v>0.63984418813576338</v>
      </c>
      <c r="U5" s="111">
        <f>IF(RES_hhdet_tes!U5=0,"",RES_hhdet_tes!U5/RES_hhdet_fec!U5)</f>
        <v>0.64146986552096075</v>
      </c>
      <c r="V5" s="111">
        <f>IF(RES_hhdet_tes!V5=0,"",RES_hhdet_tes!V5/RES_hhdet_fec!V5)</f>
        <v>0.64615668430788209</v>
      </c>
      <c r="W5" s="111">
        <f>IF(RES_hhdet_tes!W5=0,"",RES_hhdet_tes!W5/RES_hhdet_fec!W5)</f>
        <v>0.65284832555525307</v>
      </c>
      <c r="X5" s="111">
        <f>IF(RES_hhdet_tes!X5=0,"",RES_hhdet_tes!X5/RES_hhdet_fec!X5)</f>
        <v>0.66323504075602357</v>
      </c>
      <c r="Y5" s="111">
        <f>IF(RES_hhdet_tes!Y5=0,"",RES_hhdet_tes!Y5/RES_hhdet_fec!Y5)</f>
        <v>0.67565829095468888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1.7099596967558575</v>
      </c>
      <c r="C7" s="124">
        <f>IF(RES_hhdet_tes!C7=0,"",RES_hhdet_tes!C7/RES_hhdet_fec!C7)</f>
        <v>1.7449617645143771</v>
      </c>
      <c r="D7" s="124">
        <f>IF(RES_hhdet_tes!D7=0,"",RES_hhdet_tes!D7/RES_hhdet_fec!D7)</f>
        <v>1.8109585632885583</v>
      </c>
      <c r="E7" s="124">
        <f>IF(RES_hhdet_tes!E7=0,"",RES_hhdet_tes!E7/RES_hhdet_fec!E7)</f>
        <v>1.8907522125236387</v>
      </c>
      <c r="F7" s="124">
        <f>IF(RES_hhdet_tes!F7=0,"",RES_hhdet_tes!F7/RES_hhdet_fec!F7)</f>
        <v>2.0273318449764903</v>
      </c>
      <c r="G7" s="124">
        <f>IF(RES_hhdet_tes!G7=0,"",RES_hhdet_tes!G7/RES_hhdet_fec!G7)</f>
        <v>2.205210532441173</v>
      </c>
      <c r="H7" s="124">
        <f>IF(RES_hhdet_tes!H7=0,"",RES_hhdet_tes!H7/RES_hhdet_fec!H7)</f>
        <v>2.4290693366707306</v>
      </c>
      <c r="I7" s="124">
        <f>IF(RES_hhdet_tes!I7=0,"",RES_hhdet_tes!I7/RES_hhdet_fec!I7)</f>
        <v>2.5564877573341915</v>
      </c>
      <c r="J7" s="124">
        <f>IF(RES_hhdet_tes!J7=0,"",RES_hhdet_tes!J7/RES_hhdet_fec!J7)</f>
        <v>2.6314602721335003</v>
      </c>
      <c r="K7" s="124">
        <f>IF(RES_hhdet_tes!K7=0,"",RES_hhdet_tes!K7/RES_hhdet_fec!K7)</f>
        <v>2.7385673436765279</v>
      </c>
      <c r="L7" s="124">
        <f>IF(RES_hhdet_tes!L7=0,"",RES_hhdet_tes!L7/RES_hhdet_fec!L7)</f>
        <v>2.8662970547125326</v>
      </c>
      <c r="M7" s="124">
        <f>IF(RES_hhdet_tes!M7=0,"",RES_hhdet_tes!M7/RES_hhdet_fec!M7)</f>
        <v>2.9876684007317125</v>
      </c>
      <c r="N7" s="124">
        <f>IF(RES_hhdet_tes!N7=0,"",RES_hhdet_tes!N7/RES_hhdet_fec!N7)</f>
        <v>3.0989101419077332</v>
      </c>
      <c r="O7" s="124">
        <f>IF(RES_hhdet_tes!O7=0,"",RES_hhdet_tes!O7/RES_hhdet_fec!O7)</f>
        <v>3.2056872570239965</v>
      </c>
      <c r="P7" s="124">
        <f>IF(RES_hhdet_tes!P7=0,"",RES_hhdet_tes!P7/RES_hhdet_fec!P7)</f>
        <v>3.2837924738447679</v>
      </c>
      <c r="Q7" s="124">
        <f>IF(RES_hhdet_tes!Q7=0,"",RES_hhdet_tes!Q7/RES_hhdet_fec!Q7)</f>
        <v>3.3487670163726007</v>
      </c>
      <c r="R7" s="124">
        <f>IF(RES_hhdet_tes!R7=0,"",RES_hhdet_tes!R7/RES_hhdet_fec!R7)</f>
        <v>3.413207329902479</v>
      </c>
      <c r="S7" s="124">
        <f>IF(RES_hhdet_tes!S7=0,"",RES_hhdet_tes!S7/RES_hhdet_fec!S7)</f>
        <v>3.5011898114557511</v>
      </c>
      <c r="T7" s="124">
        <f>IF(RES_hhdet_tes!T7=0,"",RES_hhdet_tes!T7/RES_hhdet_fec!T7)</f>
        <v>3.6001520503596725</v>
      </c>
      <c r="U7" s="124">
        <f>IF(RES_hhdet_tes!U7=0,"",RES_hhdet_tes!U7/RES_hhdet_fec!U7)</f>
        <v>3.6899938321247063</v>
      </c>
      <c r="V7" s="124">
        <f>IF(RES_hhdet_tes!V7=0,"",RES_hhdet_tes!V7/RES_hhdet_fec!V7)</f>
        <v>3.7598855758018352</v>
      </c>
      <c r="W7" s="124">
        <f>IF(RES_hhdet_tes!W7=0,"",RES_hhdet_tes!W7/RES_hhdet_fec!W7)</f>
        <v>3.8051336417494777</v>
      </c>
      <c r="X7" s="124">
        <f>IF(RES_hhdet_tes!X7=0,"",RES_hhdet_tes!X7/RES_hhdet_fec!X7)</f>
        <v>3.8295101462938219</v>
      </c>
      <c r="Y7" s="124">
        <f>IF(RES_hhdet_tes!Y7=0,"",RES_hhdet_tes!Y7/RES_hhdet_fec!Y7)</f>
        <v>3.8508477698570238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1.7099596967558575</v>
      </c>
      <c r="C8" s="111">
        <f>IF(RES_hhdet_tes!C8=0,"",RES_hhdet_tes!C8/RES_hhdet_fec!C8)</f>
        <v>1.7449617645143771</v>
      </c>
      <c r="D8" s="111">
        <f>IF(RES_hhdet_tes!D8=0,"",RES_hhdet_tes!D8/RES_hhdet_fec!D8)</f>
        <v>1.8109585632885583</v>
      </c>
      <c r="E8" s="111">
        <f>IF(RES_hhdet_tes!E8=0,"",RES_hhdet_tes!E8/RES_hhdet_fec!E8)</f>
        <v>1.8907522125236387</v>
      </c>
      <c r="F8" s="111">
        <f>IF(RES_hhdet_tes!F8=0,"",RES_hhdet_tes!F8/RES_hhdet_fec!F8)</f>
        <v>2.0273318449764903</v>
      </c>
      <c r="G8" s="111">
        <f>IF(RES_hhdet_tes!G8=0,"",RES_hhdet_tes!G8/RES_hhdet_fec!G8)</f>
        <v>2.205210532441173</v>
      </c>
      <c r="H8" s="111">
        <f>IF(RES_hhdet_tes!H8=0,"",RES_hhdet_tes!H8/RES_hhdet_fec!H8)</f>
        <v>2.4290693366707306</v>
      </c>
      <c r="I8" s="111">
        <f>IF(RES_hhdet_tes!I8=0,"",RES_hhdet_tes!I8/RES_hhdet_fec!I8)</f>
        <v>2.5564877573341915</v>
      </c>
      <c r="J8" s="111">
        <f>IF(RES_hhdet_tes!J8=0,"",RES_hhdet_tes!J8/RES_hhdet_fec!J8)</f>
        <v>2.6314602721335003</v>
      </c>
      <c r="K8" s="111">
        <f>IF(RES_hhdet_tes!K8=0,"",RES_hhdet_tes!K8/RES_hhdet_fec!K8)</f>
        <v>2.7385673436765279</v>
      </c>
      <c r="L8" s="111">
        <f>IF(RES_hhdet_tes!L8=0,"",RES_hhdet_tes!L8/RES_hhdet_fec!L8)</f>
        <v>2.8662970547125326</v>
      </c>
      <c r="M8" s="111">
        <f>IF(RES_hhdet_tes!M8=0,"",RES_hhdet_tes!M8/RES_hhdet_fec!M8)</f>
        <v>2.9876684007317125</v>
      </c>
      <c r="N8" s="111">
        <f>IF(RES_hhdet_tes!N8=0,"",RES_hhdet_tes!N8/RES_hhdet_fec!N8)</f>
        <v>3.0989101419077332</v>
      </c>
      <c r="O8" s="111">
        <f>IF(RES_hhdet_tes!O8=0,"",RES_hhdet_tes!O8/RES_hhdet_fec!O8)</f>
        <v>3.2056872570239965</v>
      </c>
      <c r="P8" s="111">
        <f>IF(RES_hhdet_tes!P8=0,"",RES_hhdet_tes!P8/RES_hhdet_fec!P8)</f>
        <v>3.2837924738447679</v>
      </c>
      <c r="Q8" s="111">
        <f>IF(RES_hhdet_tes!Q8=0,"",RES_hhdet_tes!Q8/RES_hhdet_fec!Q8)</f>
        <v>3.3487670163726007</v>
      </c>
      <c r="R8" s="111">
        <f>IF(RES_hhdet_tes!R8=0,"",RES_hhdet_tes!R8/RES_hhdet_fec!R8)</f>
        <v>3.413207329902479</v>
      </c>
      <c r="S8" s="111">
        <f>IF(RES_hhdet_tes!S8=0,"",RES_hhdet_tes!S8/RES_hhdet_fec!S8)</f>
        <v>3.5011898114557511</v>
      </c>
      <c r="T8" s="111">
        <f>IF(RES_hhdet_tes!T8=0,"",RES_hhdet_tes!T8/RES_hhdet_fec!T8)</f>
        <v>3.6001520503596725</v>
      </c>
      <c r="U8" s="111">
        <f>IF(RES_hhdet_tes!U8=0,"",RES_hhdet_tes!U8/RES_hhdet_fec!U8)</f>
        <v>3.6899938321247063</v>
      </c>
      <c r="V8" s="111">
        <f>IF(RES_hhdet_tes!V8=0,"",RES_hhdet_tes!V8/RES_hhdet_fec!V8)</f>
        <v>3.7598855758018352</v>
      </c>
      <c r="W8" s="111">
        <f>IF(RES_hhdet_tes!W8=0,"",RES_hhdet_tes!W8/RES_hhdet_fec!W8)</f>
        <v>3.8051336417494777</v>
      </c>
      <c r="X8" s="111">
        <f>IF(RES_hhdet_tes!X8=0,"",RES_hhdet_tes!X8/RES_hhdet_fec!X8)</f>
        <v>3.8295101462938219</v>
      </c>
      <c r="Y8" s="111">
        <f>IF(RES_hhdet_tes!Y8=0,"",RES_hhdet_tes!Y8/RES_hhdet_fec!Y8)</f>
        <v>3.8508477698570238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0.58402116120221748</v>
      </c>
      <c r="C9" s="124">
        <f>IF(RES_hhdet_tes!C9=0,"",RES_hhdet_tes!C9/RES_hhdet_fec!C9)</f>
        <v>0.58584392118589801</v>
      </c>
      <c r="D9" s="124">
        <f>IF(RES_hhdet_tes!D9=0,"",RES_hhdet_tes!D9/RES_hhdet_fec!D9)</f>
        <v>0.58821948741092078</v>
      </c>
      <c r="E9" s="124">
        <f>IF(RES_hhdet_tes!E9=0,"",RES_hhdet_tes!E9/RES_hhdet_fec!E9)</f>
        <v>0.59224979513574505</v>
      </c>
      <c r="F9" s="124">
        <f>IF(RES_hhdet_tes!F9=0,"",RES_hhdet_tes!F9/RES_hhdet_fec!F9)</f>
        <v>0.59610130451734078</v>
      </c>
      <c r="G9" s="124">
        <f>IF(RES_hhdet_tes!G9=0,"",RES_hhdet_tes!G9/RES_hhdet_fec!G9)</f>
        <v>0.60058322611064408</v>
      </c>
      <c r="H9" s="124">
        <f>IF(RES_hhdet_tes!H9=0,"",RES_hhdet_tes!H9/RES_hhdet_fec!H9)</f>
        <v>0.60588823164749073</v>
      </c>
      <c r="I9" s="124">
        <f>IF(RES_hhdet_tes!I9=0,"",RES_hhdet_tes!I9/RES_hhdet_fec!I9)</f>
        <v>0.61000917428027435</v>
      </c>
      <c r="J9" s="124">
        <f>IF(RES_hhdet_tes!J9=0,"",RES_hhdet_tes!J9/RES_hhdet_fec!J9)</f>
        <v>0.61413810610611852</v>
      </c>
      <c r="K9" s="124">
        <f>IF(RES_hhdet_tes!K9=0,"",RES_hhdet_tes!K9/RES_hhdet_fec!K9)</f>
        <v>0.6197753924124727</v>
      </c>
      <c r="L9" s="124">
        <f>IF(RES_hhdet_tes!L9=0,"",RES_hhdet_tes!L9/RES_hhdet_fec!L9)</f>
        <v>0.62662645624867253</v>
      </c>
      <c r="M9" s="124">
        <f>IF(RES_hhdet_tes!M9=0,"",RES_hhdet_tes!M9/RES_hhdet_fec!M9)</f>
        <v>0.63386604247834055</v>
      </c>
      <c r="N9" s="124">
        <f>IF(RES_hhdet_tes!N9=0,"",RES_hhdet_tes!N9/RES_hhdet_fec!N9)</f>
        <v>0.64087154854306672</v>
      </c>
      <c r="O9" s="124">
        <f>IF(RES_hhdet_tes!O9=0,"",RES_hhdet_tes!O9/RES_hhdet_fec!O9)</f>
        <v>0.64746132262651068</v>
      </c>
      <c r="P9" s="124">
        <f>IF(RES_hhdet_tes!P9=0,"",RES_hhdet_tes!P9/RES_hhdet_fec!P9)</f>
        <v>0.651158643515242</v>
      </c>
      <c r="Q9" s="124">
        <f>IF(RES_hhdet_tes!Q9=0,"",RES_hhdet_tes!Q9/RES_hhdet_fec!Q9)</f>
        <v>0.65715944089140421</v>
      </c>
      <c r="R9" s="124">
        <f>IF(RES_hhdet_tes!R9=0,"",RES_hhdet_tes!R9/RES_hhdet_fec!R9)</f>
        <v>0.66679307324202886</v>
      </c>
      <c r="S9" s="124">
        <f>IF(RES_hhdet_tes!S9=0,"",RES_hhdet_tes!S9/RES_hhdet_fec!S9)</f>
        <v>0.67829633729393768</v>
      </c>
      <c r="T9" s="124">
        <f>IF(RES_hhdet_tes!T9=0,"",RES_hhdet_tes!T9/RES_hhdet_fec!T9)</f>
        <v>0.69146566894703754</v>
      </c>
      <c r="U9" s="124">
        <f>IF(RES_hhdet_tes!U9=0,"",RES_hhdet_tes!U9/RES_hhdet_fec!U9)</f>
        <v>0.70420064260315685</v>
      </c>
      <c r="V9" s="124">
        <f>IF(RES_hhdet_tes!V9=0,"",RES_hhdet_tes!V9/RES_hhdet_fec!V9)</f>
        <v>0.71595267450155364</v>
      </c>
      <c r="W9" s="124">
        <f>IF(RES_hhdet_tes!W9=0,"",RES_hhdet_tes!W9/RES_hhdet_fec!W9)</f>
        <v>0.72685477435910484</v>
      </c>
      <c r="X9" s="124">
        <f>IF(RES_hhdet_tes!X9=0,"",RES_hhdet_tes!X9/RES_hhdet_fec!X9)</f>
        <v>0.73344318618109638</v>
      </c>
      <c r="Y9" s="124">
        <f>IF(RES_hhdet_tes!Y9=0,"",RES_hhdet_tes!Y9/RES_hhdet_fec!Y9)</f>
        <v>0.7457376817061554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0.57235203133446899</v>
      </c>
      <c r="C10" s="111">
        <f>IF(RES_hhdet_tes!C10=0,"",RES_hhdet_tes!C10/RES_hhdet_fec!C10)</f>
        <v>0.57337332724677548</v>
      </c>
      <c r="D10" s="111">
        <f>IF(RES_hhdet_tes!D10=0,"",RES_hhdet_tes!D10/RES_hhdet_fec!D10)</f>
        <v>0.57499246184191566</v>
      </c>
      <c r="E10" s="111">
        <f>IF(RES_hhdet_tes!E10=0,"",RES_hhdet_tes!E10/RES_hhdet_fec!E10)</f>
        <v>0.5769854574257578</v>
      </c>
      <c r="F10" s="111">
        <f>IF(RES_hhdet_tes!F10=0,"",RES_hhdet_tes!F10/RES_hhdet_fec!F10)</f>
        <v>0.58015936517437583</v>
      </c>
      <c r="G10" s="111">
        <f>IF(RES_hhdet_tes!G10=0,"",RES_hhdet_tes!G10/RES_hhdet_fec!G10)</f>
        <v>0.5829258841946332</v>
      </c>
      <c r="H10" s="111">
        <f>IF(RES_hhdet_tes!H10=0,"",RES_hhdet_tes!H10/RES_hhdet_fec!H10)</f>
        <v>0.58774439196340944</v>
      </c>
      <c r="I10" s="111">
        <f>IF(RES_hhdet_tes!I10=0,"",RES_hhdet_tes!I10/RES_hhdet_fec!I10)</f>
        <v>0.59168578303411601</v>
      </c>
      <c r="J10" s="111">
        <f>IF(RES_hhdet_tes!J10=0,"",RES_hhdet_tes!J10/RES_hhdet_fec!J10)</f>
        <v>0.60079083625151997</v>
      </c>
      <c r="K10" s="111">
        <f>IF(RES_hhdet_tes!K10=0,"",RES_hhdet_tes!K10/RES_hhdet_fec!K10)</f>
        <v>0.61054959601955405</v>
      </c>
      <c r="L10" s="111">
        <f>IF(RES_hhdet_tes!L10=0,"",RES_hhdet_tes!L10/RES_hhdet_fec!L10)</f>
        <v>0.62164996219390189</v>
      </c>
      <c r="M10" s="111">
        <f>IF(RES_hhdet_tes!M10=0,"",RES_hhdet_tes!M10/RES_hhdet_fec!M10)</f>
        <v>0.63233234683960937</v>
      </c>
      <c r="N10" s="111">
        <f>IF(RES_hhdet_tes!N10=0,"",RES_hhdet_tes!N10/RES_hhdet_fec!N10)</f>
        <v>0.64245671394655035</v>
      </c>
      <c r="O10" s="111">
        <f>IF(RES_hhdet_tes!O10=0,"",RES_hhdet_tes!O10/RES_hhdet_fec!O10)</f>
        <v>0.64997853248077375</v>
      </c>
      <c r="P10" s="111">
        <f>IF(RES_hhdet_tes!P10=0,"",RES_hhdet_tes!P10/RES_hhdet_fec!P10)</f>
        <v>0.65049764462170623</v>
      </c>
      <c r="Q10" s="111">
        <f>IF(RES_hhdet_tes!Q10=0,"",RES_hhdet_tes!Q10/RES_hhdet_fec!Q10)</f>
        <v>0.65181205091893935</v>
      </c>
      <c r="R10" s="111">
        <f>IF(RES_hhdet_tes!R10=0,"",RES_hhdet_tes!R10/RES_hhdet_fec!R10)</f>
        <v>0.65529310049326561</v>
      </c>
      <c r="S10" s="111">
        <f>IF(RES_hhdet_tes!S10=0,"",RES_hhdet_tes!S10/RES_hhdet_fec!S10)</f>
        <v>0.66045797043880194</v>
      </c>
      <c r="T10" s="111">
        <f>IF(RES_hhdet_tes!T10=0,"",RES_hhdet_tes!T10/RES_hhdet_fec!T10)</f>
        <v>0.66832225858891647</v>
      </c>
      <c r="U10" s="111">
        <f>IF(RES_hhdet_tes!U10=0,"",RES_hhdet_tes!U10/RES_hhdet_fec!U10)</f>
        <v>0.6787206642997321</v>
      </c>
      <c r="V10" s="111">
        <f>IF(RES_hhdet_tes!V10=0,"",RES_hhdet_tes!V10/RES_hhdet_fec!V10)</f>
        <v>0.68836328290505588</v>
      </c>
      <c r="W10" s="111">
        <f>IF(RES_hhdet_tes!W10=0,"",RES_hhdet_tes!W10/RES_hhdet_fec!W10)</f>
        <v>0.69581393982794593</v>
      </c>
      <c r="X10" s="111">
        <f>IF(RES_hhdet_tes!X10=0,"",RES_hhdet_tes!X10/RES_hhdet_fec!X10)</f>
        <v>0.70215422730836952</v>
      </c>
      <c r="Y10" s="111">
        <f>IF(RES_hhdet_tes!Y10=0,"",RES_hhdet_tes!Y10/RES_hhdet_fec!Y10)</f>
        <v>0.7097395394756707</v>
      </c>
      <c r="DA10" s="63" t="s">
        <v>1915</v>
      </c>
    </row>
    <row r="11" spans="1:105" ht="12" customHeight="1" x14ac:dyDescent="0.25">
      <c r="A11" s="97" t="s">
        <v>124</v>
      </c>
      <c r="B11" s="111" t="str">
        <f>IF(RES_hhdet_tes!B11=0,"",RES_hhdet_tes!B11/RES_hhdet_fec!B11)</f>
        <v/>
      </c>
      <c r="C11" s="111" t="str">
        <f>IF(RES_hhdet_tes!C11=0,"",RES_hhdet_tes!C11/RES_hhdet_fec!C11)</f>
        <v/>
      </c>
      <c r="D11" s="111" t="str">
        <f>IF(RES_hhdet_tes!D11=0,"",RES_hhdet_tes!D11/RES_hhdet_fec!D11)</f>
        <v/>
      </c>
      <c r="E11" s="111" t="str">
        <f>IF(RES_hhdet_tes!E11=0,"",RES_hhdet_tes!E11/RES_hhdet_fec!E11)</f>
        <v/>
      </c>
      <c r="F11" s="111" t="str">
        <f>IF(RES_hhdet_tes!F11=0,"",RES_hhdet_tes!F11/RES_hhdet_fec!F11)</f>
        <v/>
      </c>
      <c r="G11" s="111" t="str">
        <f>IF(RES_hhdet_tes!G11=0,"",RES_hhdet_tes!G11/RES_hhdet_fec!G11)</f>
        <v/>
      </c>
      <c r="H11" s="111" t="str">
        <f>IF(RES_hhdet_tes!H11=0,"",RES_hhdet_tes!H11/RES_hhdet_fec!H11)</f>
        <v/>
      </c>
      <c r="I11" s="111" t="str">
        <f>IF(RES_hhdet_tes!I11=0,"",RES_hhdet_tes!I11/RES_hhdet_fec!I11)</f>
        <v/>
      </c>
      <c r="J11" s="111" t="str">
        <f>IF(RES_hhdet_tes!J11=0,"",RES_hhdet_tes!J11/RES_hhdet_fec!J11)</f>
        <v/>
      </c>
      <c r="K11" s="111" t="str">
        <f>IF(RES_hhdet_tes!K11=0,"",RES_hhdet_tes!K11/RES_hhdet_fec!K11)</f>
        <v/>
      </c>
      <c r="L11" s="111" t="str">
        <f>IF(RES_hhdet_tes!L11=0,"",RES_hhdet_tes!L11/RES_hhdet_fec!L11)</f>
        <v/>
      </c>
      <c r="M11" s="111" t="str">
        <f>IF(RES_hhdet_tes!M11=0,"",RES_hhdet_tes!M11/RES_hhdet_fec!M11)</f>
        <v/>
      </c>
      <c r="N11" s="111" t="str">
        <f>IF(RES_hhdet_tes!N11=0,"",RES_hhdet_tes!N11/RES_hhdet_fec!N11)</f>
        <v/>
      </c>
      <c r="O11" s="111" t="str">
        <f>IF(RES_hhdet_tes!O11=0,"",RES_hhdet_tes!O11/RES_hhdet_fec!O11)</f>
        <v/>
      </c>
      <c r="P11" s="111" t="str">
        <f>IF(RES_hhdet_tes!P11=0,"",RES_hhdet_tes!P11/RES_hhdet_fec!P11)</f>
        <v/>
      </c>
      <c r="Q11" s="111" t="str">
        <f>IF(RES_hhdet_tes!Q11=0,"",RES_hhdet_tes!Q11/RES_hhdet_fec!Q11)</f>
        <v/>
      </c>
      <c r="R11" s="111" t="str">
        <f>IF(RES_hhdet_tes!R11=0,"",RES_hhdet_tes!R11/RES_hhdet_fec!R11)</f>
        <v/>
      </c>
      <c r="S11" s="111" t="str">
        <f>IF(RES_hhdet_tes!S11=0,"",RES_hhdet_tes!S11/RES_hhdet_fec!S11)</f>
        <v/>
      </c>
      <c r="T11" s="111" t="str">
        <f>IF(RES_hhdet_tes!T11=0,"",RES_hhdet_tes!T11/RES_hhdet_fec!T11)</f>
        <v/>
      </c>
      <c r="U11" s="111" t="str">
        <f>IF(RES_hhdet_tes!U11=0,"",RES_hhdet_tes!U11/RES_hhdet_fec!U11)</f>
        <v/>
      </c>
      <c r="V11" s="111" t="str">
        <f>IF(RES_hhdet_tes!V11=0,"",RES_hhdet_tes!V11/RES_hhdet_fec!V11)</f>
        <v/>
      </c>
      <c r="W11" s="111" t="str">
        <f>IF(RES_hhdet_tes!W11=0,"",RES_hhdet_tes!W11/RES_hhdet_fec!W11)</f>
        <v/>
      </c>
      <c r="X11" s="111" t="str">
        <f>IF(RES_hhdet_tes!X11=0,"",RES_hhdet_tes!X11/RES_hhdet_fec!X11)</f>
        <v/>
      </c>
      <c r="Y11" s="111" t="str">
        <f>IF(RES_hhdet_tes!Y11=0,"",RES_hhdet_tes!Y11/RES_hhdet_fec!Y11)</f>
        <v/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0.58825881131731028</v>
      </c>
      <c r="C15" s="112">
        <f>IF(RES_hhdet_tes!C15=0,"",RES_hhdet_tes!C15/RES_hhdet_fec!C15)</f>
        <v>0.59031504203967988</v>
      </c>
      <c r="D15" s="112">
        <f>IF(RES_hhdet_tes!D15=0,"",RES_hhdet_tes!D15/RES_hhdet_fec!D15)</f>
        <v>0.59291111892889192</v>
      </c>
      <c r="E15" s="112">
        <f>IF(RES_hhdet_tes!E15=0,"",RES_hhdet_tes!E15/RES_hhdet_fec!E15)</f>
        <v>0.59577582805990925</v>
      </c>
      <c r="F15" s="112">
        <f>IF(RES_hhdet_tes!F15=0,"",RES_hhdet_tes!F15/RES_hhdet_fec!F15)</f>
        <v>0.59968859704595157</v>
      </c>
      <c r="G15" s="112">
        <f>IF(RES_hhdet_tes!G15=0,"",RES_hhdet_tes!G15/RES_hhdet_fec!G15)</f>
        <v>0.60399805965121312</v>
      </c>
      <c r="H15" s="112">
        <f>IF(RES_hhdet_tes!H15=0,"",RES_hhdet_tes!H15/RES_hhdet_fec!H15)</f>
        <v>0.60947708526027533</v>
      </c>
      <c r="I15" s="112">
        <f>IF(RES_hhdet_tes!I15=0,"",RES_hhdet_tes!I15/RES_hhdet_fec!I15)</f>
        <v>0.61209108136086321</v>
      </c>
      <c r="J15" s="112">
        <f>IF(RES_hhdet_tes!J15=0,"",RES_hhdet_tes!J15/RES_hhdet_fec!J15)</f>
        <v>0.61337724927063308</v>
      </c>
      <c r="K15" s="112">
        <f>IF(RES_hhdet_tes!K15=0,"",RES_hhdet_tes!K15/RES_hhdet_fec!K15)</f>
        <v>0.61552947311336048</v>
      </c>
      <c r="L15" s="112">
        <f>IF(RES_hhdet_tes!L15=0,"",RES_hhdet_tes!L15/RES_hhdet_fec!L15)</f>
        <v>0.61809908215662712</v>
      </c>
      <c r="M15" s="112">
        <f>IF(RES_hhdet_tes!M15=0,"",RES_hhdet_tes!M15/RES_hhdet_fec!M15)</f>
        <v>0.62105142105009403</v>
      </c>
      <c r="N15" s="112">
        <f>IF(RES_hhdet_tes!N15=0,"",RES_hhdet_tes!N15/RES_hhdet_fec!N15)</f>
        <v>0.62524138482172931</v>
      </c>
      <c r="O15" s="112">
        <f>IF(RES_hhdet_tes!O15=0,"",RES_hhdet_tes!O15/RES_hhdet_fec!O15)</f>
        <v>0.63047810245728908</v>
      </c>
      <c r="P15" s="112">
        <f>IF(RES_hhdet_tes!P15=0,"",RES_hhdet_tes!P15/RES_hhdet_fec!P15)</f>
        <v>0.63568262302301748</v>
      </c>
      <c r="Q15" s="112">
        <f>IF(RES_hhdet_tes!Q15=0,"",RES_hhdet_tes!Q15/RES_hhdet_fec!Q15)</f>
        <v>0.6431739289984969</v>
      </c>
      <c r="R15" s="112">
        <f>IF(RES_hhdet_tes!R15=0,"",RES_hhdet_tes!R15/RES_hhdet_fec!R15)</f>
        <v>0.65459562572091023</v>
      </c>
      <c r="S15" s="112">
        <f>IF(RES_hhdet_tes!S15=0,"",RES_hhdet_tes!S15/RES_hhdet_fec!S15)</f>
        <v>0.66922802751794419</v>
      </c>
      <c r="T15" s="112">
        <f>IF(RES_hhdet_tes!T15=0,"",RES_hhdet_tes!T15/RES_hhdet_fec!T15)</f>
        <v>0.68431553561547942</v>
      </c>
      <c r="U15" s="112">
        <f>IF(RES_hhdet_tes!U15=0,"",RES_hhdet_tes!U15/RES_hhdet_fec!U15)</f>
        <v>0.69720652375547243</v>
      </c>
      <c r="V15" s="112">
        <f>IF(RES_hhdet_tes!V15=0,"",RES_hhdet_tes!V15/RES_hhdet_fec!V15)</f>
        <v>0.71058812548790851</v>
      </c>
      <c r="W15" s="112">
        <f>IF(RES_hhdet_tes!W15=0,"",RES_hhdet_tes!W15/RES_hhdet_fec!W15)</f>
        <v>0.72140227353029229</v>
      </c>
      <c r="X15" s="112">
        <f>IF(RES_hhdet_tes!X15=0,"",RES_hhdet_tes!X15/RES_hhdet_fec!X15)</f>
        <v>0.73029728914731795</v>
      </c>
      <c r="Y15" s="112">
        <f>IF(RES_hhdet_tes!Y15=0,"",RES_hhdet_tes!Y15/RES_hhdet_fec!Y15)</f>
        <v>0.74160277989271517</v>
      </c>
      <c r="DA15" s="131" t="s">
        <v>1920</v>
      </c>
    </row>
    <row r="16" spans="1:105" ht="12" customHeight="1" x14ac:dyDescent="0.25">
      <c r="A16" s="107" t="s">
        <v>121</v>
      </c>
      <c r="B16" s="113" t="str">
        <f>IF(RES_hhdet_tes!B16=0,"",RES_hhdet_tes!B16/RES_hhdet_fec!B16)</f>
        <v/>
      </c>
      <c r="C16" s="113" t="str">
        <f>IF(RES_hhdet_tes!C16=0,"",RES_hhdet_tes!C16/RES_hhdet_fec!C16)</f>
        <v/>
      </c>
      <c r="D16" s="113" t="str">
        <f>IF(RES_hhdet_tes!D16=0,"",RES_hhdet_tes!D16/RES_hhdet_fec!D16)</f>
        <v/>
      </c>
      <c r="E16" s="113">
        <f>IF(RES_hhdet_tes!E16=0,"",RES_hhdet_tes!E16/RES_hhdet_fec!E16)</f>
        <v>0.76193776019779524</v>
      </c>
      <c r="F16" s="113">
        <f>IF(RES_hhdet_tes!F16=0,"",RES_hhdet_tes!F16/RES_hhdet_fec!F16)</f>
        <v>0.76080052315029623</v>
      </c>
      <c r="G16" s="113">
        <f>IF(RES_hhdet_tes!G16=0,"",RES_hhdet_tes!G16/RES_hhdet_fec!G16)</f>
        <v>0.7673002770134395</v>
      </c>
      <c r="H16" s="113">
        <f>IF(RES_hhdet_tes!H16=0,"",RES_hhdet_tes!H16/RES_hhdet_fec!H16)</f>
        <v>0.76014244136812503</v>
      </c>
      <c r="I16" s="113">
        <f>IF(RES_hhdet_tes!I16=0,"",RES_hhdet_tes!I16/RES_hhdet_fec!I16)</f>
        <v>0.76382953601383541</v>
      </c>
      <c r="J16" s="113">
        <f>IF(RES_hhdet_tes!J16=0,"",RES_hhdet_tes!J16/RES_hhdet_fec!J16)</f>
        <v>0.76864446397696862</v>
      </c>
      <c r="K16" s="113">
        <f>IF(RES_hhdet_tes!K16=0,"",RES_hhdet_tes!K16/RES_hhdet_fec!K16)</f>
        <v>0.76805895971733951</v>
      </c>
      <c r="L16" s="113">
        <f>IF(RES_hhdet_tes!L16=0,"",RES_hhdet_tes!L16/RES_hhdet_fec!L16)</f>
        <v>0.7744288399750231</v>
      </c>
      <c r="M16" s="113">
        <f>IF(RES_hhdet_tes!M16=0,"",RES_hhdet_tes!M16/RES_hhdet_fec!M16)</f>
        <v>0.79536419550802728</v>
      </c>
      <c r="N16" s="113">
        <f>IF(RES_hhdet_tes!N16=0,"",RES_hhdet_tes!N16/RES_hhdet_fec!N16)</f>
        <v>0.80165171347619057</v>
      </c>
      <c r="O16" s="113">
        <f>IF(RES_hhdet_tes!O16=0,"",RES_hhdet_tes!O16/RES_hhdet_fec!O16)</f>
        <v>0.80803892765138952</v>
      </c>
      <c r="P16" s="113">
        <f>IF(RES_hhdet_tes!P16=0,"",RES_hhdet_tes!P16/RES_hhdet_fec!P16)</f>
        <v>0.80101637938387837</v>
      </c>
      <c r="Q16" s="113">
        <f>IF(RES_hhdet_tes!Q16=0,"",RES_hhdet_tes!Q16/RES_hhdet_fec!Q16)</f>
        <v>0.81529034058372873</v>
      </c>
      <c r="R16" s="113">
        <f>IF(RES_hhdet_tes!R16=0,"",RES_hhdet_tes!R16/RES_hhdet_fec!R16)</f>
        <v>0.82693774649437557</v>
      </c>
      <c r="S16" s="113">
        <f>IF(RES_hhdet_tes!S16=0,"",RES_hhdet_tes!S16/RES_hhdet_fec!S16)</f>
        <v>0.83254239376332284</v>
      </c>
      <c r="T16" s="113">
        <f>IF(RES_hhdet_tes!T16=0,"",RES_hhdet_tes!T16/RES_hhdet_fec!T16)</f>
        <v>0.84045856641914385</v>
      </c>
      <c r="U16" s="113">
        <f>IF(RES_hhdet_tes!U16=0,"",RES_hhdet_tes!U16/RES_hhdet_fec!U16)</f>
        <v>0.84873507362690992</v>
      </c>
      <c r="V16" s="113">
        <f>IF(RES_hhdet_tes!V16=0,"",RES_hhdet_tes!V16/RES_hhdet_fec!V16)</f>
        <v>0.84823804759900501</v>
      </c>
      <c r="W16" s="113">
        <f>IF(RES_hhdet_tes!W16=0,"",RES_hhdet_tes!W16/RES_hhdet_fec!W16)</f>
        <v>0.86798458440939819</v>
      </c>
      <c r="X16" s="113">
        <f>IF(RES_hhdet_tes!X16=0,"",RES_hhdet_tes!X16/RES_hhdet_fec!X16)</f>
        <v>0.86713004917477476</v>
      </c>
      <c r="Y16" s="113">
        <f>IF(RES_hhdet_tes!Y16=0,"",RES_hhdet_tes!Y16/RES_hhdet_fec!Y16)</f>
        <v>0.88755131621279104</v>
      </c>
      <c r="DA16" s="132" t="s">
        <v>1921</v>
      </c>
    </row>
    <row r="17" spans="1:105" ht="12" customHeight="1" x14ac:dyDescent="0.25">
      <c r="A17" s="108" t="s">
        <v>53</v>
      </c>
      <c r="B17" s="111" t="str">
        <f>IF(RES_hhdet_tes!B17=0,"",RES_hhdet_tes!B17/RES_hhdet_fec!B17)</f>
        <v/>
      </c>
      <c r="C17" s="111" t="str">
        <f>IF(RES_hhdet_tes!C17=0,"",RES_hhdet_tes!C17/RES_hhdet_fec!C17)</f>
        <v/>
      </c>
      <c r="D17" s="111" t="str">
        <f>IF(RES_hhdet_tes!D17=0,"",RES_hhdet_tes!D17/RES_hhdet_fec!D17)</f>
        <v/>
      </c>
      <c r="E17" s="111">
        <f>IF(RES_hhdet_tes!E17=0,"",RES_hhdet_tes!E17/RES_hhdet_fec!E17)</f>
        <v>0.60982254969743743</v>
      </c>
      <c r="F17" s="111">
        <f>IF(RES_hhdet_tes!F17=0,"",RES_hhdet_tes!F17/RES_hhdet_fec!F17)</f>
        <v>0.61003600706678829</v>
      </c>
      <c r="G17" s="111">
        <f>IF(RES_hhdet_tes!G17=0,"",RES_hhdet_tes!G17/RES_hhdet_fec!G17)</f>
        <v>0.61042352259582111</v>
      </c>
      <c r="H17" s="111">
        <f>IF(RES_hhdet_tes!H17=0,"",RES_hhdet_tes!H17/RES_hhdet_fec!H17)</f>
        <v>0.611577712670337</v>
      </c>
      <c r="I17" s="111">
        <f>IF(RES_hhdet_tes!I17=0,"",RES_hhdet_tes!I17/RES_hhdet_fec!I17)</f>
        <v>0.61270256904006626</v>
      </c>
      <c r="J17" s="111">
        <f>IF(RES_hhdet_tes!J17=0,"",RES_hhdet_tes!J17/RES_hhdet_fec!J17)</f>
        <v>0.61460078395918649</v>
      </c>
      <c r="K17" s="111">
        <f>IF(RES_hhdet_tes!K17=0,"",RES_hhdet_tes!K17/RES_hhdet_fec!K17)</f>
        <v>0.61765566873447109</v>
      </c>
      <c r="L17" s="111">
        <f>IF(RES_hhdet_tes!L17=0,"",RES_hhdet_tes!L17/RES_hhdet_fec!L17)</f>
        <v>0.62081950301863686</v>
      </c>
      <c r="M17" s="111">
        <f>IF(RES_hhdet_tes!M17=0,"",RES_hhdet_tes!M17/RES_hhdet_fec!M17)</f>
        <v>0.62398520859680939</v>
      </c>
      <c r="N17" s="111">
        <f>IF(RES_hhdet_tes!N17=0,"",RES_hhdet_tes!N17/RES_hhdet_fec!N17)</f>
        <v>0.6267691906838474</v>
      </c>
      <c r="O17" s="111">
        <f>IF(RES_hhdet_tes!O17=0,"",RES_hhdet_tes!O17/RES_hhdet_fec!O17)</f>
        <v>0.63028251007153191</v>
      </c>
      <c r="P17" s="111">
        <f>IF(RES_hhdet_tes!P17=0,"",RES_hhdet_tes!P17/RES_hhdet_fec!P17)</f>
        <v>0.63519646675156616</v>
      </c>
      <c r="Q17" s="111">
        <f>IF(RES_hhdet_tes!Q17=0,"",RES_hhdet_tes!Q17/RES_hhdet_fec!Q17)</f>
        <v>0.64156914195964398</v>
      </c>
      <c r="R17" s="111">
        <f>IF(RES_hhdet_tes!R17=0,"",RES_hhdet_tes!R17/RES_hhdet_fec!R17)</f>
        <v>0.65291566835673243</v>
      </c>
      <c r="S17" s="111">
        <f>IF(RES_hhdet_tes!S17=0,"",RES_hhdet_tes!S17/RES_hhdet_fec!S17)</f>
        <v>0.66913166330627305</v>
      </c>
      <c r="T17" s="111">
        <f>IF(RES_hhdet_tes!T17=0,"",RES_hhdet_tes!T17/RES_hhdet_fec!T17)</f>
        <v>0.68700390569986602</v>
      </c>
      <c r="U17" s="111">
        <f>IF(RES_hhdet_tes!U17=0,"",RES_hhdet_tes!U17/RES_hhdet_fec!U17)</f>
        <v>0.70005613813115641</v>
      </c>
      <c r="V17" s="111">
        <f>IF(RES_hhdet_tes!V17=0,"",RES_hhdet_tes!V17/RES_hhdet_fec!V17)</f>
        <v>0.71146811715003833</v>
      </c>
      <c r="W17" s="111">
        <f>IF(RES_hhdet_tes!W17=0,"",RES_hhdet_tes!W17/RES_hhdet_fec!W17)</f>
        <v>0.72126809523961488</v>
      </c>
      <c r="X17" s="111">
        <f>IF(RES_hhdet_tes!X17=0,"",RES_hhdet_tes!X17/RES_hhdet_fec!X17)</f>
        <v>0.73366515484387951</v>
      </c>
      <c r="Y17" s="111">
        <f>IF(RES_hhdet_tes!Y17=0,"",RES_hhdet_tes!Y17/RES_hhdet_fec!Y17)</f>
        <v>0.74550336231605574</v>
      </c>
      <c r="DA17" s="63" t="s">
        <v>1922</v>
      </c>
    </row>
    <row r="18" spans="1:105" ht="12" customHeight="1" x14ac:dyDescent="0.25">
      <c r="A18" s="108" t="s">
        <v>52</v>
      </c>
      <c r="B18" s="111" t="str">
        <f>IF(RES_hhdet_tes!B18=0,"",RES_hhdet_tes!B18/RES_hhdet_fec!B18)</f>
        <v/>
      </c>
      <c r="C18" s="111" t="str">
        <f>IF(RES_hhdet_tes!C18=0,"",RES_hhdet_tes!C18/RES_hhdet_fec!C18)</f>
        <v/>
      </c>
      <c r="D18" s="111" t="str">
        <f>IF(RES_hhdet_tes!D18=0,"",RES_hhdet_tes!D18/RES_hhdet_fec!D18)</f>
        <v/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0.70986151157137911</v>
      </c>
      <c r="C19" s="124">
        <f>IF(RES_hhdet_tes!C19=0,"",RES_hhdet_tes!C19/RES_hhdet_fec!C19)</f>
        <v>0.71016220488379334</v>
      </c>
      <c r="D19" s="124">
        <f>IF(RES_hhdet_tes!D19=0,"",RES_hhdet_tes!D19/RES_hhdet_fec!D19)</f>
        <v>0.71403084412525775</v>
      </c>
      <c r="E19" s="124">
        <f>IF(RES_hhdet_tes!E19=0,"",RES_hhdet_tes!E19/RES_hhdet_fec!E19)</f>
        <v>0.71805449335219818</v>
      </c>
      <c r="F19" s="124">
        <f>IF(RES_hhdet_tes!F19=0,"",RES_hhdet_tes!F19/RES_hhdet_fec!F19)</f>
        <v>0.72009092150787379</v>
      </c>
      <c r="G19" s="124">
        <f>IF(RES_hhdet_tes!G19=0,"",RES_hhdet_tes!G19/RES_hhdet_fec!G19)</f>
        <v>0.72817556392711258</v>
      </c>
      <c r="H19" s="124">
        <f>IF(RES_hhdet_tes!H19=0,"",RES_hhdet_tes!H19/RES_hhdet_fec!H19)</f>
        <v>0.73235129433386081</v>
      </c>
      <c r="I19" s="124">
        <f>IF(RES_hhdet_tes!I19=0,"",RES_hhdet_tes!I19/RES_hhdet_fec!I19)</f>
        <v>0.73531467810313544</v>
      </c>
      <c r="J19" s="124">
        <f>IF(RES_hhdet_tes!J19=0,"",RES_hhdet_tes!J19/RES_hhdet_fec!J19)</f>
        <v>0.7387034904072588</v>
      </c>
      <c r="K19" s="124">
        <f>IF(RES_hhdet_tes!K19=0,"",RES_hhdet_tes!K19/RES_hhdet_fec!K19)</f>
        <v>0.74360884714464692</v>
      </c>
      <c r="L19" s="124">
        <f>IF(RES_hhdet_tes!L19=0,"",RES_hhdet_tes!L19/RES_hhdet_fec!L19)</f>
        <v>0.7421250574174254</v>
      </c>
      <c r="M19" s="124">
        <f>IF(RES_hhdet_tes!M19=0,"",RES_hhdet_tes!M19/RES_hhdet_fec!M19)</f>
        <v>0.7400314597469354</v>
      </c>
      <c r="N19" s="124">
        <f>IF(RES_hhdet_tes!N19=0,"",RES_hhdet_tes!N19/RES_hhdet_fec!N19)</f>
        <v>0.74076031936039766</v>
      </c>
      <c r="O19" s="124">
        <f>IF(RES_hhdet_tes!O19=0,"",RES_hhdet_tes!O19/RES_hhdet_fec!O19)</f>
        <v>0.7454270988609577</v>
      </c>
      <c r="P19" s="124">
        <f>IF(RES_hhdet_tes!P19=0,"",RES_hhdet_tes!P19/RES_hhdet_fec!P19)</f>
        <v>0.74060278471578878</v>
      </c>
      <c r="Q19" s="124">
        <f>IF(RES_hhdet_tes!Q19=0,"",RES_hhdet_tes!Q19/RES_hhdet_fec!Q19)</f>
        <v>0.7470769539586527</v>
      </c>
      <c r="R19" s="124">
        <f>IF(RES_hhdet_tes!R19=0,"",RES_hhdet_tes!R19/RES_hhdet_fec!R19)</f>
        <v>0.75687483186218252</v>
      </c>
      <c r="S19" s="124">
        <f>IF(RES_hhdet_tes!S19=0,"",RES_hhdet_tes!S19/RES_hhdet_fec!S19)</f>
        <v>0.76514979883286838</v>
      </c>
      <c r="T19" s="124">
        <f>IF(RES_hhdet_tes!T19=0,"",RES_hhdet_tes!T19/RES_hhdet_fec!T19)</f>
        <v>0.77341164179026822</v>
      </c>
      <c r="U19" s="124">
        <f>IF(RES_hhdet_tes!U19=0,"",RES_hhdet_tes!U19/RES_hhdet_fec!U19)</f>
        <v>0.7858547840465322</v>
      </c>
      <c r="V19" s="124">
        <f>IF(RES_hhdet_tes!V19=0,"",RES_hhdet_tes!V19/RES_hhdet_fec!V19)</f>
        <v>0.7996702140442804</v>
      </c>
      <c r="W19" s="124">
        <f>IF(RES_hhdet_tes!W19=0,"",RES_hhdet_tes!W19/RES_hhdet_fec!W19)</f>
        <v>0.81772236662621289</v>
      </c>
      <c r="X19" s="124">
        <f>IF(RES_hhdet_tes!X19=0,"",RES_hhdet_tes!X19/RES_hhdet_fec!X19)</f>
        <v>0.82825717282267264</v>
      </c>
      <c r="Y19" s="124">
        <f>IF(RES_hhdet_tes!Y19=0,"",RES_hhdet_tes!Y19/RES_hhdet_fec!Y19)</f>
        <v>0.83996852448749393</v>
      </c>
      <c r="DA19" s="130" t="s">
        <v>1924</v>
      </c>
    </row>
    <row r="20" spans="1:105" ht="12" customHeight="1" x14ac:dyDescent="0.25">
      <c r="A20" s="97" t="s">
        <v>51</v>
      </c>
      <c r="B20" s="111">
        <f>IF(RES_hhdet_tes!B20=0,"",RES_hhdet_tes!B20/RES_hhdet_fec!B20)</f>
        <v>0.57317330503788555</v>
      </c>
      <c r="C20" s="111">
        <f>IF(RES_hhdet_tes!C20=0,"",RES_hhdet_tes!C20/RES_hhdet_fec!C20)</f>
        <v>0.57385116168997385</v>
      </c>
      <c r="D20" s="111">
        <f>IF(RES_hhdet_tes!D20=0,"",RES_hhdet_tes!D20/RES_hhdet_fec!D20)</f>
        <v>0.57470854736658739</v>
      </c>
      <c r="E20" s="111">
        <f>IF(RES_hhdet_tes!E20=0,"",RES_hhdet_tes!E20/RES_hhdet_fec!E20)</f>
        <v>0.57568548918440254</v>
      </c>
      <c r="F20" s="111">
        <f>IF(RES_hhdet_tes!F20=0,"",RES_hhdet_tes!F20/RES_hhdet_fec!F20)</f>
        <v>0.5768675168146804</v>
      </c>
      <c r="G20" s="111">
        <f>IF(RES_hhdet_tes!G20=0,"",RES_hhdet_tes!G20/RES_hhdet_fec!G20)</f>
        <v>0.57810069667952224</v>
      </c>
      <c r="H20" s="111">
        <f>IF(RES_hhdet_tes!H20=0,"",RES_hhdet_tes!H20/RES_hhdet_fec!H20)</f>
        <v>0.57956420494913008</v>
      </c>
      <c r="I20" s="111">
        <f>IF(RES_hhdet_tes!I20=0,"",RES_hhdet_tes!I20/RES_hhdet_fec!I20)</f>
        <v>0.58021515932056655</v>
      </c>
      <c r="J20" s="111">
        <f>IF(RES_hhdet_tes!J20=0,"",RES_hhdet_tes!J20/RES_hhdet_fec!J20)</f>
        <v>0.5804427334042106</v>
      </c>
      <c r="K20" s="111">
        <f>IF(RES_hhdet_tes!K20=0,"",RES_hhdet_tes!K20/RES_hhdet_fec!K20)</f>
        <v>0.58076939135974848</v>
      </c>
      <c r="L20" s="111">
        <f>IF(RES_hhdet_tes!L20=0,"",RES_hhdet_tes!L20/RES_hhdet_fec!L20)</f>
        <v>0.58111903756235939</v>
      </c>
      <c r="M20" s="111">
        <f>IF(RES_hhdet_tes!M20=0,"",RES_hhdet_tes!M20/RES_hhdet_fec!M20)</f>
        <v>0.58142524258731343</v>
      </c>
      <c r="N20" s="111">
        <f>IF(RES_hhdet_tes!N20=0,"",RES_hhdet_tes!N20/RES_hhdet_fec!N20)</f>
        <v>0.58168261370465679</v>
      </c>
      <c r="O20" s="111">
        <f>IF(RES_hhdet_tes!O20=0,"",RES_hhdet_tes!O20/RES_hhdet_fec!O20)</f>
        <v>0.58189525987578927</v>
      </c>
      <c r="P20" s="111">
        <f>IF(RES_hhdet_tes!P20=0,"",RES_hhdet_tes!P20/RES_hhdet_fec!P20)</f>
        <v>0.58200126486728465</v>
      </c>
      <c r="Q20" s="111">
        <f>IF(RES_hhdet_tes!Q20=0,"",RES_hhdet_tes!Q20/RES_hhdet_fec!Q20)</f>
        <v>0.58214443820806838</v>
      </c>
      <c r="R20" s="111">
        <f>IF(RES_hhdet_tes!R20=0,"",RES_hhdet_tes!R20/RES_hhdet_fec!R20)</f>
        <v>0.58250520123515981</v>
      </c>
      <c r="S20" s="111">
        <f>IF(RES_hhdet_tes!S20=0,"",RES_hhdet_tes!S20/RES_hhdet_fec!S20)</f>
        <v>0.58373515542103738</v>
      </c>
      <c r="T20" s="111">
        <f>IF(RES_hhdet_tes!T20=0,"",RES_hhdet_tes!T20/RES_hhdet_fec!T20)</f>
        <v>0.5854743257439553</v>
      </c>
      <c r="U20" s="111">
        <f>IF(RES_hhdet_tes!U20=0,"",RES_hhdet_tes!U20/RES_hhdet_fec!U20)</f>
        <v>0.58666195229285667</v>
      </c>
      <c r="V20" s="111">
        <f>IF(RES_hhdet_tes!V20=0,"",RES_hhdet_tes!V20/RES_hhdet_fec!V20)</f>
        <v>0.58774798926213345</v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0.56373029697869081</v>
      </c>
      <c r="C21" s="111">
        <f>IF(RES_hhdet_tes!C21=0,"",RES_hhdet_tes!C21/RES_hhdet_fec!C21)</f>
        <v>0.56440491401672677</v>
      </c>
      <c r="D21" s="111">
        <f>IF(RES_hhdet_tes!D21=0,"",RES_hhdet_tes!D21/RES_hhdet_fec!D21)</f>
        <v>0.56486231725835856</v>
      </c>
      <c r="E21" s="111">
        <f>IF(RES_hhdet_tes!E21=0,"",RES_hhdet_tes!E21/RES_hhdet_fec!E21)</f>
        <v>0.56546011613334513</v>
      </c>
      <c r="F21" s="111">
        <f>IF(RES_hhdet_tes!F21=0,"",RES_hhdet_tes!F21/RES_hhdet_fec!F21)</f>
        <v>0.56647703023357976</v>
      </c>
      <c r="G21" s="111">
        <f>IF(RES_hhdet_tes!G21=0,"",RES_hhdet_tes!G21/RES_hhdet_fec!G21)</f>
        <v>0.56760153808722935</v>
      </c>
      <c r="H21" s="111">
        <f>IF(RES_hhdet_tes!H21=0,"",RES_hhdet_tes!H21/RES_hhdet_fec!H21)</f>
        <v>0.57016312097877653</v>
      </c>
      <c r="I21" s="111">
        <f>IF(RES_hhdet_tes!I21=0,"",RES_hhdet_tes!I21/RES_hhdet_fec!I21)</f>
        <v>0.57154257952997867</v>
      </c>
      <c r="J21" s="111">
        <f>IF(RES_hhdet_tes!J21=0,"",RES_hhdet_tes!J21/RES_hhdet_fec!J21)</f>
        <v>0.5719465119273256</v>
      </c>
      <c r="K21" s="111">
        <f>IF(RES_hhdet_tes!K21=0,"",RES_hhdet_tes!K21/RES_hhdet_fec!K21)</f>
        <v>0.57299761612113276</v>
      </c>
      <c r="L21" s="111">
        <f>IF(RES_hhdet_tes!L21=0,"",RES_hhdet_tes!L21/RES_hhdet_fec!L21)</f>
        <v>0.57376547729458771</v>
      </c>
      <c r="M21" s="111">
        <f>IF(RES_hhdet_tes!M21=0,"",RES_hhdet_tes!M21/RES_hhdet_fec!M21)</f>
        <v>0.57464247375146227</v>
      </c>
      <c r="N21" s="111">
        <f>IF(RES_hhdet_tes!N21=0,"",RES_hhdet_tes!N21/RES_hhdet_fec!N21)</f>
        <v>0.5752245248491149</v>
      </c>
      <c r="O21" s="111">
        <f>IF(RES_hhdet_tes!O21=0,"",RES_hhdet_tes!O21/RES_hhdet_fec!O21)</f>
        <v>0.57548969524344173</v>
      </c>
      <c r="P21" s="111">
        <f>IF(RES_hhdet_tes!P21=0,"",RES_hhdet_tes!P21/RES_hhdet_fec!P21)</f>
        <v>0.57565013082363881</v>
      </c>
      <c r="Q21" s="111">
        <f>IF(RES_hhdet_tes!Q21=0,"",RES_hhdet_tes!Q21/RES_hhdet_fec!Q21)</f>
        <v>0.57576692657783801</v>
      </c>
      <c r="R21" s="111">
        <f>IF(RES_hhdet_tes!R21=0,"",RES_hhdet_tes!R21/RES_hhdet_fec!R21)</f>
        <v>0.57588280896741073</v>
      </c>
      <c r="S21" s="111">
        <f>IF(RES_hhdet_tes!S21=0,"",RES_hhdet_tes!S21/RES_hhdet_fec!S21)</f>
        <v>0.57737486306581298</v>
      </c>
      <c r="T21" s="111">
        <f>IF(RES_hhdet_tes!T21=0,"",RES_hhdet_tes!T21/RES_hhdet_fec!T21)</f>
        <v>0.58092768983690446</v>
      </c>
      <c r="U21" s="111">
        <f>IF(RES_hhdet_tes!U21=0,"",RES_hhdet_tes!U21/RES_hhdet_fec!U21)</f>
        <v>0.58578014709351656</v>
      </c>
      <c r="V21" s="111">
        <f>IF(RES_hhdet_tes!V21=0,"",RES_hhdet_tes!V21/RES_hhdet_fec!V21)</f>
        <v>0.59186469073309778</v>
      </c>
      <c r="W21" s="111">
        <f>IF(RES_hhdet_tes!W21=0,"",RES_hhdet_tes!W21/RES_hhdet_fec!W21)</f>
        <v>0.59513004916757539</v>
      </c>
      <c r="X21" s="111">
        <f>IF(RES_hhdet_tes!X21=0,"",RES_hhdet_tes!X21/RES_hhdet_fec!X21)</f>
        <v>0.59726959295507565</v>
      </c>
      <c r="Y21" s="111">
        <f>IF(RES_hhdet_tes!Y21=0,"",RES_hhdet_tes!Y21/RES_hhdet_fec!Y21)</f>
        <v>0.5984156729063892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0.72790410791098592</v>
      </c>
      <c r="C22" s="45">
        <f>IF(RES_hhdet_tes!C22=0,"",RES_hhdet_tes!C22/RES_hhdet_fec!C22)</f>
        <v>0.72932283612479576</v>
      </c>
      <c r="D22" s="45">
        <f>IF(RES_hhdet_tes!D22=0,"",RES_hhdet_tes!D22/RES_hhdet_fec!D22)</f>
        <v>0.73121527472171355</v>
      </c>
      <c r="E22" s="45">
        <f>IF(RES_hhdet_tes!E22=0,"",RES_hhdet_tes!E22/RES_hhdet_fec!E22)</f>
        <v>0.73346513994944762</v>
      </c>
      <c r="F22" s="45">
        <f>IF(RES_hhdet_tes!F22=0,"",RES_hhdet_tes!F22/RES_hhdet_fec!F22)</f>
        <v>0.73628712567637777</v>
      </c>
      <c r="G22" s="45">
        <f>IF(RES_hhdet_tes!G22=0,"",RES_hhdet_tes!G22/RES_hhdet_fec!G22)</f>
        <v>0.73936918436342691</v>
      </c>
      <c r="H22" s="45">
        <f>IF(RES_hhdet_tes!H22=0,"",RES_hhdet_tes!H22/RES_hhdet_fec!H22)</f>
        <v>0.74321010183751324</v>
      </c>
      <c r="I22" s="45">
        <f>IF(RES_hhdet_tes!I22=0,"",RES_hhdet_tes!I22/RES_hhdet_fec!I22)</f>
        <v>0.74506147704842685</v>
      </c>
      <c r="J22" s="45">
        <f>IF(RES_hhdet_tes!J22=0,"",RES_hhdet_tes!J22/RES_hhdet_fec!J22)</f>
        <v>0.74615960939841586</v>
      </c>
      <c r="K22" s="45">
        <f>IF(RES_hhdet_tes!K22=0,"",RES_hhdet_tes!K22/RES_hhdet_fec!K22)</f>
        <v>0.7478359300822145</v>
      </c>
      <c r="L22" s="45">
        <f>IF(RES_hhdet_tes!L22=0,"",RES_hhdet_tes!L22/RES_hhdet_fec!L22)</f>
        <v>0.74980804640397136</v>
      </c>
      <c r="M22" s="45">
        <f>IF(RES_hhdet_tes!M22=0,"",RES_hhdet_tes!M22/RES_hhdet_fec!M22)</f>
        <v>0.75181057457449052</v>
      </c>
      <c r="N22" s="45">
        <f>IF(RES_hhdet_tes!N22=0,"",RES_hhdet_tes!N22/RES_hhdet_fec!N22)</f>
        <v>0.75415540935243097</v>
      </c>
      <c r="O22" s="45">
        <f>IF(RES_hhdet_tes!O22=0,"",RES_hhdet_tes!O22/RES_hhdet_fec!O22)</f>
        <v>0.75680427533522443</v>
      </c>
      <c r="P22" s="45">
        <f>IF(RES_hhdet_tes!P22=0,"",RES_hhdet_tes!P22/RES_hhdet_fec!P22)</f>
        <v>0.75883259638688305</v>
      </c>
      <c r="Q22" s="45">
        <f>IF(RES_hhdet_tes!Q22=0,"",RES_hhdet_tes!Q22/RES_hhdet_fec!Q22)</f>
        <v>0.76201830652983105</v>
      </c>
      <c r="R22" s="45">
        <f>IF(RES_hhdet_tes!R22=0,"",RES_hhdet_tes!R22/RES_hhdet_fec!R22)</f>
        <v>0.76791223430825717</v>
      </c>
      <c r="S22" s="45">
        <f>IF(RES_hhdet_tes!S22=0,"",RES_hhdet_tes!S22/RES_hhdet_fec!S22)</f>
        <v>0.77704587712853801</v>
      </c>
      <c r="T22" s="45">
        <f>IF(RES_hhdet_tes!T22=0,"",RES_hhdet_tes!T22/RES_hhdet_fec!T22)</f>
        <v>0.78834231686565348</v>
      </c>
      <c r="U22" s="45">
        <f>IF(RES_hhdet_tes!U22=0,"",RES_hhdet_tes!U22/RES_hhdet_fec!U22)</f>
        <v>0.79947506356771869</v>
      </c>
      <c r="V22" s="45">
        <f>IF(RES_hhdet_tes!V22=0,"",RES_hhdet_tes!V22/RES_hhdet_fec!V22)</f>
        <v>0.81226574181287514</v>
      </c>
      <c r="W22" s="45">
        <f>IF(RES_hhdet_tes!W22=0,"",RES_hhdet_tes!W22/RES_hhdet_fec!W22)</f>
        <v>0.82408189727777958</v>
      </c>
      <c r="X22" s="45">
        <f>IF(RES_hhdet_tes!X22=0,"",RES_hhdet_tes!X22/RES_hhdet_fec!X22)</f>
        <v>0.83435943304706883</v>
      </c>
      <c r="Y22" s="45">
        <f>IF(RES_hhdet_tes!Y22=0,"",RES_hhdet_tes!Y22/RES_hhdet_fec!Y22)</f>
        <v>0.84687084313383698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0.51001415415601781</v>
      </c>
      <c r="C24" s="119">
        <f>IF(RES_hhdet_tes!C24=0,"",RES_hhdet_tes!C24/RES_hhdet_fec!C24)</f>
        <v>0.50966200997598621</v>
      </c>
      <c r="D24" s="119">
        <f>IF(RES_hhdet_tes!D24=0,"",RES_hhdet_tes!D24/RES_hhdet_fec!D24)</f>
        <v>0.51213267819175678</v>
      </c>
      <c r="E24" s="119">
        <f>IF(RES_hhdet_tes!E24=0,"",RES_hhdet_tes!E24/RES_hhdet_fec!E24)</f>
        <v>0.51295296962762627</v>
      </c>
      <c r="F24" s="119">
        <f>IF(RES_hhdet_tes!F24=0,"",RES_hhdet_tes!F24/RES_hhdet_fec!F24)</f>
        <v>0.51084141526356464</v>
      </c>
      <c r="G24" s="119">
        <f>IF(RES_hhdet_tes!G24=0,"",RES_hhdet_tes!G24/RES_hhdet_fec!G24)</f>
        <v>0.51709406944841707</v>
      </c>
      <c r="H24" s="119">
        <f>IF(RES_hhdet_tes!H24=0,"",RES_hhdet_tes!H24/RES_hhdet_fec!H24)</f>
        <v>0.51464086800297426</v>
      </c>
      <c r="I24" s="119">
        <f>IF(RES_hhdet_tes!I24=0,"",RES_hhdet_tes!I24/RES_hhdet_fec!I24)</f>
        <v>0.51848825455422454</v>
      </c>
      <c r="J24" s="119">
        <f>IF(RES_hhdet_tes!J24=0,"",RES_hhdet_tes!J24/RES_hhdet_fec!J24)</f>
        <v>0.52413902834385606</v>
      </c>
      <c r="K24" s="119">
        <f>IF(RES_hhdet_tes!K24=0,"",RES_hhdet_tes!K24/RES_hhdet_fec!K24)</f>
        <v>0.56420342201798857</v>
      </c>
      <c r="L24" s="119">
        <f>IF(RES_hhdet_tes!L24=0,"",RES_hhdet_tes!L24/RES_hhdet_fec!L24)</f>
        <v>0.53917017183117288</v>
      </c>
      <c r="M24" s="119">
        <f>IF(RES_hhdet_tes!M24=0,"",RES_hhdet_tes!M24/RES_hhdet_fec!M24)</f>
        <v>0.57380835128408947</v>
      </c>
      <c r="N24" s="119">
        <f>IF(RES_hhdet_tes!N24=0,"",RES_hhdet_tes!N24/RES_hhdet_fec!N24)</f>
        <v>0.60641708673702188</v>
      </c>
      <c r="O24" s="119">
        <f>IF(RES_hhdet_tes!O24=0,"",RES_hhdet_tes!O24/RES_hhdet_fec!O24)</f>
        <v>0.63146355398559928</v>
      </c>
      <c r="P24" s="119">
        <f>IF(RES_hhdet_tes!P24=0,"",RES_hhdet_tes!P24/RES_hhdet_fec!P24)</f>
        <v>0.63666679083145927</v>
      </c>
      <c r="Q24" s="119">
        <f>IF(RES_hhdet_tes!Q24=0,"",RES_hhdet_tes!Q24/RES_hhdet_fec!Q24)</f>
        <v>0.64348166119115613</v>
      </c>
      <c r="R24" s="119">
        <f>IF(RES_hhdet_tes!R24=0,"",RES_hhdet_tes!R24/RES_hhdet_fec!R24)</f>
        <v>0.6507859043360984</v>
      </c>
      <c r="S24" s="119">
        <f>IF(RES_hhdet_tes!S24=0,"",RES_hhdet_tes!S24/RES_hhdet_fec!S24)</f>
        <v>0.65790310170223942</v>
      </c>
      <c r="T24" s="119">
        <f>IF(RES_hhdet_tes!T24=0,"",RES_hhdet_tes!T24/RES_hhdet_fec!T24)</f>
        <v>0.66436444549717011</v>
      </c>
      <c r="U24" s="119">
        <f>IF(RES_hhdet_tes!U24=0,"",RES_hhdet_tes!U24/RES_hhdet_fec!U24)</f>
        <v>0.66981390947484531</v>
      </c>
      <c r="V24" s="119">
        <f>IF(RES_hhdet_tes!V24=0,"",RES_hhdet_tes!V24/RES_hhdet_fec!V24)</f>
        <v>0.67509705901536121</v>
      </c>
      <c r="W24" s="119">
        <f>IF(RES_hhdet_tes!W24=0,"",RES_hhdet_tes!W24/RES_hhdet_fec!W24)</f>
        <v>0.68224810243042489</v>
      </c>
      <c r="X24" s="119">
        <f>IF(RES_hhdet_tes!X24=0,"",RES_hhdet_tes!X24/RES_hhdet_fec!X24)</f>
        <v>0.69214835721600776</v>
      </c>
      <c r="Y24" s="119">
        <f>IF(RES_hhdet_tes!Y24=0,"",RES_hhdet_tes!Y24/RES_hhdet_fec!Y24)</f>
        <v>0.69701146363284849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0.48856549205558131</v>
      </c>
      <c r="C25" s="124">
        <f>IF(RES_hhdet_tes!C25=0,"",RES_hhdet_tes!C25/RES_hhdet_fec!C25)</f>
        <v>0.49129982748210288</v>
      </c>
      <c r="D25" s="124">
        <f>IF(RES_hhdet_tes!D25=0,"",RES_hhdet_tes!D25/RES_hhdet_fec!D25)</f>
        <v>0.49136892369616209</v>
      </c>
      <c r="E25" s="124">
        <f>IF(RES_hhdet_tes!E25=0,"",RES_hhdet_tes!E25/RES_hhdet_fec!E25)</f>
        <v>0.49150750630811951</v>
      </c>
      <c r="F25" s="124">
        <f>IF(RES_hhdet_tes!F25=0,"",RES_hhdet_tes!F25/RES_hhdet_fec!F25)</f>
        <v>0.49154264325354052</v>
      </c>
      <c r="G25" s="124">
        <f>IF(RES_hhdet_tes!G25=0,"",RES_hhdet_tes!G25/RES_hhdet_fec!G25)</f>
        <v>0.49158736863424252</v>
      </c>
      <c r="H25" s="124">
        <f>IF(RES_hhdet_tes!H25=0,"",RES_hhdet_tes!H25/RES_hhdet_fec!H25)</f>
        <v>0.49155293381344112</v>
      </c>
      <c r="I25" s="124">
        <f>IF(RES_hhdet_tes!I25=0,"",RES_hhdet_tes!I25/RES_hhdet_fec!I25)</f>
        <v>0.49135246608656696</v>
      </c>
      <c r="J25" s="124">
        <f>IF(RES_hhdet_tes!J25=0,"",RES_hhdet_tes!J25/RES_hhdet_fec!J25)</f>
        <v>0.49129713079118831</v>
      </c>
      <c r="K25" s="124">
        <f>IF(RES_hhdet_tes!K25=0,"",RES_hhdet_tes!K25/RES_hhdet_fec!K25)</f>
        <v>0.49292410578293555</v>
      </c>
      <c r="L25" s="124">
        <f>IF(RES_hhdet_tes!L25=0,"",RES_hhdet_tes!L25/RES_hhdet_fec!L25)</f>
        <v>0.51686792677044768</v>
      </c>
      <c r="M25" s="124">
        <f>IF(RES_hhdet_tes!M25=0,"",RES_hhdet_tes!M25/RES_hhdet_fec!M25)</f>
        <v>0.55689289140009102</v>
      </c>
      <c r="N25" s="124">
        <f>IF(RES_hhdet_tes!N25=0,"",RES_hhdet_tes!N25/RES_hhdet_fec!N25)</f>
        <v>0.59527788181951857</v>
      </c>
      <c r="O25" s="124">
        <f>IF(RES_hhdet_tes!O25=0,"",RES_hhdet_tes!O25/RES_hhdet_fec!O25)</f>
        <v>0.62036062983890505</v>
      </c>
      <c r="P25" s="124">
        <f>IF(RES_hhdet_tes!P25=0,"",RES_hhdet_tes!P25/RES_hhdet_fec!P25)</f>
        <v>0.6268593605987034</v>
      </c>
      <c r="Q25" s="124">
        <f>IF(RES_hhdet_tes!Q25=0,"",RES_hhdet_tes!Q25/RES_hhdet_fec!Q25)</f>
        <v>0.63168305784079959</v>
      </c>
      <c r="R25" s="124">
        <f>IF(RES_hhdet_tes!R25=0,"",RES_hhdet_tes!R25/RES_hhdet_fec!R25)</f>
        <v>0.63945544291899326</v>
      </c>
      <c r="S25" s="124">
        <f>IF(RES_hhdet_tes!S25=0,"",RES_hhdet_tes!S25/RES_hhdet_fec!S25)</f>
        <v>0.6459027957607536</v>
      </c>
      <c r="T25" s="124">
        <f>IF(RES_hhdet_tes!T25=0,"",RES_hhdet_tes!T25/RES_hhdet_fec!T25)</f>
        <v>0.6518368115613008</v>
      </c>
      <c r="U25" s="124">
        <f>IF(RES_hhdet_tes!U25=0,"",RES_hhdet_tes!U25/RES_hhdet_fec!U25)</f>
        <v>0.65478870526423538</v>
      </c>
      <c r="V25" s="124">
        <f>IF(RES_hhdet_tes!V25=0,"",RES_hhdet_tes!V25/RES_hhdet_fec!V25)</f>
        <v>0.65879848728250989</v>
      </c>
      <c r="W25" s="124">
        <f>IF(RES_hhdet_tes!W25=0,"",RES_hhdet_tes!W25/RES_hhdet_fec!W25)</f>
        <v>0.66540677173960383</v>
      </c>
      <c r="X25" s="124">
        <f>IF(RES_hhdet_tes!X25=0,"",RES_hhdet_tes!X25/RES_hhdet_fec!X25)</f>
        <v>0.67454484272156945</v>
      </c>
      <c r="Y25" s="124">
        <f>IF(RES_hhdet_tes!Y25=0,"",RES_hhdet_tes!Y25/RES_hhdet_fec!Y25)</f>
        <v>0.68297032688720449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0.48321450056431792</v>
      </c>
      <c r="C26" s="111">
        <f>IF(RES_hhdet_tes!C26=0,"",RES_hhdet_tes!C26/RES_hhdet_fec!C26)</f>
        <v>0.48600662431234554</v>
      </c>
      <c r="D26" s="111">
        <f>IF(RES_hhdet_tes!D26=0,"",RES_hhdet_tes!D26/RES_hhdet_fec!D26)</f>
        <v>0.48625047929265641</v>
      </c>
      <c r="E26" s="111">
        <f>IF(RES_hhdet_tes!E26=0,"",RES_hhdet_tes!E26/RES_hhdet_fec!E26)</f>
        <v>0.48644262787705245</v>
      </c>
      <c r="F26" s="111">
        <f>IF(RES_hhdet_tes!F26=0,"",RES_hhdet_tes!F26/RES_hhdet_fec!F26)</f>
        <v>0.48658850975975576</v>
      </c>
      <c r="G26" s="111">
        <f>IF(RES_hhdet_tes!G26=0,"",RES_hhdet_tes!G26/RES_hhdet_fec!G26)</f>
        <v>0.4867267496650059</v>
      </c>
      <c r="H26" s="111">
        <f>IF(RES_hhdet_tes!H26=0,"",RES_hhdet_tes!H26/RES_hhdet_fec!H26)</f>
        <v>0.48672633055413317</v>
      </c>
      <c r="I26" s="111">
        <f>IF(RES_hhdet_tes!I26=0,"",RES_hhdet_tes!I26/RES_hhdet_fec!I26)</f>
        <v>0.48672615155453153</v>
      </c>
      <c r="J26" s="111">
        <f>IF(RES_hhdet_tes!J26=0,"",RES_hhdet_tes!J26/RES_hhdet_fec!J26)</f>
        <v>0.486727208004682</v>
      </c>
      <c r="K26" s="111">
        <f>IF(RES_hhdet_tes!K26=0,"",RES_hhdet_tes!K26/RES_hhdet_fec!K26)</f>
        <v>0.48838576185493943</v>
      </c>
      <c r="L26" s="111">
        <f>IF(RES_hhdet_tes!L26=0,"",RES_hhdet_tes!L26/RES_hhdet_fec!L26)</f>
        <v>0.51225494235369862</v>
      </c>
      <c r="M26" s="111">
        <f>IF(RES_hhdet_tes!M26=0,"",RES_hhdet_tes!M26/RES_hhdet_fec!M26)</f>
        <v>0.55258548301007304</v>
      </c>
      <c r="N26" s="111">
        <f>IF(RES_hhdet_tes!N26=0,"",RES_hhdet_tes!N26/RES_hhdet_fec!N26)</f>
        <v>0.59103376752267378</v>
      </c>
      <c r="O26" s="111">
        <f>IF(RES_hhdet_tes!O26=0,"",RES_hhdet_tes!O26/RES_hhdet_fec!O26)</f>
        <v>0.61621817006178525</v>
      </c>
      <c r="P26" s="111">
        <f>IF(RES_hhdet_tes!P26=0,"",RES_hhdet_tes!P26/RES_hhdet_fec!P26)</f>
        <v>0.62292124019331585</v>
      </c>
      <c r="Q26" s="111">
        <f>IF(RES_hhdet_tes!Q26=0,"",RES_hhdet_tes!Q26/RES_hhdet_fec!Q26)</f>
        <v>0.6277218059621873</v>
      </c>
      <c r="R26" s="111">
        <f>IF(RES_hhdet_tes!R26=0,"",RES_hhdet_tes!R26/RES_hhdet_fec!R26)</f>
        <v>0.63550136187888284</v>
      </c>
      <c r="S26" s="111">
        <f>IF(RES_hhdet_tes!S26=0,"",RES_hhdet_tes!S26/RES_hhdet_fec!S26)</f>
        <v>0.64197038591896771</v>
      </c>
      <c r="T26" s="111">
        <f>IF(RES_hhdet_tes!T26=0,"",RES_hhdet_tes!T26/RES_hhdet_fec!T26)</f>
        <v>0.64797061545584211</v>
      </c>
      <c r="U26" s="111">
        <f>IF(RES_hhdet_tes!U26=0,"",RES_hhdet_tes!U26/RES_hhdet_fec!U26)</f>
        <v>0.65091977589066319</v>
      </c>
      <c r="V26" s="111">
        <f>IF(RES_hhdet_tes!V26=0,"",RES_hhdet_tes!V26/RES_hhdet_fec!V26)</f>
        <v>0.65493580193710366</v>
      </c>
      <c r="W26" s="111">
        <f>IF(RES_hhdet_tes!W26=0,"",RES_hhdet_tes!W26/RES_hhdet_fec!W26)</f>
        <v>0.66160427458694149</v>
      </c>
      <c r="X26" s="111">
        <f>IF(RES_hhdet_tes!X26=0,"",RES_hhdet_tes!X26/RES_hhdet_fec!X26)</f>
        <v>0.67085262999656159</v>
      </c>
      <c r="Y26" s="111">
        <f>IF(RES_hhdet_tes!Y26=0,"",RES_hhdet_tes!Y26/RES_hhdet_fec!Y26)</f>
        <v>0.67937868512489819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1.7099596967558575</v>
      </c>
      <c r="C28" s="124">
        <f>IF(RES_hhdet_tes!C28=0,"",RES_hhdet_tes!C28/RES_hhdet_fec!C28)</f>
        <v>1.7452064463779666</v>
      </c>
      <c r="D28" s="124">
        <f>IF(RES_hhdet_tes!D28=0,"",RES_hhdet_tes!D28/RES_hhdet_fec!D28)</f>
        <v>1.8102631399083859</v>
      </c>
      <c r="E28" s="124">
        <f>IF(RES_hhdet_tes!E28=0,"",RES_hhdet_tes!E28/RES_hhdet_fec!E28)</f>
        <v>1.8714242182465475</v>
      </c>
      <c r="F28" s="124">
        <f>IF(RES_hhdet_tes!F28=0,"",RES_hhdet_tes!F28/RES_hhdet_fec!F28)</f>
        <v>1.933499121870345</v>
      </c>
      <c r="G28" s="124">
        <f>IF(RES_hhdet_tes!G28=0,"",RES_hhdet_tes!G28/RES_hhdet_fec!G28)</f>
        <v>2.0209804443358528</v>
      </c>
      <c r="H28" s="124">
        <f>IF(RES_hhdet_tes!H28=0,"",RES_hhdet_tes!H28/RES_hhdet_fec!H28)</f>
        <v>2.2129559606289932</v>
      </c>
      <c r="I28" s="124">
        <f>IF(RES_hhdet_tes!I28=0,"",RES_hhdet_tes!I28/RES_hhdet_fec!I28)</f>
        <v>2.3835384045896522</v>
      </c>
      <c r="J28" s="124">
        <f>IF(RES_hhdet_tes!J28=0,"",RES_hhdet_tes!J28/RES_hhdet_fec!J28)</f>
        <v>2.4191822909088492</v>
      </c>
      <c r="K28" s="124">
        <f>IF(RES_hhdet_tes!K28=0,"",RES_hhdet_tes!K28/RES_hhdet_fec!K28)</f>
        <v>2.5355356318629063</v>
      </c>
      <c r="L28" s="124">
        <f>IF(RES_hhdet_tes!L28=0,"",RES_hhdet_tes!L28/RES_hhdet_fec!L28)</f>
        <v>2.8555138197984773</v>
      </c>
      <c r="M28" s="124">
        <f>IF(RES_hhdet_tes!M28=0,"",RES_hhdet_tes!M28/RES_hhdet_fec!M28)</f>
        <v>3.1190700836348961</v>
      </c>
      <c r="N28" s="124">
        <f>IF(RES_hhdet_tes!N28=0,"",RES_hhdet_tes!N28/RES_hhdet_fec!N28)</f>
        <v>3.2492759546340002</v>
      </c>
      <c r="O28" s="124">
        <f>IF(RES_hhdet_tes!O28=0,"",RES_hhdet_tes!O28/RES_hhdet_fec!O28)</f>
        <v>3.3615004560863331</v>
      </c>
      <c r="P28" s="124">
        <f>IF(RES_hhdet_tes!P28=0,"",RES_hhdet_tes!P28/RES_hhdet_fec!P28)</f>
        <v>3.4424117052729728</v>
      </c>
      <c r="Q28" s="124">
        <f>IF(RES_hhdet_tes!Q28=0,"",RES_hhdet_tes!Q28/RES_hhdet_fec!Q28)</f>
        <v>3.5026144174059675</v>
      </c>
      <c r="R28" s="124">
        <f>IF(RES_hhdet_tes!R28=0,"",RES_hhdet_tes!R28/RES_hhdet_fec!R28)</f>
        <v>3.5649978818519275</v>
      </c>
      <c r="S28" s="124">
        <f>IF(RES_hhdet_tes!S28=0,"",RES_hhdet_tes!S28/RES_hhdet_fec!S28)</f>
        <v>3.6178940712122576</v>
      </c>
      <c r="T28" s="124">
        <f>IF(RES_hhdet_tes!T28=0,"",RES_hhdet_tes!T28/RES_hhdet_fec!T28)</f>
        <v>3.6750580792518792</v>
      </c>
      <c r="U28" s="124">
        <f>IF(RES_hhdet_tes!U28=0,"",RES_hhdet_tes!U28/RES_hhdet_fec!U28)</f>
        <v>3.7264335199838805</v>
      </c>
      <c r="V28" s="124">
        <f>IF(RES_hhdet_tes!V28=0,"",RES_hhdet_tes!V28/RES_hhdet_fec!V28)</f>
        <v>3.7708694096015996</v>
      </c>
      <c r="W28" s="124">
        <f>IF(RES_hhdet_tes!W28=0,"",RES_hhdet_tes!W28/RES_hhdet_fec!W28)</f>
        <v>3.8033925008577589</v>
      </c>
      <c r="X28" s="124">
        <f>IF(RES_hhdet_tes!X28=0,"",RES_hhdet_tes!X28/RES_hhdet_fec!X28)</f>
        <v>3.8236777255114851</v>
      </c>
      <c r="Y28" s="124">
        <f>IF(RES_hhdet_tes!Y28=0,"",RES_hhdet_tes!Y28/RES_hhdet_fec!Y28)</f>
        <v>3.8429617435512151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1.7099596967558575</v>
      </c>
      <c r="C29" s="111">
        <f>IF(RES_hhdet_tes!C29=0,"",RES_hhdet_tes!C29/RES_hhdet_fec!C29)</f>
        <v>1.7452064463779666</v>
      </c>
      <c r="D29" s="111">
        <f>IF(RES_hhdet_tes!D29=0,"",RES_hhdet_tes!D29/RES_hhdet_fec!D29)</f>
        <v>1.8102631399083859</v>
      </c>
      <c r="E29" s="111">
        <f>IF(RES_hhdet_tes!E29=0,"",RES_hhdet_tes!E29/RES_hhdet_fec!E29)</f>
        <v>1.8714242182465475</v>
      </c>
      <c r="F29" s="111">
        <f>IF(RES_hhdet_tes!F29=0,"",RES_hhdet_tes!F29/RES_hhdet_fec!F29)</f>
        <v>1.933499121870345</v>
      </c>
      <c r="G29" s="111">
        <f>IF(RES_hhdet_tes!G29=0,"",RES_hhdet_tes!G29/RES_hhdet_fec!G29)</f>
        <v>2.0209804443358528</v>
      </c>
      <c r="H29" s="111">
        <f>IF(RES_hhdet_tes!H29=0,"",RES_hhdet_tes!H29/RES_hhdet_fec!H29)</f>
        <v>2.2129559606289932</v>
      </c>
      <c r="I29" s="111">
        <f>IF(RES_hhdet_tes!I29=0,"",RES_hhdet_tes!I29/RES_hhdet_fec!I29)</f>
        <v>2.3835384045896522</v>
      </c>
      <c r="J29" s="111">
        <f>IF(RES_hhdet_tes!J29=0,"",RES_hhdet_tes!J29/RES_hhdet_fec!J29)</f>
        <v>2.4191822909088492</v>
      </c>
      <c r="K29" s="111">
        <f>IF(RES_hhdet_tes!K29=0,"",RES_hhdet_tes!K29/RES_hhdet_fec!K29)</f>
        <v>2.5355356318629063</v>
      </c>
      <c r="L29" s="111">
        <f>IF(RES_hhdet_tes!L29=0,"",RES_hhdet_tes!L29/RES_hhdet_fec!L29)</f>
        <v>2.8555138197984773</v>
      </c>
      <c r="M29" s="111">
        <f>IF(RES_hhdet_tes!M29=0,"",RES_hhdet_tes!M29/RES_hhdet_fec!M29)</f>
        <v>3.1190700836348961</v>
      </c>
      <c r="N29" s="111">
        <f>IF(RES_hhdet_tes!N29=0,"",RES_hhdet_tes!N29/RES_hhdet_fec!N29)</f>
        <v>3.2492759546340002</v>
      </c>
      <c r="O29" s="111">
        <f>IF(RES_hhdet_tes!O29=0,"",RES_hhdet_tes!O29/RES_hhdet_fec!O29)</f>
        <v>3.3615004560863331</v>
      </c>
      <c r="P29" s="111">
        <f>IF(RES_hhdet_tes!P29=0,"",RES_hhdet_tes!P29/RES_hhdet_fec!P29)</f>
        <v>3.4424117052729728</v>
      </c>
      <c r="Q29" s="111">
        <f>IF(RES_hhdet_tes!Q29=0,"",RES_hhdet_tes!Q29/RES_hhdet_fec!Q29)</f>
        <v>3.5026144174059675</v>
      </c>
      <c r="R29" s="111">
        <f>IF(RES_hhdet_tes!R29=0,"",RES_hhdet_tes!R29/RES_hhdet_fec!R29)</f>
        <v>3.5649978818519275</v>
      </c>
      <c r="S29" s="111">
        <f>IF(RES_hhdet_tes!S29=0,"",RES_hhdet_tes!S29/RES_hhdet_fec!S29)</f>
        <v>3.6178940712122576</v>
      </c>
      <c r="T29" s="111">
        <f>IF(RES_hhdet_tes!T29=0,"",RES_hhdet_tes!T29/RES_hhdet_fec!T29)</f>
        <v>3.6750580792518792</v>
      </c>
      <c r="U29" s="111">
        <f>IF(RES_hhdet_tes!U29=0,"",RES_hhdet_tes!U29/RES_hhdet_fec!U29)</f>
        <v>3.7264335199838805</v>
      </c>
      <c r="V29" s="111">
        <f>IF(RES_hhdet_tes!V29=0,"",RES_hhdet_tes!V29/RES_hhdet_fec!V29)</f>
        <v>3.7708694096015996</v>
      </c>
      <c r="W29" s="111">
        <f>IF(RES_hhdet_tes!W29=0,"",RES_hhdet_tes!W29/RES_hhdet_fec!W29)</f>
        <v>3.8033925008577589</v>
      </c>
      <c r="X29" s="111">
        <f>IF(RES_hhdet_tes!X29=0,"",RES_hhdet_tes!X29/RES_hhdet_fec!X29)</f>
        <v>3.8236777255114851</v>
      </c>
      <c r="Y29" s="111">
        <f>IF(RES_hhdet_tes!Y29=0,"",RES_hhdet_tes!Y29/RES_hhdet_fec!Y29)</f>
        <v>3.8429617435512151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0.58825881131731028</v>
      </c>
      <c r="C30" s="124">
        <f>IF(RES_hhdet_tes!C30=0,"",RES_hhdet_tes!C30/RES_hhdet_fec!C30)</f>
        <v>0.5907001508042683</v>
      </c>
      <c r="D30" s="124">
        <f>IF(RES_hhdet_tes!D30=0,"",RES_hhdet_tes!D30/RES_hhdet_fec!D30)</f>
        <v>0.59211650037760988</v>
      </c>
      <c r="E30" s="124">
        <f>IF(RES_hhdet_tes!E30=0,"",RES_hhdet_tes!E30/RES_hhdet_fec!E30)</f>
        <v>0.59524469672565838</v>
      </c>
      <c r="F30" s="124">
        <f>IF(RES_hhdet_tes!F30=0,"",RES_hhdet_tes!F30/RES_hhdet_fec!F30)</f>
        <v>0.59868433364538809</v>
      </c>
      <c r="G30" s="124">
        <f>IF(RES_hhdet_tes!G30=0,"",RES_hhdet_tes!G30/RES_hhdet_fec!G30)</f>
        <v>0.60266676303603961</v>
      </c>
      <c r="H30" s="124">
        <f>IF(RES_hhdet_tes!H30=0,"",RES_hhdet_tes!H30/RES_hhdet_fec!H30)</f>
        <v>0.61042931884715335</v>
      </c>
      <c r="I30" s="124">
        <f>IF(RES_hhdet_tes!I30=0,"",RES_hhdet_tes!I30/RES_hhdet_fec!I30)</f>
        <v>0.61508299173386105</v>
      </c>
      <c r="J30" s="124">
        <f>IF(RES_hhdet_tes!J30=0,"",RES_hhdet_tes!J30/RES_hhdet_fec!J30)</f>
        <v>0.61665687375997558</v>
      </c>
      <c r="K30" s="124">
        <f>IF(RES_hhdet_tes!K30=0,"",RES_hhdet_tes!K30/RES_hhdet_fec!K30)</f>
        <v>0.62174395110907787</v>
      </c>
      <c r="L30" s="124">
        <f>IF(RES_hhdet_tes!L30=0,"",RES_hhdet_tes!L30/RES_hhdet_fec!L30)</f>
        <v>0.62819766173685609</v>
      </c>
      <c r="M30" s="124">
        <f>IF(RES_hhdet_tes!M30=0,"",RES_hhdet_tes!M30/RES_hhdet_fec!M30)</f>
        <v>0.63873664331822988</v>
      </c>
      <c r="N30" s="124">
        <f>IF(RES_hhdet_tes!N30=0,"",RES_hhdet_tes!N30/RES_hhdet_fec!N30)</f>
        <v>0.6472031766220625</v>
      </c>
      <c r="O30" s="124">
        <f>IF(RES_hhdet_tes!O30=0,"",RES_hhdet_tes!O30/RES_hhdet_fec!O30)</f>
        <v>0.6536926307035128</v>
      </c>
      <c r="P30" s="124">
        <f>IF(RES_hhdet_tes!P30=0,"",RES_hhdet_tes!P30/RES_hhdet_fec!P30)</f>
        <v>0.65737433219005015</v>
      </c>
      <c r="Q30" s="124">
        <f>IF(RES_hhdet_tes!Q30=0,"",RES_hhdet_tes!Q30/RES_hhdet_fec!Q30)</f>
        <v>0.66245780986500324</v>
      </c>
      <c r="R30" s="124">
        <f>IF(RES_hhdet_tes!R30=0,"",RES_hhdet_tes!R30/RES_hhdet_fec!R30)</f>
        <v>0.67120339966843001</v>
      </c>
      <c r="S30" s="124">
        <f>IF(RES_hhdet_tes!S30=0,"",RES_hhdet_tes!S30/RES_hhdet_fec!S30)</f>
        <v>0.68211787221869347</v>
      </c>
      <c r="T30" s="124">
        <f>IF(RES_hhdet_tes!T30=0,"",RES_hhdet_tes!T30/RES_hhdet_fec!T30)</f>
        <v>0.69878125935661184</v>
      </c>
      <c r="U30" s="124">
        <f>IF(RES_hhdet_tes!U30=0,"",RES_hhdet_tes!U30/RES_hhdet_fec!U30)</f>
        <v>0.7162035502997649</v>
      </c>
      <c r="V30" s="124">
        <f>IF(RES_hhdet_tes!V30=0,"",RES_hhdet_tes!V30/RES_hhdet_fec!V30)</f>
        <v>0.73196649148515269</v>
      </c>
      <c r="W30" s="124">
        <f>IF(RES_hhdet_tes!W30=0,"",RES_hhdet_tes!W30/RES_hhdet_fec!W30)</f>
        <v>0.7442988512132338</v>
      </c>
      <c r="X30" s="124">
        <f>IF(RES_hhdet_tes!X30=0,"",RES_hhdet_tes!X30/RES_hhdet_fec!X30)</f>
        <v>0.75472290955285071</v>
      </c>
      <c r="Y30" s="124">
        <f>IF(RES_hhdet_tes!Y30=0,"",RES_hhdet_tes!Y30/RES_hhdet_fec!Y30)</f>
        <v>0.76562605870084521</v>
      </c>
      <c r="DA30" s="130" t="s">
        <v>1934</v>
      </c>
    </row>
    <row r="31" spans="1:105" ht="12" customHeight="1" x14ac:dyDescent="0.25">
      <c r="A31" s="97" t="s">
        <v>141</v>
      </c>
      <c r="B31" s="111" t="str">
        <f>IF(RES_hhdet_tes!B31=0,"",RES_hhdet_tes!B31/RES_hhdet_fec!B31)</f>
        <v/>
      </c>
      <c r="C31" s="111" t="str">
        <f>IF(RES_hhdet_tes!C31=0,"",RES_hhdet_tes!C31/RES_hhdet_fec!C31)</f>
        <v/>
      </c>
      <c r="D31" s="111" t="str">
        <f>IF(RES_hhdet_tes!D31=0,"",RES_hhdet_tes!D31/RES_hhdet_fec!D31)</f>
        <v/>
      </c>
      <c r="E31" s="111" t="str">
        <f>IF(RES_hhdet_tes!E31=0,"",RES_hhdet_tes!E31/RES_hhdet_fec!E31)</f>
        <v/>
      </c>
      <c r="F31" s="111" t="str">
        <f>IF(RES_hhdet_tes!F31=0,"",RES_hhdet_tes!F31/RES_hhdet_fec!F31)</f>
        <v/>
      </c>
      <c r="G31" s="111" t="str">
        <f>IF(RES_hhdet_tes!G31=0,"",RES_hhdet_tes!G31/RES_hhdet_fec!G31)</f>
        <v/>
      </c>
      <c r="H31" s="111" t="str">
        <f>IF(RES_hhdet_tes!H31=0,"",RES_hhdet_tes!H31/RES_hhdet_fec!H31)</f>
        <v/>
      </c>
      <c r="I31" s="111" t="str">
        <f>IF(RES_hhdet_tes!I31=0,"",RES_hhdet_tes!I31/RES_hhdet_fec!I31)</f>
        <v/>
      </c>
      <c r="J31" s="111" t="str">
        <f>IF(RES_hhdet_tes!J31=0,"",RES_hhdet_tes!J31/RES_hhdet_fec!J31)</f>
        <v/>
      </c>
      <c r="K31" s="111" t="str">
        <f>IF(RES_hhdet_tes!K31=0,"",RES_hhdet_tes!K31/RES_hhdet_fec!K31)</f>
        <v/>
      </c>
      <c r="L31" s="111" t="str">
        <f>IF(RES_hhdet_tes!L31=0,"",RES_hhdet_tes!L31/RES_hhdet_fec!L31)</f>
        <v/>
      </c>
      <c r="M31" s="111" t="str">
        <f>IF(RES_hhdet_tes!M31=0,"",RES_hhdet_tes!M31/RES_hhdet_fec!M31)</f>
        <v/>
      </c>
      <c r="N31" s="111" t="str">
        <f>IF(RES_hhdet_tes!N31=0,"",RES_hhdet_tes!N31/RES_hhdet_fec!N31)</f>
        <v/>
      </c>
      <c r="O31" s="111" t="str">
        <f>IF(RES_hhdet_tes!O31=0,"",RES_hhdet_tes!O31/RES_hhdet_fec!O31)</f>
        <v/>
      </c>
      <c r="P31" s="111" t="str">
        <f>IF(RES_hhdet_tes!P31=0,"",RES_hhdet_tes!P31/RES_hhdet_fec!P31)</f>
        <v/>
      </c>
      <c r="Q31" s="111" t="str">
        <f>IF(RES_hhdet_tes!Q31=0,"",RES_hhdet_tes!Q31/RES_hhdet_fec!Q31)</f>
        <v/>
      </c>
      <c r="R31" s="111" t="str">
        <f>IF(RES_hhdet_tes!R31=0,"",RES_hhdet_tes!R31/RES_hhdet_fec!R31)</f>
        <v/>
      </c>
      <c r="S31" s="111" t="str">
        <f>IF(RES_hhdet_tes!S31=0,"",RES_hhdet_tes!S31/RES_hhdet_fec!S31)</f>
        <v/>
      </c>
      <c r="T31" s="111" t="str">
        <f>IF(RES_hhdet_tes!T31=0,"",RES_hhdet_tes!T31/RES_hhdet_fec!T31)</f>
        <v/>
      </c>
      <c r="U31" s="111" t="str">
        <f>IF(RES_hhdet_tes!U31=0,"",RES_hhdet_tes!U31/RES_hhdet_fec!U31)</f>
        <v/>
      </c>
      <c r="V31" s="111" t="str">
        <f>IF(RES_hhdet_tes!V31=0,"",RES_hhdet_tes!V31/RES_hhdet_fec!V31)</f>
        <v/>
      </c>
      <c r="W31" s="111" t="str">
        <f>IF(RES_hhdet_tes!W31=0,"",RES_hhdet_tes!W31/RES_hhdet_fec!W31)</f>
        <v/>
      </c>
      <c r="X31" s="111" t="str">
        <f>IF(RES_hhdet_tes!X31=0,"",RES_hhdet_tes!X31/RES_hhdet_fec!X31)</f>
        <v/>
      </c>
      <c r="Y31" s="111" t="str">
        <f>IF(RES_hhdet_tes!Y31=0,"",RES_hhdet_tes!Y31/RES_hhdet_fec!Y31)</f>
        <v/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0.58825881131731028</v>
      </c>
      <c r="C35" s="112">
        <f>IF(RES_hhdet_tes!C35=0,"",RES_hhdet_tes!C35/RES_hhdet_fec!C35)</f>
        <v>0.5907001508042683</v>
      </c>
      <c r="D35" s="112">
        <f>IF(RES_hhdet_tes!D35=0,"",RES_hhdet_tes!D35/RES_hhdet_fec!D35)</f>
        <v>0.59211650037760988</v>
      </c>
      <c r="E35" s="112">
        <f>IF(RES_hhdet_tes!E35=0,"",RES_hhdet_tes!E35/RES_hhdet_fec!E35)</f>
        <v>0.59406008696146761</v>
      </c>
      <c r="F35" s="112">
        <f>IF(RES_hhdet_tes!F35=0,"",RES_hhdet_tes!F35/RES_hhdet_fec!F35)</f>
        <v>0.59716304331060777</v>
      </c>
      <c r="G35" s="112">
        <f>IF(RES_hhdet_tes!G35=0,"",RES_hhdet_tes!G35/RES_hhdet_fec!G35)</f>
        <v>0.60061042345855375</v>
      </c>
      <c r="H35" s="112">
        <f>IF(RES_hhdet_tes!H35=0,"",RES_hhdet_tes!H35/RES_hhdet_fec!H35)</f>
        <v>0.60743506333186037</v>
      </c>
      <c r="I35" s="112">
        <f>IF(RES_hhdet_tes!I35=0,"",RES_hhdet_tes!I35/RES_hhdet_fec!I35)</f>
        <v>0.61122808572647536</v>
      </c>
      <c r="J35" s="112">
        <f>IF(RES_hhdet_tes!J35=0,"",RES_hhdet_tes!J35/RES_hhdet_fec!J35)</f>
        <v>0.61211906452766951</v>
      </c>
      <c r="K35" s="112">
        <f>IF(RES_hhdet_tes!K35=0,"",RES_hhdet_tes!K35/RES_hhdet_fec!K35)</f>
        <v>0.61478506225157881</v>
      </c>
      <c r="L35" s="112">
        <f>IF(RES_hhdet_tes!L35=0,"",RES_hhdet_tes!L35/RES_hhdet_fec!L35)</f>
        <v>0.61784913360890825</v>
      </c>
      <c r="M35" s="112">
        <f>IF(RES_hhdet_tes!M35=0,"",RES_hhdet_tes!M35/RES_hhdet_fec!M35)</f>
        <v>0.6236241200749939</v>
      </c>
      <c r="N35" s="112">
        <f>IF(RES_hhdet_tes!N35=0,"",RES_hhdet_tes!N35/RES_hhdet_fec!N35)</f>
        <v>0.63128667857055698</v>
      </c>
      <c r="O35" s="112">
        <f>IF(RES_hhdet_tes!O35=0,"",RES_hhdet_tes!O35/RES_hhdet_fec!O35)</f>
        <v>0.63754084014668133</v>
      </c>
      <c r="P35" s="112">
        <f>IF(RES_hhdet_tes!P35=0,"",RES_hhdet_tes!P35/RES_hhdet_fec!P35)</f>
        <v>0.64190648998439614</v>
      </c>
      <c r="Q35" s="112">
        <f>IF(RES_hhdet_tes!Q35=0,"",RES_hhdet_tes!Q35/RES_hhdet_fec!Q35)</f>
        <v>0.64655533812467048</v>
      </c>
      <c r="R35" s="112">
        <f>IF(RES_hhdet_tes!R35=0,"",RES_hhdet_tes!R35/RES_hhdet_fec!R35)</f>
        <v>0.65517368962998535</v>
      </c>
      <c r="S35" s="112">
        <f>IF(RES_hhdet_tes!S35=0,"",RES_hhdet_tes!S35/RES_hhdet_fec!S35)</f>
        <v>0.66647131746035004</v>
      </c>
      <c r="T35" s="112">
        <f>IF(RES_hhdet_tes!T35=0,"",RES_hhdet_tes!T35/RES_hhdet_fec!T35)</f>
        <v>0.68311274747257444</v>
      </c>
      <c r="U35" s="112">
        <f>IF(RES_hhdet_tes!U35=0,"",RES_hhdet_tes!U35/RES_hhdet_fec!U35)</f>
        <v>0.70113477868658158</v>
      </c>
      <c r="V35" s="112">
        <f>IF(RES_hhdet_tes!V35=0,"",RES_hhdet_tes!V35/RES_hhdet_fec!V35)</f>
        <v>0.71818808327990857</v>
      </c>
      <c r="W35" s="112">
        <f>IF(RES_hhdet_tes!W35=0,"",RES_hhdet_tes!W35/RES_hhdet_fec!W35)</f>
        <v>0.72957693002264756</v>
      </c>
      <c r="X35" s="112">
        <f>IF(RES_hhdet_tes!X35=0,"",RES_hhdet_tes!X35/RES_hhdet_fec!X35)</f>
        <v>0.73873513616727304</v>
      </c>
      <c r="Y35" s="112">
        <f>IF(RES_hhdet_tes!Y35=0,"",RES_hhdet_tes!Y35/RES_hhdet_fec!Y35)</f>
        <v>0.74783530573667079</v>
      </c>
      <c r="DA35" s="131" t="s">
        <v>1939</v>
      </c>
    </row>
    <row r="36" spans="1:105" ht="12" customHeight="1" x14ac:dyDescent="0.25">
      <c r="A36" s="107" t="s">
        <v>121</v>
      </c>
      <c r="B36" s="113" t="str">
        <f>IF(RES_hhdet_tes!B36=0,"",RES_hhdet_tes!B36/RES_hhdet_fec!B36)</f>
        <v/>
      </c>
      <c r="C36" s="113" t="str">
        <f>IF(RES_hhdet_tes!C36=0,"",RES_hhdet_tes!C36/RES_hhdet_fec!C36)</f>
        <v/>
      </c>
      <c r="D36" s="113" t="str">
        <f>IF(RES_hhdet_tes!D36=0,"",RES_hhdet_tes!D36/RES_hhdet_fec!D36)</f>
        <v/>
      </c>
      <c r="E36" s="113">
        <f>IF(RES_hhdet_tes!E36=0,"",RES_hhdet_tes!E36/RES_hhdet_fec!E36)</f>
        <v>0.76193776019779513</v>
      </c>
      <c r="F36" s="113">
        <f>IF(RES_hhdet_tes!F36=0,"",RES_hhdet_tes!F36/RES_hhdet_fec!F36)</f>
        <v>0.76080792874428316</v>
      </c>
      <c r="G36" s="113">
        <f>IF(RES_hhdet_tes!G36=0,"",RES_hhdet_tes!G36/RES_hhdet_fec!G36)</f>
        <v>0.76719411741494148</v>
      </c>
      <c r="H36" s="113">
        <f>IF(RES_hhdet_tes!H36=0,"",RES_hhdet_tes!H36/RES_hhdet_fec!H36)</f>
        <v>0.76006065034839987</v>
      </c>
      <c r="I36" s="113">
        <f>IF(RES_hhdet_tes!I36=0,"",RES_hhdet_tes!I36/RES_hhdet_fec!I36)</f>
        <v>0.76341759115080199</v>
      </c>
      <c r="J36" s="113">
        <f>IF(RES_hhdet_tes!J36=0,"",RES_hhdet_tes!J36/RES_hhdet_fec!J36)</f>
        <v>0.76760095085485924</v>
      </c>
      <c r="K36" s="113">
        <f>IF(RES_hhdet_tes!K36=0,"",RES_hhdet_tes!K36/RES_hhdet_fec!K36)</f>
        <v>0.76744012250771432</v>
      </c>
      <c r="L36" s="113">
        <f>IF(RES_hhdet_tes!L36=0,"",RES_hhdet_tes!L36/RES_hhdet_fec!L36)</f>
        <v>0.77448473482016833</v>
      </c>
      <c r="M36" s="113">
        <f>IF(RES_hhdet_tes!M36=0,"",RES_hhdet_tes!M36/RES_hhdet_fec!M36)</f>
        <v>0.79708341614662159</v>
      </c>
      <c r="N36" s="113">
        <f>IF(RES_hhdet_tes!N36=0,"",RES_hhdet_tes!N36/RES_hhdet_fec!N36)</f>
        <v>0.80487140759643261</v>
      </c>
      <c r="O36" s="113">
        <f>IF(RES_hhdet_tes!O36=0,"",RES_hhdet_tes!O36/RES_hhdet_fec!O36)</f>
        <v>0.81174865894538406</v>
      </c>
      <c r="P36" s="113">
        <f>IF(RES_hhdet_tes!P36=0,"",RES_hhdet_tes!P36/RES_hhdet_fec!P36)</f>
        <v>0.80488560722376545</v>
      </c>
      <c r="Q36" s="113">
        <f>IF(RES_hhdet_tes!Q36=0,"",RES_hhdet_tes!Q36/RES_hhdet_fec!Q36)</f>
        <v>0.81760547243943293</v>
      </c>
      <c r="R36" s="113">
        <f>IF(RES_hhdet_tes!R36=0,"",RES_hhdet_tes!R36/RES_hhdet_fec!R36)</f>
        <v>0.82777794477448696</v>
      </c>
      <c r="S36" s="113">
        <f>IF(RES_hhdet_tes!S36=0,"",RES_hhdet_tes!S36/RES_hhdet_fec!S36)</f>
        <v>0.83127184565063372</v>
      </c>
      <c r="T36" s="113">
        <f>IF(RES_hhdet_tes!T36=0,"",RES_hhdet_tes!T36/RES_hhdet_fec!T36)</f>
        <v>0.84014852631247561</v>
      </c>
      <c r="U36" s="113">
        <f>IF(RES_hhdet_tes!U36=0,"",RES_hhdet_tes!U36/RES_hhdet_fec!U36)</f>
        <v>0.85110307876494951</v>
      </c>
      <c r="V36" s="113">
        <f>IF(RES_hhdet_tes!V36=0,"",RES_hhdet_tes!V36/RES_hhdet_fec!V36)</f>
        <v>0.85257732536040343</v>
      </c>
      <c r="W36" s="113">
        <f>IF(RES_hhdet_tes!W36=0,"",RES_hhdet_tes!W36/RES_hhdet_fec!W36)</f>
        <v>0.87231841694274204</v>
      </c>
      <c r="X36" s="113">
        <f>IF(RES_hhdet_tes!X36=0,"",RES_hhdet_tes!X36/RES_hhdet_fec!X36)</f>
        <v>0.87232870118485173</v>
      </c>
      <c r="Y36" s="113">
        <f>IF(RES_hhdet_tes!Y36=0,"",RES_hhdet_tes!Y36/RES_hhdet_fec!Y36)</f>
        <v>0.89089357192213192</v>
      </c>
      <c r="DA36" s="132" t="s">
        <v>1940</v>
      </c>
    </row>
    <row r="37" spans="1:105" ht="12" customHeight="1" x14ac:dyDescent="0.25">
      <c r="A37" s="108" t="s">
        <v>53</v>
      </c>
      <c r="B37" s="111" t="str">
        <f>IF(RES_hhdet_tes!B37=0,"",RES_hhdet_tes!B37/RES_hhdet_fec!B37)</f>
        <v/>
      </c>
      <c r="C37" s="111" t="str">
        <f>IF(RES_hhdet_tes!C37=0,"",RES_hhdet_tes!C37/RES_hhdet_fec!C37)</f>
        <v/>
      </c>
      <c r="D37" s="111" t="str">
        <f>IF(RES_hhdet_tes!D37=0,"",RES_hhdet_tes!D37/RES_hhdet_fec!D37)</f>
        <v/>
      </c>
      <c r="E37" s="111">
        <f>IF(RES_hhdet_tes!E37=0,"",RES_hhdet_tes!E37/RES_hhdet_fec!E37)</f>
        <v>0.60982254969743754</v>
      </c>
      <c r="F37" s="111">
        <f>IF(RES_hhdet_tes!F37=0,"",RES_hhdet_tes!F37/RES_hhdet_fec!F37)</f>
        <v>0.61004568787269464</v>
      </c>
      <c r="G37" s="111">
        <f>IF(RES_hhdet_tes!G37=0,"",RES_hhdet_tes!G37/RES_hhdet_fec!G37)</f>
        <v>0.61028214469563646</v>
      </c>
      <c r="H37" s="111">
        <f>IF(RES_hhdet_tes!H37=0,"",RES_hhdet_tes!H37/RES_hhdet_fec!H37)</f>
        <v>0.61147115515598949</v>
      </c>
      <c r="I37" s="111">
        <f>IF(RES_hhdet_tes!I37=0,"",RES_hhdet_tes!I37/RES_hhdet_fec!I37)</f>
        <v>0.61216086568622174</v>
      </c>
      <c r="J37" s="111">
        <f>IF(RES_hhdet_tes!J37=0,"",RES_hhdet_tes!J37/RES_hhdet_fec!J37)</f>
        <v>0.61321209796340015</v>
      </c>
      <c r="K37" s="111">
        <f>IF(RES_hhdet_tes!K37=0,"",RES_hhdet_tes!K37/RES_hhdet_fec!K37)</f>
        <v>0.61683573548257076</v>
      </c>
      <c r="L37" s="111">
        <f>IF(RES_hhdet_tes!L37=0,"",RES_hhdet_tes!L37/RES_hhdet_fec!L37)</f>
        <v>0.62089482805601692</v>
      </c>
      <c r="M37" s="111">
        <f>IF(RES_hhdet_tes!M37=0,"",RES_hhdet_tes!M37/RES_hhdet_fec!M37)</f>
        <v>0.6264680562936128</v>
      </c>
      <c r="N37" s="111">
        <f>IF(RES_hhdet_tes!N37=0,"",RES_hhdet_tes!N37/RES_hhdet_fec!N37)</f>
        <v>0.63152282974694263</v>
      </c>
      <c r="O37" s="111">
        <f>IF(RES_hhdet_tes!O37=0,"",RES_hhdet_tes!O37/RES_hhdet_fec!O37)</f>
        <v>0.63587947400873268</v>
      </c>
      <c r="P37" s="111">
        <f>IF(RES_hhdet_tes!P37=0,"",RES_hhdet_tes!P37/RES_hhdet_fec!P37)</f>
        <v>0.6408443329275828</v>
      </c>
      <c r="Q37" s="111">
        <f>IF(RES_hhdet_tes!Q37=0,"",RES_hhdet_tes!Q37/RES_hhdet_fec!Q37)</f>
        <v>0.64511387971861711</v>
      </c>
      <c r="R37" s="111">
        <f>IF(RES_hhdet_tes!R37=0,"",RES_hhdet_tes!R37/RES_hhdet_fec!R37)</f>
        <v>0.65424747951683015</v>
      </c>
      <c r="S37" s="111">
        <f>IF(RES_hhdet_tes!S37=0,"",RES_hhdet_tes!S37/RES_hhdet_fec!S37)</f>
        <v>0.66711700969171772</v>
      </c>
      <c r="T37" s="111">
        <f>IF(RES_hhdet_tes!T37=0,"",RES_hhdet_tes!T37/RES_hhdet_fec!T37)</f>
        <v>0.68650688768013657</v>
      </c>
      <c r="U37" s="111">
        <f>IF(RES_hhdet_tes!U37=0,"",RES_hhdet_tes!U37/RES_hhdet_fec!U37)</f>
        <v>0.70393976697036165</v>
      </c>
      <c r="V37" s="111">
        <f>IF(RES_hhdet_tes!V37=0,"",RES_hhdet_tes!V37/RES_hhdet_fec!V37)</f>
        <v>0.71841984719426966</v>
      </c>
      <c r="W37" s="111">
        <f>IF(RES_hhdet_tes!W37=0,"",RES_hhdet_tes!W37/RES_hhdet_fec!W37)</f>
        <v>0.72891411612539803</v>
      </c>
      <c r="X37" s="111">
        <f>IF(RES_hhdet_tes!X37=0,"",RES_hhdet_tes!X37/RES_hhdet_fec!X37)</f>
        <v>0.74253526235775602</v>
      </c>
      <c r="Y37" s="111">
        <f>IF(RES_hhdet_tes!Y37=0,"",RES_hhdet_tes!Y37/RES_hhdet_fec!Y37)</f>
        <v>0.75188738348697537</v>
      </c>
      <c r="DA37" s="63" t="s">
        <v>1941</v>
      </c>
    </row>
    <row r="38" spans="1:105" ht="12" customHeight="1" x14ac:dyDescent="0.25">
      <c r="A38" s="108" t="s">
        <v>52</v>
      </c>
      <c r="B38" s="111" t="str">
        <f>IF(RES_hhdet_tes!B38=0,"",RES_hhdet_tes!B38/RES_hhdet_fec!B38)</f>
        <v/>
      </c>
      <c r="C38" s="111" t="str">
        <f>IF(RES_hhdet_tes!C38=0,"",RES_hhdet_tes!C38/RES_hhdet_fec!C38)</f>
        <v/>
      </c>
      <c r="D38" s="111" t="str">
        <f>IF(RES_hhdet_tes!D38=0,"",RES_hhdet_tes!D38/RES_hhdet_fec!D38)</f>
        <v/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0.71218035170408067</v>
      </c>
      <c r="C39" s="124">
        <f>IF(RES_hhdet_tes!C39=0,"",RES_hhdet_tes!C39/RES_hhdet_fec!C39)</f>
        <v>0.71265847839112917</v>
      </c>
      <c r="D39" s="124">
        <f>IF(RES_hhdet_tes!D39=0,"",RES_hhdet_tes!D39/RES_hhdet_fec!D39)</f>
        <v>0.71508961987856323</v>
      </c>
      <c r="E39" s="124">
        <f>IF(RES_hhdet_tes!E39=0,"",RES_hhdet_tes!E39/RES_hhdet_fec!E39)</f>
        <v>0.71801211594735503</v>
      </c>
      <c r="F39" s="124">
        <f>IF(RES_hhdet_tes!F39=0,"",RES_hhdet_tes!F39/RES_hhdet_fec!F39)</f>
        <v>0.71899286455486411</v>
      </c>
      <c r="G39" s="124">
        <f>IF(RES_hhdet_tes!G39=0,"",RES_hhdet_tes!G39/RES_hhdet_fec!G39)</f>
        <v>0.72611373974215565</v>
      </c>
      <c r="H39" s="124">
        <f>IF(RES_hhdet_tes!H39=0,"",RES_hhdet_tes!H39/RES_hhdet_fec!H39)</f>
        <v>0.73194480905619919</v>
      </c>
      <c r="I39" s="124">
        <f>IF(RES_hhdet_tes!I39=0,"",RES_hhdet_tes!I39/RES_hhdet_fec!I39)</f>
        <v>0.73537929445878059</v>
      </c>
      <c r="J39" s="124">
        <f>IF(RES_hhdet_tes!J39=0,"",RES_hhdet_tes!J39/RES_hhdet_fec!J39)</f>
        <v>0.73892358449338558</v>
      </c>
      <c r="K39" s="124">
        <f>IF(RES_hhdet_tes!K39=0,"",RES_hhdet_tes!K39/RES_hhdet_fec!K39)</f>
        <v>0.7456673001569033</v>
      </c>
      <c r="L39" s="124">
        <f>IF(RES_hhdet_tes!L39=0,"",RES_hhdet_tes!L39/RES_hhdet_fec!L39)</f>
        <v>0.74451858045999697</v>
      </c>
      <c r="M39" s="124">
        <f>IF(RES_hhdet_tes!M39=0,"",RES_hhdet_tes!M39/RES_hhdet_fec!M39)</f>
        <v>0.74217744215027515</v>
      </c>
      <c r="N39" s="124">
        <f>IF(RES_hhdet_tes!N39=0,"",RES_hhdet_tes!N39/RES_hhdet_fec!N39)</f>
        <v>0.74264011332535729</v>
      </c>
      <c r="O39" s="124">
        <f>IF(RES_hhdet_tes!O39=0,"",RES_hhdet_tes!O39/RES_hhdet_fec!O39)</f>
        <v>0.74889924231825977</v>
      </c>
      <c r="P39" s="124">
        <f>IF(RES_hhdet_tes!P39=0,"",RES_hhdet_tes!P39/RES_hhdet_fec!P39)</f>
        <v>0.74353605555304847</v>
      </c>
      <c r="Q39" s="124">
        <f>IF(RES_hhdet_tes!Q39=0,"",RES_hhdet_tes!Q39/RES_hhdet_fec!Q39)</f>
        <v>0.75037038269561718</v>
      </c>
      <c r="R39" s="124">
        <f>IF(RES_hhdet_tes!R39=0,"",RES_hhdet_tes!R39/RES_hhdet_fec!R39)</f>
        <v>0.7598284836426068</v>
      </c>
      <c r="S39" s="124">
        <f>IF(RES_hhdet_tes!S39=0,"",RES_hhdet_tes!S39/RES_hhdet_fec!S39)</f>
        <v>0.76760784077124866</v>
      </c>
      <c r="T39" s="124">
        <f>IF(RES_hhdet_tes!T39=0,"",RES_hhdet_tes!T39/RES_hhdet_fec!T39)</f>
        <v>0.77826122882870119</v>
      </c>
      <c r="U39" s="124">
        <f>IF(RES_hhdet_tes!U39=0,"",RES_hhdet_tes!U39/RES_hhdet_fec!U39)</f>
        <v>0.79452784565445134</v>
      </c>
      <c r="V39" s="124">
        <f>IF(RES_hhdet_tes!V39=0,"",RES_hhdet_tes!V39/RES_hhdet_fec!V39)</f>
        <v>0.8091291453122833</v>
      </c>
      <c r="W39" s="124">
        <f>IF(RES_hhdet_tes!W39=0,"",RES_hhdet_tes!W39/RES_hhdet_fec!W39)</f>
        <v>0.82533484030705462</v>
      </c>
      <c r="X39" s="124">
        <f>IF(RES_hhdet_tes!X39=0,"",RES_hhdet_tes!X39/RES_hhdet_fec!X39)</f>
        <v>0.83675670884825848</v>
      </c>
      <c r="Y39" s="124">
        <f>IF(RES_hhdet_tes!Y39=0,"",RES_hhdet_tes!Y39/RES_hhdet_fec!Y39)</f>
        <v>0.84612491879007379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0.56373029697869081</v>
      </c>
      <c r="C40" s="111">
        <f>IF(RES_hhdet_tes!C40=0,"",RES_hhdet_tes!C40/RES_hhdet_fec!C40)</f>
        <v>0.56453082035766744</v>
      </c>
      <c r="D40" s="111">
        <f>IF(RES_hhdet_tes!D40=0,"",RES_hhdet_tes!D40/RES_hhdet_fec!D40)</f>
        <v>0.56481223970735528</v>
      </c>
      <c r="E40" s="111">
        <f>IF(RES_hhdet_tes!E40=0,"",RES_hhdet_tes!E40/RES_hhdet_fec!E40)</f>
        <v>0.56521960350913547</v>
      </c>
      <c r="F40" s="111">
        <f>IF(RES_hhdet_tes!F40=0,"",RES_hhdet_tes!F40/RES_hhdet_fec!F40)</f>
        <v>0.56595244385887822</v>
      </c>
      <c r="G40" s="111">
        <f>IF(RES_hhdet_tes!G40=0,"",RES_hhdet_tes!G40/RES_hhdet_fec!G40)</f>
        <v>0.56680314768670204</v>
      </c>
      <c r="H40" s="111">
        <f>IF(RES_hhdet_tes!H40=0,"",RES_hhdet_tes!H40/RES_hhdet_fec!H40)</f>
        <v>0.56931848533372731</v>
      </c>
      <c r="I40" s="111">
        <f>IF(RES_hhdet_tes!I40=0,"",RES_hhdet_tes!I40/RES_hhdet_fec!I40)</f>
        <v>0.57119853429565248</v>
      </c>
      <c r="J40" s="111">
        <f>IF(RES_hhdet_tes!J40=0,"",RES_hhdet_tes!J40/RES_hhdet_fec!J40)</f>
        <v>0.57149916646133514</v>
      </c>
      <c r="K40" s="111">
        <f>IF(RES_hhdet_tes!K40=0,"",RES_hhdet_tes!K40/RES_hhdet_fec!K40)</f>
        <v>0.57279744375170982</v>
      </c>
      <c r="L40" s="111">
        <f>IF(RES_hhdet_tes!L40=0,"",RES_hhdet_tes!L40/RES_hhdet_fec!L40)</f>
        <v>0.5736553468345944</v>
      </c>
      <c r="M40" s="111">
        <f>IF(RES_hhdet_tes!M40=0,"",RES_hhdet_tes!M40/RES_hhdet_fec!M40)</f>
        <v>0.57500891285903277</v>
      </c>
      <c r="N40" s="111">
        <f>IF(RES_hhdet_tes!N40=0,"",RES_hhdet_tes!N40/RES_hhdet_fec!N40)</f>
        <v>0.57560251902030424</v>
      </c>
      <c r="O40" s="111">
        <f>IF(RES_hhdet_tes!O40=0,"",RES_hhdet_tes!O40/RES_hhdet_fec!O40)</f>
        <v>0.57577364707276779</v>
      </c>
      <c r="P40" s="111">
        <f>IF(RES_hhdet_tes!P40=0,"",RES_hhdet_tes!P40/RES_hhdet_fec!P40)</f>
        <v>0.57585086615984438</v>
      </c>
      <c r="Q40" s="111">
        <f>IF(RES_hhdet_tes!Q40=0,"",RES_hhdet_tes!Q40/RES_hhdet_fec!Q40)</f>
        <v>0.57590949975598116</v>
      </c>
      <c r="R40" s="111">
        <f>IF(RES_hhdet_tes!R40=0,"",RES_hhdet_tes!R40/RES_hhdet_fec!R40)</f>
        <v>0.57595331732667043</v>
      </c>
      <c r="S40" s="111">
        <f>IF(RES_hhdet_tes!S40=0,"",RES_hhdet_tes!S40/RES_hhdet_fec!S40)</f>
        <v>0.57715722105707656</v>
      </c>
      <c r="T40" s="111">
        <f>IF(RES_hhdet_tes!T40=0,"",RES_hhdet_tes!T40/RES_hhdet_fec!T40)</f>
        <v>0.58149213758885376</v>
      </c>
      <c r="U40" s="111">
        <f>IF(RES_hhdet_tes!U40=0,"",RES_hhdet_tes!U40/RES_hhdet_fec!U40)</f>
        <v>0.58778739764715537</v>
      </c>
      <c r="V40" s="111">
        <f>IF(RES_hhdet_tes!V40=0,"",RES_hhdet_tes!V40/RES_hhdet_fec!V40)</f>
        <v>0.59449496088114728</v>
      </c>
      <c r="W40" s="111">
        <f>IF(RES_hhdet_tes!W40=0,"",RES_hhdet_tes!W40/RES_hhdet_fec!W40)</f>
        <v>0.59705630949584276</v>
      </c>
      <c r="X40" s="111">
        <f>IF(RES_hhdet_tes!X40=0,"",RES_hhdet_tes!X40/RES_hhdet_fec!X40)</f>
        <v>0.59877020833233052</v>
      </c>
      <c r="Y40" s="111">
        <f>IF(RES_hhdet_tes!Y40=0,"",RES_hhdet_tes!Y40/RES_hhdet_fec!Y40)</f>
        <v>0.59953659773229351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0.72790410791098592</v>
      </c>
      <c r="C41" s="45">
        <f>IF(RES_hhdet_tes!C41=0,"",RES_hhdet_tes!C41/RES_hhdet_fec!C41)</f>
        <v>0.729585973011461</v>
      </c>
      <c r="D41" s="45">
        <f>IF(RES_hhdet_tes!D41=0,"",RES_hhdet_tes!D41/RES_hhdet_fec!D41)</f>
        <v>0.73060714982886177</v>
      </c>
      <c r="E41" s="45">
        <f>IF(RES_hhdet_tes!E41=0,"",RES_hhdet_tes!E41/RES_hhdet_fec!E41)</f>
        <v>0.73212726039274756</v>
      </c>
      <c r="F41" s="45">
        <f>IF(RES_hhdet_tes!F41=0,"",RES_hhdet_tes!F41/RES_hhdet_fec!F41)</f>
        <v>0.73439886802911547</v>
      </c>
      <c r="G41" s="45">
        <f>IF(RES_hhdet_tes!G41=0,"",RES_hhdet_tes!G41/RES_hhdet_fec!G41)</f>
        <v>0.73688862490173701</v>
      </c>
      <c r="H41" s="45">
        <f>IF(RES_hhdet_tes!H41=0,"",RES_hhdet_tes!H41/RES_hhdet_fec!H41)</f>
        <v>0.74173012677379335</v>
      </c>
      <c r="I41" s="45">
        <f>IF(RES_hhdet_tes!I41=0,"",RES_hhdet_tes!I41/RES_hhdet_fec!I41)</f>
        <v>0.74434687368319552</v>
      </c>
      <c r="J41" s="45">
        <f>IF(RES_hhdet_tes!J41=0,"",RES_hhdet_tes!J41/RES_hhdet_fec!J41)</f>
        <v>0.74508623908873106</v>
      </c>
      <c r="K41" s="45">
        <f>IF(RES_hhdet_tes!K41=0,"",RES_hhdet_tes!K41/RES_hhdet_fec!K41)</f>
        <v>0.74722759248954229</v>
      </c>
      <c r="L41" s="45">
        <f>IF(RES_hhdet_tes!L41=0,"",RES_hhdet_tes!L41/RES_hhdet_fec!L41)</f>
        <v>0.74961885853239385</v>
      </c>
      <c r="M41" s="45">
        <f>IF(RES_hhdet_tes!M41=0,"",RES_hhdet_tes!M41/RES_hhdet_fec!M41)</f>
        <v>0.7533049193191238</v>
      </c>
      <c r="N41" s="45">
        <f>IF(RES_hhdet_tes!N41=0,"",RES_hhdet_tes!N41/RES_hhdet_fec!N41)</f>
        <v>0.757127800861367</v>
      </c>
      <c r="O41" s="45">
        <f>IF(RES_hhdet_tes!O41=0,"",RES_hhdet_tes!O41/RES_hhdet_fec!O41)</f>
        <v>0.75991552942412977</v>
      </c>
      <c r="P41" s="45">
        <f>IF(RES_hhdet_tes!P41=0,"",RES_hhdet_tes!P41/RES_hhdet_fec!P41)</f>
        <v>0.76174563051056332</v>
      </c>
      <c r="Q41" s="45">
        <f>IF(RES_hhdet_tes!Q41=0,"",RES_hhdet_tes!Q41/RES_hhdet_fec!Q41)</f>
        <v>0.76390070532501209</v>
      </c>
      <c r="R41" s="45">
        <f>IF(RES_hhdet_tes!R41=0,"",RES_hhdet_tes!R41/RES_hhdet_fec!R41)</f>
        <v>0.76901081028562834</v>
      </c>
      <c r="S41" s="45">
        <f>IF(RES_hhdet_tes!S41=0,"",RES_hhdet_tes!S41/RES_hhdet_fec!S41)</f>
        <v>0.7767969517747102</v>
      </c>
      <c r="T41" s="45">
        <f>IF(RES_hhdet_tes!T41=0,"",RES_hhdet_tes!T41/RES_hhdet_fec!T41)</f>
        <v>0.78992538094149578</v>
      </c>
      <c r="U41" s="45">
        <f>IF(RES_hhdet_tes!U41=0,"",RES_hhdet_tes!U41/RES_hhdet_fec!U41)</f>
        <v>0.80482804502968153</v>
      </c>
      <c r="V41" s="45">
        <f>IF(RES_hhdet_tes!V41=0,"",RES_hhdet_tes!V41/RES_hhdet_fec!V41)</f>
        <v>0.82010798122012185</v>
      </c>
      <c r="W41" s="45">
        <f>IF(RES_hhdet_tes!W41=0,"",RES_hhdet_tes!W41/RES_hhdet_fec!W41)</f>
        <v>0.83222857878792289</v>
      </c>
      <c r="X41" s="45">
        <f>IF(RES_hhdet_tes!X41=0,"",RES_hhdet_tes!X41/RES_hhdet_fec!X41)</f>
        <v>0.84299073674204972</v>
      </c>
      <c r="Y41" s="45">
        <f>IF(RES_hhdet_tes!Y41=0,"",RES_hhdet_tes!Y41/RES_hhdet_fec!Y41)</f>
        <v>0.85274757710124072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 t="str">
        <f>IF(RES_hhdet_tes!B43=0,"",RES_hhdet_tes!B43/RES_hhdet_fec!B43)</f>
        <v/>
      </c>
      <c r="C43" s="119" t="str">
        <f>IF(RES_hhdet_tes!C43=0,"",RES_hhdet_tes!C43/RES_hhdet_fec!C43)</f>
        <v/>
      </c>
      <c r="D43" s="119" t="str">
        <f>IF(RES_hhdet_tes!D43=0,"",RES_hhdet_tes!D43/RES_hhdet_fec!D43)</f>
        <v/>
      </c>
      <c r="E43" s="119" t="str">
        <f>IF(RES_hhdet_tes!E43=0,"",RES_hhdet_tes!E43/RES_hhdet_fec!E43)</f>
        <v/>
      </c>
      <c r="F43" s="119" t="str">
        <f>IF(RES_hhdet_tes!F43=0,"",RES_hhdet_tes!F43/RES_hhdet_fec!F43)</f>
        <v/>
      </c>
      <c r="G43" s="119" t="str">
        <f>IF(RES_hhdet_tes!G43=0,"",RES_hhdet_tes!G43/RES_hhdet_fec!G43)</f>
        <v/>
      </c>
      <c r="H43" s="119" t="str">
        <f>IF(RES_hhdet_tes!H43=0,"",RES_hhdet_tes!H43/RES_hhdet_fec!H43)</f>
        <v/>
      </c>
      <c r="I43" s="119" t="str">
        <f>IF(RES_hhdet_tes!I43=0,"",RES_hhdet_tes!I43/RES_hhdet_fec!I43)</f>
        <v/>
      </c>
      <c r="J43" s="119" t="str">
        <f>IF(RES_hhdet_tes!J43=0,"",RES_hhdet_tes!J43/RES_hhdet_fec!J43)</f>
        <v/>
      </c>
      <c r="K43" s="119" t="str">
        <f>IF(RES_hhdet_tes!K43=0,"",RES_hhdet_tes!K43/RES_hhdet_fec!K43)</f>
        <v/>
      </c>
      <c r="L43" s="119" t="str">
        <f>IF(RES_hhdet_tes!L43=0,"",RES_hhdet_tes!L43/RES_hhdet_fec!L43)</f>
        <v/>
      </c>
      <c r="M43" s="119" t="str">
        <f>IF(RES_hhdet_tes!M43=0,"",RES_hhdet_tes!M43/RES_hhdet_fec!M43)</f>
        <v/>
      </c>
      <c r="N43" s="119" t="str">
        <f>IF(RES_hhdet_tes!N43=0,"",RES_hhdet_tes!N43/RES_hhdet_fec!N43)</f>
        <v/>
      </c>
      <c r="O43" s="119" t="str">
        <f>IF(RES_hhdet_tes!O43=0,"",RES_hhdet_tes!O43/RES_hhdet_fec!O43)</f>
        <v/>
      </c>
      <c r="P43" s="119" t="str">
        <f>IF(RES_hhdet_tes!P43=0,"",RES_hhdet_tes!P43/RES_hhdet_fec!P43)</f>
        <v/>
      </c>
      <c r="Q43" s="119" t="str">
        <f>IF(RES_hhdet_tes!Q43=0,"",RES_hhdet_tes!Q43/RES_hhdet_fec!Q43)</f>
        <v/>
      </c>
      <c r="R43" s="119" t="str">
        <f>IF(RES_hhdet_tes!R43=0,"",RES_hhdet_tes!R43/RES_hhdet_fec!R43)</f>
        <v/>
      </c>
      <c r="S43" s="119" t="str">
        <f>IF(RES_hhdet_tes!S43=0,"",RES_hhdet_tes!S43/RES_hhdet_fec!S43)</f>
        <v/>
      </c>
      <c r="T43" s="119" t="str">
        <f>IF(RES_hhdet_tes!T43=0,"",RES_hhdet_tes!T43/RES_hhdet_fec!T43)</f>
        <v/>
      </c>
      <c r="U43" s="119" t="str">
        <f>IF(RES_hhdet_tes!U43=0,"",RES_hhdet_tes!U43/RES_hhdet_fec!U43)</f>
        <v/>
      </c>
      <c r="V43" s="119" t="str">
        <f>IF(RES_hhdet_tes!V43=0,"",RES_hhdet_tes!V43/RES_hhdet_fec!V43)</f>
        <v/>
      </c>
      <c r="W43" s="119" t="str">
        <f>IF(RES_hhdet_tes!W43=0,"",RES_hhdet_tes!W43/RES_hhdet_fec!W43)</f>
        <v/>
      </c>
      <c r="X43" s="119" t="str">
        <f>IF(RES_hhdet_tes!X43=0,"",RES_hhdet_tes!X43/RES_hhdet_fec!X43)</f>
        <v/>
      </c>
      <c r="Y43" s="119" t="str">
        <f>IF(RES_hhdet_tes!Y43=0,"",RES_hhdet_tes!Y43/RES_hhdet_fec!Y43)</f>
        <v/>
      </c>
      <c r="DA43" s="129" t="s">
        <v>1946</v>
      </c>
    </row>
    <row r="44" spans="1:105" ht="12.95" customHeight="1" x14ac:dyDescent="0.25">
      <c r="A44" s="121" t="s">
        <v>57</v>
      </c>
      <c r="B44" s="124" t="str">
        <f>IF(RES_hhdet_tes!B44=0,"",RES_hhdet_tes!B44/RES_hhdet_fec!B44)</f>
        <v/>
      </c>
      <c r="C44" s="124" t="str">
        <f>IF(RES_hhdet_tes!C44=0,"",RES_hhdet_tes!C44/RES_hhdet_fec!C44)</f>
        <v/>
      </c>
      <c r="D44" s="124" t="str">
        <f>IF(RES_hhdet_tes!D44=0,"",RES_hhdet_tes!D44/RES_hhdet_fec!D44)</f>
        <v/>
      </c>
      <c r="E44" s="124" t="str">
        <f>IF(RES_hhdet_tes!E44=0,"",RES_hhdet_tes!E44/RES_hhdet_fec!E44)</f>
        <v/>
      </c>
      <c r="F44" s="124" t="str">
        <f>IF(RES_hhdet_tes!F44=0,"",RES_hhdet_tes!F44/RES_hhdet_fec!F44)</f>
        <v/>
      </c>
      <c r="G44" s="124" t="str">
        <f>IF(RES_hhdet_tes!G44=0,"",RES_hhdet_tes!G44/RES_hhdet_fec!G44)</f>
        <v/>
      </c>
      <c r="H44" s="124" t="str">
        <f>IF(RES_hhdet_tes!H44=0,"",RES_hhdet_tes!H44/RES_hhdet_fec!H44)</f>
        <v/>
      </c>
      <c r="I44" s="124" t="str">
        <f>IF(RES_hhdet_tes!I44=0,"",RES_hhdet_tes!I44/RES_hhdet_fec!I44)</f>
        <v/>
      </c>
      <c r="J44" s="124" t="str">
        <f>IF(RES_hhdet_tes!J44=0,"",RES_hhdet_tes!J44/RES_hhdet_fec!J44)</f>
        <v/>
      </c>
      <c r="K44" s="124" t="str">
        <f>IF(RES_hhdet_tes!K44=0,"",RES_hhdet_tes!K44/RES_hhdet_fec!K44)</f>
        <v/>
      </c>
      <c r="L44" s="124" t="str">
        <f>IF(RES_hhdet_tes!L44=0,"",RES_hhdet_tes!L44/RES_hhdet_fec!L44)</f>
        <v/>
      </c>
      <c r="M44" s="124" t="str">
        <f>IF(RES_hhdet_tes!M44=0,"",RES_hhdet_tes!M44/RES_hhdet_fec!M44)</f>
        <v/>
      </c>
      <c r="N44" s="124" t="str">
        <f>IF(RES_hhdet_tes!N44=0,"",RES_hhdet_tes!N44/RES_hhdet_fec!N44)</f>
        <v/>
      </c>
      <c r="O44" s="124" t="str">
        <f>IF(RES_hhdet_tes!O44=0,"",RES_hhdet_tes!O44/RES_hhdet_fec!O44)</f>
        <v/>
      </c>
      <c r="P44" s="124" t="str">
        <f>IF(RES_hhdet_tes!P44=0,"",RES_hhdet_tes!P44/RES_hhdet_fec!P44)</f>
        <v/>
      </c>
      <c r="Q44" s="124" t="str">
        <f>IF(RES_hhdet_tes!Q44=0,"",RES_hhdet_tes!Q44/RES_hhdet_fec!Q44)</f>
        <v/>
      </c>
      <c r="R44" s="124" t="str">
        <f>IF(RES_hhdet_tes!R44=0,"",RES_hhdet_tes!R44/RES_hhdet_fec!R44)</f>
        <v/>
      </c>
      <c r="S44" s="124" t="str">
        <f>IF(RES_hhdet_tes!S44=0,"",RES_hhdet_tes!S44/RES_hhdet_fec!S44)</f>
        <v/>
      </c>
      <c r="T44" s="124" t="str">
        <f>IF(RES_hhdet_tes!T44=0,"",RES_hhdet_tes!T44/RES_hhdet_fec!T44)</f>
        <v/>
      </c>
      <c r="U44" s="124" t="str">
        <f>IF(RES_hhdet_tes!U44=0,"",RES_hhdet_tes!U44/RES_hhdet_fec!U44)</f>
        <v/>
      </c>
      <c r="V44" s="124" t="str">
        <f>IF(RES_hhdet_tes!V44=0,"",RES_hhdet_tes!V44/RES_hhdet_fec!V44)</f>
        <v/>
      </c>
      <c r="W44" s="124" t="str">
        <f>IF(RES_hhdet_tes!W44=0,"",RES_hhdet_tes!W44/RES_hhdet_fec!W44)</f>
        <v/>
      </c>
      <c r="X44" s="124" t="str">
        <f>IF(RES_hhdet_tes!X44=0,"",RES_hhdet_tes!X44/RES_hhdet_fec!X44)</f>
        <v/>
      </c>
      <c r="Y44" s="124" t="str">
        <f>IF(RES_hhdet_tes!Y44=0,"",RES_hhdet_tes!Y44/RES_hhdet_fec!Y44)</f>
        <v/>
      </c>
      <c r="DA44" s="130" t="s">
        <v>1947</v>
      </c>
    </row>
    <row r="45" spans="1:105" ht="12" customHeight="1" x14ac:dyDescent="0.25">
      <c r="A45" s="97" t="s">
        <v>211</v>
      </c>
      <c r="B45" s="111" t="str">
        <f>IF(RES_hhdet_tes!B45=0,"",RES_hhdet_tes!B45/RES_hhdet_fec!B45)</f>
        <v/>
      </c>
      <c r="C45" s="111" t="str">
        <f>IF(RES_hhdet_tes!C45=0,"",RES_hhdet_tes!C45/RES_hhdet_fec!C45)</f>
        <v/>
      </c>
      <c r="D45" s="111" t="str">
        <f>IF(RES_hhdet_tes!D45=0,"",RES_hhdet_tes!D45/RES_hhdet_fec!D45)</f>
        <v/>
      </c>
      <c r="E45" s="111" t="str">
        <f>IF(RES_hhdet_tes!E45=0,"",RES_hhdet_tes!E45/RES_hhdet_fec!E45)</f>
        <v/>
      </c>
      <c r="F45" s="111" t="str">
        <f>IF(RES_hhdet_tes!F45=0,"",RES_hhdet_tes!F45/RES_hhdet_fec!F45)</f>
        <v/>
      </c>
      <c r="G45" s="111" t="str">
        <f>IF(RES_hhdet_tes!G45=0,"",RES_hhdet_tes!G45/RES_hhdet_fec!G45)</f>
        <v/>
      </c>
      <c r="H45" s="111" t="str">
        <f>IF(RES_hhdet_tes!H45=0,"",RES_hhdet_tes!H45/RES_hhdet_fec!H45)</f>
        <v/>
      </c>
      <c r="I45" s="111" t="str">
        <f>IF(RES_hhdet_tes!I45=0,"",RES_hhdet_tes!I45/RES_hhdet_fec!I45)</f>
        <v/>
      </c>
      <c r="J45" s="111" t="str">
        <f>IF(RES_hhdet_tes!J45=0,"",RES_hhdet_tes!J45/RES_hhdet_fec!J45)</f>
        <v/>
      </c>
      <c r="K45" s="111" t="str">
        <f>IF(RES_hhdet_tes!K45=0,"",RES_hhdet_tes!K45/RES_hhdet_fec!K45)</f>
        <v/>
      </c>
      <c r="L45" s="111" t="str">
        <f>IF(RES_hhdet_tes!L45=0,"",RES_hhdet_tes!L45/RES_hhdet_fec!L45)</f>
        <v/>
      </c>
      <c r="M45" s="111" t="str">
        <f>IF(RES_hhdet_tes!M45=0,"",RES_hhdet_tes!M45/RES_hhdet_fec!M45)</f>
        <v/>
      </c>
      <c r="N45" s="111" t="str">
        <f>IF(RES_hhdet_tes!N45=0,"",RES_hhdet_tes!N45/RES_hhdet_fec!N45)</f>
        <v/>
      </c>
      <c r="O45" s="111" t="str">
        <f>IF(RES_hhdet_tes!O45=0,"",RES_hhdet_tes!O45/RES_hhdet_fec!O45)</f>
        <v/>
      </c>
      <c r="P45" s="111" t="str">
        <f>IF(RES_hhdet_tes!P45=0,"",RES_hhdet_tes!P45/RES_hhdet_fec!P45)</f>
        <v/>
      </c>
      <c r="Q45" s="111" t="str">
        <f>IF(RES_hhdet_tes!Q45=0,"",RES_hhdet_tes!Q45/RES_hhdet_fec!Q45)</f>
        <v/>
      </c>
      <c r="R45" s="111" t="str">
        <f>IF(RES_hhdet_tes!R45=0,"",RES_hhdet_tes!R45/RES_hhdet_fec!R45)</f>
        <v/>
      </c>
      <c r="S45" s="111" t="str">
        <f>IF(RES_hhdet_tes!S45=0,"",RES_hhdet_tes!S45/RES_hhdet_fec!S45)</f>
        <v/>
      </c>
      <c r="T45" s="111" t="str">
        <f>IF(RES_hhdet_tes!T45=0,"",RES_hhdet_tes!T45/RES_hhdet_fec!T45)</f>
        <v/>
      </c>
      <c r="U45" s="111" t="str">
        <f>IF(RES_hhdet_tes!U45=0,"",RES_hhdet_tes!U45/RES_hhdet_fec!U45)</f>
        <v/>
      </c>
      <c r="V45" s="111" t="str">
        <f>IF(RES_hhdet_tes!V45=0,"",RES_hhdet_tes!V45/RES_hhdet_fec!V45)</f>
        <v/>
      </c>
      <c r="W45" s="111" t="str">
        <f>IF(RES_hhdet_tes!W45=0,"",RES_hhdet_tes!W45/RES_hhdet_fec!W45)</f>
        <v/>
      </c>
      <c r="X45" s="111" t="str">
        <f>IF(RES_hhdet_tes!X45=0,"",RES_hhdet_tes!X45/RES_hhdet_fec!X45)</f>
        <v/>
      </c>
      <c r="Y45" s="111" t="str">
        <f>IF(RES_hhdet_tes!Y45=0,"",RES_hhdet_tes!Y45/RES_hhdet_fec!Y45)</f>
        <v/>
      </c>
      <c r="DA45" s="63" t="s">
        <v>1948</v>
      </c>
    </row>
    <row r="46" spans="1:105" ht="12" customHeight="1" x14ac:dyDescent="0.25">
      <c r="A46" s="97" t="s">
        <v>53</v>
      </c>
      <c r="B46" s="111" t="str">
        <f>IF(RES_hhdet_tes!B46=0,"",RES_hhdet_tes!B46/RES_hhdet_fec!B46)</f>
        <v/>
      </c>
      <c r="C46" s="111" t="str">
        <f>IF(RES_hhdet_tes!C46=0,"",RES_hhdet_tes!C46/RES_hhdet_fec!C46)</f>
        <v/>
      </c>
      <c r="D46" s="111" t="str">
        <f>IF(RES_hhdet_tes!D46=0,"",RES_hhdet_tes!D46/RES_hhdet_fec!D46)</f>
        <v/>
      </c>
      <c r="E46" s="111" t="str">
        <f>IF(RES_hhdet_tes!E46=0,"",RES_hhdet_tes!E46/RES_hhdet_fec!E46)</f>
        <v/>
      </c>
      <c r="F46" s="111" t="str">
        <f>IF(RES_hhdet_tes!F46=0,"",RES_hhdet_tes!F46/RES_hhdet_fec!F46)</f>
        <v/>
      </c>
      <c r="G46" s="111" t="str">
        <f>IF(RES_hhdet_tes!G46=0,"",RES_hhdet_tes!G46/RES_hhdet_fec!G46)</f>
        <v/>
      </c>
      <c r="H46" s="111" t="str">
        <f>IF(RES_hhdet_tes!H46=0,"",RES_hhdet_tes!H46/RES_hhdet_fec!H46)</f>
        <v/>
      </c>
      <c r="I46" s="111" t="str">
        <f>IF(RES_hhdet_tes!I46=0,"",RES_hhdet_tes!I46/RES_hhdet_fec!I46)</f>
        <v/>
      </c>
      <c r="J46" s="111" t="str">
        <f>IF(RES_hhdet_tes!J46=0,"",RES_hhdet_tes!J46/RES_hhdet_fec!J46)</f>
        <v/>
      </c>
      <c r="K46" s="111" t="str">
        <f>IF(RES_hhdet_tes!K46=0,"",RES_hhdet_tes!K46/RES_hhdet_fec!K46)</f>
        <v/>
      </c>
      <c r="L46" s="111" t="str">
        <f>IF(RES_hhdet_tes!L46=0,"",RES_hhdet_tes!L46/RES_hhdet_fec!L46)</f>
        <v/>
      </c>
      <c r="M46" s="111" t="str">
        <f>IF(RES_hhdet_tes!M46=0,"",RES_hhdet_tes!M46/RES_hhdet_fec!M46)</f>
        <v/>
      </c>
      <c r="N46" s="111" t="str">
        <f>IF(RES_hhdet_tes!N46=0,"",RES_hhdet_tes!N46/RES_hhdet_fec!N46)</f>
        <v/>
      </c>
      <c r="O46" s="111" t="str">
        <f>IF(RES_hhdet_tes!O46=0,"",RES_hhdet_tes!O46/RES_hhdet_fec!O46)</f>
        <v/>
      </c>
      <c r="P46" s="111" t="str">
        <f>IF(RES_hhdet_tes!P46=0,"",RES_hhdet_tes!P46/RES_hhdet_fec!P46)</f>
        <v/>
      </c>
      <c r="Q46" s="111" t="str">
        <f>IF(RES_hhdet_tes!Q46=0,"",RES_hhdet_tes!Q46/RES_hhdet_fec!Q46)</f>
        <v/>
      </c>
      <c r="R46" s="111" t="str">
        <f>IF(RES_hhdet_tes!R46=0,"",RES_hhdet_tes!R46/RES_hhdet_fec!R46)</f>
        <v/>
      </c>
      <c r="S46" s="111" t="str">
        <f>IF(RES_hhdet_tes!S46=0,"",RES_hhdet_tes!S46/RES_hhdet_fec!S46)</f>
        <v/>
      </c>
      <c r="T46" s="111" t="str">
        <f>IF(RES_hhdet_tes!T46=0,"",RES_hhdet_tes!T46/RES_hhdet_fec!T46)</f>
        <v/>
      </c>
      <c r="U46" s="111" t="str">
        <f>IF(RES_hhdet_tes!U46=0,"",RES_hhdet_tes!U46/RES_hhdet_fec!U46)</f>
        <v/>
      </c>
      <c r="V46" s="111" t="str">
        <f>IF(RES_hhdet_tes!V46=0,"",RES_hhdet_tes!V46/RES_hhdet_fec!V46)</f>
        <v/>
      </c>
      <c r="W46" s="111" t="str">
        <f>IF(RES_hhdet_tes!W46=0,"",RES_hhdet_tes!W46/RES_hhdet_fec!W46)</f>
        <v/>
      </c>
      <c r="X46" s="111" t="str">
        <f>IF(RES_hhdet_tes!X46=0,"",RES_hhdet_tes!X46/RES_hhdet_fec!X46)</f>
        <v/>
      </c>
      <c r="Y46" s="111" t="str">
        <f>IF(RES_hhdet_tes!Y46=0,"",RES_hhdet_tes!Y46/RES_hhdet_fec!Y46)</f>
        <v/>
      </c>
      <c r="DA46" s="63" t="s">
        <v>1949</v>
      </c>
    </row>
    <row r="47" spans="1:105" ht="12.95" customHeight="1" x14ac:dyDescent="0.25">
      <c r="A47" s="121" t="s">
        <v>92</v>
      </c>
      <c r="B47" s="124" t="str">
        <f>IF(RES_hhdet_tes!B47=0,"",RES_hhdet_tes!B47/RES_hhdet_fec!B47)</f>
        <v/>
      </c>
      <c r="C47" s="124" t="str">
        <f>IF(RES_hhdet_tes!C47=0,"",RES_hhdet_tes!C47/RES_hhdet_fec!C47)</f>
        <v/>
      </c>
      <c r="D47" s="124" t="str">
        <f>IF(RES_hhdet_tes!D47=0,"",RES_hhdet_tes!D47/RES_hhdet_fec!D47)</f>
        <v/>
      </c>
      <c r="E47" s="124" t="str">
        <f>IF(RES_hhdet_tes!E47=0,"",RES_hhdet_tes!E47/RES_hhdet_fec!E47)</f>
        <v/>
      </c>
      <c r="F47" s="124" t="str">
        <f>IF(RES_hhdet_tes!F47=0,"",RES_hhdet_tes!F47/RES_hhdet_fec!F47)</f>
        <v/>
      </c>
      <c r="G47" s="124" t="str">
        <f>IF(RES_hhdet_tes!G47=0,"",RES_hhdet_tes!G47/RES_hhdet_fec!G47)</f>
        <v/>
      </c>
      <c r="H47" s="124" t="str">
        <f>IF(RES_hhdet_tes!H47=0,"",RES_hhdet_tes!H47/RES_hhdet_fec!H47)</f>
        <v/>
      </c>
      <c r="I47" s="124" t="str">
        <f>IF(RES_hhdet_tes!I47=0,"",RES_hhdet_tes!I47/RES_hhdet_fec!I47)</f>
        <v/>
      </c>
      <c r="J47" s="124" t="str">
        <f>IF(RES_hhdet_tes!J47=0,"",RES_hhdet_tes!J47/RES_hhdet_fec!J47)</f>
        <v/>
      </c>
      <c r="K47" s="124" t="str">
        <f>IF(RES_hhdet_tes!K47=0,"",RES_hhdet_tes!K47/RES_hhdet_fec!K47)</f>
        <v/>
      </c>
      <c r="L47" s="124" t="str">
        <f>IF(RES_hhdet_tes!L47=0,"",RES_hhdet_tes!L47/RES_hhdet_fec!L47)</f>
        <v/>
      </c>
      <c r="M47" s="124" t="str">
        <f>IF(RES_hhdet_tes!M47=0,"",RES_hhdet_tes!M47/RES_hhdet_fec!M47)</f>
        <v/>
      </c>
      <c r="N47" s="124" t="str">
        <f>IF(RES_hhdet_tes!N47=0,"",RES_hhdet_tes!N47/RES_hhdet_fec!N47)</f>
        <v/>
      </c>
      <c r="O47" s="124" t="str">
        <f>IF(RES_hhdet_tes!O47=0,"",RES_hhdet_tes!O47/RES_hhdet_fec!O47)</f>
        <v/>
      </c>
      <c r="P47" s="124" t="str">
        <f>IF(RES_hhdet_tes!P47=0,"",RES_hhdet_tes!P47/RES_hhdet_fec!P47)</f>
        <v/>
      </c>
      <c r="Q47" s="124" t="str">
        <f>IF(RES_hhdet_tes!Q47=0,"",RES_hhdet_tes!Q47/RES_hhdet_fec!Q47)</f>
        <v/>
      </c>
      <c r="R47" s="124" t="str">
        <f>IF(RES_hhdet_tes!R47=0,"",RES_hhdet_tes!R47/RES_hhdet_fec!R47)</f>
        <v/>
      </c>
      <c r="S47" s="124" t="str">
        <f>IF(RES_hhdet_tes!S47=0,"",RES_hhdet_tes!S47/RES_hhdet_fec!S47)</f>
        <v/>
      </c>
      <c r="T47" s="124" t="str">
        <f>IF(RES_hhdet_tes!T47=0,"",RES_hhdet_tes!T47/RES_hhdet_fec!T47)</f>
        <v/>
      </c>
      <c r="U47" s="124" t="str">
        <f>IF(RES_hhdet_tes!U47=0,"",RES_hhdet_tes!U47/RES_hhdet_fec!U47)</f>
        <v/>
      </c>
      <c r="V47" s="124" t="str">
        <f>IF(RES_hhdet_tes!V47=0,"",RES_hhdet_tes!V47/RES_hhdet_fec!V47)</f>
        <v/>
      </c>
      <c r="W47" s="124" t="str">
        <f>IF(RES_hhdet_tes!W47=0,"",RES_hhdet_tes!W47/RES_hhdet_fec!W47)</f>
        <v/>
      </c>
      <c r="X47" s="124" t="str">
        <f>IF(RES_hhdet_tes!X47=0,"",RES_hhdet_tes!X47/RES_hhdet_fec!X47)</f>
        <v/>
      </c>
      <c r="Y47" s="124" t="str">
        <f>IF(RES_hhdet_tes!Y47=0,"",RES_hhdet_tes!Y47/RES_hhdet_fec!Y47)</f>
        <v/>
      </c>
      <c r="DA47" s="130" t="s">
        <v>1950</v>
      </c>
    </row>
    <row r="48" spans="1:105" ht="12" customHeight="1" x14ac:dyDescent="0.25">
      <c r="A48" s="97" t="s">
        <v>53</v>
      </c>
      <c r="B48" s="111" t="str">
        <f>IF(RES_hhdet_tes!B48=0,"",RES_hhdet_tes!B48/RES_hhdet_fec!B48)</f>
        <v/>
      </c>
      <c r="C48" s="111" t="str">
        <f>IF(RES_hhdet_tes!C48=0,"",RES_hhdet_tes!C48/RES_hhdet_fec!C48)</f>
        <v/>
      </c>
      <c r="D48" s="111" t="str">
        <f>IF(RES_hhdet_tes!D48=0,"",RES_hhdet_tes!D48/RES_hhdet_fec!D48)</f>
        <v/>
      </c>
      <c r="E48" s="111" t="str">
        <f>IF(RES_hhdet_tes!E48=0,"",RES_hhdet_tes!E48/RES_hhdet_fec!E48)</f>
        <v/>
      </c>
      <c r="F48" s="111" t="str">
        <f>IF(RES_hhdet_tes!F48=0,"",RES_hhdet_tes!F48/RES_hhdet_fec!F48)</f>
        <v/>
      </c>
      <c r="G48" s="111" t="str">
        <f>IF(RES_hhdet_tes!G48=0,"",RES_hhdet_tes!G48/RES_hhdet_fec!G48)</f>
        <v/>
      </c>
      <c r="H48" s="111" t="str">
        <f>IF(RES_hhdet_tes!H48=0,"",RES_hhdet_tes!H48/RES_hhdet_fec!H48)</f>
        <v/>
      </c>
      <c r="I48" s="111" t="str">
        <f>IF(RES_hhdet_tes!I48=0,"",RES_hhdet_tes!I48/RES_hhdet_fec!I48)</f>
        <v/>
      </c>
      <c r="J48" s="111" t="str">
        <f>IF(RES_hhdet_tes!J48=0,"",RES_hhdet_tes!J48/RES_hhdet_fec!J48)</f>
        <v/>
      </c>
      <c r="K48" s="111" t="str">
        <f>IF(RES_hhdet_tes!K48=0,"",RES_hhdet_tes!K48/RES_hhdet_fec!K48)</f>
        <v/>
      </c>
      <c r="L48" s="111" t="str">
        <f>IF(RES_hhdet_tes!L48=0,"",RES_hhdet_tes!L48/RES_hhdet_fec!L48)</f>
        <v/>
      </c>
      <c r="M48" s="111" t="str">
        <f>IF(RES_hhdet_tes!M48=0,"",RES_hhdet_tes!M48/RES_hhdet_fec!M48)</f>
        <v/>
      </c>
      <c r="N48" s="111" t="str">
        <f>IF(RES_hhdet_tes!N48=0,"",RES_hhdet_tes!N48/RES_hhdet_fec!N48)</f>
        <v/>
      </c>
      <c r="O48" s="111" t="str">
        <f>IF(RES_hhdet_tes!O48=0,"",RES_hhdet_tes!O48/RES_hhdet_fec!O48)</f>
        <v/>
      </c>
      <c r="P48" s="111" t="str">
        <f>IF(RES_hhdet_tes!P48=0,"",RES_hhdet_tes!P48/RES_hhdet_fec!P48)</f>
        <v/>
      </c>
      <c r="Q48" s="111" t="str">
        <f>IF(RES_hhdet_tes!Q48=0,"",RES_hhdet_tes!Q48/RES_hhdet_fec!Q48)</f>
        <v/>
      </c>
      <c r="R48" s="111" t="str">
        <f>IF(RES_hhdet_tes!R48=0,"",RES_hhdet_tes!R48/RES_hhdet_fec!R48)</f>
        <v/>
      </c>
      <c r="S48" s="111" t="str">
        <f>IF(RES_hhdet_tes!S48=0,"",RES_hhdet_tes!S48/RES_hhdet_fec!S48)</f>
        <v/>
      </c>
      <c r="T48" s="111" t="str">
        <f>IF(RES_hhdet_tes!T48=0,"",RES_hhdet_tes!T48/RES_hhdet_fec!T48)</f>
        <v/>
      </c>
      <c r="U48" s="111" t="str">
        <f>IF(RES_hhdet_tes!U48=0,"",RES_hhdet_tes!U48/RES_hhdet_fec!U48)</f>
        <v/>
      </c>
      <c r="V48" s="111" t="str">
        <f>IF(RES_hhdet_tes!V48=0,"",RES_hhdet_tes!V48/RES_hhdet_fec!V48)</f>
        <v/>
      </c>
      <c r="W48" s="111" t="str">
        <f>IF(RES_hhdet_tes!W48=0,"",RES_hhdet_tes!W48/RES_hhdet_fec!W48)</f>
        <v/>
      </c>
      <c r="X48" s="111" t="str">
        <f>IF(RES_hhdet_tes!X48=0,"",RES_hhdet_tes!X48/RES_hhdet_fec!X48)</f>
        <v/>
      </c>
      <c r="Y48" s="111" t="str">
        <f>IF(RES_hhdet_tes!Y48=0,"",RES_hhdet_tes!Y48/RES_hhdet_fec!Y48)</f>
        <v/>
      </c>
      <c r="DA48" s="63" t="s">
        <v>1951</v>
      </c>
    </row>
    <row r="49" spans="1:105" ht="12" customHeight="1" x14ac:dyDescent="0.25">
      <c r="A49" s="121" t="s">
        <v>55</v>
      </c>
      <c r="B49" s="124" t="str">
        <f>IF(RES_hhdet_tes!B49=0,"",RES_hhdet_tes!B49/RES_hhdet_fec!B49)</f>
        <v/>
      </c>
      <c r="C49" s="124" t="str">
        <f>IF(RES_hhdet_tes!C49=0,"",RES_hhdet_tes!C49/RES_hhdet_fec!C49)</f>
        <v/>
      </c>
      <c r="D49" s="124" t="str">
        <f>IF(RES_hhdet_tes!D49=0,"",RES_hhdet_tes!D49/RES_hhdet_fec!D49)</f>
        <v/>
      </c>
      <c r="E49" s="124" t="str">
        <f>IF(RES_hhdet_tes!E49=0,"",RES_hhdet_tes!E49/RES_hhdet_fec!E49)</f>
        <v/>
      </c>
      <c r="F49" s="124" t="str">
        <f>IF(RES_hhdet_tes!F49=0,"",RES_hhdet_tes!F49/RES_hhdet_fec!F49)</f>
        <v/>
      </c>
      <c r="G49" s="124" t="str">
        <f>IF(RES_hhdet_tes!G49=0,"",RES_hhdet_tes!G49/RES_hhdet_fec!G49)</f>
        <v/>
      </c>
      <c r="H49" s="124" t="str">
        <f>IF(RES_hhdet_tes!H49=0,"",RES_hhdet_tes!H49/RES_hhdet_fec!H49)</f>
        <v/>
      </c>
      <c r="I49" s="124" t="str">
        <f>IF(RES_hhdet_tes!I49=0,"",RES_hhdet_tes!I49/RES_hhdet_fec!I49)</f>
        <v/>
      </c>
      <c r="J49" s="124" t="str">
        <f>IF(RES_hhdet_tes!J49=0,"",RES_hhdet_tes!J49/RES_hhdet_fec!J49)</f>
        <v/>
      </c>
      <c r="K49" s="124" t="str">
        <f>IF(RES_hhdet_tes!K49=0,"",RES_hhdet_tes!K49/RES_hhdet_fec!K49)</f>
        <v/>
      </c>
      <c r="L49" s="124" t="str">
        <f>IF(RES_hhdet_tes!L49=0,"",RES_hhdet_tes!L49/RES_hhdet_fec!L49)</f>
        <v/>
      </c>
      <c r="M49" s="124" t="str">
        <f>IF(RES_hhdet_tes!M49=0,"",RES_hhdet_tes!M49/RES_hhdet_fec!M49)</f>
        <v/>
      </c>
      <c r="N49" s="124" t="str">
        <f>IF(RES_hhdet_tes!N49=0,"",RES_hhdet_tes!N49/RES_hhdet_fec!N49)</f>
        <v/>
      </c>
      <c r="O49" s="124" t="str">
        <f>IF(RES_hhdet_tes!O49=0,"",RES_hhdet_tes!O49/RES_hhdet_fec!O49)</f>
        <v/>
      </c>
      <c r="P49" s="124" t="str">
        <f>IF(RES_hhdet_tes!P49=0,"",RES_hhdet_tes!P49/RES_hhdet_fec!P49)</f>
        <v/>
      </c>
      <c r="Q49" s="124" t="str">
        <f>IF(RES_hhdet_tes!Q49=0,"",RES_hhdet_tes!Q49/RES_hhdet_fec!Q49)</f>
        <v/>
      </c>
      <c r="R49" s="124" t="str">
        <f>IF(RES_hhdet_tes!R49=0,"",RES_hhdet_tes!R49/RES_hhdet_fec!R49)</f>
        <v/>
      </c>
      <c r="S49" s="124" t="str">
        <f>IF(RES_hhdet_tes!S49=0,"",RES_hhdet_tes!S49/RES_hhdet_fec!S49)</f>
        <v/>
      </c>
      <c r="T49" s="124" t="str">
        <f>IF(RES_hhdet_tes!T49=0,"",RES_hhdet_tes!T49/RES_hhdet_fec!T49)</f>
        <v/>
      </c>
      <c r="U49" s="124" t="str">
        <f>IF(RES_hhdet_tes!U49=0,"",RES_hhdet_tes!U49/RES_hhdet_fec!U49)</f>
        <v/>
      </c>
      <c r="V49" s="124" t="str">
        <f>IF(RES_hhdet_tes!V49=0,"",RES_hhdet_tes!V49/RES_hhdet_fec!V49)</f>
        <v/>
      </c>
      <c r="W49" s="124" t="str">
        <f>IF(RES_hhdet_tes!W49=0,"",RES_hhdet_tes!W49/RES_hhdet_fec!W49)</f>
        <v/>
      </c>
      <c r="X49" s="124" t="str">
        <f>IF(RES_hhdet_tes!X49=0,"",RES_hhdet_tes!X49/RES_hhdet_fec!X49)</f>
        <v/>
      </c>
      <c r="Y49" s="124" t="str">
        <f>IF(RES_hhdet_tes!Y49=0,"",RES_hhdet_tes!Y49/RES_hhdet_fec!Y49)</f>
        <v/>
      </c>
      <c r="DA49" s="130" t="s">
        <v>1952</v>
      </c>
    </row>
    <row r="50" spans="1:105" ht="12" customHeight="1" x14ac:dyDescent="0.25">
      <c r="A50" s="97" t="s">
        <v>138</v>
      </c>
      <c r="B50" s="111" t="str">
        <f>IF(RES_hhdet_tes!B50=0,"",RES_hhdet_tes!B50/RES_hhdet_fec!B50)</f>
        <v/>
      </c>
      <c r="C50" s="111" t="str">
        <f>IF(RES_hhdet_tes!C50=0,"",RES_hhdet_tes!C50/RES_hhdet_fec!C50)</f>
        <v/>
      </c>
      <c r="D50" s="111" t="str">
        <f>IF(RES_hhdet_tes!D50=0,"",RES_hhdet_tes!D50/RES_hhdet_fec!D50)</f>
        <v/>
      </c>
      <c r="E50" s="111" t="str">
        <f>IF(RES_hhdet_tes!E50=0,"",RES_hhdet_tes!E50/RES_hhdet_fec!E50)</f>
        <v/>
      </c>
      <c r="F50" s="111" t="str">
        <f>IF(RES_hhdet_tes!F50=0,"",RES_hhdet_tes!F50/RES_hhdet_fec!F50)</f>
        <v/>
      </c>
      <c r="G50" s="111" t="str">
        <f>IF(RES_hhdet_tes!G50=0,"",RES_hhdet_tes!G50/RES_hhdet_fec!G50)</f>
        <v/>
      </c>
      <c r="H50" s="111" t="str">
        <f>IF(RES_hhdet_tes!H50=0,"",RES_hhdet_tes!H50/RES_hhdet_fec!H50)</f>
        <v/>
      </c>
      <c r="I50" s="111" t="str">
        <f>IF(RES_hhdet_tes!I50=0,"",RES_hhdet_tes!I50/RES_hhdet_fec!I50)</f>
        <v/>
      </c>
      <c r="J50" s="111" t="str">
        <f>IF(RES_hhdet_tes!J50=0,"",RES_hhdet_tes!J50/RES_hhdet_fec!J50)</f>
        <v/>
      </c>
      <c r="K50" s="111" t="str">
        <f>IF(RES_hhdet_tes!K50=0,"",RES_hhdet_tes!K50/RES_hhdet_fec!K50)</f>
        <v/>
      </c>
      <c r="L50" s="111" t="str">
        <f>IF(RES_hhdet_tes!L50=0,"",RES_hhdet_tes!L50/RES_hhdet_fec!L50)</f>
        <v/>
      </c>
      <c r="M50" s="111" t="str">
        <f>IF(RES_hhdet_tes!M50=0,"",RES_hhdet_tes!M50/RES_hhdet_fec!M50)</f>
        <v/>
      </c>
      <c r="N50" s="111" t="str">
        <f>IF(RES_hhdet_tes!N50=0,"",RES_hhdet_tes!N50/RES_hhdet_fec!N50)</f>
        <v/>
      </c>
      <c r="O50" s="111" t="str">
        <f>IF(RES_hhdet_tes!O50=0,"",RES_hhdet_tes!O50/RES_hhdet_fec!O50)</f>
        <v/>
      </c>
      <c r="P50" s="111" t="str">
        <f>IF(RES_hhdet_tes!P50=0,"",RES_hhdet_tes!P50/RES_hhdet_fec!P50)</f>
        <v/>
      </c>
      <c r="Q50" s="111" t="str">
        <f>IF(RES_hhdet_tes!Q50=0,"",RES_hhdet_tes!Q50/RES_hhdet_fec!Q50)</f>
        <v/>
      </c>
      <c r="R50" s="111" t="str">
        <f>IF(RES_hhdet_tes!R50=0,"",RES_hhdet_tes!R50/RES_hhdet_fec!R50)</f>
        <v/>
      </c>
      <c r="S50" s="111" t="str">
        <f>IF(RES_hhdet_tes!S50=0,"",RES_hhdet_tes!S50/RES_hhdet_fec!S50)</f>
        <v/>
      </c>
      <c r="T50" s="111" t="str">
        <f>IF(RES_hhdet_tes!T50=0,"",RES_hhdet_tes!T50/RES_hhdet_fec!T50)</f>
        <v/>
      </c>
      <c r="U50" s="111" t="str">
        <f>IF(RES_hhdet_tes!U50=0,"",RES_hhdet_tes!U50/RES_hhdet_fec!U50)</f>
        <v/>
      </c>
      <c r="V50" s="111" t="str">
        <f>IF(RES_hhdet_tes!V50=0,"",RES_hhdet_tes!V50/RES_hhdet_fec!V50)</f>
        <v/>
      </c>
      <c r="W50" s="111" t="str">
        <f>IF(RES_hhdet_tes!W50=0,"",RES_hhdet_tes!W50/RES_hhdet_fec!W50)</f>
        <v/>
      </c>
      <c r="X50" s="111" t="str">
        <f>IF(RES_hhdet_tes!X50=0,"",RES_hhdet_tes!X50/RES_hhdet_fec!X50)</f>
        <v/>
      </c>
      <c r="Y50" s="111" t="str">
        <f>IF(RES_hhdet_tes!Y50=0,"",RES_hhdet_tes!Y50/RES_hhdet_fec!Y50)</f>
        <v/>
      </c>
      <c r="DA50" s="63" t="s">
        <v>1953</v>
      </c>
    </row>
    <row r="51" spans="1:105" ht="12" customHeight="1" x14ac:dyDescent="0.25">
      <c r="A51" s="97" t="s">
        <v>137</v>
      </c>
      <c r="B51" s="111" t="str">
        <f>IF(RES_hhdet_tes!B51=0,"",RES_hhdet_tes!B51/RES_hhdet_fec!B51)</f>
        <v/>
      </c>
      <c r="C51" s="111" t="str">
        <f>IF(RES_hhdet_tes!C51=0,"",RES_hhdet_tes!C51/RES_hhdet_fec!C51)</f>
        <v/>
      </c>
      <c r="D51" s="111" t="str">
        <f>IF(RES_hhdet_tes!D51=0,"",RES_hhdet_tes!D51/RES_hhdet_fec!D51)</f>
        <v/>
      </c>
      <c r="E51" s="111" t="str">
        <f>IF(RES_hhdet_tes!E51=0,"",RES_hhdet_tes!E51/RES_hhdet_fec!E51)</f>
        <v/>
      </c>
      <c r="F51" s="111" t="str">
        <f>IF(RES_hhdet_tes!F51=0,"",RES_hhdet_tes!F51/RES_hhdet_fec!F51)</f>
        <v/>
      </c>
      <c r="G51" s="111" t="str">
        <f>IF(RES_hhdet_tes!G51=0,"",RES_hhdet_tes!G51/RES_hhdet_fec!G51)</f>
        <v/>
      </c>
      <c r="H51" s="111" t="str">
        <f>IF(RES_hhdet_tes!H51=0,"",RES_hhdet_tes!H51/RES_hhdet_fec!H51)</f>
        <v/>
      </c>
      <c r="I51" s="111" t="str">
        <f>IF(RES_hhdet_tes!I51=0,"",RES_hhdet_tes!I51/RES_hhdet_fec!I51)</f>
        <v/>
      </c>
      <c r="J51" s="111" t="str">
        <f>IF(RES_hhdet_tes!J51=0,"",RES_hhdet_tes!J51/RES_hhdet_fec!J51)</f>
        <v/>
      </c>
      <c r="K51" s="111" t="str">
        <f>IF(RES_hhdet_tes!K51=0,"",RES_hhdet_tes!K51/RES_hhdet_fec!K51)</f>
        <v/>
      </c>
      <c r="L51" s="111" t="str">
        <f>IF(RES_hhdet_tes!L51=0,"",RES_hhdet_tes!L51/RES_hhdet_fec!L51)</f>
        <v/>
      </c>
      <c r="M51" s="111" t="str">
        <f>IF(RES_hhdet_tes!M51=0,"",RES_hhdet_tes!M51/RES_hhdet_fec!M51)</f>
        <v/>
      </c>
      <c r="N51" s="111" t="str">
        <f>IF(RES_hhdet_tes!N51=0,"",RES_hhdet_tes!N51/RES_hhdet_fec!N51)</f>
        <v/>
      </c>
      <c r="O51" s="111" t="str">
        <f>IF(RES_hhdet_tes!O51=0,"",RES_hhdet_tes!O51/RES_hhdet_fec!O51)</f>
        <v/>
      </c>
      <c r="P51" s="111" t="str">
        <f>IF(RES_hhdet_tes!P51=0,"",RES_hhdet_tes!P51/RES_hhdet_fec!P51)</f>
        <v/>
      </c>
      <c r="Q51" s="111" t="str">
        <f>IF(RES_hhdet_tes!Q51=0,"",RES_hhdet_tes!Q51/RES_hhdet_fec!Q51)</f>
        <v/>
      </c>
      <c r="R51" s="111" t="str">
        <f>IF(RES_hhdet_tes!R51=0,"",RES_hhdet_tes!R51/RES_hhdet_fec!R51)</f>
        <v/>
      </c>
      <c r="S51" s="111" t="str">
        <f>IF(RES_hhdet_tes!S51=0,"",RES_hhdet_tes!S51/RES_hhdet_fec!S51)</f>
        <v/>
      </c>
      <c r="T51" s="111" t="str">
        <f>IF(RES_hhdet_tes!T51=0,"",RES_hhdet_tes!T51/RES_hhdet_fec!T51)</f>
        <v/>
      </c>
      <c r="U51" s="111" t="str">
        <f>IF(RES_hhdet_tes!U51=0,"",RES_hhdet_tes!U51/RES_hhdet_fec!U51)</f>
        <v/>
      </c>
      <c r="V51" s="111" t="str">
        <f>IF(RES_hhdet_tes!V51=0,"",RES_hhdet_tes!V51/RES_hhdet_fec!V51)</f>
        <v/>
      </c>
      <c r="W51" s="111" t="str">
        <f>IF(RES_hhdet_tes!W51=0,"",RES_hhdet_tes!W51/RES_hhdet_fec!W51)</f>
        <v/>
      </c>
      <c r="X51" s="111" t="str">
        <f>IF(RES_hhdet_tes!X51=0,"",RES_hhdet_tes!X51/RES_hhdet_fec!X51)</f>
        <v/>
      </c>
      <c r="Y51" s="111" t="str">
        <f>IF(RES_hhdet_tes!Y51=0,"",RES_hhdet_tes!Y51/RES_hhdet_fec!Y51)</f>
        <v/>
      </c>
      <c r="DA51" s="63" t="s">
        <v>1954</v>
      </c>
    </row>
    <row r="52" spans="1:105" ht="12" customHeight="1" x14ac:dyDescent="0.25">
      <c r="A52" s="100" t="s">
        <v>211</v>
      </c>
      <c r="B52" s="112" t="str">
        <f>IF(RES_hhdet_tes!B52=0,"",RES_hhdet_tes!B52/RES_hhdet_fec!B52)</f>
        <v/>
      </c>
      <c r="C52" s="112" t="str">
        <f>IF(RES_hhdet_tes!C52=0,"",RES_hhdet_tes!C52/RES_hhdet_fec!C52)</f>
        <v/>
      </c>
      <c r="D52" s="112" t="str">
        <f>IF(RES_hhdet_tes!D52=0,"",RES_hhdet_tes!D52/RES_hhdet_fec!D52)</f>
        <v/>
      </c>
      <c r="E52" s="112" t="str">
        <f>IF(RES_hhdet_tes!E52=0,"",RES_hhdet_tes!E52/RES_hhdet_fec!E52)</f>
        <v/>
      </c>
      <c r="F52" s="112" t="str">
        <f>IF(RES_hhdet_tes!F52=0,"",RES_hhdet_tes!F52/RES_hhdet_fec!F52)</f>
        <v/>
      </c>
      <c r="G52" s="112" t="str">
        <f>IF(RES_hhdet_tes!G52=0,"",RES_hhdet_tes!G52/RES_hhdet_fec!G52)</f>
        <v/>
      </c>
      <c r="H52" s="112" t="str">
        <f>IF(RES_hhdet_tes!H52=0,"",RES_hhdet_tes!H52/RES_hhdet_fec!H52)</f>
        <v/>
      </c>
      <c r="I52" s="112" t="str">
        <f>IF(RES_hhdet_tes!I52=0,"",RES_hhdet_tes!I52/RES_hhdet_fec!I52)</f>
        <v/>
      </c>
      <c r="J52" s="112" t="str">
        <f>IF(RES_hhdet_tes!J52=0,"",RES_hhdet_tes!J52/RES_hhdet_fec!J52)</f>
        <v/>
      </c>
      <c r="K52" s="112" t="str">
        <f>IF(RES_hhdet_tes!K52=0,"",RES_hhdet_tes!K52/RES_hhdet_fec!K52)</f>
        <v/>
      </c>
      <c r="L52" s="112" t="str">
        <f>IF(RES_hhdet_tes!L52=0,"",RES_hhdet_tes!L52/RES_hhdet_fec!L52)</f>
        <v/>
      </c>
      <c r="M52" s="112" t="str">
        <f>IF(RES_hhdet_tes!M52=0,"",RES_hhdet_tes!M52/RES_hhdet_fec!M52)</f>
        <v/>
      </c>
      <c r="N52" s="112" t="str">
        <f>IF(RES_hhdet_tes!N52=0,"",RES_hhdet_tes!N52/RES_hhdet_fec!N52)</f>
        <v/>
      </c>
      <c r="O52" s="112" t="str">
        <f>IF(RES_hhdet_tes!O52=0,"",RES_hhdet_tes!O52/RES_hhdet_fec!O52)</f>
        <v/>
      </c>
      <c r="P52" s="112" t="str">
        <f>IF(RES_hhdet_tes!P52=0,"",RES_hhdet_tes!P52/RES_hhdet_fec!P52)</f>
        <v/>
      </c>
      <c r="Q52" s="112" t="str">
        <f>IF(RES_hhdet_tes!Q52=0,"",RES_hhdet_tes!Q52/RES_hhdet_fec!Q52)</f>
        <v/>
      </c>
      <c r="R52" s="112" t="str">
        <f>IF(RES_hhdet_tes!R52=0,"",RES_hhdet_tes!R52/RES_hhdet_fec!R52)</f>
        <v/>
      </c>
      <c r="S52" s="112" t="str">
        <f>IF(RES_hhdet_tes!S52=0,"",RES_hhdet_tes!S52/RES_hhdet_fec!S52)</f>
        <v/>
      </c>
      <c r="T52" s="112" t="str">
        <f>IF(RES_hhdet_tes!T52=0,"",RES_hhdet_tes!T52/RES_hhdet_fec!T52)</f>
        <v/>
      </c>
      <c r="U52" s="112" t="str">
        <f>IF(RES_hhdet_tes!U52=0,"",RES_hhdet_tes!U52/RES_hhdet_fec!U52)</f>
        <v/>
      </c>
      <c r="V52" s="112" t="str">
        <f>IF(RES_hhdet_tes!V52=0,"",RES_hhdet_tes!V52/RES_hhdet_fec!V52)</f>
        <v/>
      </c>
      <c r="W52" s="112" t="str">
        <f>IF(RES_hhdet_tes!W52=0,"",RES_hhdet_tes!W52/RES_hhdet_fec!W52)</f>
        <v/>
      </c>
      <c r="X52" s="112" t="str">
        <f>IF(RES_hhdet_tes!X52=0,"",RES_hhdet_tes!X52/RES_hhdet_fec!X52)</f>
        <v/>
      </c>
      <c r="Y52" s="112" t="str">
        <f>IF(RES_hhdet_tes!Y52=0,"",RES_hhdet_tes!Y52/RES_hhdet_fec!Y52)</f>
        <v/>
      </c>
      <c r="DA52" s="131" t="s">
        <v>1955</v>
      </c>
    </row>
    <row r="53" spans="1:105" ht="12" customHeight="1" x14ac:dyDescent="0.25">
      <c r="A53" s="103" t="s">
        <v>52</v>
      </c>
      <c r="B53" s="113" t="str">
        <f>IF(RES_hhdet_tes!B53=0,"",RES_hhdet_tes!B53/RES_hhdet_fec!B53)</f>
        <v/>
      </c>
      <c r="C53" s="113" t="str">
        <f>IF(RES_hhdet_tes!C53=0,"",RES_hhdet_tes!C53/RES_hhdet_fec!C53)</f>
        <v/>
      </c>
      <c r="D53" s="113" t="str">
        <f>IF(RES_hhdet_tes!D53=0,"",RES_hhdet_tes!D53/RES_hhdet_fec!D53)</f>
        <v/>
      </c>
      <c r="E53" s="113" t="str">
        <f>IF(RES_hhdet_tes!E53=0,"",RES_hhdet_tes!E53/RES_hhdet_fec!E53)</f>
        <v/>
      </c>
      <c r="F53" s="113" t="str">
        <f>IF(RES_hhdet_tes!F53=0,"",RES_hhdet_tes!F53/RES_hhdet_fec!F53)</f>
        <v/>
      </c>
      <c r="G53" s="113" t="str">
        <f>IF(RES_hhdet_tes!G53=0,"",RES_hhdet_tes!G53/RES_hhdet_fec!G53)</f>
        <v/>
      </c>
      <c r="H53" s="113" t="str">
        <f>IF(RES_hhdet_tes!H53=0,"",RES_hhdet_tes!H53/RES_hhdet_fec!H53)</f>
        <v/>
      </c>
      <c r="I53" s="113" t="str">
        <f>IF(RES_hhdet_tes!I53=0,"",RES_hhdet_tes!I53/RES_hhdet_fec!I53)</f>
        <v/>
      </c>
      <c r="J53" s="113" t="str">
        <f>IF(RES_hhdet_tes!J53=0,"",RES_hhdet_tes!J53/RES_hhdet_fec!J53)</f>
        <v/>
      </c>
      <c r="K53" s="113" t="str">
        <f>IF(RES_hhdet_tes!K53=0,"",RES_hhdet_tes!K53/RES_hhdet_fec!K53)</f>
        <v/>
      </c>
      <c r="L53" s="113" t="str">
        <f>IF(RES_hhdet_tes!L53=0,"",RES_hhdet_tes!L53/RES_hhdet_fec!L53)</f>
        <v/>
      </c>
      <c r="M53" s="113" t="str">
        <f>IF(RES_hhdet_tes!M53=0,"",RES_hhdet_tes!M53/RES_hhdet_fec!M53)</f>
        <v/>
      </c>
      <c r="N53" s="113" t="str">
        <f>IF(RES_hhdet_tes!N53=0,"",RES_hhdet_tes!N53/RES_hhdet_fec!N53)</f>
        <v/>
      </c>
      <c r="O53" s="113" t="str">
        <f>IF(RES_hhdet_tes!O53=0,"",RES_hhdet_tes!O53/RES_hhdet_fec!O53)</f>
        <v/>
      </c>
      <c r="P53" s="113" t="str">
        <f>IF(RES_hhdet_tes!P53=0,"",RES_hhdet_tes!P53/RES_hhdet_fec!P53)</f>
        <v/>
      </c>
      <c r="Q53" s="113" t="str">
        <f>IF(RES_hhdet_tes!Q53=0,"",RES_hhdet_tes!Q53/RES_hhdet_fec!Q53)</f>
        <v/>
      </c>
      <c r="R53" s="113" t="str">
        <f>IF(RES_hhdet_tes!R53=0,"",RES_hhdet_tes!R53/RES_hhdet_fec!R53)</f>
        <v/>
      </c>
      <c r="S53" s="113" t="str">
        <f>IF(RES_hhdet_tes!S53=0,"",RES_hhdet_tes!S53/RES_hhdet_fec!S53)</f>
        <v/>
      </c>
      <c r="T53" s="113" t="str">
        <f>IF(RES_hhdet_tes!T53=0,"",RES_hhdet_tes!T53/RES_hhdet_fec!T53)</f>
        <v/>
      </c>
      <c r="U53" s="113" t="str">
        <f>IF(RES_hhdet_tes!U53=0,"",RES_hhdet_tes!U53/RES_hhdet_fec!U53)</f>
        <v/>
      </c>
      <c r="V53" s="113" t="str">
        <f>IF(RES_hhdet_tes!V53=0,"",RES_hhdet_tes!V53/RES_hhdet_fec!V53)</f>
        <v/>
      </c>
      <c r="W53" s="113" t="str">
        <f>IF(RES_hhdet_tes!W53=0,"",RES_hhdet_tes!W53/RES_hhdet_fec!W53)</f>
        <v/>
      </c>
      <c r="X53" s="113" t="str">
        <f>IF(RES_hhdet_tes!X53=0,"",RES_hhdet_tes!X53/RES_hhdet_fec!X53)</f>
        <v/>
      </c>
      <c r="Y53" s="113" t="str">
        <f>IF(RES_hhdet_tes!Y53=0,"",RES_hhdet_tes!Y53/RES_hhdet_fec!Y53)</f>
        <v/>
      </c>
      <c r="DA53" s="132" t="s">
        <v>1956</v>
      </c>
    </row>
    <row r="54" spans="1:105" ht="12" customHeight="1" x14ac:dyDescent="0.25">
      <c r="A54" s="106" t="s">
        <v>122</v>
      </c>
      <c r="B54" s="112" t="str">
        <f>IF(RES_hhdet_tes!B54=0,"",RES_hhdet_tes!B54/RES_hhdet_fec!B54)</f>
        <v/>
      </c>
      <c r="C54" s="112" t="str">
        <f>IF(RES_hhdet_tes!C54=0,"",RES_hhdet_tes!C54/RES_hhdet_fec!C54)</f>
        <v/>
      </c>
      <c r="D54" s="112" t="str">
        <f>IF(RES_hhdet_tes!D54=0,"",RES_hhdet_tes!D54/RES_hhdet_fec!D54)</f>
        <v/>
      </c>
      <c r="E54" s="112" t="str">
        <f>IF(RES_hhdet_tes!E54=0,"",RES_hhdet_tes!E54/RES_hhdet_fec!E54)</f>
        <v/>
      </c>
      <c r="F54" s="112" t="str">
        <f>IF(RES_hhdet_tes!F54=0,"",RES_hhdet_tes!F54/RES_hhdet_fec!F54)</f>
        <v/>
      </c>
      <c r="G54" s="112" t="str">
        <f>IF(RES_hhdet_tes!G54=0,"",RES_hhdet_tes!G54/RES_hhdet_fec!G54)</f>
        <v/>
      </c>
      <c r="H54" s="112" t="str">
        <f>IF(RES_hhdet_tes!H54=0,"",RES_hhdet_tes!H54/RES_hhdet_fec!H54)</f>
        <v/>
      </c>
      <c r="I54" s="112" t="str">
        <f>IF(RES_hhdet_tes!I54=0,"",RES_hhdet_tes!I54/RES_hhdet_fec!I54)</f>
        <v/>
      </c>
      <c r="J54" s="112" t="str">
        <f>IF(RES_hhdet_tes!J54=0,"",RES_hhdet_tes!J54/RES_hhdet_fec!J54)</f>
        <v/>
      </c>
      <c r="K54" s="112" t="str">
        <f>IF(RES_hhdet_tes!K54=0,"",RES_hhdet_tes!K54/RES_hhdet_fec!K54)</f>
        <v/>
      </c>
      <c r="L54" s="112" t="str">
        <f>IF(RES_hhdet_tes!L54=0,"",RES_hhdet_tes!L54/RES_hhdet_fec!L54)</f>
        <v/>
      </c>
      <c r="M54" s="112" t="str">
        <f>IF(RES_hhdet_tes!M54=0,"",RES_hhdet_tes!M54/RES_hhdet_fec!M54)</f>
        <v/>
      </c>
      <c r="N54" s="112" t="str">
        <f>IF(RES_hhdet_tes!N54=0,"",RES_hhdet_tes!N54/RES_hhdet_fec!N54)</f>
        <v/>
      </c>
      <c r="O54" s="112" t="str">
        <f>IF(RES_hhdet_tes!O54=0,"",RES_hhdet_tes!O54/RES_hhdet_fec!O54)</f>
        <v/>
      </c>
      <c r="P54" s="112" t="str">
        <f>IF(RES_hhdet_tes!P54=0,"",RES_hhdet_tes!P54/RES_hhdet_fec!P54)</f>
        <v/>
      </c>
      <c r="Q54" s="112" t="str">
        <f>IF(RES_hhdet_tes!Q54=0,"",RES_hhdet_tes!Q54/RES_hhdet_fec!Q54)</f>
        <v/>
      </c>
      <c r="R54" s="112" t="str">
        <f>IF(RES_hhdet_tes!R54=0,"",RES_hhdet_tes!R54/RES_hhdet_fec!R54)</f>
        <v/>
      </c>
      <c r="S54" s="112" t="str">
        <f>IF(RES_hhdet_tes!S54=0,"",RES_hhdet_tes!S54/RES_hhdet_fec!S54)</f>
        <v/>
      </c>
      <c r="T54" s="112" t="str">
        <f>IF(RES_hhdet_tes!T54=0,"",RES_hhdet_tes!T54/RES_hhdet_fec!T54)</f>
        <v/>
      </c>
      <c r="U54" s="112" t="str">
        <f>IF(RES_hhdet_tes!U54=0,"",RES_hhdet_tes!U54/RES_hhdet_fec!U54)</f>
        <v/>
      </c>
      <c r="V54" s="112" t="str">
        <f>IF(RES_hhdet_tes!V54=0,"",RES_hhdet_tes!V54/RES_hhdet_fec!V54)</f>
        <v/>
      </c>
      <c r="W54" s="112" t="str">
        <f>IF(RES_hhdet_tes!W54=0,"",RES_hhdet_tes!W54/RES_hhdet_fec!W54)</f>
        <v/>
      </c>
      <c r="X54" s="112" t="str">
        <f>IF(RES_hhdet_tes!X54=0,"",RES_hhdet_tes!X54/RES_hhdet_fec!X54)</f>
        <v/>
      </c>
      <c r="Y54" s="112" t="str">
        <f>IF(RES_hhdet_tes!Y54=0,"",RES_hhdet_tes!Y54/RES_hhdet_fec!Y54)</f>
        <v/>
      </c>
      <c r="DA54" s="131" t="s">
        <v>1957</v>
      </c>
    </row>
    <row r="55" spans="1:105" ht="12" customHeight="1" x14ac:dyDescent="0.25">
      <c r="A55" s="107" t="s">
        <v>121</v>
      </c>
      <c r="B55" s="113" t="str">
        <f>IF(RES_hhdet_tes!B55=0,"",RES_hhdet_tes!B55/RES_hhdet_fec!B55)</f>
        <v/>
      </c>
      <c r="C55" s="113" t="str">
        <f>IF(RES_hhdet_tes!C55=0,"",RES_hhdet_tes!C55/RES_hhdet_fec!C55)</f>
        <v/>
      </c>
      <c r="D55" s="113" t="str">
        <f>IF(RES_hhdet_tes!D55=0,"",RES_hhdet_tes!D55/RES_hhdet_fec!D55)</f>
        <v/>
      </c>
      <c r="E55" s="113" t="str">
        <f>IF(RES_hhdet_tes!E55=0,"",RES_hhdet_tes!E55/RES_hhdet_fec!E55)</f>
        <v/>
      </c>
      <c r="F55" s="113" t="str">
        <f>IF(RES_hhdet_tes!F55=0,"",RES_hhdet_tes!F55/RES_hhdet_fec!F55)</f>
        <v/>
      </c>
      <c r="G55" s="113" t="str">
        <f>IF(RES_hhdet_tes!G55=0,"",RES_hhdet_tes!G55/RES_hhdet_fec!G55)</f>
        <v/>
      </c>
      <c r="H55" s="113" t="str">
        <f>IF(RES_hhdet_tes!H55=0,"",RES_hhdet_tes!H55/RES_hhdet_fec!H55)</f>
        <v/>
      </c>
      <c r="I55" s="113" t="str">
        <f>IF(RES_hhdet_tes!I55=0,"",RES_hhdet_tes!I55/RES_hhdet_fec!I55)</f>
        <v/>
      </c>
      <c r="J55" s="113" t="str">
        <f>IF(RES_hhdet_tes!J55=0,"",RES_hhdet_tes!J55/RES_hhdet_fec!J55)</f>
        <v/>
      </c>
      <c r="K55" s="113" t="str">
        <f>IF(RES_hhdet_tes!K55=0,"",RES_hhdet_tes!K55/RES_hhdet_fec!K55)</f>
        <v/>
      </c>
      <c r="L55" s="113" t="str">
        <f>IF(RES_hhdet_tes!L55=0,"",RES_hhdet_tes!L55/RES_hhdet_fec!L55)</f>
        <v/>
      </c>
      <c r="M55" s="113" t="str">
        <f>IF(RES_hhdet_tes!M55=0,"",RES_hhdet_tes!M55/RES_hhdet_fec!M55)</f>
        <v/>
      </c>
      <c r="N55" s="113" t="str">
        <f>IF(RES_hhdet_tes!N55=0,"",RES_hhdet_tes!N55/RES_hhdet_fec!N55)</f>
        <v/>
      </c>
      <c r="O55" s="113" t="str">
        <f>IF(RES_hhdet_tes!O55=0,"",RES_hhdet_tes!O55/RES_hhdet_fec!O55)</f>
        <v/>
      </c>
      <c r="P55" s="113" t="str">
        <f>IF(RES_hhdet_tes!P55=0,"",RES_hhdet_tes!P55/RES_hhdet_fec!P55)</f>
        <v/>
      </c>
      <c r="Q55" s="113" t="str">
        <f>IF(RES_hhdet_tes!Q55=0,"",RES_hhdet_tes!Q55/RES_hhdet_fec!Q55)</f>
        <v/>
      </c>
      <c r="R55" s="113" t="str">
        <f>IF(RES_hhdet_tes!R55=0,"",RES_hhdet_tes!R55/RES_hhdet_fec!R55)</f>
        <v/>
      </c>
      <c r="S55" s="113" t="str">
        <f>IF(RES_hhdet_tes!S55=0,"",RES_hhdet_tes!S55/RES_hhdet_fec!S55)</f>
        <v/>
      </c>
      <c r="T55" s="113" t="str">
        <f>IF(RES_hhdet_tes!T55=0,"",RES_hhdet_tes!T55/RES_hhdet_fec!T55)</f>
        <v/>
      </c>
      <c r="U55" s="113" t="str">
        <f>IF(RES_hhdet_tes!U55=0,"",RES_hhdet_tes!U55/RES_hhdet_fec!U55)</f>
        <v/>
      </c>
      <c r="V55" s="113" t="str">
        <f>IF(RES_hhdet_tes!V55=0,"",RES_hhdet_tes!V55/RES_hhdet_fec!V55)</f>
        <v/>
      </c>
      <c r="W55" s="113" t="str">
        <f>IF(RES_hhdet_tes!W55=0,"",RES_hhdet_tes!W55/RES_hhdet_fec!W55)</f>
        <v/>
      </c>
      <c r="X55" s="113" t="str">
        <f>IF(RES_hhdet_tes!X55=0,"",RES_hhdet_tes!X55/RES_hhdet_fec!X55)</f>
        <v/>
      </c>
      <c r="Y55" s="113" t="str">
        <f>IF(RES_hhdet_tes!Y55=0,"",RES_hhdet_tes!Y55/RES_hhdet_fec!Y55)</f>
        <v/>
      </c>
      <c r="DA55" s="132" t="s">
        <v>1958</v>
      </c>
    </row>
    <row r="56" spans="1:105" ht="12" customHeight="1" x14ac:dyDescent="0.25">
      <c r="A56" s="108" t="s">
        <v>53</v>
      </c>
      <c r="B56" s="111" t="str">
        <f>IF(RES_hhdet_tes!B56=0,"",RES_hhdet_tes!B56/RES_hhdet_fec!B56)</f>
        <v/>
      </c>
      <c r="C56" s="111" t="str">
        <f>IF(RES_hhdet_tes!C56=0,"",RES_hhdet_tes!C56/RES_hhdet_fec!C56)</f>
        <v/>
      </c>
      <c r="D56" s="111" t="str">
        <f>IF(RES_hhdet_tes!D56=0,"",RES_hhdet_tes!D56/RES_hhdet_fec!D56)</f>
        <v/>
      </c>
      <c r="E56" s="111" t="str">
        <f>IF(RES_hhdet_tes!E56=0,"",RES_hhdet_tes!E56/RES_hhdet_fec!E56)</f>
        <v/>
      </c>
      <c r="F56" s="111" t="str">
        <f>IF(RES_hhdet_tes!F56=0,"",RES_hhdet_tes!F56/RES_hhdet_fec!F56)</f>
        <v/>
      </c>
      <c r="G56" s="111" t="str">
        <f>IF(RES_hhdet_tes!G56=0,"",RES_hhdet_tes!G56/RES_hhdet_fec!G56)</f>
        <v/>
      </c>
      <c r="H56" s="111" t="str">
        <f>IF(RES_hhdet_tes!H56=0,"",RES_hhdet_tes!H56/RES_hhdet_fec!H56)</f>
        <v/>
      </c>
      <c r="I56" s="111" t="str">
        <f>IF(RES_hhdet_tes!I56=0,"",RES_hhdet_tes!I56/RES_hhdet_fec!I56)</f>
        <v/>
      </c>
      <c r="J56" s="111" t="str">
        <f>IF(RES_hhdet_tes!J56=0,"",RES_hhdet_tes!J56/RES_hhdet_fec!J56)</f>
        <v/>
      </c>
      <c r="K56" s="111" t="str">
        <f>IF(RES_hhdet_tes!K56=0,"",RES_hhdet_tes!K56/RES_hhdet_fec!K56)</f>
        <v/>
      </c>
      <c r="L56" s="111" t="str">
        <f>IF(RES_hhdet_tes!L56=0,"",RES_hhdet_tes!L56/RES_hhdet_fec!L56)</f>
        <v/>
      </c>
      <c r="M56" s="111" t="str">
        <f>IF(RES_hhdet_tes!M56=0,"",RES_hhdet_tes!M56/RES_hhdet_fec!M56)</f>
        <v/>
      </c>
      <c r="N56" s="111" t="str">
        <f>IF(RES_hhdet_tes!N56=0,"",RES_hhdet_tes!N56/RES_hhdet_fec!N56)</f>
        <v/>
      </c>
      <c r="O56" s="111" t="str">
        <f>IF(RES_hhdet_tes!O56=0,"",RES_hhdet_tes!O56/RES_hhdet_fec!O56)</f>
        <v/>
      </c>
      <c r="P56" s="111" t="str">
        <f>IF(RES_hhdet_tes!P56=0,"",RES_hhdet_tes!P56/RES_hhdet_fec!P56)</f>
        <v/>
      </c>
      <c r="Q56" s="111" t="str">
        <f>IF(RES_hhdet_tes!Q56=0,"",RES_hhdet_tes!Q56/RES_hhdet_fec!Q56)</f>
        <v/>
      </c>
      <c r="R56" s="111" t="str">
        <f>IF(RES_hhdet_tes!R56=0,"",RES_hhdet_tes!R56/RES_hhdet_fec!R56)</f>
        <v/>
      </c>
      <c r="S56" s="111" t="str">
        <f>IF(RES_hhdet_tes!S56=0,"",RES_hhdet_tes!S56/RES_hhdet_fec!S56)</f>
        <v/>
      </c>
      <c r="T56" s="111" t="str">
        <f>IF(RES_hhdet_tes!T56=0,"",RES_hhdet_tes!T56/RES_hhdet_fec!T56)</f>
        <v/>
      </c>
      <c r="U56" s="111" t="str">
        <f>IF(RES_hhdet_tes!U56=0,"",RES_hhdet_tes!U56/RES_hhdet_fec!U56)</f>
        <v/>
      </c>
      <c r="V56" s="111" t="str">
        <f>IF(RES_hhdet_tes!V56=0,"",RES_hhdet_tes!V56/RES_hhdet_fec!V56)</f>
        <v/>
      </c>
      <c r="W56" s="111" t="str">
        <f>IF(RES_hhdet_tes!W56=0,"",RES_hhdet_tes!W56/RES_hhdet_fec!W56)</f>
        <v/>
      </c>
      <c r="X56" s="111" t="str">
        <f>IF(RES_hhdet_tes!X56=0,"",RES_hhdet_tes!X56/RES_hhdet_fec!X56)</f>
        <v/>
      </c>
      <c r="Y56" s="111" t="str">
        <f>IF(RES_hhdet_tes!Y56=0,"",RES_hhdet_tes!Y56/RES_hhdet_fec!Y56)</f>
        <v/>
      </c>
      <c r="DA56" s="63" t="s">
        <v>1959</v>
      </c>
    </row>
    <row r="57" spans="1:105" ht="12" customHeight="1" x14ac:dyDescent="0.25">
      <c r="A57" s="108" t="s">
        <v>52</v>
      </c>
      <c r="B57" s="111" t="str">
        <f>IF(RES_hhdet_tes!B57=0,"",RES_hhdet_tes!B57/RES_hhdet_fec!B57)</f>
        <v/>
      </c>
      <c r="C57" s="111" t="str">
        <f>IF(RES_hhdet_tes!C57=0,"",RES_hhdet_tes!C57/RES_hhdet_fec!C57)</f>
        <v/>
      </c>
      <c r="D57" s="111" t="str">
        <f>IF(RES_hhdet_tes!D57=0,"",RES_hhdet_tes!D57/RES_hhdet_fec!D57)</f>
        <v/>
      </c>
      <c r="E57" s="111" t="str">
        <f>IF(RES_hhdet_tes!E57=0,"",RES_hhdet_tes!E57/RES_hhdet_fec!E57)</f>
        <v/>
      </c>
      <c r="F57" s="111" t="str">
        <f>IF(RES_hhdet_tes!F57=0,"",RES_hhdet_tes!F57/RES_hhdet_fec!F57)</f>
        <v/>
      </c>
      <c r="G57" s="111" t="str">
        <f>IF(RES_hhdet_tes!G57=0,"",RES_hhdet_tes!G57/RES_hhdet_fec!G57)</f>
        <v/>
      </c>
      <c r="H57" s="111" t="str">
        <f>IF(RES_hhdet_tes!H57=0,"",RES_hhdet_tes!H57/RES_hhdet_fec!H57)</f>
        <v/>
      </c>
      <c r="I57" s="111" t="str">
        <f>IF(RES_hhdet_tes!I57=0,"",RES_hhdet_tes!I57/RES_hhdet_fec!I57)</f>
        <v/>
      </c>
      <c r="J57" s="111" t="str">
        <f>IF(RES_hhdet_tes!J57=0,"",RES_hhdet_tes!J57/RES_hhdet_fec!J57)</f>
        <v/>
      </c>
      <c r="K57" s="111" t="str">
        <f>IF(RES_hhdet_tes!K57=0,"",RES_hhdet_tes!K57/RES_hhdet_fec!K57)</f>
        <v/>
      </c>
      <c r="L57" s="111" t="str">
        <f>IF(RES_hhdet_tes!L57=0,"",RES_hhdet_tes!L57/RES_hhdet_fec!L57)</f>
        <v/>
      </c>
      <c r="M57" s="111" t="str">
        <f>IF(RES_hhdet_tes!M57=0,"",RES_hhdet_tes!M57/RES_hhdet_fec!M57)</f>
        <v/>
      </c>
      <c r="N57" s="111" t="str">
        <f>IF(RES_hhdet_tes!N57=0,"",RES_hhdet_tes!N57/RES_hhdet_fec!N57)</f>
        <v/>
      </c>
      <c r="O57" s="111" t="str">
        <f>IF(RES_hhdet_tes!O57=0,"",RES_hhdet_tes!O57/RES_hhdet_fec!O57)</f>
        <v/>
      </c>
      <c r="P57" s="111" t="str">
        <f>IF(RES_hhdet_tes!P57=0,"",RES_hhdet_tes!P57/RES_hhdet_fec!P57)</f>
        <v/>
      </c>
      <c r="Q57" s="111" t="str">
        <f>IF(RES_hhdet_tes!Q57=0,"",RES_hhdet_tes!Q57/RES_hhdet_fec!Q57)</f>
        <v/>
      </c>
      <c r="R57" s="111" t="str">
        <f>IF(RES_hhdet_tes!R57=0,"",RES_hhdet_tes!R57/RES_hhdet_fec!R57)</f>
        <v/>
      </c>
      <c r="S57" s="111" t="str">
        <f>IF(RES_hhdet_tes!S57=0,"",RES_hhdet_tes!S57/RES_hhdet_fec!S57)</f>
        <v/>
      </c>
      <c r="T57" s="111" t="str">
        <f>IF(RES_hhdet_tes!T57=0,"",RES_hhdet_tes!T57/RES_hhdet_fec!T57)</f>
        <v/>
      </c>
      <c r="U57" s="111" t="str">
        <f>IF(RES_hhdet_tes!U57=0,"",RES_hhdet_tes!U57/RES_hhdet_fec!U57)</f>
        <v/>
      </c>
      <c r="V57" s="111" t="str">
        <f>IF(RES_hhdet_tes!V57=0,"",RES_hhdet_tes!V57/RES_hhdet_fec!V57)</f>
        <v/>
      </c>
      <c r="W57" s="111" t="str">
        <f>IF(RES_hhdet_tes!W57=0,"",RES_hhdet_tes!W57/RES_hhdet_fec!W57)</f>
        <v/>
      </c>
      <c r="X57" s="111" t="str">
        <f>IF(RES_hhdet_tes!X57=0,"",RES_hhdet_tes!X57/RES_hhdet_fec!X57)</f>
        <v/>
      </c>
      <c r="Y57" s="111" t="str">
        <f>IF(RES_hhdet_tes!Y57=0,"",RES_hhdet_tes!Y57/RES_hhdet_fec!Y57)</f>
        <v/>
      </c>
      <c r="DA57" s="63" t="s">
        <v>1960</v>
      </c>
    </row>
    <row r="58" spans="1:105" ht="12" customHeight="1" x14ac:dyDescent="0.25">
      <c r="A58" s="121" t="s">
        <v>54</v>
      </c>
      <c r="B58" s="124" t="str">
        <f>IF(RES_hhdet_tes!B58=0,"",RES_hhdet_tes!B58/RES_hhdet_fec!B58)</f>
        <v/>
      </c>
      <c r="C58" s="124" t="str">
        <f>IF(RES_hhdet_tes!C58=0,"",RES_hhdet_tes!C58/RES_hhdet_fec!C58)</f>
        <v/>
      </c>
      <c r="D58" s="124" t="str">
        <f>IF(RES_hhdet_tes!D58=0,"",RES_hhdet_tes!D58/RES_hhdet_fec!D58)</f>
        <v/>
      </c>
      <c r="E58" s="124" t="str">
        <f>IF(RES_hhdet_tes!E58=0,"",RES_hhdet_tes!E58/RES_hhdet_fec!E58)</f>
        <v/>
      </c>
      <c r="F58" s="124" t="str">
        <f>IF(RES_hhdet_tes!F58=0,"",RES_hhdet_tes!F58/RES_hhdet_fec!F58)</f>
        <v/>
      </c>
      <c r="G58" s="124" t="str">
        <f>IF(RES_hhdet_tes!G58=0,"",RES_hhdet_tes!G58/RES_hhdet_fec!G58)</f>
        <v/>
      </c>
      <c r="H58" s="124" t="str">
        <f>IF(RES_hhdet_tes!H58=0,"",RES_hhdet_tes!H58/RES_hhdet_fec!H58)</f>
        <v/>
      </c>
      <c r="I58" s="124" t="str">
        <f>IF(RES_hhdet_tes!I58=0,"",RES_hhdet_tes!I58/RES_hhdet_fec!I58)</f>
        <v/>
      </c>
      <c r="J58" s="124" t="str">
        <f>IF(RES_hhdet_tes!J58=0,"",RES_hhdet_tes!J58/RES_hhdet_fec!J58)</f>
        <v/>
      </c>
      <c r="K58" s="124" t="str">
        <f>IF(RES_hhdet_tes!K58=0,"",RES_hhdet_tes!K58/RES_hhdet_fec!K58)</f>
        <v/>
      </c>
      <c r="L58" s="124" t="str">
        <f>IF(RES_hhdet_tes!L58=0,"",RES_hhdet_tes!L58/RES_hhdet_fec!L58)</f>
        <v/>
      </c>
      <c r="M58" s="124" t="str">
        <f>IF(RES_hhdet_tes!M58=0,"",RES_hhdet_tes!M58/RES_hhdet_fec!M58)</f>
        <v/>
      </c>
      <c r="N58" s="124" t="str">
        <f>IF(RES_hhdet_tes!N58=0,"",RES_hhdet_tes!N58/RES_hhdet_fec!N58)</f>
        <v/>
      </c>
      <c r="O58" s="124" t="str">
        <f>IF(RES_hhdet_tes!O58=0,"",RES_hhdet_tes!O58/RES_hhdet_fec!O58)</f>
        <v/>
      </c>
      <c r="P58" s="124" t="str">
        <f>IF(RES_hhdet_tes!P58=0,"",RES_hhdet_tes!P58/RES_hhdet_fec!P58)</f>
        <v/>
      </c>
      <c r="Q58" s="124" t="str">
        <f>IF(RES_hhdet_tes!Q58=0,"",RES_hhdet_tes!Q58/RES_hhdet_fec!Q58)</f>
        <v/>
      </c>
      <c r="R58" s="124" t="str">
        <f>IF(RES_hhdet_tes!R58=0,"",RES_hhdet_tes!R58/RES_hhdet_fec!R58)</f>
        <v/>
      </c>
      <c r="S58" s="124" t="str">
        <f>IF(RES_hhdet_tes!S58=0,"",RES_hhdet_tes!S58/RES_hhdet_fec!S58)</f>
        <v/>
      </c>
      <c r="T58" s="124" t="str">
        <f>IF(RES_hhdet_tes!T58=0,"",RES_hhdet_tes!T58/RES_hhdet_fec!T58)</f>
        <v/>
      </c>
      <c r="U58" s="124" t="str">
        <f>IF(RES_hhdet_tes!U58=0,"",RES_hhdet_tes!U58/RES_hhdet_fec!U58)</f>
        <v/>
      </c>
      <c r="V58" s="124" t="str">
        <f>IF(RES_hhdet_tes!V58=0,"",RES_hhdet_tes!V58/RES_hhdet_fec!V58)</f>
        <v/>
      </c>
      <c r="W58" s="124" t="str">
        <f>IF(RES_hhdet_tes!W58=0,"",RES_hhdet_tes!W58/RES_hhdet_fec!W58)</f>
        <v/>
      </c>
      <c r="X58" s="124" t="str">
        <f>IF(RES_hhdet_tes!X58=0,"",RES_hhdet_tes!X58/RES_hhdet_fec!X58)</f>
        <v/>
      </c>
      <c r="Y58" s="124" t="str">
        <f>IF(RES_hhdet_tes!Y58=0,"",RES_hhdet_tes!Y58/RES_hhdet_fec!Y58)</f>
        <v/>
      </c>
      <c r="DA58" s="130" t="s">
        <v>1961</v>
      </c>
    </row>
    <row r="59" spans="1:105" ht="12" customHeight="1" x14ac:dyDescent="0.25">
      <c r="A59" s="97" t="s">
        <v>50</v>
      </c>
      <c r="B59" s="111" t="str">
        <f>IF(RES_hhdet_tes!B59=0,"",RES_hhdet_tes!B59/RES_hhdet_fec!B59)</f>
        <v/>
      </c>
      <c r="C59" s="111" t="str">
        <f>IF(RES_hhdet_tes!C59=0,"",RES_hhdet_tes!C59/RES_hhdet_fec!C59)</f>
        <v/>
      </c>
      <c r="D59" s="111" t="str">
        <f>IF(RES_hhdet_tes!D59=0,"",RES_hhdet_tes!D59/RES_hhdet_fec!D59)</f>
        <v/>
      </c>
      <c r="E59" s="111" t="str">
        <f>IF(RES_hhdet_tes!E59=0,"",RES_hhdet_tes!E59/RES_hhdet_fec!E59)</f>
        <v/>
      </c>
      <c r="F59" s="111" t="str">
        <f>IF(RES_hhdet_tes!F59=0,"",RES_hhdet_tes!F59/RES_hhdet_fec!F59)</f>
        <v/>
      </c>
      <c r="G59" s="111" t="str">
        <f>IF(RES_hhdet_tes!G59=0,"",RES_hhdet_tes!G59/RES_hhdet_fec!G59)</f>
        <v/>
      </c>
      <c r="H59" s="111" t="str">
        <f>IF(RES_hhdet_tes!H59=0,"",RES_hhdet_tes!H59/RES_hhdet_fec!H59)</f>
        <v/>
      </c>
      <c r="I59" s="111" t="str">
        <f>IF(RES_hhdet_tes!I59=0,"",RES_hhdet_tes!I59/RES_hhdet_fec!I59)</f>
        <v/>
      </c>
      <c r="J59" s="111" t="str">
        <f>IF(RES_hhdet_tes!J59=0,"",RES_hhdet_tes!J59/RES_hhdet_fec!J59)</f>
        <v/>
      </c>
      <c r="K59" s="111" t="str">
        <f>IF(RES_hhdet_tes!K59=0,"",RES_hhdet_tes!K59/RES_hhdet_fec!K59)</f>
        <v/>
      </c>
      <c r="L59" s="111" t="str">
        <f>IF(RES_hhdet_tes!L59=0,"",RES_hhdet_tes!L59/RES_hhdet_fec!L59)</f>
        <v/>
      </c>
      <c r="M59" s="111" t="str">
        <f>IF(RES_hhdet_tes!M59=0,"",RES_hhdet_tes!M59/RES_hhdet_fec!M59)</f>
        <v/>
      </c>
      <c r="N59" s="111" t="str">
        <f>IF(RES_hhdet_tes!N59=0,"",RES_hhdet_tes!N59/RES_hhdet_fec!N59)</f>
        <v/>
      </c>
      <c r="O59" s="111" t="str">
        <f>IF(RES_hhdet_tes!O59=0,"",RES_hhdet_tes!O59/RES_hhdet_fec!O59)</f>
        <v/>
      </c>
      <c r="P59" s="111" t="str">
        <f>IF(RES_hhdet_tes!P59=0,"",RES_hhdet_tes!P59/RES_hhdet_fec!P59)</f>
        <v/>
      </c>
      <c r="Q59" s="111" t="str">
        <f>IF(RES_hhdet_tes!Q59=0,"",RES_hhdet_tes!Q59/RES_hhdet_fec!Q59)</f>
        <v/>
      </c>
      <c r="R59" s="111" t="str">
        <f>IF(RES_hhdet_tes!R59=0,"",RES_hhdet_tes!R59/RES_hhdet_fec!R59)</f>
        <v/>
      </c>
      <c r="S59" s="111" t="str">
        <f>IF(RES_hhdet_tes!S59=0,"",RES_hhdet_tes!S59/RES_hhdet_fec!S59)</f>
        <v/>
      </c>
      <c r="T59" s="111" t="str">
        <f>IF(RES_hhdet_tes!T59=0,"",RES_hhdet_tes!T59/RES_hhdet_fec!T59)</f>
        <v/>
      </c>
      <c r="U59" s="111" t="str">
        <f>IF(RES_hhdet_tes!U59=0,"",RES_hhdet_tes!U59/RES_hhdet_fec!U59)</f>
        <v/>
      </c>
      <c r="V59" s="111" t="str">
        <f>IF(RES_hhdet_tes!V59=0,"",RES_hhdet_tes!V59/RES_hhdet_fec!V59)</f>
        <v/>
      </c>
      <c r="W59" s="111" t="str">
        <f>IF(RES_hhdet_tes!W59=0,"",RES_hhdet_tes!W59/RES_hhdet_fec!W59)</f>
        <v/>
      </c>
      <c r="X59" s="111" t="str">
        <f>IF(RES_hhdet_tes!X59=0,"",RES_hhdet_tes!X59/RES_hhdet_fec!X59)</f>
        <v/>
      </c>
      <c r="Y59" s="111" t="str">
        <f>IF(RES_hhdet_tes!Y59=0,"",RES_hhdet_tes!Y59/RES_hhdet_fec!Y59)</f>
        <v/>
      </c>
      <c r="DA59" s="63" t="s">
        <v>1962</v>
      </c>
    </row>
    <row r="60" spans="1:105" ht="12" customHeight="1" x14ac:dyDescent="0.25">
      <c r="A60" s="109" t="s">
        <v>120</v>
      </c>
      <c r="B60" s="45" t="str">
        <f>IF(RES_hhdet_tes!B60=0,"",RES_hhdet_tes!B60/RES_hhdet_fec!B60)</f>
        <v/>
      </c>
      <c r="C60" s="45" t="str">
        <f>IF(RES_hhdet_tes!C60=0,"",RES_hhdet_tes!C60/RES_hhdet_fec!C60)</f>
        <v/>
      </c>
      <c r="D60" s="45" t="str">
        <f>IF(RES_hhdet_tes!D60=0,"",RES_hhdet_tes!D60/RES_hhdet_fec!D60)</f>
        <v/>
      </c>
      <c r="E60" s="45" t="str">
        <f>IF(RES_hhdet_tes!E60=0,"",RES_hhdet_tes!E60/RES_hhdet_fec!E60)</f>
        <v/>
      </c>
      <c r="F60" s="45" t="str">
        <f>IF(RES_hhdet_tes!F60=0,"",RES_hhdet_tes!F60/RES_hhdet_fec!F60)</f>
        <v/>
      </c>
      <c r="G60" s="45" t="str">
        <f>IF(RES_hhdet_tes!G60=0,"",RES_hhdet_tes!G60/RES_hhdet_fec!G60)</f>
        <v/>
      </c>
      <c r="H60" s="45" t="str">
        <f>IF(RES_hhdet_tes!H60=0,"",RES_hhdet_tes!H60/RES_hhdet_fec!H60)</f>
        <v/>
      </c>
      <c r="I60" s="45" t="str">
        <f>IF(RES_hhdet_tes!I60=0,"",RES_hhdet_tes!I60/RES_hhdet_fec!I60)</f>
        <v/>
      </c>
      <c r="J60" s="45" t="str">
        <f>IF(RES_hhdet_tes!J60=0,"",RES_hhdet_tes!J60/RES_hhdet_fec!J60)</f>
        <v/>
      </c>
      <c r="K60" s="45" t="str">
        <f>IF(RES_hhdet_tes!K60=0,"",RES_hhdet_tes!K60/RES_hhdet_fec!K60)</f>
        <v/>
      </c>
      <c r="L60" s="45" t="str">
        <f>IF(RES_hhdet_tes!L60=0,"",RES_hhdet_tes!L60/RES_hhdet_fec!L60)</f>
        <v/>
      </c>
      <c r="M60" s="45" t="str">
        <f>IF(RES_hhdet_tes!M60=0,"",RES_hhdet_tes!M60/RES_hhdet_fec!M60)</f>
        <v/>
      </c>
      <c r="N60" s="45" t="str">
        <f>IF(RES_hhdet_tes!N60=0,"",RES_hhdet_tes!N60/RES_hhdet_fec!N60)</f>
        <v/>
      </c>
      <c r="O60" s="45" t="str">
        <f>IF(RES_hhdet_tes!O60=0,"",RES_hhdet_tes!O60/RES_hhdet_fec!O60)</f>
        <v/>
      </c>
      <c r="P60" s="45" t="str">
        <f>IF(RES_hhdet_tes!P60=0,"",RES_hhdet_tes!P60/RES_hhdet_fec!P60)</f>
        <v/>
      </c>
      <c r="Q60" s="45" t="str">
        <f>IF(RES_hhdet_tes!Q60=0,"",RES_hhdet_tes!Q60/RES_hhdet_fec!Q60)</f>
        <v/>
      </c>
      <c r="R60" s="45" t="str">
        <f>IF(RES_hhdet_tes!R60=0,"",RES_hhdet_tes!R60/RES_hhdet_fec!R60)</f>
        <v/>
      </c>
      <c r="S60" s="45" t="str">
        <f>IF(RES_hhdet_tes!S60=0,"",RES_hhdet_tes!S60/RES_hhdet_fec!S60)</f>
        <v/>
      </c>
      <c r="T60" s="45" t="str">
        <f>IF(RES_hhdet_tes!T60=0,"",RES_hhdet_tes!T60/RES_hhdet_fec!T60)</f>
        <v/>
      </c>
      <c r="U60" s="45" t="str">
        <f>IF(RES_hhdet_tes!U60=0,"",RES_hhdet_tes!U60/RES_hhdet_fec!U60)</f>
        <v/>
      </c>
      <c r="V60" s="45" t="str">
        <f>IF(RES_hhdet_tes!V60=0,"",RES_hhdet_tes!V60/RES_hhdet_fec!V60)</f>
        <v/>
      </c>
      <c r="W60" s="45" t="str">
        <f>IF(RES_hhdet_tes!W60=0,"",RES_hhdet_tes!W60/RES_hhdet_fec!W60)</f>
        <v/>
      </c>
      <c r="X60" s="45" t="str">
        <f>IF(RES_hhdet_tes!X60=0,"",RES_hhdet_tes!X60/RES_hhdet_fec!X60)</f>
        <v/>
      </c>
      <c r="Y60" s="45" t="str">
        <f>IF(RES_hhdet_tes!Y60=0,"",RES_hhdet_tes!Y60/RES_hhdet_fec!Y60)</f>
        <v/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0.4694221399259294</v>
      </c>
      <c r="C62" s="119">
        <f>IF(RES_hhdet_tes!C62=0,"",RES_hhdet_tes!C62/RES_hhdet_fec!C62)</f>
        <v>0.47297613564795465</v>
      </c>
      <c r="D62" s="119">
        <f>IF(RES_hhdet_tes!D62=0,"",RES_hhdet_tes!D62/RES_hhdet_fec!D62)</f>
        <v>0.47737320323802013</v>
      </c>
      <c r="E62" s="119">
        <f>IF(RES_hhdet_tes!E62=0,"",RES_hhdet_tes!E62/RES_hhdet_fec!E62)</f>
        <v>0.48249327802758507</v>
      </c>
      <c r="F62" s="119">
        <f>IF(RES_hhdet_tes!F62=0,"",RES_hhdet_tes!F62/RES_hhdet_fec!F62)</f>
        <v>0.48727150920334517</v>
      </c>
      <c r="G62" s="119">
        <f>IF(RES_hhdet_tes!G62=0,"",RES_hhdet_tes!G62/RES_hhdet_fec!G62)</f>
        <v>0.4925937190526784</v>
      </c>
      <c r="H62" s="119">
        <f>IF(RES_hhdet_tes!H62=0,"",RES_hhdet_tes!H62/RES_hhdet_fec!H62)</f>
        <v>0.49633133414948644</v>
      </c>
      <c r="I62" s="119">
        <f>IF(RES_hhdet_tes!I62=0,"",RES_hhdet_tes!I62/RES_hhdet_fec!I62)</f>
        <v>0.50002505532335606</v>
      </c>
      <c r="J62" s="119">
        <f>IF(RES_hhdet_tes!J62=0,"",RES_hhdet_tes!J62/RES_hhdet_fec!J62)</f>
        <v>0.50679895995622382</v>
      </c>
      <c r="K62" s="119">
        <f>IF(RES_hhdet_tes!K62=0,"",RES_hhdet_tes!K62/RES_hhdet_fec!K62)</f>
        <v>0.51293485078152823</v>
      </c>
      <c r="L62" s="119">
        <f>IF(RES_hhdet_tes!L62=0,"",RES_hhdet_tes!L62/RES_hhdet_fec!L62)</f>
        <v>0.52024819156350899</v>
      </c>
      <c r="M62" s="119">
        <f>IF(RES_hhdet_tes!M62=0,"",RES_hhdet_tes!M62/RES_hhdet_fec!M62)</f>
        <v>0.52889865563342553</v>
      </c>
      <c r="N62" s="119">
        <f>IF(RES_hhdet_tes!N62=0,"",RES_hhdet_tes!N62/RES_hhdet_fec!N62)</f>
        <v>0.54141472313732331</v>
      </c>
      <c r="O62" s="119">
        <f>IF(RES_hhdet_tes!O62=0,"",RES_hhdet_tes!O62/RES_hhdet_fec!O62)</f>
        <v>0.55418637329177489</v>
      </c>
      <c r="P62" s="119">
        <f>IF(RES_hhdet_tes!P62=0,"",RES_hhdet_tes!P62/RES_hhdet_fec!P62)</f>
        <v>0.55960634028002132</v>
      </c>
      <c r="Q62" s="119">
        <f>IF(RES_hhdet_tes!Q62=0,"",RES_hhdet_tes!Q62/RES_hhdet_fec!Q62)</f>
        <v>0.57249846077629329</v>
      </c>
      <c r="R62" s="119">
        <f>IF(RES_hhdet_tes!R62=0,"",RES_hhdet_tes!R62/RES_hhdet_fec!R62)</f>
        <v>0.58893944746063387</v>
      </c>
      <c r="S62" s="119">
        <f>IF(RES_hhdet_tes!S62=0,"",RES_hhdet_tes!S62/RES_hhdet_fec!S62)</f>
        <v>0.60777053154475846</v>
      </c>
      <c r="T62" s="119">
        <f>IF(RES_hhdet_tes!T62=0,"",RES_hhdet_tes!T62/RES_hhdet_fec!T62)</f>
        <v>0.62487602543694432</v>
      </c>
      <c r="U62" s="119">
        <f>IF(RES_hhdet_tes!U62=0,"",RES_hhdet_tes!U62/RES_hhdet_fec!U62)</f>
        <v>0.64136246453591983</v>
      </c>
      <c r="V62" s="119">
        <f>IF(RES_hhdet_tes!V62=0,"",RES_hhdet_tes!V62/RES_hhdet_fec!V62)</f>
        <v>0.65649355149835853</v>
      </c>
      <c r="W62" s="119">
        <f>IF(RES_hhdet_tes!W62=0,"",RES_hhdet_tes!W62/RES_hhdet_fec!W62)</f>
        <v>0.67004287439943577</v>
      </c>
      <c r="X62" s="119">
        <f>IF(RES_hhdet_tes!X62=0,"",RES_hhdet_tes!X62/RES_hhdet_fec!X62)</f>
        <v>0.68274871080112554</v>
      </c>
      <c r="Y62" s="119">
        <f>IF(RES_hhdet_tes!Y62=0,"",RES_hhdet_tes!Y62/RES_hhdet_fec!Y62)</f>
        <v>0.69677558059131162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0.46008672119555344</v>
      </c>
      <c r="C63" s="124">
        <f>IF(RES_hhdet_tes!C63=0,"",RES_hhdet_tes!C63/RES_hhdet_fec!C63)</f>
        <v>0.46441070958942965</v>
      </c>
      <c r="D63" s="124">
        <f>IF(RES_hhdet_tes!D63=0,"",RES_hhdet_tes!D63/RES_hhdet_fec!D63)</f>
        <v>0.46865832818474218</v>
      </c>
      <c r="E63" s="124">
        <f>IF(RES_hhdet_tes!E63=0,"",RES_hhdet_tes!E63/RES_hhdet_fec!E63)</f>
        <v>0.47379227133941876</v>
      </c>
      <c r="F63" s="124">
        <f>IF(RES_hhdet_tes!F63=0,"",RES_hhdet_tes!F63/RES_hhdet_fec!F63)</f>
        <v>0.47857723591044449</v>
      </c>
      <c r="G63" s="124">
        <f>IF(RES_hhdet_tes!G63=0,"",RES_hhdet_tes!G63/RES_hhdet_fec!G63)</f>
        <v>0.48339057821495857</v>
      </c>
      <c r="H63" s="124">
        <f>IF(RES_hhdet_tes!H63=0,"",RES_hhdet_tes!H63/RES_hhdet_fec!H63)</f>
        <v>0.48722742606152009</v>
      </c>
      <c r="I63" s="124">
        <f>IF(RES_hhdet_tes!I63=0,"",RES_hhdet_tes!I63/RES_hhdet_fec!I63)</f>
        <v>0.49123630759179038</v>
      </c>
      <c r="J63" s="124">
        <f>IF(RES_hhdet_tes!J63=0,"",RES_hhdet_tes!J63/RES_hhdet_fec!J63)</f>
        <v>0.49788497325935721</v>
      </c>
      <c r="K63" s="124">
        <f>IF(RES_hhdet_tes!K63=0,"",RES_hhdet_tes!K63/RES_hhdet_fec!K63)</f>
        <v>0.50442468391653328</v>
      </c>
      <c r="L63" s="124">
        <f>IF(RES_hhdet_tes!L63=0,"",RES_hhdet_tes!L63/RES_hhdet_fec!L63)</f>
        <v>0.51261151469688349</v>
      </c>
      <c r="M63" s="124">
        <f>IF(RES_hhdet_tes!M63=0,"",RES_hhdet_tes!M63/RES_hhdet_fec!M63)</f>
        <v>0.52154668105332314</v>
      </c>
      <c r="N63" s="124">
        <f>IF(RES_hhdet_tes!N63=0,"",RES_hhdet_tes!N63/RES_hhdet_fec!N63)</f>
        <v>0.53439777621976114</v>
      </c>
      <c r="O63" s="124">
        <f>IF(RES_hhdet_tes!O63=0,"",RES_hhdet_tes!O63/RES_hhdet_fec!O63)</f>
        <v>0.5478509152451343</v>
      </c>
      <c r="P63" s="124">
        <f>IF(RES_hhdet_tes!P63=0,"",RES_hhdet_tes!P63/RES_hhdet_fec!P63)</f>
        <v>0.55295278771383682</v>
      </c>
      <c r="Q63" s="124">
        <f>IF(RES_hhdet_tes!Q63=0,"",RES_hhdet_tes!Q63/RES_hhdet_fec!Q63)</f>
        <v>0.56582861104105708</v>
      </c>
      <c r="R63" s="124">
        <f>IF(RES_hhdet_tes!R63=0,"",RES_hhdet_tes!R63/RES_hhdet_fec!R63)</f>
        <v>0.58311673362269867</v>
      </c>
      <c r="S63" s="124">
        <f>IF(RES_hhdet_tes!S63=0,"",RES_hhdet_tes!S63/RES_hhdet_fec!S63)</f>
        <v>0.60250432318596558</v>
      </c>
      <c r="T63" s="124">
        <f>IF(RES_hhdet_tes!T63=0,"",RES_hhdet_tes!T63/RES_hhdet_fec!T63)</f>
        <v>0.61959888945037334</v>
      </c>
      <c r="U63" s="124">
        <f>IF(RES_hhdet_tes!U63=0,"",RES_hhdet_tes!U63/RES_hhdet_fec!U63)</f>
        <v>0.63653292070713674</v>
      </c>
      <c r="V63" s="124">
        <f>IF(RES_hhdet_tes!V63=0,"",RES_hhdet_tes!V63/RES_hhdet_fec!V63)</f>
        <v>0.65266809247520519</v>
      </c>
      <c r="W63" s="124">
        <f>IF(RES_hhdet_tes!W63=0,"",RES_hhdet_tes!W63/RES_hhdet_fec!W63)</f>
        <v>0.66773237637018401</v>
      </c>
      <c r="X63" s="124">
        <f>IF(RES_hhdet_tes!X63=0,"",RES_hhdet_tes!X63/RES_hhdet_fec!X63)</f>
        <v>0.67938216828991516</v>
      </c>
      <c r="Y63" s="124">
        <f>IF(RES_hhdet_tes!Y63=0,"",RES_hhdet_tes!Y63/RES_hhdet_fec!Y63)</f>
        <v>0.69439183257071024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0.45477028794297475</v>
      </c>
      <c r="C64" s="111">
        <f>IF(RES_hhdet_tes!C64=0,"",RES_hhdet_tes!C64/RES_hhdet_fec!C64)</f>
        <v>0.45914572721452834</v>
      </c>
      <c r="D64" s="111">
        <f>IF(RES_hhdet_tes!D64=0,"",RES_hhdet_tes!D64/RES_hhdet_fec!D64)</f>
        <v>0.46356084640832201</v>
      </c>
      <c r="E64" s="111">
        <f>IF(RES_hhdet_tes!E64=0,"",RES_hhdet_tes!E64/RES_hhdet_fec!E64)</f>
        <v>0.46874166367954428</v>
      </c>
      <c r="F64" s="111">
        <f>IF(RES_hhdet_tes!F64=0,"",RES_hhdet_tes!F64/RES_hhdet_fec!F64)</f>
        <v>0.47363205262309738</v>
      </c>
      <c r="G64" s="111">
        <f>IF(RES_hhdet_tes!G64=0,"",RES_hhdet_tes!G64/RES_hhdet_fec!G64)</f>
        <v>0.47853472211393766</v>
      </c>
      <c r="H64" s="111">
        <f>IF(RES_hhdet_tes!H64=0,"",RES_hhdet_tes!H64/RES_hhdet_fec!H64)</f>
        <v>0.4824029983642692</v>
      </c>
      <c r="I64" s="111">
        <f>IF(RES_hhdet_tes!I64=0,"",RES_hhdet_tes!I64/RES_hhdet_fec!I64)</f>
        <v>0.48661004044446687</v>
      </c>
      <c r="J64" s="111">
        <f>IF(RES_hhdet_tes!J64=0,"",RES_hhdet_tes!J64/RES_hhdet_fec!J64)</f>
        <v>0.49331319662950268</v>
      </c>
      <c r="K64" s="111">
        <f>IF(RES_hhdet_tes!K64=0,"",RES_hhdet_tes!K64/RES_hhdet_fec!K64)</f>
        <v>0.49988483838004338</v>
      </c>
      <c r="L64" s="111">
        <f>IF(RES_hhdet_tes!L64=0,"",RES_hhdet_tes!L64/RES_hhdet_fec!L64)</f>
        <v>0.5079965752206943</v>
      </c>
      <c r="M64" s="111">
        <f>IF(RES_hhdet_tes!M64=0,"",RES_hhdet_tes!M64/RES_hhdet_fec!M64)</f>
        <v>0.51719356202130429</v>
      </c>
      <c r="N64" s="111">
        <f>IF(RES_hhdet_tes!N64=0,"",RES_hhdet_tes!N64/RES_hhdet_fec!N64)</f>
        <v>0.53001928427620904</v>
      </c>
      <c r="O64" s="111">
        <f>IF(RES_hhdet_tes!O64=0,"",RES_hhdet_tes!O64/RES_hhdet_fec!O64)</f>
        <v>0.54349947185007341</v>
      </c>
      <c r="P64" s="111">
        <f>IF(RES_hhdet_tes!P64=0,"",RES_hhdet_tes!P64/RES_hhdet_fec!P64)</f>
        <v>0.54879609706519228</v>
      </c>
      <c r="Q64" s="111">
        <f>IF(RES_hhdet_tes!Q64=0,"",RES_hhdet_tes!Q64/RES_hhdet_fec!Q64)</f>
        <v>0.56165058671716384</v>
      </c>
      <c r="R64" s="111">
        <f>IF(RES_hhdet_tes!R64=0,"",RES_hhdet_tes!R64/RES_hhdet_fec!R64)</f>
        <v>0.57895161980967413</v>
      </c>
      <c r="S64" s="111">
        <f>IF(RES_hhdet_tes!S64=0,"",RES_hhdet_tes!S64/RES_hhdet_fec!S64)</f>
        <v>0.59838962724395683</v>
      </c>
      <c r="T64" s="111">
        <f>IF(RES_hhdet_tes!T64=0,"",RES_hhdet_tes!T64/RES_hhdet_fec!T64)</f>
        <v>0.61558582528652006</v>
      </c>
      <c r="U64" s="111">
        <f>IF(RES_hhdet_tes!U64=0,"",RES_hhdet_tes!U64/RES_hhdet_fec!U64)</f>
        <v>0.63257419970822892</v>
      </c>
      <c r="V64" s="111">
        <f>IF(RES_hhdet_tes!V64=0,"",RES_hhdet_tes!V64/RES_hhdet_fec!V64)</f>
        <v>0.64877300598786791</v>
      </c>
      <c r="W64" s="111">
        <f>IF(RES_hhdet_tes!W64=0,"",RES_hhdet_tes!W64/RES_hhdet_fec!W64)</f>
        <v>0.66394296072315484</v>
      </c>
      <c r="X64" s="111">
        <f>IF(RES_hhdet_tes!X64=0,"",RES_hhdet_tes!X64/RES_hhdet_fec!X64)</f>
        <v>0.67571845161571797</v>
      </c>
      <c r="Y64" s="111">
        <f>IF(RES_hhdet_tes!Y64=0,"",RES_hhdet_tes!Y64/RES_hhdet_fec!Y64)</f>
        <v>0.69087101831538344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1.7099596967558577</v>
      </c>
      <c r="C66" s="124">
        <f>IF(RES_hhdet_tes!C66=0,"",RES_hhdet_tes!C66/RES_hhdet_fec!C66)</f>
        <v>1.7467438134368876</v>
      </c>
      <c r="D66" s="124">
        <f>IF(RES_hhdet_tes!D66=0,"",RES_hhdet_tes!D66/RES_hhdet_fec!D66)</f>
        <v>1.8189036171484998</v>
      </c>
      <c r="E66" s="124">
        <f>IF(RES_hhdet_tes!E66=0,"",RES_hhdet_tes!E66/RES_hhdet_fec!E66)</f>
        <v>1.9595570851081998</v>
      </c>
      <c r="F66" s="124">
        <f>IF(RES_hhdet_tes!F66=0,"",RES_hhdet_tes!F66/RES_hhdet_fec!F66)</f>
        <v>2.1320609230760881</v>
      </c>
      <c r="G66" s="124">
        <f>IF(RES_hhdet_tes!G66=0,"",RES_hhdet_tes!G66/RES_hhdet_fec!G66)</f>
        <v>2.3039980074687545</v>
      </c>
      <c r="H66" s="124">
        <f>IF(RES_hhdet_tes!H66=0,"",RES_hhdet_tes!H66/RES_hhdet_fec!H66)</f>
        <v>2.4630910410161047</v>
      </c>
      <c r="I66" s="124">
        <f>IF(RES_hhdet_tes!I66=0,"",RES_hhdet_tes!I66/RES_hhdet_fec!I66)</f>
        <v>2.547663003413235</v>
      </c>
      <c r="J66" s="124">
        <f>IF(RES_hhdet_tes!J66=0,"",RES_hhdet_tes!J66/RES_hhdet_fec!J66)</f>
        <v>2.5972472821622503</v>
      </c>
      <c r="K66" s="124">
        <f>IF(RES_hhdet_tes!K66=0,"",RES_hhdet_tes!K66/RES_hhdet_fec!K66)</f>
        <v>2.6739969060654736</v>
      </c>
      <c r="L66" s="124">
        <f>IF(RES_hhdet_tes!L66=0,"",RES_hhdet_tes!L66/RES_hhdet_fec!L66)</f>
        <v>2.7788458891307832</v>
      </c>
      <c r="M66" s="124">
        <f>IF(RES_hhdet_tes!M66=0,"",RES_hhdet_tes!M66/RES_hhdet_fec!M66)</f>
        <v>2.900792339424874</v>
      </c>
      <c r="N66" s="124">
        <f>IF(RES_hhdet_tes!N66=0,"",RES_hhdet_tes!N66/RES_hhdet_fec!N66)</f>
        <v>3.037147838711034</v>
      </c>
      <c r="O66" s="124">
        <f>IF(RES_hhdet_tes!O66=0,"",RES_hhdet_tes!O66/RES_hhdet_fec!O66)</f>
        <v>3.1804089261095845</v>
      </c>
      <c r="P66" s="124">
        <f>IF(RES_hhdet_tes!P66=0,"",RES_hhdet_tes!P66/RES_hhdet_fec!P66)</f>
        <v>3.3004379060114335</v>
      </c>
      <c r="Q66" s="124">
        <f>IF(RES_hhdet_tes!Q66=0,"",RES_hhdet_tes!Q66/RES_hhdet_fec!Q66)</f>
        <v>3.4331588767241166</v>
      </c>
      <c r="R66" s="124">
        <f>IF(RES_hhdet_tes!R66=0,"",RES_hhdet_tes!R66/RES_hhdet_fec!R66)</f>
        <v>3.5687639042246513</v>
      </c>
      <c r="S66" s="124">
        <f>IF(RES_hhdet_tes!S66=0,"",RES_hhdet_tes!S66/RES_hhdet_fec!S66)</f>
        <v>3.6737650049328479</v>
      </c>
      <c r="T66" s="124">
        <f>IF(RES_hhdet_tes!T66=0,"",RES_hhdet_tes!T66/RES_hhdet_fec!T66)</f>
        <v>3.7366848397719843</v>
      </c>
      <c r="U66" s="124">
        <f>IF(RES_hhdet_tes!U66=0,"",RES_hhdet_tes!U66/RES_hhdet_fec!U66)</f>
        <v>3.772783347818633</v>
      </c>
      <c r="V66" s="124">
        <f>IF(RES_hhdet_tes!V66=0,"",RES_hhdet_tes!V66/RES_hhdet_fec!V66)</f>
        <v>3.7945992127466148</v>
      </c>
      <c r="W66" s="124">
        <f>IF(RES_hhdet_tes!W66=0,"",RES_hhdet_tes!W66/RES_hhdet_fec!W66)</f>
        <v>3.8108409393261344</v>
      </c>
      <c r="X66" s="124">
        <f>IF(RES_hhdet_tes!X66=0,"",RES_hhdet_tes!X66/RES_hhdet_fec!X66)</f>
        <v>3.8217688255296638</v>
      </c>
      <c r="Y66" s="124">
        <f>IF(RES_hhdet_tes!Y66=0,"",RES_hhdet_tes!Y66/RES_hhdet_fec!Y66)</f>
        <v>3.8330434520110921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1.7099596967558577</v>
      </c>
      <c r="C67" s="111">
        <f>IF(RES_hhdet_tes!C67=0,"",RES_hhdet_tes!C67/RES_hhdet_fec!C67)</f>
        <v>1.7467438134368876</v>
      </c>
      <c r="D67" s="111">
        <f>IF(RES_hhdet_tes!D67=0,"",RES_hhdet_tes!D67/RES_hhdet_fec!D67)</f>
        <v>1.8189036171484998</v>
      </c>
      <c r="E67" s="111">
        <f>IF(RES_hhdet_tes!E67=0,"",RES_hhdet_tes!E67/RES_hhdet_fec!E67)</f>
        <v>1.9595570851081998</v>
      </c>
      <c r="F67" s="111">
        <f>IF(RES_hhdet_tes!F67=0,"",RES_hhdet_tes!F67/RES_hhdet_fec!F67)</f>
        <v>2.1320609230760881</v>
      </c>
      <c r="G67" s="111">
        <f>IF(RES_hhdet_tes!G67=0,"",RES_hhdet_tes!G67/RES_hhdet_fec!G67)</f>
        <v>2.3039980074687545</v>
      </c>
      <c r="H67" s="111">
        <f>IF(RES_hhdet_tes!H67=0,"",RES_hhdet_tes!H67/RES_hhdet_fec!H67)</f>
        <v>2.4630910410161047</v>
      </c>
      <c r="I67" s="111">
        <f>IF(RES_hhdet_tes!I67=0,"",RES_hhdet_tes!I67/RES_hhdet_fec!I67)</f>
        <v>2.547663003413235</v>
      </c>
      <c r="J67" s="111">
        <f>IF(RES_hhdet_tes!J67=0,"",RES_hhdet_tes!J67/RES_hhdet_fec!J67)</f>
        <v>2.5972472821622503</v>
      </c>
      <c r="K67" s="111">
        <f>IF(RES_hhdet_tes!K67=0,"",RES_hhdet_tes!K67/RES_hhdet_fec!K67)</f>
        <v>2.6739969060654736</v>
      </c>
      <c r="L67" s="111">
        <f>IF(RES_hhdet_tes!L67=0,"",RES_hhdet_tes!L67/RES_hhdet_fec!L67)</f>
        <v>2.7788458891307832</v>
      </c>
      <c r="M67" s="111">
        <f>IF(RES_hhdet_tes!M67=0,"",RES_hhdet_tes!M67/RES_hhdet_fec!M67)</f>
        <v>2.900792339424874</v>
      </c>
      <c r="N67" s="111">
        <f>IF(RES_hhdet_tes!N67=0,"",RES_hhdet_tes!N67/RES_hhdet_fec!N67)</f>
        <v>3.037147838711034</v>
      </c>
      <c r="O67" s="111">
        <f>IF(RES_hhdet_tes!O67=0,"",RES_hhdet_tes!O67/RES_hhdet_fec!O67)</f>
        <v>3.1804089261095845</v>
      </c>
      <c r="P67" s="111">
        <f>IF(RES_hhdet_tes!P67=0,"",RES_hhdet_tes!P67/RES_hhdet_fec!P67)</f>
        <v>3.3004379060114335</v>
      </c>
      <c r="Q67" s="111">
        <f>IF(RES_hhdet_tes!Q67=0,"",RES_hhdet_tes!Q67/RES_hhdet_fec!Q67)</f>
        <v>3.4331588767241166</v>
      </c>
      <c r="R67" s="111">
        <f>IF(RES_hhdet_tes!R67=0,"",RES_hhdet_tes!R67/RES_hhdet_fec!R67)</f>
        <v>3.5687639042246513</v>
      </c>
      <c r="S67" s="111">
        <f>IF(RES_hhdet_tes!S67=0,"",RES_hhdet_tes!S67/RES_hhdet_fec!S67)</f>
        <v>3.6737650049328479</v>
      </c>
      <c r="T67" s="111">
        <f>IF(RES_hhdet_tes!T67=0,"",RES_hhdet_tes!T67/RES_hhdet_fec!T67)</f>
        <v>3.7366848397719843</v>
      </c>
      <c r="U67" s="111">
        <f>IF(RES_hhdet_tes!U67=0,"",RES_hhdet_tes!U67/RES_hhdet_fec!U67)</f>
        <v>3.772783347818633</v>
      </c>
      <c r="V67" s="111">
        <f>IF(RES_hhdet_tes!V67=0,"",RES_hhdet_tes!V67/RES_hhdet_fec!V67)</f>
        <v>3.7945992127466148</v>
      </c>
      <c r="W67" s="111">
        <f>IF(RES_hhdet_tes!W67=0,"",RES_hhdet_tes!W67/RES_hhdet_fec!W67)</f>
        <v>3.8108409393261344</v>
      </c>
      <c r="X67" s="111">
        <f>IF(RES_hhdet_tes!X67=0,"",RES_hhdet_tes!X67/RES_hhdet_fec!X67)</f>
        <v>3.8217688255296638</v>
      </c>
      <c r="Y67" s="111">
        <f>IF(RES_hhdet_tes!Y67=0,"",RES_hhdet_tes!Y67/RES_hhdet_fec!Y67)</f>
        <v>3.8330434520110921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0.48899197165410302</v>
      </c>
      <c r="C68" s="124">
        <f>IF(RES_hhdet_tes!C68=0,"",RES_hhdet_tes!C68/RES_hhdet_fec!C68)</f>
        <v>0.49353265011118569</v>
      </c>
      <c r="D68" s="124">
        <f>IF(RES_hhdet_tes!D68=0,"",RES_hhdet_tes!D68/RES_hhdet_fec!D68)</f>
        <v>0.49831174697863673</v>
      </c>
      <c r="E68" s="124">
        <f>IF(RES_hhdet_tes!E68=0,"",RES_hhdet_tes!E68/RES_hhdet_fec!E68)</f>
        <v>0.5041280334246403</v>
      </c>
      <c r="F68" s="124">
        <f>IF(RES_hhdet_tes!F68=0,"",RES_hhdet_tes!F68/RES_hhdet_fec!F68)</f>
        <v>0.50982327215224155</v>
      </c>
      <c r="G68" s="124">
        <f>IF(RES_hhdet_tes!G68=0,"",RES_hhdet_tes!G68/RES_hhdet_fec!G68)</f>
        <v>0.51551299053818056</v>
      </c>
      <c r="H68" s="124">
        <f>IF(RES_hhdet_tes!H68=0,"",RES_hhdet_tes!H68/RES_hhdet_fec!H68)</f>
        <v>0.51991572146382892</v>
      </c>
      <c r="I68" s="124">
        <f>IF(RES_hhdet_tes!I68=0,"",RES_hhdet_tes!I68/RES_hhdet_fec!I68)</f>
        <v>0.52468735764780605</v>
      </c>
      <c r="J68" s="124">
        <f>IF(RES_hhdet_tes!J68=0,"",RES_hhdet_tes!J68/RES_hhdet_fec!J68)</f>
        <v>0.53313579561243962</v>
      </c>
      <c r="K68" s="124">
        <f>IF(RES_hhdet_tes!K68=0,"",RES_hhdet_tes!K68/RES_hhdet_fec!K68)</f>
        <v>0.54101852329210431</v>
      </c>
      <c r="L68" s="124">
        <f>IF(RES_hhdet_tes!L68=0,"",RES_hhdet_tes!L68/RES_hhdet_fec!L68)</f>
        <v>0.55074954804677256</v>
      </c>
      <c r="M68" s="124">
        <f>IF(RES_hhdet_tes!M68=0,"",RES_hhdet_tes!M68/RES_hhdet_fec!M68)</f>
        <v>0.56187025894293063</v>
      </c>
      <c r="N68" s="124">
        <f>IF(RES_hhdet_tes!N68=0,"",RES_hhdet_tes!N68/RES_hhdet_fec!N68)</f>
        <v>0.57660723263790004</v>
      </c>
      <c r="O68" s="124">
        <f>IF(RES_hhdet_tes!O68=0,"",RES_hhdet_tes!O68/RES_hhdet_fec!O68)</f>
        <v>0.5909099454059713</v>
      </c>
      <c r="P68" s="124">
        <f>IF(RES_hhdet_tes!P68=0,"",RES_hhdet_tes!P68/RES_hhdet_fec!P68)</f>
        <v>0.59667698550237325</v>
      </c>
      <c r="Q68" s="124">
        <f>IF(RES_hhdet_tes!Q68=0,"",RES_hhdet_tes!Q68/RES_hhdet_fec!Q68)</f>
        <v>0.60974339403167832</v>
      </c>
      <c r="R68" s="124">
        <f>IF(RES_hhdet_tes!R68=0,"",RES_hhdet_tes!R68/RES_hhdet_fec!R68)</f>
        <v>0.62745620948165304</v>
      </c>
      <c r="S68" s="124">
        <f>IF(RES_hhdet_tes!S68=0,"",RES_hhdet_tes!S68/RES_hhdet_fec!S68)</f>
        <v>0.64713691057378864</v>
      </c>
      <c r="T68" s="124">
        <f>IF(RES_hhdet_tes!T68=0,"",RES_hhdet_tes!T68/RES_hhdet_fec!T68)</f>
        <v>0.66480099798029679</v>
      </c>
      <c r="U68" s="124">
        <f>IF(RES_hhdet_tes!U68=0,"",RES_hhdet_tes!U68/RES_hhdet_fec!U68)</f>
        <v>0.68220989570508572</v>
      </c>
      <c r="V68" s="124">
        <f>IF(RES_hhdet_tes!V68=0,"",RES_hhdet_tes!V68/RES_hhdet_fec!V68)</f>
        <v>0.69836381909624246</v>
      </c>
      <c r="W68" s="124">
        <f>IF(RES_hhdet_tes!W68=0,"",RES_hhdet_tes!W68/RES_hhdet_fec!W68)</f>
        <v>0.71295178535416459</v>
      </c>
      <c r="X68" s="124">
        <f>IF(RES_hhdet_tes!X68=0,"",RES_hhdet_tes!X68/RES_hhdet_fec!X68)</f>
        <v>0.72443818785081948</v>
      </c>
      <c r="Y68" s="124">
        <f>IF(RES_hhdet_tes!Y68=0,"",RES_hhdet_tes!Y68/RES_hhdet_fec!Y68)</f>
        <v>0.73941300104731977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0.48661994737309455</v>
      </c>
      <c r="C69" s="111">
        <f>IF(RES_hhdet_tes!C69=0,"",RES_hhdet_tes!C69/RES_hhdet_fec!C69)</f>
        <v>0.49124039101199918</v>
      </c>
      <c r="D69" s="111">
        <f>IF(RES_hhdet_tes!D69=0,"",RES_hhdet_tes!D69/RES_hhdet_fec!D69)</f>
        <v>0.49619326707630584</v>
      </c>
      <c r="E69" s="111">
        <f>IF(RES_hhdet_tes!E69=0,"",RES_hhdet_tes!E69/RES_hhdet_fec!E69)</f>
        <v>0.50192013122157886</v>
      </c>
      <c r="F69" s="111">
        <f>IF(RES_hhdet_tes!F69=0,"",RES_hhdet_tes!F69/RES_hhdet_fec!F69)</f>
        <v>0.50734880375317382</v>
      </c>
      <c r="G69" s="111">
        <f>IF(RES_hhdet_tes!G69=0,"",RES_hhdet_tes!G69/RES_hhdet_fec!G69)</f>
        <v>0.51280200859403668</v>
      </c>
      <c r="H69" s="111">
        <f>IF(RES_hhdet_tes!H69=0,"",RES_hhdet_tes!H69/RES_hhdet_fec!H69)</f>
        <v>0.51780339675931952</v>
      </c>
      <c r="I69" s="111">
        <f>IF(RES_hhdet_tes!I69=0,"",RES_hhdet_tes!I69/RES_hhdet_fec!I69)</f>
        <v>0.5233730097260656</v>
      </c>
      <c r="J69" s="111">
        <f>IF(RES_hhdet_tes!J69=0,"",RES_hhdet_tes!J69/RES_hhdet_fec!J69)</f>
        <v>0.53067528288753718</v>
      </c>
      <c r="K69" s="111">
        <f>IF(RES_hhdet_tes!K69=0,"",RES_hhdet_tes!K69/RES_hhdet_fec!K69)</f>
        <v>0.53919564648298068</v>
      </c>
      <c r="L69" s="111">
        <f>IF(RES_hhdet_tes!L69=0,"",RES_hhdet_tes!L69/RES_hhdet_fec!L69)</f>
        <v>0.54937704395917986</v>
      </c>
      <c r="M69" s="111">
        <f>IF(RES_hhdet_tes!M69=0,"",RES_hhdet_tes!M69/RES_hhdet_fec!M69)</f>
        <v>0.56034315593894013</v>
      </c>
      <c r="N69" s="111">
        <f>IF(RES_hhdet_tes!N69=0,"",RES_hhdet_tes!N69/RES_hhdet_fec!N69)</f>
        <v>0.57452649314333204</v>
      </c>
      <c r="O69" s="111">
        <f>IF(RES_hhdet_tes!O69=0,"",RES_hhdet_tes!O69/RES_hhdet_fec!O69)</f>
        <v>0.5894035779047615</v>
      </c>
      <c r="P69" s="111">
        <f>IF(RES_hhdet_tes!P69=0,"",RES_hhdet_tes!P69/RES_hhdet_fec!P69)</f>
        <v>0.5950746622953671</v>
      </c>
      <c r="Q69" s="111">
        <f>IF(RES_hhdet_tes!Q69=0,"",RES_hhdet_tes!Q69/RES_hhdet_fec!Q69)</f>
        <v>0.60819695700064003</v>
      </c>
      <c r="R69" s="111">
        <f>IF(RES_hhdet_tes!R69=0,"",RES_hhdet_tes!R69/RES_hhdet_fec!R69)</f>
        <v>0.62590826049383141</v>
      </c>
      <c r="S69" s="111">
        <f>IF(RES_hhdet_tes!S69=0,"",RES_hhdet_tes!S69/RES_hhdet_fec!S69)</f>
        <v>0.64590080468704103</v>
      </c>
      <c r="T69" s="111">
        <f>IF(RES_hhdet_tes!T69=0,"",RES_hhdet_tes!T69/RES_hhdet_fec!T69)</f>
        <v>0.66375498928104726</v>
      </c>
      <c r="U69" s="111">
        <f>IF(RES_hhdet_tes!U69=0,"",RES_hhdet_tes!U69/RES_hhdet_fec!U69)</f>
        <v>0.68122470925414746</v>
      </c>
      <c r="V69" s="111">
        <f>IF(RES_hhdet_tes!V69=0,"",RES_hhdet_tes!V69/RES_hhdet_fec!V69)</f>
        <v>0.69724333756977064</v>
      </c>
      <c r="W69" s="111">
        <f>IF(RES_hhdet_tes!W69=0,"",RES_hhdet_tes!W69/RES_hhdet_fec!W69)</f>
        <v>0.71176235155625678</v>
      </c>
      <c r="X69" s="111">
        <f>IF(RES_hhdet_tes!X69=0,"",RES_hhdet_tes!X69/RES_hhdet_fec!X69)</f>
        <v>0.72277259996232979</v>
      </c>
      <c r="Y69" s="111">
        <f>IF(RES_hhdet_tes!Y69=0,"",RES_hhdet_tes!Y69/RES_hhdet_fec!Y69)</f>
        <v>0.73634041334698008</v>
      </c>
      <c r="DA69" s="63" t="s">
        <v>1971</v>
      </c>
    </row>
    <row r="70" spans="1:105" ht="12" customHeight="1" x14ac:dyDescent="0.25">
      <c r="A70" s="97" t="s">
        <v>133</v>
      </c>
      <c r="B70" s="111" t="str">
        <f>IF(RES_hhdet_tes!B70=0,"",RES_hhdet_tes!B70/RES_hhdet_fec!B70)</f>
        <v/>
      </c>
      <c r="C70" s="111" t="str">
        <f>IF(RES_hhdet_tes!C70=0,"",RES_hhdet_tes!C70/RES_hhdet_fec!C70)</f>
        <v/>
      </c>
      <c r="D70" s="111" t="str">
        <f>IF(RES_hhdet_tes!D70=0,"",RES_hhdet_tes!D70/RES_hhdet_fec!D70)</f>
        <v/>
      </c>
      <c r="E70" s="111">
        <f>IF(RES_hhdet_tes!E70=0,"",RES_hhdet_tes!E70/RES_hhdet_fec!E70)</f>
        <v>0.71554036508373586</v>
      </c>
      <c r="F70" s="111">
        <f>IF(RES_hhdet_tes!F70=0,"",RES_hhdet_tes!F70/RES_hhdet_fec!F70)</f>
        <v>0.71467717842814249</v>
      </c>
      <c r="G70" s="111">
        <f>IF(RES_hhdet_tes!G70=0,"",RES_hhdet_tes!G70/RES_hhdet_fec!G70)</f>
        <v>0.72313334863545065</v>
      </c>
      <c r="H70" s="111">
        <f>IF(RES_hhdet_tes!H70=0,"",RES_hhdet_tes!H70/RES_hhdet_fec!H70)</f>
        <v>0.71617031902757522</v>
      </c>
      <c r="I70" s="111">
        <f>IF(RES_hhdet_tes!I70=0,"",RES_hhdet_tes!I70/RES_hhdet_fec!I70)</f>
        <v>0.72287909713356713</v>
      </c>
      <c r="J70" s="111">
        <f>IF(RES_hhdet_tes!J70=0,"",RES_hhdet_tes!J70/RES_hhdet_fec!J70)</f>
        <v>0.73123432026352231</v>
      </c>
      <c r="K70" s="111">
        <f>IF(RES_hhdet_tes!K70=0,"",RES_hhdet_tes!K70/RES_hhdet_fec!K70)</f>
        <v>0.73428026692753345</v>
      </c>
      <c r="L70" s="111">
        <f>IF(RES_hhdet_tes!L70=0,"",RES_hhdet_tes!L70/RES_hhdet_fec!L70)</f>
        <v>0.74600891295007343</v>
      </c>
      <c r="M70" s="111">
        <f>IF(RES_hhdet_tes!M70=0,"",RES_hhdet_tes!M70/RES_hhdet_fec!M70)</f>
        <v>0.76938299645975816</v>
      </c>
      <c r="N70" s="111">
        <f>IF(RES_hhdet_tes!N70=0,"",RES_hhdet_tes!N70/RES_hhdet_fec!N70)</f>
        <v>0.77912081490791707</v>
      </c>
      <c r="O70" s="111">
        <f>IF(RES_hhdet_tes!O70=0,"",RES_hhdet_tes!O70/RES_hhdet_fec!O70)</f>
        <v>0.78865073710472466</v>
      </c>
      <c r="P70" s="111">
        <f>IF(RES_hhdet_tes!P70=0,"",RES_hhdet_tes!P70/RES_hhdet_fec!P70)</f>
        <v>0.77842462736474272</v>
      </c>
      <c r="Q70" s="111">
        <f>IF(RES_hhdet_tes!Q70=0,"",RES_hhdet_tes!Q70/RES_hhdet_fec!Q70)</f>
        <v>0.79508712914665369</v>
      </c>
      <c r="R70" s="111">
        <f>IF(RES_hhdet_tes!R70=0,"",RES_hhdet_tes!R70/RES_hhdet_fec!R70)</f>
        <v>0.8135192693889115</v>
      </c>
      <c r="S70" s="111">
        <f>IF(RES_hhdet_tes!S70=0,"",RES_hhdet_tes!S70/RES_hhdet_fec!S70)</f>
        <v>0.81618879489120555</v>
      </c>
      <c r="T70" s="111">
        <f>IF(RES_hhdet_tes!T70=0,"",RES_hhdet_tes!T70/RES_hhdet_fec!T70)</f>
        <v>0.82051278118710014</v>
      </c>
      <c r="U70" s="111">
        <f>IF(RES_hhdet_tes!U70=0,"",RES_hhdet_tes!U70/RES_hhdet_fec!U70)</f>
        <v>0.82872893342563703</v>
      </c>
      <c r="V70" s="111">
        <f>IF(RES_hhdet_tes!V70=0,"",RES_hhdet_tes!V70/RES_hhdet_fec!V70)</f>
        <v>0.82924423522691559</v>
      </c>
      <c r="W70" s="111">
        <f>IF(RES_hhdet_tes!W70=0,"",RES_hhdet_tes!W70/RES_hhdet_fec!W70)</f>
        <v>0.8590100775962265</v>
      </c>
      <c r="X70" s="111">
        <f>IF(RES_hhdet_tes!X70=0,"",RES_hhdet_tes!X70/RES_hhdet_fec!X70)</f>
        <v>0.85692525014556886</v>
      </c>
      <c r="Y70" s="111">
        <f>IF(RES_hhdet_tes!Y70=0,"",RES_hhdet_tes!Y70/RES_hhdet_fec!Y70)</f>
        <v>0.88605889340381461</v>
      </c>
      <c r="DA70" s="63" t="s">
        <v>1972</v>
      </c>
    </row>
    <row r="71" spans="1:105" ht="12" customHeight="1" x14ac:dyDescent="0.25">
      <c r="A71" s="100" t="s">
        <v>212</v>
      </c>
      <c r="B71" s="112" t="str">
        <f>IF(RES_hhdet_tes!B71=0,"",RES_hhdet_tes!B71/RES_hhdet_fec!B71)</f>
        <v/>
      </c>
      <c r="C71" s="112" t="str">
        <f>IF(RES_hhdet_tes!C71=0,"",RES_hhdet_tes!C71/RES_hhdet_fec!C71)</f>
        <v/>
      </c>
      <c r="D71" s="112" t="str">
        <f>IF(RES_hhdet_tes!D71=0,"",RES_hhdet_tes!D71/RES_hhdet_fec!D71)</f>
        <v/>
      </c>
      <c r="E71" s="112">
        <f>IF(RES_hhdet_tes!E71=0,"",RES_hhdet_tes!E71/RES_hhdet_fec!E71)</f>
        <v>0.55126595634305564</v>
      </c>
      <c r="F71" s="112">
        <f>IF(RES_hhdet_tes!F71=0,"",RES_hhdet_tes!F71/RES_hhdet_fec!F71)</f>
        <v>0.55195818254217177</v>
      </c>
      <c r="G71" s="112">
        <f>IF(RES_hhdet_tes!G71=0,"",RES_hhdet_tes!G71/RES_hhdet_fec!G71)</f>
        <v>0.55386768680449561</v>
      </c>
      <c r="H71" s="112">
        <f>IF(RES_hhdet_tes!H71=0,"",RES_hhdet_tes!H71/RES_hhdet_fec!H71)</f>
        <v>0.55623132796387575</v>
      </c>
      <c r="I71" s="112">
        <f>IF(RES_hhdet_tes!I71=0,"",RES_hhdet_tes!I71/RES_hhdet_fec!I71)</f>
        <v>0.56057737657724527</v>
      </c>
      <c r="J71" s="112">
        <f>IF(RES_hhdet_tes!J71=0,"",RES_hhdet_tes!J71/RES_hhdet_fec!J71)</f>
        <v>0.56635469387660042</v>
      </c>
      <c r="K71" s="112">
        <f>IF(RES_hhdet_tes!K71=0,"",RES_hhdet_tes!K71/RES_hhdet_fec!K71)</f>
        <v>0.57408119606509533</v>
      </c>
      <c r="L71" s="112">
        <f>IF(RES_hhdet_tes!L71=0,"",RES_hhdet_tes!L71/RES_hhdet_fec!L71)</f>
        <v>0.58358731440128486</v>
      </c>
      <c r="M71" s="112">
        <f>IF(RES_hhdet_tes!M71=0,"",RES_hhdet_tes!M71/RES_hhdet_fec!M71)</f>
        <v>0.58737739928358512</v>
      </c>
      <c r="N71" s="112">
        <f>IF(RES_hhdet_tes!N71=0,"",RES_hhdet_tes!N71/RES_hhdet_fec!N71)</f>
        <v>0.5944244925520209</v>
      </c>
      <c r="O71" s="112">
        <f>IF(RES_hhdet_tes!O71=0,"",RES_hhdet_tes!O71/RES_hhdet_fec!O71)</f>
        <v>0.60193340528074835</v>
      </c>
      <c r="P71" s="112">
        <f>IF(RES_hhdet_tes!P71=0,"",RES_hhdet_tes!P71/RES_hhdet_fec!P71)</f>
        <v>0.60303189711187677</v>
      </c>
      <c r="Q71" s="112">
        <f>IF(RES_hhdet_tes!Q71=0,"",RES_hhdet_tes!Q71/RES_hhdet_fec!Q71)</f>
        <v>0.61134172670980336</v>
      </c>
      <c r="R71" s="112">
        <f>IF(RES_hhdet_tes!R71=0,"",RES_hhdet_tes!R71/RES_hhdet_fec!R71)</f>
        <v>0.63212055783752086</v>
      </c>
      <c r="S71" s="112">
        <f>IF(RES_hhdet_tes!S71=0,"",RES_hhdet_tes!S71/RES_hhdet_fec!S71)</f>
        <v>0.64370779357406605</v>
      </c>
      <c r="T71" s="112">
        <f>IF(RES_hhdet_tes!T71=0,"",RES_hhdet_tes!T71/RES_hhdet_fec!T71)</f>
        <v>0.65573628897286795</v>
      </c>
      <c r="U71" s="112">
        <f>IF(RES_hhdet_tes!U71=0,"",RES_hhdet_tes!U71/RES_hhdet_fec!U71)</f>
        <v>0.66808721441230279</v>
      </c>
      <c r="V71" s="112">
        <f>IF(RES_hhdet_tes!V71=0,"",RES_hhdet_tes!V71/RES_hhdet_fec!V71)</f>
        <v>0.68175274514469264</v>
      </c>
      <c r="W71" s="112">
        <f>IF(RES_hhdet_tes!W71=0,"",RES_hhdet_tes!W71/RES_hhdet_fec!W71)</f>
        <v>0.70593238347428811</v>
      </c>
      <c r="X71" s="112">
        <f>IF(RES_hhdet_tes!X71=0,"",RES_hhdet_tes!X71/RES_hhdet_fec!X71)</f>
        <v>0.71639333683263917</v>
      </c>
      <c r="Y71" s="112">
        <f>IF(RES_hhdet_tes!Y71=0,"",RES_hhdet_tes!Y71/RES_hhdet_fec!Y71)</f>
        <v>0.74295360571742053</v>
      </c>
      <c r="DA71" s="131" t="s">
        <v>1973</v>
      </c>
    </row>
    <row r="72" spans="1:105" ht="12" customHeight="1" x14ac:dyDescent="0.25">
      <c r="A72" s="103" t="s">
        <v>52</v>
      </c>
      <c r="B72" s="113" t="str">
        <f>IF(RES_hhdet_tes!B72=0,"",RES_hhdet_tes!B72/RES_hhdet_fec!B72)</f>
        <v/>
      </c>
      <c r="C72" s="113" t="str">
        <f>IF(RES_hhdet_tes!C72=0,"",RES_hhdet_tes!C72/RES_hhdet_fec!C72)</f>
        <v/>
      </c>
      <c r="D72" s="113" t="str">
        <f>IF(RES_hhdet_tes!D72=0,"",RES_hhdet_tes!D72/RES_hhdet_fec!D72)</f>
        <v/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0.58825881131731028</v>
      </c>
      <c r="C73" s="112">
        <f>IF(RES_hhdet_tes!C73=0,"",RES_hhdet_tes!C73/RES_hhdet_fec!C73)</f>
        <v>0.5919998200969887</v>
      </c>
      <c r="D73" s="112">
        <f>IF(RES_hhdet_tes!D73=0,"",RES_hhdet_tes!D73/RES_hhdet_fec!D73)</f>
        <v>0.59379803904259887</v>
      </c>
      <c r="E73" s="112">
        <f>IF(RES_hhdet_tes!E73=0,"",RES_hhdet_tes!E73/RES_hhdet_fec!E73)</f>
        <v>0.59776924339375714</v>
      </c>
      <c r="F73" s="112">
        <f>IF(RES_hhdet_tes!F73=0,"",RES_hhdet_tes!F73/RES_hhdet_fec!F73)</f>
        <v>0.60241997504815448</v>
      </c>
      <c r="G73" s="112">
        <f>IF(RES_hhdet_tes!G73=0,"",RES_hhdet_tes!G73/RES_hhdet_fec!G73)</f>
        <v>0.60689750157156519</v>
      </c>
      <c r="H73" s="112">
        <f>IF(RES_hhdet_tes!H73=0,"",RES_hhdet_tes!H73/RES_hhdet_fec!H73)</f>
        <v>0.61139472145768736</v>
      </c>
      <c r="I73" s="112">
        <f>IF(RES_hhdet_tes!I73=0,"",RES_hhdet_tes!I73/RES_hhdet_fec!I73)</f>
        <v>0.61245846350531841</v>
      </c>
      <c r="J73" s="112">
        <f>IF(RES_hhdet_tes!J73=0,"",RES_hhdet_tes!J73/RES_hhdet_fec!J73)</f>
        <v>0.61568667904221408</v>
      </c>
      <c r="K73" s="112">
        <f>IF(RES_hhdet_tes!K73=0,"",RES_hhdet_tes!K73/RES_hhdet_fec!K73)</f>
        <v>0.61714650024660378</v>
      </c>
      <c r="L73" s="112">
        <f>IF(RES_hhdet_tes!L73=0,"",RES_hhdet_tes!L73/RES_hhdet_fec!L73)</f>
        <v>0.61801145725514062</v>
      </c>
      <c r="M73" s="112">
        <f>IF(RES_hhdet_tes!M73=0,"",RES_hhdet_tes!M73/RES_hhdet_fec!M73)</f>
        <v>0.6193291039937463</v>
      </c>
      <c r="N73" s="112">
        <f>IF(RES_hhdet_tes!N73=0,"",RES_hhdet_tes!N73/RES_hhdet_fec!N73)</f>
        <v>0.62693642099341351</v>
      </c>
      <c r="O73" s="112">
        <f>IF(RES_hhdet_tes!O73=0,"",RES_hhdet_tes!O73/RES_hhdet_fec!O73)</f>
        <v>0.62956597065148279</v>
      </c>
      <c r="P73" s="112">
        <f>IF(RES_hhdet_tes!P73=0,"",RES_hhdet_tes!P73/RES_hhdet_fec!P73)</f>
        <v>0.63366991422757213</v>
      </c>
      <c r="Q73" s="112">
        <f>IF(RES_hhdet_tes!Q73=0,"",RES_hhdet_tes!Q73/RES_hhdet_fec!Q73)</f>
        <v>0.64625949062422305</v>
      </c>
      <c r="R73" s="112">
        <f>IF(RES_hhdet_tes!R73=0,"",RES_hhdet_tes!R73/RES_hhdet_fec!R73)</f>
        <v>0.66681571127180195</v>
      </c>
      <c r="S73" s="112">
        <f>IF(RES_hhdet_tes!S73=0,"",RES_hhdet_tes!S73/RES_hhdet_fec!S73)</f>
        <v>0.67318546025780079</v>
      </c>
      <c r="T73" s="112">
        <f>IF(RES_hhdet_tes!T73=0,"",RES_hhdet_tes!T73/RES_hhdet_fec!T73)</f>
        <v>0.68228991407346207</v>
      </c>
      <c r="U73" s="112">
        <f>IF(RES_hhdet_tes!U73=0,"",RES_hhdet_tes!U73/RES_hhdet_fec!U73)</f>
        <v>0.69760547995442224</v>
      </c>
      <c r="V73" s="112">
        <f>IF(RES_hhdet_tes!V73=0,"",RES_hhdet_tes!V73/RES_hhdet_fec!V73)</f>
        <v>0.7193465760907426</v>
      </c>
      <c r="W73" s="112">
        <f>IF(RES_hhdet_tes!W73=0,"",RES_hhdet_tes!W73/RES_hhdet_fec!W73)</f>
        <v>0.73067236404992286</v>
      </c>
      <c r="X73" s="112">
        <f>IF(RES_hhdet_tes!X73=0,"",RES_hhdet_tes!X73/RES_hhdet_fec!X73)</f>
        <v>0.74238420933328453</v>
      </c>
      <c r="Y73" s="112">
        <f>IF(RES_hhdet_tes!Y73=0,"",RES_hhdet_tes!Y73/RES_hhdet_fec!Y73)</f>
        <v>0.76361166405575098</v>
      </c>
      <c r="DA73" s="131" t="s">
        <v>1975</v>
      </c>
    </row>
    <row r="74" spans="1:105" ht="12" customHeight="1" x14ac:dyDescent="0.25">
      <c r="A74" s="107" t="s">
        <v>121</v>
      </c>
      <c r="B74" s="113" t="str">
        <f>IF(RES_hhdet_tes!B74=0,"",RES_hhdet_tes!B74/RES_hhdet_fec!B74)</f>
        <v/>
      </c>
      <c r="C74" s="113" t="str">
        <f>IF(RES_hhdet_tes!C74=0,"",RES_hhdet_tes!C74/RES_hhdet_fec!C74)</f>
        <v/>
      </c>
      <c r="D74" s="113" t="str">
        <f>IF(RES_hhdet_tes!D74=0,"",RES_hhdet_tes!D74/RES_hhdet_fec!D74)</f>
        <v/>
      </c>
      <c r="E74" s="113">
        <f>IF(RES_hhdet_tes!E74=0,"",RES_hhdet_tes!E74/RES_hhdet_fec!E74)</f>
        <v>0.76193776019779513</v>
      </c>
      <c r="F74" s="113">
        <f>IF(RES_hhdet_tes!F74=0,"",RES_hhdet_tes!F74/RES_hhdet_fec!F74)</f>
        <v>0.7608106477779365</v>
      </c>
      <c r="G74" s="113">
        <f>IF(RES_hhdet_tes!G74=0,"",RES_hhdet_tes!G74/RES_hhdet_fec!G74)</f>
        <v>0.76740595282862478</v>
      </c>
      <c r="H74" s="113">
        <f>IF(RES_hhdet_tes!H74=0,"",RES_hhdet_tes!H74/RES_hhdet_fec!H74)</f>
        <v>0.75937881944477958</v>
      </c>
      <c r="I74" s="113">
        <f>IF(RES_hhdet_tes!I74=0,"",RES_hhdet_tes!I74/RES_hhdet_fec!I74)</f>
        <v>0.76368412891261883</v>
      </c>
      <c r="J74" s="113">
        <f>IF(RES_hhdet_tes!J74=0,"",RES_hhdet_tes!J74/RES_hhdet_fec!J74)</f>
        <v>0.77128487429430981</v>
      </c>
      <c r="K74" s="113">
        <f>IF(RES_hhdet_tes!K74=0,"",RES_hhdet_tes!K74/RES_hhdet_fec!K74)</f>
        <v>0.76883328471679735</v>
      </c>
      <c r="L74" s="113">
        <f>IF(RES_hhdet_tes!L74=0,"",RES_hhdet_tes!L74/RES_hhdet_fec!L74)</f>
        <v>0.77304079649296009</v>
      </c>
      <c r="M74" s="113">
        <f>IF(RES_hhdet_tes!M74=0,"",RES_hhdet_tes!M74/RES_hhdet_fec!M74)</f>
        <v>0.79350702834488007</v>
      </c>
      <c r="N74" s="113">
        <f>IF(RES_hhdet_tes!N74=0,"",RES_hhdet_tes!N74/RES_hhdet_fec!N74)</f>
        <v>0.80345682783010453</v>
      </c>
      <c r="O74" s="113">
        <f>IF(RES_hhdet_tes!O74=0,"",RES_hhdet_tes!O74/RES_hhdet_fec!O74)</f>
        <v>0.80823428085391991</v>
      </c>
      <c r="P74" s="113">
        <f>IF(RES_hhdet_tes!P74=0,"",RES_hhdet_tes!P74/RES_hhdet_fec!P74)</f>
        <v>0.8012266667399367</v>
      </c>
      <c r="Q74" s="113">
        <f>IF(RES_hhdet_tes!Q74=0,"",RES_hhdet_tes!Q74/RES_hhdet_fec!Q74)</f>
        <v>0.81920607858632799</v>
      </c>
      <c r="R74" s="113">
        <f>IF(RES_hhdet_tes!R74=0,"",RES_hhdet_tes!R74/RES_hhdet_fec!R74)</f>
        <v>0.83616282187200375</v>
      </c>
      <c r="S74" s="113">
        <f>IF(RES_hhdet_tes!S74=0,"",RES_hhdet_tes!S74/RES_hhdet_fec!S74)</f>
        <v>0.83608914141826818</v>
      </c>
      <c r="T74" s="113">
        <f>IF(RES_hhdet_tes!T74=0,"",RES_hhdet_tes!T74/RES_hhdet_fec!T74)</f>
        <v>0.8392695261770472</v>
      </c>
      <c r="U74" s="113">
        <f>IF(RES_hhdet_tes!U74=0,"",RES_hhdet_tes!U74/RES_hhdet_fec!U74)</f>
        <v>0.84854691776815394</v>
      </c>
      <c r="V74" s="113">
        <f>IF(RES_hhdet_tes!V74=0,"",RES_hhdet_tes!V74/RES_hhdet_fec!V74)</f>
        <v>0.8528549215027057</v>
      </c>
      <c r="W74" s="113">
        <f>IF(RES_hhdet_tes!W74=0,"",RES_hhdet_tes!W74/RES_hhdet_fec!W74)</f>
        <v>0.87329838061807774</v>
      </c>
      <c r="X74" s="113">
        <f>IF(RES_hhdet_tes!X74=0,"",RES_hhdet_tes!X74/RES_hhdet_fec!X74)</f>
        <v>0.87546198490742078</v>
      </c>
      <c r="Y74" s="113">
        <f>IF(RES_hhdet_tes!Y74=0,"",RES_hhdet_tes!Y74/RES_hhdet_fec!Y74)</f>
        <v>0.89879997559784064</v>
      </c>
      <c r="DA74" s="132" t="s">
        <v>1976</v>
      </c>
    </row>
    <row r="75" spans="1:105" ht="12" customHeight="1" x14ac:dyDescent="0.25">
      <c r="A75" s="108" t="s">
        <v>53</v>
      </c>
      <c r="B75" s="111" t="str">
        <f>IF(RES_hhdet_tes!B75=0,"",RES_hhdet_tes!B75/RES_hhdet_fec!B75)</f>
        <v/>
      </c>
      <c r="C75" s="111" t="str">
        <f>IF(RES_hhdet_tes!C75=0,"",RES_hhdet_tes!C75/RES_hhdet_fec!C75)</f>
        <v/>
      </c>
      <c r="D75" s="111" t="str">
        <f>IF(RES_hhdet_tes!D75=0,"",RES_hhdet_tes!D75/RES_hhdet_fec!D75)</f>
        <v/>
      </c>
      <c r="E75" s="111">
        <f>IF(RES_hhdet_tes!E75=0,"",RES_hhdet_tes!E75/RES_hhdet_fec!E75)</f>
        <v>0.60982254969743754</v>
      </c>
      <c r="F75" s="111">
        <f>IF(RES_hhdet_tes!F75=0,"",RES_hhdet_tes!F75/RES_hhdet_fec!F75)</f>
        <v>0.6100492423016689</v>
      </c>
      <c r="G75" s="111">
        <f>IF(RES_hhdet_tes!G75=0,"",RES_hhdet_tes!G75/RES_hhdet_fec!G75)</f>
        <v>0.61056428241418892</v>
      </c>
      <c r="H75" s="111">
        <f>IF(RES_hhdet_tes!H75=0,"",RES_hhdet_tes!H75/RES_hhdet_fec!H75)</f>
        <v>0.61058341677629402</v>
      </c>
      <c r="I75" s="111">
        <f>IF(RES_hhdet_tes!I75=0,"",RES_hhdet_tes!I75/RES_hhdet_fec!I75)</f>
        <v>0.61251131747290566</v>
      </c>
      <c r="J75" s="111">
        <f>IF(RES_hhdet_tes!J75=0,"",RES_hhdet_tes!J75/RES_hhdet_fec!J75)</f>
        <v>0.61812582702741625</v>
      </c>
      <c r="K75" s="111">
        <f>IF(RES_hhdet_tes!K75=0,"",RES_hhdet_tes!K75/RES_hhdet_fec!K75)</f>
        <v>0.61868282428770649</v>
      </c>
      <c r="L75" s="111">
        <f>IF(RES_hhdet_tes!L75=0,"",RES_hhdet_tes!L75/RES_hhdet_fec!L75)</f>
        <v>0.6189513193612165</v>
      </c>
      <c r="M75" s="111">
        <f>IF(RES_hhdet_tes!M75=0,"",RES_hhdet_tes!M75/RES_hhdet_fec!M75)</f>
        <v>0.62131322294953595</v>
      </c>
      <c r="N75" s="111">
        <f>IF(RES_hhdet_tes!N75=0,"",RES_hhdet_tes!N75/RES_hhdet_fec!N75)</f>
        <v>0.62943015316712514</v>
      </c>
      <c r="O75" s="111">
        <f>IF(RES_hhdet_tes!O75=0,"",RES_hhdet_tes!O75/RES_hhdet_fec!O75)</f>
        <v>0.63057605702227193</v>
      </c>
      <c r="P75" s="111">
        <f>IF(RES_hhdet_tes!P75=0,"",RES_hhdet_tes!P75/RES_hhdet_fec!P75)</f>
        <v>0.63550225202531463</v>
      </c>
      <c r="Q75" s="111">
        <f>IF(RES_hhdet_tes!Q75=0,"",RES_hhdet_tes!Q75/RES_hhdet_fec!Q75)</f>
        <v>0.6475757154946582</v>
      </c>
      <c r="R75" s="111">
        <f>IF(RES_hhdet_tes!R75=0,"",RES_hhdet_tes!R75/RES_hhdet_fec!R75)</f>
        <v>0.66768926083734426</v>
      </c>
      <c r="S75" s="111">
        <f>IF(RES_hhdet_tes!S75=0,"",RES_hhdet_tes!S75/RES_hhdet_fec!S75)</f>
        <v>0.67478747641732506</v>
      </c>
      <c r="T75" s="111">
        <f>IF(RES_hhdet_tes!T75=0,"",RES_hhdet_tes!T75/RES_hhdet_fec!T75)</f>
        <v>0.68509969806000981</v>
      </c>
      <c r="U75" s="111">
        <f>IF(RES_hhdet_tes!U75=0,"",RES_hhdet_tes!U75/RES_hhdet_fec!U75)</f>
        <v>0.69974846782741729</v>
      </c>
      <c r="V75" s="111">
        <f>IF(RES_hhdet_tes!V75=0,"",RES_hhdet_tes!V75/RES_hhdet_fec!V75)</f>
        <v>0.71886676167242314</v>
      </c>
      <c r="W75" s="111">
        <f>IF(RES_hhdet_tes!W75=0,"",RES_hhdet_tes!W75/RES_hhdet_fec!W75)</f>
        <v>0.73065487353787484</v>
      </c>
      <c r="X75" s="111">
        <f>IF(RES_hhdet_tes!X75=0,"",RES_hhdet_tes!X75/RES_hhdet_fec!X75)</f>
        <v>0.74793347366382523</v>
      </c>
      <c r="Y75" s="111">
        <f>IF(RES_hhdet_tes!Y75=0,"",RES_hhdet_tes!Y75/RES_hhdet_fec!Y75)</f>
        <v>0.76723506888508819</v>
      </c>
      <c r="DA75" s="63" t="s">
        <v>1977</v>
      </c>
    </row>
    <row r="76" spans="1:105" ht="12" customHeight="1" x14ac:dyDescent="0.25">
      <c r="A76" s="108" t="s">
        <v>52</v>
      </c>
      <c r="B76" s="111" t="str">
        <f>IF(RES_hhdet_tes!B76=0,"",RES_hhdet_tes!B76/RES_hhdet_fec!B76)</f>
        <v/>
      </c>
      <c r="C76" s="111" t="str">
        <f>IF(RES_hhdet_tes!C76=0,"",RES_hhdet_tes!C76/RES_hhdet_fec!C76)</f>
        <v/>
      </c>
      <c r="D76" s="111" t="str">
        <f>IF(RES_hhdet_tes!D76=0,"",RES_hhdet_tes!D76/RES_hhdet_fec!D76)</f>
        <v/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0.57294085340619194</v>
      </c>
      <c r="C77" s="124">
        <f>IF(RES_hhdet_tes!C77=0,"",RES_hhdet_tes!C77/RES_hhdet_fec!C77)</f>
        <v>0.57342176074807261</v>
      </c>
      <c r="D77" s="124">
        <f>IF(RES_hhdet_tes!D77=0,"",RES_hhdet_tes!D77/RES_hhdet_fec!D77)</f>
        <v>0.5735536606365611</v>
      </c>
      <c r="E77" s="124">
        <f>IF(RES_hhdet_tes!E77=0,"",RES_hhdet_tes!E77/RES_hhdet_fec!E77)</f>
        <v>0.57359679695677235</v>
      </c>
      <c r="F77" s="124">
        <f>IF(RES_hhdet_tes!F77=0,"",RES_hhdet_tes!F77/RES_hhdet_fec!F77)</f>
        <v>0.57398202354108296</v>
      </c>
      <c r="G77" s="124">
        <f>IF(RES_hhdet_tes!G77=0,"",RES_hhdet_tes!G77/RES_hhdet_fec!G77)</f>
        <v>0.57485176239982183</v>
      </c>
      <c r="H77" s="124">
        <f>IF(RES_hhdet_tes!H77=0,"",RES_hhdet_tes!H77/RES_hhdet_fec!H77)</f>
        <v>0.57453826811950004</v>
      </c>
      <c r="I77" s="124">
        <f>IF(RES_hhdet_tes!I77=0,"",RES_hhdet_tes!I77/RES_hhdet_fec!I77)</f>
        <v>0.57376634732884746</v>
      </c>
      <c r="J77" s="124">
        <f>IF(RES_hhdet_tes!J77=0,"",RES_hhdet_tes!J77/RES_hhdet_fec!J77)</f>
        <v>0.57612383344295681</v>
      </c>
      <c r="K77" s="124">
        <f>IF(RES_hhdet_tes!K77=0,"",RES_hhdet_tes!K77/RES_hhdet_fec!K77)</f>
        <v>0.57582187603337998</v>
      </c>
      <c r="L77" s="124">
        <f>IF(RES_hhdet_tes!L77=0,"",RES_hhdet_tes!L77/RES_hhdet_fec!L77)</f>
        <v>0.57590723598509863</v>
      </c>
      <c r="M77" s="124">
        <f>IF(RES_hhdet_tes!M77=0,"",RES_hhdet_tes!M77/RES_hhdet_fec!M77)</f>
        <v>0.57712068133126393</v>
      </c>
      <c r="N77" s="124">
        <f>IF(RES_hhdet_tes!N77=0,"",RES_hhdet_tes!N77/RES_hhdet_fec!N77)</f>
        <v>0.57937828426067517</v>
      </c>
      <c r="O77" s="124">
        <f>IF(RES_hhdet_tes!O77=0,"",RES_hhdet_tes!O77/RES_hhdet_fec!O77)</f>
        <v>0.57928533044181496</v>
      </c>
      <c r="P77" s="124">
        <f>IF(RES_hhdet_tes!P77=0,"",RES_hhdet_tes!P77/RES_hhdet_fec!P77)</f>
        <v>0.57987024780043195</v>
      </c>
      <c r="Q77" s="124">
        <f>IF(RES_hhdet_tes!Q77=0,"",RES_hhdet_tes!Q77/RES_hhdet_fec!Q77)</f>
        <v>0.58041492551744633</v>
      </c>
      <c r="R77" s="124">
        <f>IF(RES_hhdet_tes!R77=0,"",RES_hhdet_tes!R77/RES_hhdet_fec!R77)</f>
        <v>0.58188173680764699</v>
      </c>
      <c r="S77" s="124">
        <f>IF(RES_hhdet_tes!S77=0,"",RES_hhdet_tes!S77/RES_hhdet_fec!S77)</f>
        <v>0.58484416781646009</v>
      </c>
      <c r="T77" s="124">
        <f>IF(RES_hhdet_tes!T77=0,"",RES_hhdet_tes!T77/RES_hhdet_fec!T77)</f>
        <v>0.58868911150779579</v>
      </c>
      <c r="U77" s="124">
        <f>IF(RES_hhdet_tes!U77=0,"",RES_hhdet_tes!U77/RES_hhdet_fec!U77)</f>
        <v>0.5933639358946079</v>
      </c>
      <c r="V77" s="124">
        <f>IF(RES_hhdet_tes!V77=0,"",RES_hhdet_tes!V77/RES_hhdet_fec!V77)</f>
        <v>0.59878010198373965</v>
      </c>
      <c r="W77" s="124">
        <f>IF(RES_hhdet_tes!W77=0,"",RES_hhdet_tes!W77/RES_hhdet_fec!W77)</f>
        <v>0.60482461605149163</v>
      </c>
      <c r="X77" s="124">
        <f>IF(RES_hhdet_tes!X77=0,"",RES_hhdet_tes!X77/RES_hhdet_fec!X77)</f>
        <v>0.61165403643945604</v>
      </c>
      <c r="Y77" s="124">
        <f>IF(RES_hhdet_tes!Y77=0,"",RES_hhdet_tes!Y77/RES_hhdet_fec!Y77)</f>
        <v>0.62083214176877433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0.56285287987659449</v>
      </c>
      <c r="C78" s="111">
        <f>IF(RES_hhdet_tes!C78=0,"",RES_hhdet_tes!C78/RES_hhdet_fec!C78)</f>
        <v>0.56397271205415622</v>
      </c>
      <c r="D78" s="111">
        <f>IF(RES_hhdet_tes!D78=0,"",RES_hhdet_tes!D78/RES_hhdet_fec!D78)</f>
        <v>0.56518305922941503</v>
      </c>
      <c r="E78" s="111">
        <f>IF(RES_hhdet_tes!E78=0,"",RES_hhdet_tes!E78/RES_hhdet_fec!E78)</f>
        <v>0.5664832089052233</v>
      </c>
      <c r="F78" s="111">
        <f>IF(RES_hhdet_tes!F78=0,"",RES_hhdet_tes!F78/RES_hhdet_fec!F78)</f>
        <v>0.56777875640561792</v>
      </c>
      <c r="G78" s="111">
        <f>IF(RES_hhdet_tes!G78=0,"",RES_hhdet_tes!G78/RES_hhdet_fec!G78)</f>
        <v>0.56913067460997901</v>
      </c>
      <c r="H78" s="111">
        <f>IF(RES_hhdet_tes!H78=0,"",RES_hhdet_tes!H78/RES_hhdet_fec!H78)</f>
        <v>0.57057977314494468</v>
      </c>
      <c r="I78" s="111">
        <f>IF(RES_hhdet_tes!I78=0,"",RES_hhdet_tes!I78/RES_hhdet_fec!I78)</f>
        <v>0.57136705437134439</v>
      </c>
      <c r="J78" s="111">
        <f>IF(RES_hhdet_tes!J78=0,"",RES_hhdet_tes!J78/RES_hhdet_fec!J78)</f>
        <v>0.57185705779430274</v>
      </c>
      <c r="K78" s="111">
        <f>IF(RES_hhdet_tes!K78=0,"",RES_hhdet_tes!K78/RES_hhdet_fec!K78)</f>
        <v>0.57259239682624352</v>
      </c>
      <c r="L78" s="111">
        <f>IF(RES_hhdet_tes!L78=0,"",RES_hhdet_tes!L78/RES_hhdet_fec!L78)</f>
        <v>0.57336882775449549</v>
      </c>
      <c r="M78" s="111">
        <f>IF(RES_hhdet_tes!M78=0,"",RES_hhdet_tes!M78/RES_hhdet_fec!M78)</f>
        <v>0.57409121089128812</v>
      </c>
      <c r="N78" s="111">
        <f>IF(RES_hhdet_tes!N78=0,"",RES_hhdet_tes!N78/RES_hhdet_fec!N78)</f>
        <v>0.57476425684109256</v>
      </c>
      <c r="O78" s="111">
        <f>IF(RES_hhdet_tes!O78=0,"",RES_hhdet_tes!O78/RES_hhdet_fec!O78)</f>
        <v>0.5753302339682238</v>
      </c>
      <c r="P78" s="111">
        <f>IF(RES_hhdet_tes!P78=0,"",RES_hhdet_tes!P78/RES_hhdet_fec!P78)</f>
        <v>0.57564963853022111</v>
      </c>
      <c r="Q78" s="111">
        <f>IF(RES_hhdet_tes!Q78=0,"",RES_hhdet_tes!Q78/RES_hhdet_fec!Q78)</f>
        <v>0.57634183246431991</v>
      </c>
      <c r="R78" s="111">
        <f>IF(RES_hhdet_tes!R78=0,"",RES_hhdet_tes!R78/RES_hhdet_fec!R78)</f>
        <v>0.57803755946235735</v>
      </c>
      <c r="S78" s="111">
        <f>IF(RES_hhdet_tes!S78=0,"",RES_hhdet_tes!S78/RES_hhdet_fec!S78)</f>
        <v>0.58092830470766577</v>
      </c>
      <c r="T78" s="111">
        <f>IF(RES_hhdet_tes!T78=0,"",RES_hhdet_tes!T78/RES_hhdet_fec!T78)</f>
        <v>0.58464292372145987</v>
      </c>
      <c r="U78" s="111">
        <f>IF(RES_hhdet_tes!U78=0,"",RES_hhdet_tes!U78/RES_hhdet_fec!U78)</f>
        <v>0.58907346098862168</v>
      </c>
      <c r="V78" s="111">
        <f>IF(RES_hhdet_tes!V78=0,"",RES_hhdet_tes!V78/RES_hhdet_fec!V78)</f>
        <v>0.59383274679707809</v>
      </c>
      <c r="W78" s="111">
        <f>IF(RES_hhdet_tes!W78=0,"",RES_hhdet_tes!W78/RES_hhdet_fec!W78)</f>
        <v>0.59844585870124289</v>
      </c>
      <c r="X78" s="111">
        <f>IF(RES_hhdet_tes!X78=0,"",RES_hhdet_tes!X78/RES_hhdet_fec!X78)</f>
        <v>0.60213901743350218</v>
      </c>
      <c r="Y78" s="111">
        <f>IF(RES_hhdet_tes!Y78=0,"",RES_hhdet_tes!Y78/RES_hhdet_fec!Y78)</f>
        <v>0.60659609987814189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0.72790410791098592</v>
      </c>
      <c r="C79" s="45">
        <f>IF(RES_hhdet_tes!C79=0,"",RES_hhdet_tes!C79/RES_hhdet_fec!C79)</f>
        <v>0.72992000109144251</v>
      </c>
      <c r="D79" s="45">
        <f>IF(RES_hhdet_tes!D79=0,"",RES_hhdet_tes!D79/RES_hhdet_fec!D79)</f>
        <v>0.73056240515504522</v>
      </c>
      <c r="E79" s="45">
        <f>IF(RES_hhdet_tes!E79=0,"",RES_hhdet_tes!E79/RES_hhdet_fec!E79)</f>
        <v>0.73222205484624103</v>
      </c>
      <c r="F79" s="45">
        <f>IF(RES_hhdet_tes!F79=0,"",RES_hhdet_tes!F79/RES_hhdet_fec!F79)</f>
        <v>0.73440470198647756</v>
      </c>
      <c r="G79" s="45">
        <f>IF(RES_hhdet_tes!G79=0,"",RES_hhdet_tes!G79/RES_hhdet_fec!G79)</f>
        <v>0.73798849679892264</v>
      </c>
      <c r="H79" s="45">
        <f>IF(RES_hhdet_tes!H79=0,"",RES_hhdet_tes!H79/RES_hhdet_fec!H79)</f>
        <v>0.74349244516426694</v>
      </c>
      <c r="I79" s="45">
        <f>IF(RES_hhdet_tes!I79=0,"",RES_hhdet_tes!I79/RES_hhdet_fec!I79)</f>
        <v>0.74603534054746201</v>
      </c>
      <c r="J79" s="45">
        <f>IF(RES_hhdet_tes!J79=0,"",RES_hhdet_tes!J79/RES_hhdet_fec!J79)</f>
        <v>0.74818927392892487</v>
      </c>
      <c r="K79" s="45">
        <f>IF(RES_hhdet_tes!K79=0,"",RES_hhdet_tes!K79/RES_hhdet_fec!K79)</f>
        <v>0.75070002755912646</v>
      </c>
      <c r="L79" s="45">
        <f>IF(RES_hhdet_tes!L79=0,"",RES_hhdet_tes!L79/RES_hhdet_fec!L79)</f>
        <v>0.75392277933986351</v>
      </c>
      <c r="M79" s="45">
        <f>IF(RES_hhdet_tes!M79=0,"",RES_hhdet_tes!M79/RES_hhdet_fec!M79)</f>
        <v>0.75426326162434965</v>
      </c>
      <c r="N79" s="45">
        <f>IF(RES_hhdet_tes!N79=0,"",RES_hhdet_tes!N79/RES_hhdet_fec!N79)</f>
        <v>0.75666676165961777</v>
      </c>
      <c r="O79" s="45">
        <f>IF(RES_hhdet_tes!O79=0,"",RES_hhdet_tes!O79/RES_hhdet_fec!O79)</f>
        <v>0.76346916287577393</v>
      </c>
      <c r="P79" s="45">
        <f>IF(RES_hhdet_tes!P79=0,"",RES_hhdet_tes!P79/RES_hhdet_fec!P79)</f>
        <v>0.76469438139611268</v>
      </c>
      <c r="Q79" s="45">
        <f>IF(RES_hhdet_tes!Q79=0,"",RES_hhdet_tes!Q79/RES_hhdet_fec!Q79)</f>
        <v>0.76546660626278817</v>
      </c>
      <c r="R79" s="45">
        <f>IF(RES_hhdet_tes!R79=0,"",RES_hhdet_tes!R79/RES_hhdet_fec!R79)</f>
        <v>0.76780731893062448</v>
      </c>
      <c r="S79" s="45">
        <f>IF(RES_hhdet_tes!S79=0,"",RES_hhdet_tes!S79/RES_hhdet_fec!S79)</f>
        <v>0.77229272353576583</v>
      </c>
      <c r="T79" s="45">
        <f>IF(RES_hhdet_tes!T79=0,"",RES_hhdet_tes!T79/RES_hhdet_fec!T79)</f>
        <v>0.78042075384262022</v>
      </c>
      <c r="U79" s="45">
        <f>IF(RES_hhdet_tes!U79=0,"",RES_hhdet_tes!U79/RES_hhdet_fec!U79)</f>
        <v>0.79571857351680997</v>
      </c>
      <c r="V79" s="45">
        <f>IF(RES_hhdet_tes!V79=0,"",RES_hhdet_tes!V79/RES_hhdet_fec!V79)</f>
        <v>0.82448737151185703</v>
      </c>
      <c r="W79" s="45">
        <f>IF(RES_hhdet_tes!W79=0,"",RES_hhdet_tes!W79/RES_hhdet_fec!W79)</f>
        <v>0.84752661526332407</v>
      </c>
      <c r="X79" s="45">
        <f>IF(RES_hhdet_tes!X79=0,"",RES_hhdet_tes!X79/RES_hhdet_fec!X79)</f>
        <v>0.85637995106228593</v>
      </c>
      <c r="Y79" s="45">
        <f>IF(RES_hhdet_tes!Y79=0,"",RES_hhdet_tes!Y79/RES_hhdet_fec!Y79)</f>
        <v>0.86805893467441975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0.43826178485891792</v>
      </c>
      <c r="C81" s="119">
        <f>IF(RES_hhdet_tes!C81=0,"",RES_hhdet_tes!C81/RES_hhdet_fec!C81)</f>
        <v>0.44521178511756127</v>
      </c>
      <c r="D81" s="119">
        <f>IF(RES_hhdet_tes!D81=0,"",RES_hhdet_tes!D81/RES_hhdet_fec!D81)</f>
        <v>0.45744897384439326</v>
      </c>
      <c r="E81" s="119">
        <f>IF(RES_hhdet_tes!E81=0,"",RES_hhdet_tes!E81/RES_hhdet_fec!E81)</f>
        <v>0.470403530975672</v>
      </c>
      <c r="F81" s="119">
        <f>IF(RES_hhdet_tes!F81=0,"",RES_hhdet_tes!F81/RES_hhdet_fec!F81)</f>
        <v>0.48402320449442882</v>
      </c>
      <c r="G81" s="119">
        <f>IF(RES_hhdet_tes!G81=0,"",RES_hhdet_tes!G81/RES_hhdet_fec!G81)</f>
        <v>0.49914708042665051</v>
      </c>
      <c r="H81" s="119">
        <f>IF(RES_hhdet_tes!H81=0,"",RES_hhdet_tes!H81/RES_hhdet_fec!H81)</f>
        <v>0.51436344946585688</v>
      </c>
      <c r="I81" s="119">
        <f>IF(RES_hhdet_tes!I81=0,"",RES_hhdet_tes!I81/RES_hhdet_fec!I81)</f>
        <v>0.52802196368090382</v>
      </c>
      <c r="J81" s="119">
        <f>IF(RES_hhdet_tes!J81=0,"",RES_hhdet_tes!J81/RES_hhdet_fec!J81)</f>
        <v>0.54068264323457715</v>
      </c>
      <c r="K81" s="119">
        <f>IF(RES_hhdet_tes!K81=0,"",RES_hhdet_tes!K81/RES_hhdet_fec!K81)</f>
        <v>0.55295627106694334</v>
      </c>
      <c r="L81" s="119">
        <f>IF(RES_hhdet_tes!L81=0,"",RES_hhdet_tes!L81/RES_hhdet_fec!L81)</f>
        <v>0.5643619257763457</v>
      </c>
      <c r="M81" s="119">
        <f>IF(RES_hhdet_tes!M81=0,"",RES_hhdet_tes!M81/RES_hhdet_fec!M81)</f>
        <v>0.57767129293999764</v>
      </c>
      <c r="N81" s="119">
        <f>IF(RES_hhdet_tes!N81=0,"",RES_hhdet_tes!N81/RES_hhdet_fec!N81)</f>
        <v>0.59317067490876663</v>
      </c>
      <c r="O81" s="119">
        <f>IF(RES_hhdet_tes!O81=0,"",RES_hhdet_tes!O81/RES_hhdet_fec!O81)</f>
        <v>0.60812447083660115</v>
      </c>
      <c r="P81" s="119">
        <f>IF(RES_hhdet_tes!P81=0,"",RES_hhdet_tes!P81/RES_hhdet_fec!P81)</f>
        <v>0.61320636888667879</v>
      </c>
      <c r="Q81" s="119">
        <f>IF(RES_hhdet_tes!Q81=0,"",RES_hhdet_tes!Q81/RES_hhdet_fec!Q81)</f>
        <v>0.61979600054834394</v>
      </c>
      <c r="R81" s="119">
        <f>IF(RES_hhdet_tes!R81=0,"",RES_hhdet_tes!R81/RES_hhdet_fec!R81)</f>
        <v>0.62652224278295943</v>
      </c>
      <c r="S81" s="119">
        <f>IF(RES_hhdet_tes!S81=0,"",RES_hhdet_tes!S81/RES_hhdet_fec!S81)</f>
        <v>0.6352355144188282</v>
      </c>
      <c r="T81" s="119">
        <f>IF(RES_hhdet_tes!T81=0,"",RES_hhdet_tes!T81/RES_hhdet_fec!T81)</f>
        <v>0.64655887046421101</v>
      </c>
      <c r="U81" s="119">
        <f>IF(RES_hhdet_tes!U81=0,"",RES_hhdet_tes!U81/RES_hhdet_fec!U81)</f>
        <v>0.65866017299807822</v>
      </c>
      <c r="V81" s="119">
        <f>IF(RES_hhdet_tes!V81=0,"",RES_hhdet_tes!V81/RES_hhdet_fec!V81)</f>
        <v>0.668973305236227</v>
      </c>
      <c r="W81" s="119">
        <f>IF(RES_hhdet_tes!W81=0,"",RES_hhdet_tes!W81/RES_hhdet_fec!W81)</f>
        <v>0.6791483876335721</v>
      </c>
      <c r="X81" s="119">
        <f>IF(RES_hhdet_tes!X81=0,"",RES_hhdet_tes!X81/RES_hhdet_fec!X81)</f>
        <v>0.68700981531801275</v>
      </c>
      <c r="Y81" s="119">
        <f>IF(RES_hhdet_tes!Y81=0,"",RES_hhdet_tes!Y81/RES_hhdet_fec!Y81)</f>
        <v>0.69707005000635247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0.41420568808596164</v>
      </c>
      <c r="C82" s="124">
        <f>IF(RES_hhdet_tes!C82=0,"",RES_hhdet_tes!C82/RES_hhdet_fec!C82)</f>
        <v>0.42260350755990117</v>
      </c>
      <c r="D82" s="124">
        <f>IF(RES_hhdet_tes!D82=0,"",RES_hhdet_tes!D82/RES_hhdet_fec!D82)</f>
        <v>0.43528327782167237</v>
      </c>
      <c r="E82" s="124">
        <f>IF(RES_hhdet_tes!E82=0,"",RES_hhdet_tes!E82/RES_hhdet_fec!E82)</f>
        <v>0.44796243241729228</v>
      </c>
      <c r="F82" s="124">
        <f>IF(RES_hhdet_tes!F82=0,"",RES_hhdet_tes!F82/RES_hhdet_fec!F82)</f>
        <v>0.46230535321139299</v>
      </c>
      <c r="G82" s="124">
        <f>IF(RES_hhdet_tes!G82=0,"",RES_hhdet_tes!G82/RES_hhdet_fec!G82)</f>
        <v>0.47744621775970919</v>
      </c>
      <c r="H82" s="124">
        <f>IF(RES_hhdet_tes!H82=0,"",RES_hhdet_tes!H82/RES_hhdet_fec!H82)</f>
        <v>0.49247884622945404</v>
      </c>
      <c r="I82" s="124">
        <f>IF(RES_hhdet_tes!I82=0,"",RES_hhdet_tes!I82/RES_hhdet_fec!I82)</f>
        <v>0.50817720895818452</v>
      </c>
      <c r="J82" s="124">
        <f>IF(RES_hhdet_tes!J82=0,"",RES_hhdet_tes!J82/RES_hhdet_fec!J82)</f>
        <v>0.52198641293187364</v>
      </c>
      <c r="K82" s="124">
        <f>IF(RES_hhdet_tes!K82=0,"",RES_hhdet_tes!K82/RES_hhdet_fec!K82)</f>
        <v>0.53544990544171733</v>
      </c>
      <c r="L82" s="124">
        <f>IF(RES_hhdet_tes!L82=0,"",RES_hhdet_tes!L82/RES_hhdet_fec!L82)</f>
        <v>0.54786074775084082</v>
      </c>
      <c r="M82" s="124">
        <f>IF(RES_hhdet_tes!M82=0,"",RES_hhdet_tes!M82/RES_hhdet_fec!M82)</f>
        <v>0.56346582842069715</v>
      </c>
      <c r="N82" s="124">
        <f>IF(RES_hhdet_tes!N82=0,"",RES_hhdet_tes!N82/RES_hhdet_fec!N82)</f>
        <v>0.57978999656589891</v>
      </c>
      <c r="O82" s="124">
        <f>IF(RES_hhdet_tes!O82=0,"",RES_hhdet_tes!O82/RES_hhdet_fec!O82)</f>
        <v>0.59534932556881059</v>
      </c>
      <c r="P82" s="124">
        <f>IF(RES_hhdet_tes!P82=0,"",RES_hhdet_tes!P82/RES_hhdet_fec!P82)</f>
        <v>0.60098136151426929</v>
      </c>
      <c r="Q82" s="124">
        <f>IF(RES_hhdet_tes!Q82=0,"",RES_hhdet_tes!Q82/RES_hhdet_fec!Q82)</f>
        <v>0.6060686364758936</v>
      </c>
      <c r="R82" s="124">
        <f>IF(RES_hhdet_tes!R82=0,"",RES_hhdet_tes!R82/RES_hhdet_fec!R82)</f>
        <v>0.61226070444387415</v>
      </c>
      <c r="S82" s="124">
        <f>IF(RES_hhdet_tes!S82=0,"",RES_hhdet_tes!S82/RES_hhdet_fec!S82)</f>
        <v>0.62055156362277941</v>
      </c>
      <c r="T82" s="124">
        <f>IF(RES_hhdet_tes!T82=0,"",RES_hhdet_tes!T82/RES_hhdet_fec!T82)</f>
        <v>0.6315273150971088</v>
      </c>
      <c r="U82" s="124">
        <f>IF(RES_hhdet_tes!U82=0,"",RES_hhdet_tes!U82/RES_hhdet_fec!U82)</f>
        <v>0.64352573327002127</v>
      </c>
      <c r="V82" s="124">
        <f>IF(RES_hhdet_tes!V82=0,"",RES_hhdet_tes!V82/RES_hhdet_fec!V82)</f>
        <v>0.6531914026967196</v>
      </c>
      <c r="W82" s="124">
        <f>IF(RES_hhdet_tes!W82=0,"",RES_hhdet_tes!W82/RES_hhdet_fec!W82)</f>
        <v>0.66282698657760519</v>
      </c>
      <c r="X82" s="124">
        <f>IF(RES_hhdet_tes!X82=0,"",RES_hhdet_tes!X82/RES_hhdet_fec!X82)</f>
        <v>0.67065507528612034</v>
      </c>
      <c r="Y82" s="124">
        <f>IF(RES_hhdet_tes!Y82=0,"",RES_hhdet_tes!Y82/RES_hhdet_fec!Y82)</f>
        <v>0.67943121586077093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0.4121148151401744</v>
      </c>
      <c r="C83" s="111">
        <f>IF(RES_hhdet_tes!C83=0,"",RES_hhdet_tes!C83/RES_hhdet_fec!C83)</f>
        <v>0.42052410050359934</v>
      </c>
      <c r="D83" s="111">
        <f>IF(RES_hhdet_tes!D83=0,"",RES_hhdet_tes!D83/RES_hhdet_fec!D83)</f>
        <v>0.4332578715146691</v>
      </c>
      <c r="E83" s="111">
        <f>IF(RES_hhdet_tes!E83=0,"",RES_hhdet_tes!E83/RES_hhdet_fec!E83)</f>
        <v>0.4459460920684496</v>
      </c>
      <c r="F83" s="111">
        <f>IF(RES_hhdet_tes!F83=0,"",RES_hhdet_tes!F83/RES_hhdet_fec!F83)</f>
        <v>0.46032286973521269</v>
      </c>
      <c r="G83" s="111">
        <f>IF(RES_hhdet_tes!G83=0,"",RES_hhdet_tes!G83/RES_hhdet_fec!G83)</f>
        <v>0.4754940098522733</v>
      </c>
      <c r="H83" s="111">
        <f>IF(RES_hhdet_tes!H83=0,"",RES_hhdet_tes!H83/RES_hhdet_fec!H83)</f>
        <v>0.49053663436843137</v>
      </c>
      <c r="I83" s="111">
        <f>IF(RES_hhdet_tes!I83=0,"",RES_hhdet_tes!I83/RES_hhdet_fec!I83)</f>
        <v>0.50631587749088436</v>
      </c>
      <c r="J83" s="111">
        <f>IF(RES_hhdet_tes!J83=0,"",RES_hhdet_tes!J83/RES_hhdet_fec!J83)</f>
        <v>0.52015076863944731</v>
      </c>
      <c r="K83" s="111">
        <f>IF(RES_hhdet_tes!K83=0,"",RES_hhdet_tes!K83/RES_hhdet_fec!K83)</f>
        <v>0.53363273171187775</v>
      </c>
      <c r="L83" s="111">
        <f>IF(RES_hhdet_tes!L83=0,"",RES_hhdet_tes!L83/RES_hhdet_fec!L83)</f>
        <v>0.54602009953764774</v>
      </c>
      <c r="M83" s="111">
        <f>IF(RES_hhdet_tes!M83=0,"",RES_hhdet_tes!M83/RES_hhdet_fec!M83)</f>
        <v>0.56174030173114387</v>
      </c>
      <c r="N83" s="111">
        <f>IF(RES_hhdet_tes!N83=0,"",RES_hhdet_tes!N83/RES_hhdet_fec!N83)</f>
        <v>0.57806605839347258</v>
      </c>
      <c r="O83" s="111">
        <f>IF(RES_hhdet_tes!O83=0,"",RES_hhdet_tes!O83/RES_hhdet_fec!O83)</f>
        <v>0.5936478656355535</v>
      </c>
      <c r="P83" s="111">
        <f>IF(RES_hhdet_tes!P83=0,"",RES_hhdet_tes!P83/RES_hhdet_fec!P83)</f>
        <v>0.59936057935136355</v>
      </c>
      <c r="Q83" s="111">
        <f>IF(RES_hhdet_tes!Q83=0,"",RES_hhdet_tes!Q83/RES_hhdet_fec!Q83)</f>
        <v>0.60443680615308981</v>
      </c>
      <c r="R83" s="111">
        <f>IF(RES_hhdet_tes!R83=0,"",RES_hhdet_tes!R83/RES_hhdet_fec!R83)</f>
        <v>0.61062635285965872</v>
      </c>
      <c r="S83" s="111">
        <f>IF(RES_hhdet_tes!S83=0,"",RES_hhdet_tes!S83/RES_hhdet_fec!S83)</f>
        <v>0.61892648973663644</v>
      </c>
      <c r="T83" s="111">
        <f>IF(RES_hhdet_tes!T83=0,"",RES_hhdet_tes!T83/RES_hhdet_fec!T83)</f>
        <v>0.62993617815938718</v>
      </c>
      <c r="U83" s="111">
        <f>IF(RES_hhdet_tes!U83=0,"",RES_hhdet_tes!U83/RES_hhdet_fec!U83)</f>
        <v>0.64194969227603016</v>
      </c>
      <c r="V83" s="111">
        <f>IF(RES_hhdet_tes!V83=0,"",RES_hhdet_tes!V83/RES_hhdet_fec!V83)</f>
        <v>0.65162886748075155</v>
      </c>
      <c r="W83" s="111">
        <f>IF(RES_hhdet_tes!W83=0,"",RES_hhdet_tes!W83/RES_hhdet_fec!W83)</f>
        <v>0.66129497703465578</v>
      </c>
      <c r="X83" s="111">
        <f>IF(RES_hhdet_tes!X83=0,"",RES_hhdet_tes!X83/RES_hhdet_fec!X83)</f>
        <v>0.6691643000840608</v>
      </c>
      <c r="Y83" s="111">
        <f>IF(RES_hhdet_tes!Y83=0,"",RES_hhdet_tes!Y83/RES_hhdet_fec!Y83)</f>
        <v>0.67798150880333552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1.7099596967558575</v>
      </c>
      <c r="C85" s="124">
        <f>IF(RES_hhdet_tes!C85=0,"",RES_hhdet_tes!C85/RES_hhdet_fec!C85)</f>
        <v>1.7465378851811191</v>
      </c>
      <c r="D85" s="124">
        <f>IF(RES_hhdet_tes!D85=0,"",RES_hhdet_tes!D85/RES_hhdet_fec!D85)</f>
        <v>1.8198846093099119</v>
      </c>
      <c r="E85" s="124">
        <f>IF(RES_hhdet_tes!E85=0,"",RES_hhdet_tes!E85/RES_hhdet_fec!E85)</f>
        <v>1.9761807573125385</v>
      </c>
      <c r="F85" s="124">
        <f>IF(RES_hhdet_tes!F85=0,"",RES_hhdet_tes!F85/RES_hhdet_fec!F85)</f>
        <v>2.1731440563969904</v>
      </c>
      <c r="G85" s="124">
        <f>IF(RES_hhdet_tes!G85=0,"",RES_hhdet_tes!G85/RES_hhdet_fec!G85)</f>
        <v>2.3527675769378824</v>
      </c>
      <c r="H85" s="124">
        <f>IF(RES_hhdet_tes!H85=0,"",RES_hhdet_tes!H85/RES_hhdet_fec!H85)</f>
        <v>2.507401811205499</v>
      </c>
      <c r="I85" s="124">
        <f>IF(RES_hhdet_tes!I85=0,"",RES_hhdet_tes!I85/RES_hhdet_fec!I85)</f>
        <v>2.5935384102219614</v>
      </c>
      <c r="J85" s="124">
        <f>IF(RES_hhdet_tes!J85=0,"",RES_hhdet_tes!J85/RES_hhdet_fec!J85)</f>
        <v>2.6519109319505225</v>
      </c>
      <c r="K85" s="124">
        <f>IF(RES_hhdet_tes!K85=0,"",RES_hhdet_tes!K85/RES_hhdet_fec!K85)</f>
        <v>2.7265182026553667</v>
      </c>
      <c r="L85" s="124">
        <f>IF(RES_hhdet_tes!L85=0,"",RES_hhdet_tes!L85/RES_hhdet_fec!L85)</f>
        <v>2.8082065066272066</v>
      </c>
      <c r="M85" s="124">
        <f>IF(RES_hhdet_tes!M85=0,"",RES_hhdet_tes!M85/RES_hhdet_fec!M85)</f>
        <v>2.9103135730510763</v>
      </c>
      <c r="N85" s="124">
        <f>IF(RES_hhdet_tes!N85=0,"",RES_hhdet_tes!N85/RES_hhdet_fec!N85)</f>
        <v>3.030281019032965</v>
      </c>
      <c r="O85" s="124">
        <f>IF(RES_hhdet_tes!O85=0,"",RES_hhdet_tes!O85/RES_hhdet_fec!O85)</f>
        <v>3.1800831277704247</v>
      </c>
      <c r="P85" s="124">
        <f>IF(RES_hhdet_tes!P85=0,"",RES_hhdet_tes!P85/RES_hhdet_fec!P85)</f>
        <v>3.3282390430291482</v>
      </c>
      <c r="Q85" s="124">
        <f>IF(RES_hhdet_tes!Q85=0,"",RES_hhdet_tes!Q85/RES_hhdet_fec!Q85)</f>
        <v>3.4656092069131041</v>
      </c>
      <c r="R85" s="124">
        <f>IF(RES_hhdet_tes!R85=0,"",RES_hhdet_tes!R85/RES_hhdet_fec!R85)</f>
        <v>3.5798091462623951</v>
      </c>
      <c r="S85" s="124">
        <f>IF(RES_hhdet_tes!S85=0,"",RES_hhdet_tes!S85/RES_hhdet_fec!S85)</f>
        <v>3.6629907801749431</v>
      </c>
      <c r="T85" s="124">
        <f>IF(RES_hhdet_tes!T85=0,"",RES_hhdet_tes!T85/RES_hhdet_fec!T85)</f>
        <v>3.7247698124617394</v>
      </c>
      <c r="U85" s="124">
        <f>IF(RES_hhdet_tes!U85=0,"",RES_hhdet_tes!U85/RES_hhdet_fec!U85)</f>
        <v>3.7669872694900524</v>
      </c>
      <c r="V85" s="124">
        <f>IF(RES_hhdet_tes!V85=0,"",RES_hhdet_tes!V85/RES_hhdet_fec!V85)</f>
        <v>3.7927337134669181</v>
      </c>
      <c r="W85" s="124">
        <f>IF(RES_hhdet_tes!W85=0,"",RES_hhdet_tes!W85/RES_hhdet_fec!W85)</f>
        <v>3.8129090811888169</v>
      </c>
      <c r="X85" s="124">
        <f>IF(RES_hhdet_tes!X85=0,"",RES_hhdet_tes!X85/RES_hhdet_fec!X85)</f>
        <v>3.8261708785509034</v>
      </c>
      <c r="Y85" s="124">
        <f>IF(RES_hhdet_tes!Y85=0,"",RES_hhdet_tes!Y85/RES_hhdet_fec!Y85)</f>
        <v>3.8390817854011421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1.7099596967558575</v>
      </c>
      <c r="C86" s="111">
        <f>IF(RES_hhdet_tes!C86=0,"",RES_hhdet_tes!C86/RES_hhdet_fec!C86)</f>
        <v>1.7465378851811191</v>
      </c>
      <c r="D86" s="111">
        <f>IF(RES_hhdet_tes!D86=0,"",RES_hhdet_tes!D86/RES_hhdet_fec!D86)</f>
        <v>1.8198846093099119</v>
      </c>
      <c r="E86" s="111">
        <f>IF(RES_hhdet_tes!E86=0,"",RES_hhdet_tes!E86/RES_hhdet_fec!E86)</f>
        <v>1.9761807573125385</v>
      </c>
      <c r="F86" s="111">
        <f>IF(RES_hhdet_tes!F86=0,"",RES_hhdet_tes!F86/RES_hhdet_fec!F86)</f>
        <v>2.1731440563969904</v>
      </c>
      <c r="G86" s="111">
        <f>IF(RES_hhdet_tes!G86=0,"",RES_hhdet_tes!G86/RES_hhdet_fec!G86)</f>
        <v>2.3527675769378824</v>
      </c>
      <c r="H86" s="111">
        <f>IF(RES_hhdet_tes!H86=0,"",RES_hhdet_tes!H86/RES_hhdet_fec!H86)</f>
        <v>2.507401811205499</v>
      </c>
      <c r="I86" s="111">
        <f>IF(RES_hhdet_tes!I86=0,"",RES_hhdet_tes!I86/RES_hhdet_fec!I86)</f>
        <v>2.5935384102219614</v>
      </c>
      <c r="J86" s="111">
        <f>IF(RES_hhdet_tes!J86=0,"",RES_hhdet_tes!J86/RES_hhdet_fec!J86)</f>
        <v>2.6519109319505225</v>
      </c>
      <c r="K86" s="111">
        <f>IF(RES_hhdet_tes!K86=0,"",RES_hhdet_tes!K86/RES_hhdet_fec!K86)</f>
        <v>2.7265182026553667</v>
      </c>
      <c r="L86" s="111">
        <f>IF(RES_hhdet_tes!L86=0,"",RES_hhdet_tes!L86/RES_hhdet_fec!L86)</f>
        <v>2.8082065066272066</v>
      </c>
      <c r="M86" s="111">
        <f>IF(RES_hhdet_tes!M86=0,"",RES_hhdet_tes!M86/RES_hhdet_fec!M86)</f>
        <v>2.9103135730510763</v>
      </c>
      <c r="N86" s="111">
        <f>IF(RES_hhdet_tes!N86=0,"",RES_hhdet_tes!N86/RES_hhdet_fec!N86)</f>
        <v>3.030281019032965</v>
      </c>
      <c r="O86" s="111">
        <f>IF(RES_hhdet_tes!O86=0,"",RES_hhdet_tes!O86/RES_hhdet_fec!O86)</f>
        <v>3.1800831277704247</v>
      </c>
      <c r="P86" s="111">
        <f>IF(RES_hhdet_tes!P86=0,"",RES_hhdet_tes!P86/RES_hhdet_fec!P86)</f>
        <v>3.3282390430291482</v>
      </c>
      <c r="Q86" s="111">
        <f>IF(RES_hhdet_tes!Q86=0,"",RES_hhdet_tes!Q86/RES_hhdet_fec!Q86)</f>
        <v>3.4656092069131041</v>
      </c>
      <c r="R86" s="111">
        <f>IF(RES_hhdet_tes!R86=0,"",RES_hhdet_tes!R86/RES_hhdet_fec!R86)</f>
        <v>3.5798091462623951</v>
      </c>
      <c r="S86" s="111">
        <f>IF(RES_hhdet_tes!S86=0,"",RES_hhdet_tes!S86/RES_hhdet_fec!S86)</f>
        <v>3.6629907801749431</v>
      </c>
      <c r="T86" s="111">
        <f>IF(RES_hhdet_tes!T86=0,"",RES_hhdet_tes!T86/RES_hhdet_fec!T86)</f>
        <v>3.7247698124617394</v>
      </c>
      <c r="U86" s="111">
        <f>IF(RES_hhdet_tes!U86=0,"",RES_hhdet_tes!U86/RES_hhdet_fec!U86)</f>
        <v>3.7669872694900524</v>
      </c>
      <c r="V86" s="111">
        <f>IF(RES_hhdet_tes!V86=0,"",RES_hhdet_tes!V86/RES_hhdet_fec!V86)</f>
        <v>3.7927337134669181</v>
      </c>
      <c r="W86" s="111">
        <f>IF(RES_hhdet_tes!W86=0,"",RES_hhdet_tes!W86/RES_hhdet_fec!W86)</f>
        <v>3.8129090811888169</v>
      </c>
      <c r="X86" s="111">
        <f>IF(RES_hhdet_tes!X86=0,"",RES_hhdet_tes!X86/RES_hhdet_fec!X86)</f>
        <v>3.8261708785509034</v>
      </c>
      <c r="Y86" s="111">
        <f>IF(RES_hhdet_tes!Y86=0,"",RES_hhdet_tes!Y86/RES_hhdet_fec!Y86)</f>
        <v>3.8390817854011421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0.53968823835386337</v>
      </c>
      <c r="C87" s="124">
        <f>IF(RES_hhdet_tes!C87=0,"",RES_hhdet_tes!C87/RES_hhdet_fec!C87)</f>
        <v>0.54538837996855105</v>
      </c>
      <c r="D87" s="124">
        <f>IF(RES_hhdet_tes!D87=0,"",RES_hhdet_tes!D87/RES_hhdet_fec!D87)</f>
        <v>0.5516804834780451</v>
      </c>
      <c r="E87" s="124">
        <f>IF(RES_hhdet_tes!E87=0,"",RES_hhdet_tes!E87/RES_hhdet_fec!E87)</f>
        <v>0.56134294752585523</v>
      </c>
      <c r="F87" s="124">
        <f>IF(RES_hhdet_tes!F87=0,"",RES_hhdet_tes!F87/RES_hhdet_fec!F87)</f>
        <v>0.56936888589563051</v>
      </c>
      <c r="G87" s="124">
        <f>IF(RES_hhdet_tes!G87=0,"",RES_hhdet_tes!G87/RES_hhdet_fec!G87)</f>
        <v>0.57652959906069634</v>
      </c>
      <c r="H87" s="124">
        <f>IF(RES_hhdet_tes!H87=0,"",RES_hhdet_tes!H87/RES_hhdet_fec!H87)</f>
        <v>0.5864708914009793</v>
      </c>
      <c r="I87" s="124">
        <f>IF(RES_hhdet_tes!I87=0,"",RES_hhdet_tes!I87/RES_hhdet_fec!I87)</f>
        <v>0.59321851349764065</v>
      </c>
      <c r="J87" s="124">
        <f>IF(RES_hhdet_tes!J87=0,"",RES_hhdet_tes!J87/RES_hhdet_fec!J87)</f>
        <v>0.60081159633076775</v>
      </c>
      <c r="K87" s="124">
        <f>IF(RES_hhdet_tes!K87=0,"",RES_hhdet_tes!K87/RES_hhdet_fec!K87)</f>
        <v>0.6087426488799571</v>
      </c>
      <c r="L87" s="124">
        <f>IF(RES_hhdet_tes!L87=0,"",RES_hhdet_tes!L87/RES_hhdet_fec!L87)</f>
        <v>0.61742524374007257</v>
      </c>
      <c r="M87" s="124">
        <f>IF(RES_hhdet_tes!M87=0,"",RES_hhdet_tes!M87/RES_hhdet_fec!M87)</f>
        <v>0.62731936885961337</v>
      </c>
      <c r="N87" s="124">
        <f>IF(RES_hhdet_tes!N87=0,"",RES_hhdet_tes!N87/RES_hhdet_fec!N87)</f>
        <v>0.63801966537266908</v>
      </c>
      <c r="O87" s="124">
        <f>IF(RES_hhdet_tes!O87=0,"",RES_hhdet_tes!O87/RES_hhdet_fec!O87)</f>
        <v>0.64886511506269096</v>
      </c>
      <c r="P87" s="124">
        <f>IF(RES_hhdet_tes!P87=0,"",RES_hhdet_tes!P87/RES_hhdet_fec!P87)</f>
        <v>0.65658419514941357</v>
      </c>
      <c r="Q87" s="124">
        <f>IF(RES_hhdet_tes!Q87=0,"",RES_hhdet_tes!Q87/RES_hhdet_fec!Q87)</f>
        <v>0.66498692903226242</v>
      </c>
      <c r="R87" s="124">
        <f>IF(RES_hhdet_tes!R87=0,"",RES_hhdet_tes!R87/RES_hhdet_fec!R87)</f>
        <v>0.67415484031580086</v>
      </c>
      <c r="S87" s="124">
        <f>IF(RES_hhdet_tes!S87=0,"",RES_hhdet_tes!S87/RES_hhdet_fec!S87)</f>
        <v>0.685004216882247</v>
      </c>
      <c r="T87" s="124">
        <f>IF(RES_hhdet_tes!T87=0,"",RES_hhdet_tes!T87/RES_hhdet_fec!T87)</f>
        <v>0.69881553605070224</v>
      </c>
      <c r="U87" s="124">
        <f>IF(RES_hhdet_tes!U87=0,"",RES_hhdet_tes!U87/RES_hhdet_fec!U87)</f>
        <v>0.71406266892618764</v>
      </c>
      <c r="V87" s="124">
        <f>IF(RES_hhdet_tes!V87=0,"",RES_hhdet_tes!V87/RES_hhdet_fec!V87)</f>
        <v>0.72689063892035077</v>
      </c>
      <c r="W87" s="124">
        <f>IF(RES_hhdet_tes!W87=0,"",RES_hhdet_tes!W87/RES_hhdet_fec!W87)</f>
        <v>0.7402807854589144</v>
      </c>
      <c r="X87" s="124">
        <f>IF(RES_hhdet_tes!X87=0,"",RES_hhdet_tes!X87/RES_hhdet_fec!X87)</f>
        <v>0.75010745147397861</v>
      </c>
      <c r="Y87" s="124">
        <f>IF(RES_hhdet_tes!Y87=0,"",RES_hhdet_tes!Y87/RES_hhdet_fec!Y87)</f>
        <v>0.76164196298654685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0.42524703987204387</v>
      </c>
      <c r="C88" s="111">
        <f>IF(RES_hhdet_tes!C88=0,"",RES_hhdet_tes!C88/RES_hhdet_fec!C88)</f>
        <v>0.43393095801932458</v>
      </c>
      <c r="D88" s="111">
        <f>IF(RES_hhdet_tes!D88=0,"",RES_hhdet_tes!D88/RES_hhdet_fec!D88)</f>
        <v>0.44741324945382882</v>
      </c>
      <c r="E88" s="111">
        <f>IF(RES_hhdet_tes!E88=0,"",RES_hhdet_tes!E88/RES_hhdet_fec!E88)</f>
        <v>0.46107870217131225</v>
      </c>
      <c r="F88" s="111">
        <f>IF(RES_hhdet_tes!F88=0,"",RES_hhdet_tes!F88/RES_hhdet_fec!F88)</f>
        <v>0.47678266325940488</v>
      </c>
      <c r="G88" s="111">
        <f>IF(RES_hhdet_tes!G88=0,"",RES_hhdet_tes!G88/RES_hhdet_fec!G88)</f>
        <v>0.49351390256236416</v>
      </c>
      <c r="H88" s="111">
        <f>IF(RES_hhdet_tes!H88=0,"",RES_hhdet_tes!H88/RES_hhdet_fec!H88)</f>
        <v>0.51026290355334036</v>
      </c>
      <c r="I88" s="111">
        <f>IF(RES_hhdet_tes!I88=0,"",RES_hhdet_tes!I88/RES_hhdet_fec!I88)</f>
        <v>0.52801262066998755</v>
      </c>
      <c r="J88" s="111">
        <f>IF(RES_hhdet_tes!J88=0,"",RES_hhdet_tes!J88/RES_hhdet_fec!J88)</f>
        <v>0.54926315316459962</v>
      </c>
      <c r="K88" s="111">
        <f>IF(RES_hhdet_tes!K88=0,"",RES_hhdet_tes!K88/RES_hhdet_fec!K88)</f>
        <v>0.56765541972788036</v>
      </c>
      <c r="L88" s="111">
        <f>IF(RES_hhdet_tes!L88=0,"",RES_hhdet_tes!L88/RES_hhdet_fec!L88)</f>
        <v>0.58589542457610244</v>
      </c>
      <c r="M88" s="111">
        <f>IF(RES_hhdet_tes!M88=0,"",RES_hhdet_tes!M88/RES_hhdet_fec!M88)</f>
        <v>0.60860869331453038</v>
      </c>
      <c r="N88" s="111">
        <f>IF(RES_hhdet_tes!N88=0,"",RES_hhdet_tes!N88/RES_hhdet_fec!N88)</f>
        <v>0.63354478262253544</v>
      </c>
      <c r="O88" s="111">
        <f>IF(RES_hhdet_tes!O88=0,"",RES_hhdet_tes!O88/RES_hhdet_fec!O88)</f>
        <v>0.65368170271726189</v>
      </c>
      <c r="P88" s="111">
        <f>IF(RES_hhdet_tes!P88=0,"",RES_hhdet_tes!P88/RES_hhdet_fec!P88)</f>
        <v>0.66040344463688128</v>
      </c>
      <c r="Q88" s="111">
        <f>IF(RES_hhdet_tes!Q88=0,"",RES_hhdet_tes!Q88/RES_hhdet_fec!Q88)</f>
        <v>0.6662799161824059</v>
      </c>
      <c r="R88" s="111">
        <f>IF(RES_hhdet_tes!R88=0,"",RES_hhdet_tes!R88/RES_hhdet_fec!R88)</f>
        <v>0.67535401796017636</v>
      </c>
      <c r="S88" s="111">
        <f>IF(RES_hhdet_tes!S88=0,"",RES_hhdet_tes!S88/RES_hhdet_fec!S88)</f>
        <v>0.68712633186995431</v>
      </c>
      <c r="T88" s="111">
        <f>IF(RES_hhdet_tes!T88=0,"",RES_hhdet_tes!T88/RES_hhdet_fec!T88)</f>
        <v>0.69969495540338078</v>
      </c>
      <c r="U88" s="111">
        <f>IF(RES_hhdet_tes!U88=0,"",RES_hhdet_tes!U88/RES_hhdet_fec!U88)</f>
        <v>0.71163998973949072</v>
      </c>
      <c r="V88" s="111">
        <f>IF(RES_hhdet_tes!V88=0,"",RES_hhdet_tes!V88/RES_hhdet_fec!V88)</f>
        <v>0.7232155145979795</v>
      </c>
      <c r="W88" s="111">
        <f>IF(RES_hhdet_tes!W88=0,"",RES_hhdet_tes!W88/RES_hhdet_fec!W88)</f>
        <v>0.73647290434478063</v>
      </c>
      <c r="X88" s="111">
        <f>IF(RES_hhdet_tes!X88=0,"",RES_hhdet_tes!X88/RES_hhdet_fec!X88)</f>
        <v>0.7481826130065965</v>
      </c>
      <c r="Y88" s="111">
        <f>IF(RES_hhdet_tes!Y88=0,"",RES_hhdet_tes!Y88/RES_hhdet_fec!Y88)</f>
        <v>0.75986864186946423</v>
      </c>
      <c r="DA88" s="63" t="s">
        <v>1989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>
        <f>IF(RES_hhdet_tes!E89=0,"",RES_hhdet_tes!E89/RES_hhdet_fec!E89)</f>
        <v>0.72832277727993111</v>
      </c>
      <c r="F89" s="111">
        <f>IF(RES_hhdet_tes!F89=0,"",RES_hhdet_tes!F89/RES_hhdet_fec!F89)</f>
        <v>0.72860754696739027</v>
      </c>
      <c r="G89" s="111">
        <f>IF(RES_hhdet_tes!G89=0,"",RES_hhdet_tes!G89/RES_hhdet_fec!G89)</f>
        <v>0.73899319732583013</v>
      </c>
      <c r="H89" s="111">
        <f>IF(RES_hhdet_tes!H89=0,"",RES_hhdet_tes!H89/RES_hhdet_fec!H89)</f>
        <v>0.73526556147419997</v>
      </c>
      <c r="I89" s="111">
        <f>IF(RES_hhdet_tes!I89=0,"",RES_hhdet_tes!I89/RES_hhdet_fec!I89)</f>
        <v>0.7485021544280962</v>
      </c>
      <c r="J89" s="111">
        <f>IF(RES_hhdet_tes!J89=0,"",RES_hhdet_tes!J89/RES_hhdet_fec!J89)</f>
        <v>0.7603259788759561</v>
      </c>
      <c r="K89" s="111">
        <f>IF(RES_hhdet_tes!K89=0,"",RES_hhdet_tes!K89/RES_hhdet_fec!K89)</f>
        <v>0.76752857252897932</v>
      </c>
      <c r="L89" s="111">
        <f>IF(RES_hhdet_tes!L89=0,"",RES_hhdet_tes!L89/RES_hhdet_fec!L89)</f>
        <v>0.77963156974686998</v>
      </c>
      <c r="M89" s="111">
        <f>IF(RES_hhdet_tes!M89=0,"",RES_hhdet_tes!M89/RES_hhdet_fec!M89)</f>
        <v>0.80763594975004094</v>
      </c>
      <c r="N89" s="111">
        <f>IF(RES_hhdet_tes!N89=0,"",RES_hhdet_tes!N89/RES_hhdet_fec!N89)</f>
        <v>0.81805564167002354</v>
      </c>
      <c r="O89" s="111">
        <f>IF(RES_hhdet_tes!O89=0,"",RES_hhdet_tes!O89/RES_hhdet_fec!O89)</f>
        <v>0.8267204502733716</v>
      </c>
      <c r="P89" s="111">
        <f>IF(RES_hhdet_tes!P89=0,"",RES_hhdet_tes!P89/RES_hhdet_fec!P89)</f>
        <v>0.82299155889837428</v>
      </c>
      <c r="Q89" s="111">
        <f>IF(RES_hhdet_tes!Q89=0,"",RES_hhdet_tes!Q89/RES_hhdet_fec!Q89)</f>
        <v>0.8324323037629795</v>
      </c>
      <c r="R89" s="111">
        <f>IF(RES_hhdet_tes!R89=0,"",RES_hhdet_tes!R89/RES_hhdet_fec!R89)</f>
        <v>0.84180412351397083</v>
      </c>
      <c r="S89" s="111">
        <f>IF(RES_hhdet_tes!S89=0,"",RES_hhdet_tes!S89/RES_hhdet_fec!S89)</f>
        <v>0.84341011966496249</v>
      </c>
      <c r="T89" s="111">
        <f>IF(RES_hhdet_tes!T89=0,"",RES_hhdet_tes!T89/RES_hhdet_fec!T89)</f>
        <v>0.84877641818982474</v>
      </c>
      <c r="U89" s="111">
        <f>IF(RES_hhdet_tes!U89=0,"",RES_hhdet_tes!U89/RES_hhdet_fec!U89)</f>
        <v>0.85571431832018485</v>
      </c>
      <c r="V89" s="111">
        <f>IF(RES_hhdet_tes!V89=0,"",RES_hhdet_tes!V89/RES_hhdet_fec!V89)</f>
        <v>0.85311021192477865</v>
      </c>
      <c r="W89" s="111">
        <f>IF(RES_hhdet_tes!W89=0,"",RES_hhdet_tes!W89/RES_hhdet_fec!W89)</f>
        <v>0.87759287320944823</v>
      </c>
      <c r="X89" s="111">
        <f>IF(RES_hhdet_tes!X89=0,"",RES_hhdet_tes!X89/RES_hhdet_fec!X89)</f>
        <v>0.87823156600804275</v>
      </c>
      <c r="Y89" s="111">
        <f>IF(RES_hhdet_tes!Y89=0,"",RES_hhdet_tes!Y89/RES_hhdet_fec!Y89)</f>
        <v>0.89933887345176633</v>
      </c>
      <c r="DA89" s="63" t="s">
        <v>1990</v>
      </c>
    </row>
    <row r="90" spans="1:105" ht="12" customHeight="1" x14ac:dyDescent="0.25">
      <c r="A90" s="100" t="s">
        <v>199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>
        <f>IF(RES_hhdet_tes!E90=0,"",RES_hhdet_tes!E90/RES_hhdet_fec!E90)</f>
        <v>0.56693313641825971</v>
      </c>
      <c r="F90" s="112">
        <f>IF(RES_hhdet_tes!F90=0,"",RES_hhdet_tes!F90/RES_hhdet_fec!F90)</f>
        <v>0.56903366443731507</v>
      </c>
      <c r="G90" s="112">
        <f>IF(RES_hhdet_tes!G90=0,"",RES_hhdet_tes!G90/RES_hhdet_fec!G90)</f>
        <v>0.5736517747322688</v>
      </c>
      <c r="H90" s="112">
        <f>IF(RES_hhdet_tes!H90=0,"",RES_hhdet_tes!H90/RES_hhdet_fec!H90)</f>
        <v>0.57977188698075521</v>
      </c>
      <c r="I90" s="112">
        <f>IF(RES_hhdet_tes!I90=0,"",RES_hhdet_tes!I90/RES_hhdet_fec!I90)</f>
        <v>0.59281130815837635</v>
      </c>
      <c r="J90" s="112">
        <f>IF(RES_hhdet_tes!J90=0,"",RES_hhdet_tes!J90/RES_hhdet_fec!J90)</f>
        <v>0.60363529478348199</v>
      </c>
      <c r="K90" s="112">
        <f>IF(RES_hhdet_tes!K90=0,"",RES_hhdet_tes!K90/RES_hhdet_fec!K90)</f>
        <v>0.61695804735471593</v>
      </c>
      <c r="L90" s="112">
        <f>IF(RES_hhdet_tes!L90=0,"",RES_hhdet_tes!L90/RES_hhdet_fec!L90)</f>
        <v>0.62778954105700868</v>
      </c>
      <c r="M90" s="112">
        <f>IF(RES_hhdet_tes!M90=0,"",RES_hhdet_tes!M90/RES_hhdet_fec!M90)</f>
        <v>0.64184231199923891</v>
      </c>
      <c r="N90" s="112">
        <f>IF(RES_hhdet_tes!N90=0,"",RES_hhdet_tes!N90/RES_hhdet_fec!N90)</f>
        <v>0.65130167297066066</v>
      </c>
      <c r="O90" s="112">
        <f>IF(RES_hhdet_tes!O90=0,"",RES_hhdet_tes!O90/RES_hhdet_fec!O90)</f>
        <v>0.65896250904946441</v>
      </c>
      <c r="P90" s="112">
        <f>IF(RES_hhdet_tes!P90=0,"",RES_hhdet_tes!P90/RES_hhdet_fec!P90)</f>
        <v>0.66794803478590781</v>
      </c>
      <c r="Q90" s="112">
        <f>IF(RES_hhdet_tes!Q90=0,"",RES_hhdet_tes!Q90/RES_hhdet_fec!Q90)</f>
        <v>0.66819423938850087</v>
      </c>
      <c r="R90" s="112">
        <f>IF(RES_hhdet_tes!R90=0,"",RES_hhdet_tes!R90/RES_hhdet_fec!R90)</f>
        <v>0.67691854210791502</v>
      </c>
      <c r="S90" s="112">
        <f>IF(RES_hhdet_tes!S90=0,"",RES_hhdet_tes!S90/RES_hhdet_fec!S90)</f>
        <v>0.68666494732685313</v>
      </c>
      <c r="T90" s="112">
        <f>IF(RES_hhdet_tes!T90=0,"",RES_hhdet_tes!T90/RES_hhdet_fec!T90)</f>
        <v>0.70050173180944031</v>
      </c>
      <c r="U90" s="112">
        <f>IF(RES_hhdet_tes!U90=0,"",RES_hhdet_tes!U90/RES_hhdet_fec!U90)</f>
        <v>0.71154268031829426</v>
      </c>
      <c r="V90" s="112">
        <f>IF(RES_hhdet_tes!V90=0,"",RES_hhdet_tes!V90/RES_hhdet_fec!V90)</f>
        <v>0.71916443610762315</v>
      </c>
      <c r="W90" s="112">
        <f>IF(RES_hhdet_tes!W90=0,"",RES_hhdet_tes!W90/RES_hhdet_fec!W90)</f>
        <v>0.73853582414588326</v>
      </c>
      <c r="X90" s="112">
        <f>IF(RES_hhdet_tes!X90=0,"",RES_hhdet_tes!X90/RES_hhdet_fec!X90)</f>
        <v>0.75256317021548047</v>
      </c>
      <c r="Y90" s="112">
        <f>IF(RES_hhdet_tes!Y90=0,"",RES_hhdet_tes!Y90/RES_hhdet_fec!Y90)</f>
        <v>0.76870499878900311</v>
      </c>
      <c r="DA90" s="131" t="s">
        <v>1991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 t="str">
        <f>IF(RES_hhdet_tes!B92=0,"",RES_hhdet_tes!B92/RES_hhdet_fec!B92)</f>
        <v/>
      </c>
      <c r="C92" s="112" t="str">
        <f>IF(RES_hhdet_tes!C92=0,"",RES_hhdet_tes!C92/RES_hhdet_fec!C92)</f>
        <v/>
      </c>
      <c r="D92" s="112" t="str">
        <f>IF(RES_hhdet_tes!D92=0,"",RES_hhdet_tes!D92/RES_hhdet_fec!D92)</f>
        <v/>
      </c>
      <c r="E92" s="112" t="str">
        <f>IF(RES_hhdet_tes!E92=0,"",RES_hhdet_tes!E92/RES_hhdet_fec!E92)</f>
        <v/>
      </c>
      <c r="F92" s="112" t="str">
        <f>IF(RES_hhdet_tes!F92=0,"",RES_hhdet_tes!F92/RES_hhdet_fec!F92)</f>
        <v/>
      </c>
      <c r="G92" s="112" t="str">
        <f>IF(RES_hhdet_tes!G92=0,"",RES_hhdet_tes!G92/RES_hhdet_fec!G92)</f>
        <v/>
      </c>
      <c r="H92" s="112" t="str">
        <f>IF(RES_hhdet_tes!H92=0,"",RES_hhdet_tes!H92/RES_hhdet_fec!H92)</f>
        <v/>
      </c>
      <c r="I92" s="112" t="str">
        <f>IF(RES_hhdet_tes!I92=0,"",RES_hhdet_tes!I92/RES_hhdet_fec!I92)</f>
        <v/>
      </c>
      <c r="J92" s="112" t="str">
        <f>IF(RES_hhdet_tes!J92=0,"",RES_hhdet_tes!J92/RES_hhdet_fec!J92)</f>
        <v/>
      </c>
      <c r="K92" s="112" t="str">
        <f>IF(RES_hhdet_tes!K92=0,"",RES_hhdet_tes!K92/RES_hhdet_fec!K92)</f>
        <v/>
      </c>
      <c r="L92" s="112" t="str">
        <f>IF(RES_hhdet_tes!L92=0,"",RES_hhdet_tes!L92/RES_hhdet_fec!L92)</f>
        <v/>
      </c>
      <c r="M92" s="112" t="str">
        <f>IF(RES_hhdet_tes!M92=0,"",RES_hhdet_tes!M92/RES_hhdet_fec!M92)</f>
        <v/>
      </c>
      <c r="N92" s="112" t="str">
        <f>IF(RES_hhdet_tes!N92=0,"",RES_hhdet_tes!N92/RES_hhdet_fec!N92)</f>
        <v/>
      </c>
      <c r="O92" s="112" t="str">
        <f>IF(RES_hhdet_tes!O92=0,"",RES_hhdet_tes!O92/RES_hhdet_fec!O92)</f>
        <v/>
      </c>
      <c r="P92" s="112" t="str">
        <f>IF(RES_hhdet_tes!P92=0,"",RES_hhdet_tes!P92/RES_hhdet_fec!P92)</f>
        <v/>
      </c>
      <c r="Q92" s="112" t="str">
        <f>IF(RES_hhdet_tes!Q92=0,"",RES_hhdet_tes!Q92/RES_hhdet_fec!Q92)</f>
        <v/>
      </c>
      <c r="R92" s="112" t="str">
        <f>IF(RES_hhdet_tes!R92=0,"",RES_hhdet_tes!R92/RES_hhdet_fec!R92)</f>
        <v/>
      </c>
      <c r="S92" s="112" t="str">
        <f>IF(RES_hhdet_tes!S92=0,"",RES_hhdet_tes!S92/RES_hhdet_fec!S92)</f>
        <v/>
      </c>
      <c r="T92" s="112" t="str">
        <f>IF(RES_hhdet_tes!T92=0,"",RES_hhdet_tes!T92/RES_hhdet_fec!T92)</f>
        <v/>
      </c>
      <c r="U92" s="112" t="str">
        <f>IF(RES_hhdet_tes!U92=0,"",RES_hhdet_tes!U92/RES_hhdet_fec!U92)</f>
        <v/>
      </c>
      <c r="V92" s="112" t="str">
        <f>IF(RES_hhdet_tes!V92=0,"",RES_hhdet_tes!V92/RES_hhdet_fec!V92)</f>
        <v/>
      </c>
      <c r="W92" s="112" t="str">
        <f>IF(RES_hhdet_tes!W92=0,"",RES_hhdet_tes!W92/RES_hhdet_fec!W92)</f>
        <v/>
      </c>
      <c r="X92" s="112" t="str">
        <f>IF(RES_hhdet_tes!X92=0,"",RES_hhdet_tes!X92/RES_hhdet_fec!X92)</f>
        <v/>
      </c>
      <c r="Y92" s="112" t="str">
        <f>IF(RES_hhdet_tes!Y92=0,"",RES_hhdet_tes!Y92/RES_hhdet_fec!Y92)</f>
        <v/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 t="str">
        <f>IF(RES_hhdet_tes!O93=0,"",RES_hhdet_tes!O93/RES_hhdet_fec!O93)</f>
        <v/>
      </c>
      <c r="P93" s="113" t="str">
        <f>IF(RES_hhdet_tes!P93=0,"",RES_hhdet_tes!P93/RES_hhdet_fec!P93)</f>
        <v/>
      </c>
      <c r="Q93" s="113" t="str">
        <f>IF(RES_hhdet_tes!Q93=0,"",RES_hhdet_tes!Q93/RES_hhdet_fec!Q93)</f>
        <v/>
      </c>
      <c r="R93" s="113" t="str">
        <f>IF(RES_hhdet_tes!R93=0,"",RES_hhdet_tes!R93/RES_hhdet_fec!R93)</f>
        <v/>
      </c>
      <c r="S93" s="113" t="str">
        <f>IF(RES_hhdet_tes!S93=0,"",RES_hhdet_tes!S93/RES_hhdet_fec!S93)</f>
        <v/>
      </c>
      <c r="T93" s="113" t="str">
        <f>IF(RES_hhdet_tes!T93=0,"",RES_hhdet_tes!T93/RES_hhdet_fec!T93)</f>
        <v/>
      </c>
      <c r="U93" s="113" t="str">
        <f>IF(RES_hhdet_tes!U93=0,"",RES_hhdet_tes!U93/RES_hhdet_fec!U93)</f>
        <v/>
      </c>
      <c r="V93" s="113" t="str">
        <f>IF(RES_hhdet_tes!V93=0,"",RES_hhdet_tes!V93/RES_hhdet_fec!V93)</f>
        <v/>
      </c>
      <c r="W93" s="113" t="str">
        <f>IF(RES_hhdet_tes!W93=0,"",RES_hhdet_tes!W93/RES_hhdet_fec!W93)</f>
        <v/>
      </c>
      <c r="X93" s="113" t="str">
        <f>IF(RES_hhdet_tes!X93=0,"",RES_hhdet_tes!X93/RES_hhdet_fec!X93)</f>
        <v/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 t="str">
        <f>IF(RES_hhdet_tes!O94=0,"",RES_hhdet_tes!O94/RES_hhdet_fec!O94)</f>
        <v/>
      </c>
      <c r="P94" s="111" t="str">
        <f>IF(RES_hhdet_tes!P94=0,"",RES_hhdet_tes!P94/RES_hhdet_fec!P94)</f>
        <v/>
      </c>
      <c r="Q94" s="111" t="str">
        <f>IF(RES_hhdet_tes!Q94=0,"",RES_hhdet_tes!Q94/RES_hhdet_fec!Q94)</f>
        <v/>
      </c>
      <c r="R94" s="111" t="str">
        <f>IF(RES_hhdet_tes!R94=0,"",RES_hhdet_tes!R94/RES_hhdet_fec!R94)</f>
        <v/>
      </c>
      <c r="S94" s="111" t="str">
        <f>IF(RES_hhdet_tes!S94=0,"",RES_hhdet_tes!S94/RES_hhdet_fec!S94)</f>
        <v/>
      </c>
      <c r="T94" s="111" t="str">
        <f>IF(RES_hhdet_tes!T94=0,"",RES_hhdet_tes!T94/RES_hhdet_fec!T94)</f>
        <v/>
      </c>
      <c r="U94" s="111" t="str">
        <f>IF(RES_hhdet_tes!U94=0,"",RES_hhdet_tes!U94/RES_hhdet_fec!U94)</f>
        <v/>
      </c>
      <c r="V94" s="111" t="str">
        <f>IF(RES_hhdet_tes!V94=0,"",RES_hhdet_tes!V94/RES_hhdet_fec!V94)</f>
        <v/>
      </c>
      <c r="W94" s="111" t="str">
        <f>IF(RES_hhdet_tes!W94=0,"",RES_hhdet_tes!W94/RES_hhdet_fec!W94)</f>
        <v/>
      </c>
      <c r="X94" s="111" t="str">
        <f>IF(RES_hhdet_tes!X94=0,"",RES_hhdet_tes!X94/RES_hhdet_fec!X94)</f>
        <v/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 t="str">
        <f>IF(RES_hhdet_tes!O95=0,"",RES_hhdet_tes!O95/RES_hhdet_fec!O95)</f>
        <v/>
      </c>
      <c r="P95" s="111" t="str">
        <f>IF(RES_hhdet_tes!P95=0,"",RES_hhdet_tes!P95/RES_hhdet_fec!P95)</f>
        <v/>
      </c>
      <c r="Q95" s="111" t="str">
        <f>IF(RES_hhdet_tes!Q95=0,"",RES_hhdet_tes!Q95/RES_hhdet_fec!Q95)</f>
        <v/>
      </c>
      <c r="R95" s="111" t="str">
        <f>IF(RES_hhdet_tes!R95=0,"",RES_hhdet_tes!R95/RES_hhdet_fec!R95)</f>
        <v/>
      </c>
      <c r="S95" s="111" t="str">
        <f>IF(RES_hhdet_tes!S95=0,"",RES_hhdet_tes!S95/RES_hhdet_fec!S95)</f>
        <v/>
      </c>
      <c r="T95" s="111" t="str">
        <f>IF(RES_hhdet_tes!T95=0,"",RES_hhdet_tes!T95/RES_hhdet_fec!T95)</f>
        <v/>
      </c>
      <c r="U95" s="111" t="str">
        <f>IF(RES_hhdet_tes!U95=0,"",RES_hhdet_tes!U95/RES_hhdet_fec!U95)</f>
        <v/>
      </c>
      <c r="V95" s="111" t="str">
        <f>IF(RES_hhdet_tes!V95=0,"",RES_hhdet_tes!V95/RES_hhdet_fec!V95)</f>
        <v/>
      </c>
      <c r="W95" s="111" t="str">
        <f>IF(RES_hhdet_tes!W95=0,"",RES_hhdet_tes!W95/RES_hhdet_fec!W95)</f>
        <v/>
      </c>
      <c r="X95" s="111" t="str">
        <f>IF(RES_hhdet_tes!X95=0,"",RES_hhdet_tes!X95/RES_hhdet_fec!X95)</f>
        <v/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0.58825881131731028</v>
      </c>
      <c r="C96" s="112">
        <f>IF(RES_hhdet_tes!C96=0,"",RES_hhdet_tes!C96/RES_hhdet_fec!C96)</f>
        <v>0.59132909816944934</v>
      </c>
      <c r="D96" s="112">
        <f>IF(RES_hhdet_tes!D96=0,"",RES_hhdet_tes!D96/RES_hhdet_fec!D96)</f>
        <v>0.59513317343112926</v>
      </c>
      <c r="E96" s="112">
        <f>IF(RES_hhdet_tes!E96=0,"",RES_hhdet_tes!E96/RES_hhdet_fec!E96)</f>
        <v>0.59860054370447202</v>
      </c>
      <c r="F96" s="112">
        <f>IF(RES_hhdet_tes!F96=0,"",RES_hhdet_tes!F96/RES_hhdet_fec!F96)</f>
        <v>0.60251549889222611</v>
      </c>
      <c r="G96" s="112">
        <f>IF(RES_hhdet_tes!G96=0,"",RES_hhdet_tes!G96/RES_hhdet_fec!G96)</f>
        <v>0.60644688026043037</v>
      </c>
      <c r="H96" s="112">
        <f>IF(RES_hhdet_tes!H96=0,"",RES_hhdet_tes!H96/RES_hhdet_fec!H96)</f>
        <v>0.61034903434434795</v>
      </c>
      <c r="I96" s="112">
        <f>IF(RES_hhdet_tes!I96=0,"",RES_hhdet_tes!I96/RES_hhdet_fec!I96)</f>
        <v>0.61253736913942347</v>
      </c>
      <c r="J96" s="112">
        <f>IF(RES_hhdet_tes!J96=0,"",RES_hhdet_tes!J96/RES_hhdet_fec!J96)</f>
        <v>0.61381700000303574</v>
      </c>
      <c r="K96" s="112">
        <f>IF(RES_hhdet_tes!K96=0,"",RES_hhdet_tes!K96/RES_hhdet_fec!K96)</f>
        <v>0.61565487579580813</v>
      </c>
      <c r="L96" s="112">
        <f>IF(RES_hhdet_tes!L96=0,"",RES_hhdet_tes!L96/RES_hhdet_fec!L96)</f>
        <v>0.61763817488216621</v>
      </c>
      <c r="M96" s="112">
        <f>IF(RES_hhdet_tes!M96=0,"",RES_hhdet_tes!M96/RES_hhdet_fec!M96)</f>
        <v>0.62063721540713446</v>
      </c>
      <c r="N96" s="112">
        <f>IF(RES_hhdet_tes!N96=0,"",RES_hhdet_tes!N96/RES_hhdet_fec!N96)</f>
        <v>0.62514897317022933</v>
      </c>
      <c r="O96" s="112">
        <f>IF(RES_hhdet_tes!O96=0,"",RES_hhdet_tes!O96/RES_hhdet_fec!O96)</f>
        <v>0.63225241531305176</v>
      </c>
      <c r="P96" s="112">
        <f>IF(RES_hhdet_tes!P96=0,"",RES_hhdet_tes!P96/RES_hhdet_fec!P96)</f>
        <v>0.63994796372101204</v>
      </c>
      <c r="Q96" s="112">
        <f>IF(RES_hhdet_tes!Q96=0,"",RES_hhdet_tes!Q96/RES_hhdet_fec!Q96)</f>
        <v>0.64873459592130467</v>
      </c>
      <c r="R96" s="112">
        <f>IF(RES_hhdet_tes!R96=0,"",RES_hhdet_tes!R96/RES_hhdet_fec!R96)</f>
        <v>0.65758887223228812</v>
      </c>
      <c r="S96" s="112">
        <f>IF(RES_hhdet_tes!S96=0,"",RES_hhdet_tes!S96/RES_hhdet_fec!S96)</f>
        <v>0.66833684003593119</v>
      </c>
      <c r="T96" s="112">
        <f>IF(RES_hhdet_tes!T96=0,"",RES_hhdet_tes!T96/RES_hhdet_fec!T96)</f>
        <v>0.68276984504631988</v>
      </c>
      <c r="U96" s="112">
        <f>IF(RES_hhdet_tes!U96=0,"",RES_hhdet_tes!U96/RES_hhdet_fec!U96)</f>
        <v>0.70047933119440986</v>
      </c>
      <c r="V96" s="112">
        <f>IF(RES_hhdet_tes!V96=0,"",RES_hhdet_tes!V96/RES_hhdet_fec!V96)</f>
        <v>0.71514274900478603</v>
      </c>
      <c r="W96" s="112">
        <f>IF(RES_hhdet_tes!W96=0,"",RES_hhdet_tes!W96/RES_hhdet_fec!W96)</f>
        <v>0.72811108335847241</v>
      </c>
      <c r="X96" s="112">
        <f>IF(RES_hhdet_tes!X96=0,"",RES_hhdet_tes!X96/RES_hhdet_fec!X96)</f>
        <v>0.73645067878470238</v>
      </c>
      <c r="Y96" s="112">
        <f>IF(RES_hhdet_tes!Y96=0,"",RES_hhdet_tes!Y96/RES_hhdet_fec!Y96)</f>
        <v>0.74620535164963464</v>
      </c>
      <c r="DA96" s="131" t="s">
        <v>1997</v>
      </c>
    </row>
    <row r="97" spans="1:105" ht="12" customHeight="1" x14ac:dyDescent="0.25">
      <c r="A97" s="107" t="s">
        <v>121</v>
      </c>
      <c r="B97" s="113" t="str">
        <f>IF(RES_hhdet_tes!B97=0,"",RES_hhdet_tes!B97/RES_hhdet_fec!B97)</f>
        <v/>
      </c>
      <c r="C97" s="113" t="str">
        <f>IF(RES_hhdet_tes!C97=0,"",RES_hhdet_tes!C97/RES_hhdet_fec!C97)</f>
        <v/>
      </c>
      <c r="D97" s="113" t="str">
        <f>IF(RES_hhdet_tes!D97=0,"",RES_hhdet_tes!D97/RES_hhdet_fec!D97)</f>
        <v/>
      </c>
      <c r="E97" s="113">
        <f>IF(RES_hhdet_tes!E97=0,"",RES_hhdet_tes!E97/RES_hhdet_fec!E97)</f>
        <v>0.76193776019779524</v>
      </c>
      <c r="F97" s="113">
        <f>IF(RES_hhdet_tes!F97=0,"",RES_hhdet_tes!F97/RES_hhdet_fec!F97)</f>
        <v>0.76079430518287006</v>
      </c>
      <c r="G97" s="113">
        <f>IF(RES_hhdet_tes!G97=0,"",RES_hhdet_tes!G97/RES_hhdet_fec!G97)</f>
        <v>0.76733591267428414</v>
      </c>
      <c r="H97" s="113">
        <f>IF(RES_hhdet_tes!H97=0,"",RES_hhdet_tes!H97/RES_hhdet_fec!H97)</f>
        <v>0.76012334752713639</v>
      </c>
      <c r="I97" s="113">
        <f>IF(RES_hhdet_tes!I97=0,"",RES_hhdet_tes!I97/RES_hhdet_fec!I97)</f>
        <v>0.76433421810232027</v>
      </c>
      <c r="J97" s="113">
        <f>IF(RES_hhdet_tes!J97=0,"",RES_hhdet_tes!J97/RES_hhdet_fec!J97)</f>
        <v>0.76901682507349178</v>
      </c>
      <c r="K97" s="113">
        <f>IF(RES_hhdet_tes!K97=0,"",RES_hhdet_tes!K97/RES_hhdet_fec!K97)</f>
        <v>0.76800582182893862</v>
      </c>
      <c r="L97" s="113">
        <f>IF(RES_hhdet_tes!L97=0,"",RES_hhdet_tes!L97/RES_hhdet_fec!L97)</f>
        <v>0.77389509264020795</v>
      </c>
      <c r="M97" s="113">
        <f>IF(RES_hhdet_tes!M97=0,"",RES_hhdet_tes!M97/RES_hhdet_fec!M97)</f>
        <v>0.79514758618867798</v>
      </c>
      <c r="N97" s="113">
        <f>IF(RES_hhdet_tes!N97=0,"",RES_hhdet_tes!N97/RES_hhdet_fec!N97)</f>
        <v>0.80179593237105962</v>
      </c>
      <c r="O97" s="113">
        <f>IF(RES_hhdet_tes!O97=0,"",RES_hhdet_tes!O97/RES_hhdet_fec!O97)</f>
        <v>0.80935052067847824</v>
      </c>
      <c r="P97" s="113">
        <f>IF(RES_hhdet_tes!P97=0,"",RES_hhdet_tes!P97/RES_hhdet_fec!P97)</f>
        <v>0.80429404359517487</v>
      </c>
      <c r="Q97" s="113">
        <f>IF(RES_hhdet_tes!Q97=0,"",RES_hhdet_tes!Q97/RES_hhdet_fec!Q97)</f>
        <v>0.81918401673004293</v>
      </c>
      <c r="R97" s="113">
        <f>IF(RES_hhdet_tes!R97=0,"",RES_hhdet_tes!R97/RES_hhdet_fec!R97)</f>
        <v>0.82916407377322376</v>
      </c>
      <c r="S97" s="113">
        <f>IF(RES_hhdet_tes!S97=0,"",RES_hhdet_tes!S97/RES_hhdet_fec!S97)</f>
        <v>0.83222770104671262</v>
      </c>
      <c r="T97" s="113">
        <f>IF(RES_hhdet_tes!T97=0,"",RES_hhdet_tes!T97/RES_hhdet_fec!T97)</f>
        <v>0.83972699832365483</v>
      </c>
      <c r="U97" s="113">
        <f>IF(RES_hhdet_tes!U97=0,"",RES_hhdet_tes!U97/RES_hhdet_fec!U97)</f>
        <v>0.85047989925467404</v>
      </c>
      <c r="V97" s="113">
        <f>IF(RES_hhdet_tes!V97=0,"",RES_hhdet_tes!V97/RES_hhdet_fec!V97)</f>
        <v>0.85082944575275465</v>
      </c>
      <c r="W97" s="113">
        <f>IF(RES_hhdet_tes!W97=0,"",RES_hhdet_tes!W97/RES_hhdet_fec!W97)</f>
        <v>0.87163766397841747</v>
      </c>
      <c r="X97" s="113">
        <f>IF(RES_hhdet_tes!X97=0,"",RES_hhdet_tes!X97/RES_hhdet_fec!X97)</f>
        <v>0.87017596413638343</v>
      </c>
      <c r="Y97" s="113">
        <f>IF(RES_hhdet_tes!Y97=0,"",RES_hhdet_tes!Y97/RES_hhdet_fec!Y97)</f>
        <v>0.88960988856524759</v>
      </c>
      <c r="DA97" s="132" t="s">
        <v>1998</v>
      </c>
    </row>
    <row r="98" spans="1:105" ht="12" customHeight="1" x14ac:dyDescent="0.25">
      <c r="A98" s="108" t="s">
        <v>53</v>
      </c>
      <c r="B98" s="111" t="str">
        <f>IF(RES_hhdet_tes!B98=0,"",RES_hhdet_tes!B98/RES_hhdet_fec!B98)</f>
        <v/>
      </c>
      <c r="C98" s="111" t="str">
        <f>IF(RES_hhdet_tes!C98=0,"",RES_hhdet_tes!C98/RES_hhdet_fec!C98)</f>
        <v/>
      </c>
      <c r="D98" s="111" t="str">
        <f>IF(RES_hhdet_tes!D98=0,"",RES_hhdet_tes!D98/RES_hhdet_fec!D98)</f>
        <v/>
      </c>
      <c r="E98" s="111">
        <f>IF(RES_hhdet_tes!E98=0,"",RES_hhdet_tes!E98/RES_hhdet_fec!E98)</f>
        <v>0.60982254969743754</v>
      </c>
      <c r="F98" s="111">
        <f>IF(RES_hhdet_tes!F98=0,"",RES_hhdet_tes!F98/RES_hhdet_fec!F98)</f>
        <v>0.61002787885229193</v>
      </c>
      <c r="G98" s="111">
        <f>IF(RES_hhdet_tes!G98=0,"",RES_hhdet_tes!G98/RES_hhdet_fec!G98)</f>
        <v>0.610470986251056</v>
      </c>
      <c r="H98" s="111">
        <f>IF(RES_hhdet_tes!H98=0,"",RES_hhdet_tes!H98/RES_hhdet_fec!H98)</f>
        <v>0.61155283590290332</v>
      </c>
      <c r="I98" s="111">
        <f>IF(RES_hhdet_tes!I98=0,"",RES_hhdet_tes!I98/RES_hhdet_fec!I98)</f>
        <v>0.61336673075624137</v>
      </c>
      <c r="J98" s="111">
        <f>IF(RES_hhdet_tes!J98=0,"",RES_hhdet_tes!J98/RES_hhdet_fec!J98)</f>
        <v>0.61509692247578795</v>
      </c>
      <c r="K98" s="111">
        <f>IF(RES_hhdet_tes!K98=0,"",RES_hhdet_tes!K98/RES_hhdet_fec!K98)</f>
        <v>0.61758522964461049</v>
      </c>
      <c r="L98" s="111">
        <f>IF(RES_hhdet_tes!L98=0,"",RES_hhdet_tes!L98/RES_hhdet_fec!L98)</f>
        <v>0.62010058695513348</v>
      </c>
      <c r="M98" s="111">
        <f>IF(RES_hhdet_tes!M98=0,"",RES_hhdet_tes!M98/RES_hhdet_fec!M98)</f>
        <v>0.62367302530230861</v>
      </c>
      <c r="N98" s="111">
        <f>IF(RES_hhdet_tes!N98=0,"",RES_hhdet_tes!N98/RES_hhdet_fec!N98)</f>
        <v>0.62698139880709147</v>
      </c>
      <c r="O98" s="111">
        <f>IF(RES_hhdet_tes!O98=0,"",RES_hhdet_tes!O98/RES_hhdet_fec!O98)</f>
        <v>0.6322558966295333</v>
      </c>
      <c r="P98" s="111">
        <f>IF(RES_hhdet_tes!P98=0,"",RES_hhdet_tes!P98/RES_hhdet_fec!P98)</f>
        <v>0.63997787996303657</v>
      </c>
      <c r="Q98" s="111">
        <f>IF(RES_hhdet_tes!Q98=0,"",RES_hhdet_tes!Q98/RES_hhdet_fec!Q98)</f>
        <v>0.64754172086312922</v>
      </c>
      <c r="R98" s="111">
        <f>IF(RES_hhdet_tes!R98=0,"",RES_hhdet_tes!R98/RES_hhdet_fec!R98)</f>
        <v>0.65645061812634176</v>
      </c>
      <c r="S98" s="111">
        <f>IF(RES_hhdet_tes!S98=0,"",RES_hhdet_tes!S98/RES_hhdet_fec!S98)</f>
        <v>0.66863210971844489</v>
      </c>
      <c r="T98" s="111">
        <f>IF(RES_hhdet_tes!T98=0,"",RES_hhdet_tes!T98/RES_hhdet_fec!T98)</f>
        <v>0.68583171133088994</v>
      </c>
      <c r="U98" s="111">
        <f>IF(RES_hhdet_tes!U98=0,"",RES_hhdet_tes!U98/RES_hhdet_fec!U98)</f>
        <v>0.70291565678001844</v>
      </c>
      <c r="V98" s="111">
        <f>IF(RES_hhdet_tes!V98=0,"",RES_hhdet_tes!V98/RES_hhdet_fec!V98)</f>
        <v>0.71561192978258015</v>
      </c>
      <c r="W98" s="111">
        <f>IF(RES_hhdet_tes!W98=0,"",RES_hhdet_tes!W98/RES_hhdet_fec!W98)</f>
        <v>0.72770744473561055</v>
      </c>
      <c r="X98" s="111">
        <f>IF(RES_hhdet_tes!X98=0,"",RES_hhdet_tes!X98/RES_hhdet_fec!X98)</f>
        <v>0.73884918723605386</v>
      </c>
      <c r="Y98" s="111">
        <f>IF(RES_hhdet_tes!Y98=0,"",RES_hhdet_tes!Y98/RES_hhdet_fec!Y98)</f>
        <v>0.74942822304709034</v>
      </c>
      <c r="DA98" s="63" t="s">
        <v>1999</v>
      </c>
    </row>
    <row r="99" spans="1:105" ht="12" customHeight="1" x14ac:dyDescent="0.25">
      <c r="A99" s="108" t="s">
        <v>52</v>
      </c>
      <c r="B99" s="111" t="str">
        <f>IF(RES_hhdet_tes!B99=0,"",RES_hhdet_tes!B99/RES_hhdet_fec!B99)</f>
        <v/>
      </c>
      <c r="C99" s="111" t="str">
        <f>IF(RES_hhdet_tes!C99=0,"",RES_hhdet_tes!C99/RES_hhdet_fec!C99)</f>
        <v/>
      </c>
      <c r="D99" s="111" t="str">
        <f>IF(RES_hhdet_tes!D99=0,"",RES_hhdet_tes!D99/RES_hhdet_fec!D99)</f>
        <v/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0.69899989902578608</v>
      </c>
      <c r="C100" s="124">
        <f>IF(RES_hhdet_tes!C100=0,"",RES_hhdet_tes!C100/RES_hhdet_fec!C100)</f>
        <v>0.70036215956574077</v>
      </c>
      <c r="D100" s="124">
        <f>IF(RES_hhdet_tes!D100=0,"",RES_hhdet_tes!D100/RES_hhdet_fec!D100)</f>
        <v>0.70490788691299922</v>
      </c>
      <c r="E100" s="124">
        <f>IF(RES_hhdet_tes!E100=0,"",RES_hhdet_tes!E100/RES_hhdet_fec!E100)</f>
        <v>0.70967998109706232</v>
      </c>
      <c r="F100" s="124">
        <f>IF(RES_hhdet_tes!F100=0,"",RES_hhdet_tes!F100/RES_hhdet_fec!F100)</f>
        <v>0.71168659037435922</v>
      </c>
      <c r="G100" s="124">
        <f>IF(RES_hhdet_tes!G100=0,"",RES_hhdet_tes!G100/RES_hhdet_fec!G100)</f>
        <v>0.71813112796898004</v>
      </c>
      <c r="H100" s="124">
        <f>IF(RES_hhdet_tes!H100=0,"",RES_hhdet_tes!H100/RES_hhdet_fec!H100)</f>
        <v>0.72141703118708989</v>
      </c>
      <c r="I100" s="124">
        <f>IF(RES_hhdet_tes!I100=0,"",RES_hhdet_tes!I100/RES_hhdet_fec!I100)</f>
        <v>0.72348150653179188</v>
      </c>
      <c r="J100" s="124">
        <f>IF(RES_hhdet_tes!J100=0,"",RES_hhdet_tes!J100/RES_hhdet_fec!J100)</f>
        <v>0.72596528289775109</v>
      </c>
      <c r="K100" s="124">
        <f>IF(RES_hhdet_tes!K100=0,"",RES_hhdet_tes!K100/RES_hhdet_fec!K100)</f>
        <v>0.72966216623167268</v>
      </c>
      <c r="L100" s="124">
        <f>IF(RES_hhdet_tes!L100=0,"",RES_hhdet_tes!L100/RES_hhdet_fec!L100)</f>
        <v>0.72966541657434181</v>
      </c>
      <c r="M100" s="124">
        <f>IF(RES_hhdet_tes!M100=0,"",RES_hhdet_tes!M100/RES_hhdet_fec!M100)</f>
        <v>0.72698543454003328</v>
      </c>
      <c r="N100" s="124">
        <f>IF(RES_hhdet_tes!N100=0,"",RES_hhdet_tes!N100/RES_hhdet_fec!N100)</f>
        <v>0.72977486353444954</v>
      </c>
      <c r="O100" s="124">
        <f>IF(RES_hhdet_tes!O100=0,"",RES_hhdet_tes!O100/RES_hhdet_fec!O100)</f>
        <v>0.73567581462482312</v>
      </c>
      <c r="P100" s="124">
        <f>IF(RES_hhdet_tes!P100=0,"",RES_hhdet_tes!P100/RES_hhdet_fec!P100)</f>
        <v>0.7268384857150747</v>
      </c>
      <c r="Q100" s="124">
        <f>IF(RES_hhdet_tes!Q100=0,"",RES_hhdet_tes!Q100/RES_hhdet_fec!Q100)</f>
        <v>0.73740308896447049</v>
      </c>
      <c r="R100" s="124">
        <f>IF(RES_hhdet_tes!R100=0,"",RES_hhdet_tes!R100/RES_hhdet_fec!R100)</f>
        <v>0.74241043513802252</v>
      </c>
      <c r="S100" s="124">
        <f>IF(RES_hhdet_tes!S100=0,"",RES_hhdet_tes!S100/RES_hhdet_fec!S100)</f>
        <v>0.75006179950953689</v>
      </c>
      <c r="T100" s="124">
        <f>IF(RES_hhdet_tes!T100=0,"",RES_hhdet_tes!T100/RES_hhdet_fec!T100)</f>
        <v>0.75670630152439022</v>
      </c>
      <c r="U100" s="124">
        <f>IF(RES_hhdet_tes!U100=0,"",RES_hhdet_tes!U100/RES_hhdet_fec!U100)</f>
        <v>0.77157608800900268</v>
      </c>
      <c r="V100" s="124">
        <f>IF(RES_hhdet_tes!V100=0,"",RES_hhdet_tes!V100/RES_hhdet_fec!V100)</f>
        <v>0.78266549418688525</v>
      </c>
      <c r="W100" s="124">
        <f>IF(RES_hhdet_tes!W100=0,"",RES_hhdet_tes!W100/RES_hhdet_fec!W100)</f>
        <v>0.80827046723833684</v>
      </c>
      <c r="X100" s="124">
        <f>IF(RES_hhdet_tes!X100=0,"",RES_hhdet_tes!X100/RES_hhdet_fec!X100)</f>
        <v>0.82556030110067846</v>
      </c>
      <c r="Y100" s="124">
        <f>IF(RES_hhdet_tes!Y100=0,"",RES_hhdet_tes!Y100/RES_hhdet_fec!Y100)</f>
        <v>0.83457278780691257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0.5673684173866439</v>
      </c>
      <c r="C101" s="111">
        <f>IF(RES_hhdet_tes!C101=0,"",RES_hhdet_tes!C101/RES_hhdet_fec!C101)</f>
        <v>0.56837157661258708</v>
      </c>
      <c r="D101" s="111">
        <f>IF(RES_hhdet_tes!D101=0,"",RES_hhdet_tes!D101/RES_hhdet_fec!D101)</f>
        <v>0.56959636763280153</v>
      </c>
      <c r="E101" s="111">
        <f>IF(RES_hhdet_tes!E101=0,"",RES_hhdet_tes!E101/RES_hhdet_fec!E101)</f>
        <v>0.57074046354113228</v>
      </c>
      <c r="F101" s="111">
        <f>IF(RES_hhdet_tes!F101=0,"",RES_hhdet_tes!F101/RES_hhdet_fec!F101)</f>
        <v>0.57187278404732267</v>
      </c>
      <c r="G101" s="111">
        <f>IF(RES_hhdet_tes!G101=0,"",RES_hhdet_tes!G101/RES_hhdet_fec!G101)</f>
        <v>0.57293976310838945</v>
      </c>
      <c r="H101" s="111">
        <f>IF(RES_hhdet_tes!H101=0,"",RES_hhdet_tes!H101/RES_hhdet_fec!H101)</f>
        <v>0.57393101655716694</v>
      </c>
      <c r="I101" s="111">
        <f>IF(RES_hhdet_tes!I101=0,"",RES_hhdet_tes!I101/RES_hhdet_fec!I101)</f>
        <v>0.57441431064412962</v>
      </c>
      <c r="J101" s="111">
        <f>IF(RES_hhdet_tes!J101=0,"",RES_hhdet_tes!J101/RES_hhdet_fec!J101)</f>
        <v>0.57463449933827404</v>
      </c>
      <c r="K101" s="111">
        <f>IF(RES_hhdet_tes!K101=0,"",RES_hhdet_tes!K101/RES_hhdet_fec!K101)</f>
        <v>0.57489638230094942</v>
      </c>
      <c r="L101" s="111">
        <f>IF(RES_hhdet_tes!L101=0,"",RES_hhdet_tes!L101/RES_hhdet_fec!L101)</f>
        <v>0.57514813002815002</v>
      </c>
      <c r="M101" s="111">
        <f>IF(RES_hhdet_tes!M101=0,"",RES_hhdet_tes!M101/RES_hhdet_fec!M101)</f>
        <v>0.57542446471028785</v>
      </c>
      <c r="N101" s="111">
        <f>IF(RES_hhdet_tes!N101=0,"",RES_hhdet_tes!N101/RES_hhdet_fec!N101)</f>
        <v>0.57569890264079082</v>
      </c>
      <c r="O101" s="111">
        <f>IF(RES_hhdet_tes!O101=0,"",RES_hhdet_tes!O101/RES_hhdet_fec!O101)</f>
        <v>0.57595911046202219</v>
      </c>
      <c r="P101" s="111">
        <f>IF(RES_hhdet_tes!P101=0,"",RES_hhdet_tes!P101/RES_hhdet_fec!P101)</f>
        <v>0.57616917235712894</v>
      </c>
      <c r="Q101" s="111">
        <f>IF(RES_hhdet_tes!Q101=0,"",RES_hhdet_tes!Q101/RES_hhdet_fec!Q101)</f>
        <v>0.57640182958121444</v>
      </c>
      <c r="R101" s="111">
        <f>IF(RES_hhdet_tes!R101=0,"",RES_hhdet_tes!R101/RES_hhdet_fec!R101)</f>
        <v>0.57706816540191397</v>
      </c>
      <c r="S101" s="111">
        <f>IF(RES_hhdet_tes!S101=0,"",RES_hhdet_tes!S101/RES_hhdet_fec!S101)</f>
        <v>0.57807542369610665</v>
      </c>
      <c r="T101" s="111">
        <f>IF(RES_hhdet_tes!T101=0,"",RES_hhdet_tes!T101/RES_hhdet_fec!T101)</f>
        <v>0.57940560532947594</v>
      </c>
      <c r="U101" s="111">
        <f>IF(RES_hhdet_tes!U101=0,"",RES_hhdet_tes!U101/RES_hhdet_fec!U101)</f>
        <v>0.58109594477996895</v>
      </c>
      <c r="V101" s="111">
        <f>IF(RES_hhdet_tes!V101=0,"",RES_hhdet_tes!V101/RES_hhdet_fec!V101)</f>
        <v>0.58271893962773447</v>
      </c>
      <c r="W101" s="111">
        <f>IF(RES_hhdet_tes!W101=0,"",RES_hhdet_tes!W101/RES_hhdet_fec!W101)</f>
        <v>0.58438706059940315</v>
      </c>
      <c r="X101" s="111">
        <f>IF(RES_hhdet_tes!X101=0,"",RES_hhdet_tes!X101/RES_hhdet_fec!X101)</f>
        <v>0.5858643994214624</v>
      </c>
      <c r="Y101" s="111">
        <f>IF(RES_hhdet_tes!Y101=0,"",RES_hhdet_tes!Y101/RES_hhdet_fec!Y101)</f>
        <v>0.58725829713859223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0.56373029697869081</v>
      </c>
      <c r="C102" s="111">
        <f>IF(RES_hhdet_tes!C102=0,"",RES_hhdet_tes!C102/RES_hhdet_fec!C102)</f>
        <v>0.56473994700354213</v>
      </c>
      <c r="D102" s="111">
        <f>IF(RES_hhdet_tes!D102=0,"",RES_hhdet_tes!D102/RES_hhdet_fec!D102)</f>
        <v>0.56543107734238707</v>
      </c>
      <c r="E102" s="111">
        <f>IF(RES_hhdet_tes!E102=0,"",RES_hhdet_tes!E102/RES_hhdet_fec!E102)</f>
        <v>0.56623930402156086</v>
      </c>
      <c r="F102" s="111">
        <f>IF(RES_hhdet_tes!F102=0,"",RES_hhdet_tes!F102/RES_hhdet_fec!F102)</f>
        <v>0.56743016236219146</v>
      </c>
      <c r="G102" s="111">
        <f>IF(RES_hhdet_tes!G102=0,"",RES_hhdet_tes!G102/RES_hhdet_fec!G102)</f>
        <v>0.56860012465482279</v>
      </c>
      <c r="H102" s="111">
        <f>IF(RES_hhdet_tes!H102=0,"",RES_hhdet_tes!H102/RES_hhdet_fec!H102)</f>
        <v>0.57068409111520269</v>
      </c>
      <c r="I102" s="111">
        <f>IF(RES_hhdet_tes!I102=0,"",RES_hhdet_tes!I102/RES_hhdet_fec!I102)</f>
        <v>0.57157497018222236</v>
      </c>
      <c r="J102" s="111">
        <f>IF(RES_hhdet_tes!J102=0,"",RES_hhdet_tes!J102/RES_hhdet_fec!J102)</f>
        <v>0.57200114451708173</v>
      </c>
      <c r="K102" s="111">
        <f>IF(RES_hhdet_tes!K102=0,"",RES_hhdet_tes!K102/RES_hhdet_fec!K102)</f>
        <v>0.57298299158191213</v>
      </c>
      <c r="L102" s="111">
        <f>IF(RES_hhdet_tes!L102=0,"",RES_hhdet_tes!L102/RES_hhdet_fec!L102)</f>
        <v>0.5736479345262766</v>
      </c>
      <c r="M102" s="111">
        <f>IF(RES_hhdet_tes!M102=0,"",RES_hhdet_tes!M102/RES_hhdet_fec!M102)</f>
        <v>0.57461597627689065</v>
      </c>
      <c r="N102" s="111">
        <f>IF(RES_hhdet_tes!N102=0,"",RES_hhdet_tes!N102/RES_hhdet_fec!N102)</f>
        <v>0.57524912176777387</v>
      </c>
      <c r="O102" s="111">
        <f>IF(RES_hhdet_tes!O102=0,"",RES_hhdet_tes!O102/RES_hhdet_fec!O102)</f>
        <v>0.57554243996870036</v>
      </c>
      <c r="P102" s="111">
        <f>IF(RES_hhdet_tes!P102=0,"",RES_hhdet_tes!P102/RES_hhdet_fec!P102)</f>
        <v>0.57577292995648022</v>
      </c>
      <c r="Q102" s="111">
        <f>IF(RES_hhdet_tes!Q102=0,"",RES_hhdet_tes!Q102/RES_hhdet_fec!Q102)</f>
        <v>0.57591317605234293</v>
      </c>
      <c r="R102" s="111">
        <f>IF(RES_hhdet_tes!R102=0,"",RES_hhdet_tes!R102/RES_hhdet_fec!R102)</f>
        <v>0.57602389368349016</v>
      </c>
      <c r="S102" s="111">
        <f>IF(RES_hhdet_tes!S102=0,"",RES_hhdet_tes!S102/RES_hhdet_fec!S102)</f>
        <v>0.57744143763918732</v>
      </c>
      <c r="T102" s="111">
        <f>IF(RES_hhdet_tes!T102=0,"",RES_hhdet_tes!T102/RES_hhdet_fec!T102)</f>
        <v>0.58171343957876365</v>
      </c>
      <c r="U102" s="111">
        <f>IF(RES_hhdet_tes!U102=0,"",RES_hhdet_tes!U102/RES_hhdet_fec!U102)</f>
        <v>0.58831302697751398</v>
      </c>
      <c r="V102" s="111">
        <f>IF(RES_hhdet_tes!V102=0,"",RES_hhdet_tes!V102/RES_hhdet_fec!V102)</f>
        <v>0.59396015631897059</v>
      </c>
      <c r="W102" s="111">
        <f>IF(RES_hhdet_tes!W102=0,"",RES_hhdet_tes!W102/RES_hhdet_fec!W102)</f>
        <v>0.59693026461930154</v>
      </c>
      <c r="X102" s="111">
        <f>IF(RES_hhdet_tes!X102=0,"",RES_hhdet_tes!X102/RES_hhdet_fec!X102)</f>
        <v>0.59916523962382573</v>
      </c>
      <c r="Y102" s="111">
        <f>IF(RES_hhdet_tes!Y102=0,"",RES_hhdet_tes!Y102/RES_hhdet_fec!Y102)</f>
        <v>0.60012404329771807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0.72790410791098592</v>
      </c>
      <c r="C103" s="45">
        <f>IF(RES_hhdet_tes!C103=0,"",RES_hhdet_tes!C103/RES_hhdet_fec!C103)</f>
        <v>0.73002101242111295</v>
      </c>
      <c r="D103" s="45">
        <f>IF(RES_hhdet_tes!D103=0,"",RES_hhdet_tes!D103/RES_hhdet_fec!D103)</f>
        <v>0.73277900190312906</v>
      </c>
      <c r="E103" s="45">
        <f>IF(RES_hhdet_tes!E103=0,"",RES_hhdet_tes!E103/RES_hhdet_fec!E103)</f>
        <v>0.73546541363804985</v>
      </c>
      <c r="F103" s="45">
        <f>IF(RES_hhdet_tes!F103=0,"",RES_hhdet_tes!F103/RES_hhdet_fec!F103)</f>
        <v>0.73823936563126358</v>
      </c>
      <c r="G103" s="45">
        <f>IF(RES_hhdet_tes!G103=0,"",RES_hhdet_tes!G103/RES_hhdet_fec!G103)</f>
        <v>0.74104097314967776</v>
      </c>
      <c r="H103" s="45">
        <f>IF(RES_hhdet_tes!H103=0,"",RES_hhdet_tes!H103/RES_hhdet_fec!H103)</f>
        <v>0.7437937842884591</v>
      </c>
      <c r="I103" s="45">
        <f>IF(RES_hhdet_tes!I103=0,"",RES_hhdet_tes!I103/RES_hhdet_fec!I103)</f>
        <v>0.74544144282330094</v>
      </c>
      <c r="J103" s="45">
        <f>IF(RES_hhdet_tes!J103=0,"",RES_hhdet_tes!J103/RES_hhdet_fec!J103)</f>
        <v>0.74649653297401963</v>
      </c>
      <c r="K103" s="45">
        <f>IF(RES_hhdet_tes!K103=0,"",RES_hhdet_tes!K103/RES_hhdet_fec!K103)</f>
        <v>0.74790703319207597</v>
      </c>
      <c r="L103" s="45">
        <f>IF(RES_hhdet_tes!L103=0,"",RES_hhdet_tes!L103/RES_hhdet_fec!L103)</f>
        <v>0.74941967765928552</v>
      </c>
      <c r="M103" s="45">
        <f>IF(RES_hhdet_tes!M103=0,"",RES_hhdet_tes!M103/RES_hhdet_fec!M103)</f>
        <v>0.75142105981033913</v>
      </c>
      <c r="N103" s="45">
        <f>IF(RES_hhdet_tes!N103=0,"",RES_hhdet_tes!N103/RES_hhdet_fec!N103)</f>
        <v>0.75393123173448251</v>
      </c>
      <c r="O103" s="45">
        <f>IF(RES_hhdet_tes!O103=0,"",RES_hhdet_tes!O103/RES_hhdet_fec!O103)</f>
        <v>0.75732664530208915</v>
      </c>
      <c r="P103" s="45">
        <f>IF(RES_hhdet_tes!P103=0,"",RES_hhdet_tes!P103/RES_hhdet_fec!P103)</f>
        <v>0.76068820768392087</v>
      </c>
      <c r="Q103" s="45">
        <f>IF(RES_hhdet_tes!Q103=0,"",RES_hhdet_tes!Q103/RES_hhdet_fec!Q103)</f>
        <v>0.76490893592225795</v>
      </c>
      <c r="R103" s="45">
        <f>IF(RES_hhdet_tes!R103=0,"",RES_hhdet_tes!R103/RES_hhdet_fec!R103)</f>
        <v>0.77041705843013586</v>
      </c>
      <c r="S103" s="45">
        <f>IF(RES_hhdet_tes!S103=0,"",RES_hhdet_tes!S103/RES_hhdet_fec!S103)</f>
        <v>0.7782670755235277</v>
      </c>
      <c r="T103" s="45">
        <f>IF(RES_hhdet_tes!T103=0,"",RES_hhdet_tes!T103/RES_hhdet_fec!T103)</f>
        <v>0.78992935421632027</v>
      </c>
      <c r="U103" s="45">
        <f>IF(RES_hhdet_tes!U103=0,"",RES_hhdet_tes!U103/RES_hhdet_fec!U103)</f>
        <v>0.80478098051609437</v>
      </c>
      <c r="V103" s="45">
        <f>IF(RES_hhdet_tes!V103=0,"",RES_hhdet_tes!V103/RES_hhdet_fec!V103)</f>
        <v>0.81844521537849879</v>
      </c>
      <c r="W103" s="45">
        <f>IF(RES_hhdet_tes!W103=0,"",RES_hhdet_tes!W103/RES_hhdet_fec!W103)</f>
        <v>0.83242058097169136</v>
      </c>
      <c r="X103" s="45">
        <f>IF(RES_hhdet_tes!X103=0,"",RES_hhdet_tes!X103/RES_hhdet_fec!X103)</f>
        <v>0.84316793569854898</v>
      </c>
      <c r="Y103" s="45">
        <f>IF(RES_hhdet_tes!Y103=0,"",RES_hhdet_tes!Y103/RES_hhdet_fec!Y103)</f>
        <v>0.85403686130305767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0.70873694927679387</v>
      </c>
      <c r="C124" s="119">
        <f>IF(RES_hhdet_tes!C124=0,"",RES_hhdet_tes!C124/RES_hhdet_fec!C124)</f>
        <v>0.71017369497972582</v>
      </c>
      <c r="D124" s="119">
        <f>IF(RES_hhdet_tes!D124=0,"",RES_hhdet_tes!D124/RES_hhdet_fec!D124)</f>
        <v>0.71206352917453208</v>
      </c>
      <c r="E124" s="119">
        <f>IF(RES_hhdet_tes!E124=0,"",RES_hhdet_tes!E124/RES_hhdet_fec!E124)</f>
        <v>0.71387393631074725</v>
      </c>
      <c r="F124" s="119">
        <f>IF(RES_hhdet_tes!F124=0,"",RES_hhdet_tes!F124/RES_hhdet_fec!F124)</f>
        <v>0.71545837873875906</v>
      </c>
      <c r="G124" s="119">
        <f>IF(RES_hhdet_tes!G124=0,"",RES_hhdet_tes!G124/RES_hhdet_fec!G124)</f>
        <v>0.71837745760426119</v>
      </c>
      <c r="H124" s="119">
        <f>IF(RES_hhdet_tes!H124=0,"",RES_hhdet_tes!H124/RES_hhdet_fec!H124)</f>
        <v>0.72068684707453956</v>
      </c>
      <c r="I124" s="119">
        <f>IF(RES_hhdet_tes!I124=0,"",RES_hhdet_tes!I124/RES_hhdet_fec!I124)</f>
        <v>0.72364653359584441</v>
      </c>
      <c r="J124" s="119">
        <f>IF(RES_hhdet_tes!J124=0,"",RES_hhdet_tes!J124/RES_hhdet_fec!J124)</f>
        <v>0.72629093466658801</v>
      </c>
      <c r="K124" s="119">
        <f>IF(RES_hhdet_tes!K124=0,"",RES_hhdet_tes!K124/RES_hhdet_fec!K124)</f>
        <v>0.72888821525625058</v>
      </c>
      <c r="L124" s="119">
        <f>IF(RES_hhdet_tes!L124=0,"",RES_hhdet_tes!L124/RES_hhdet_fec!L124)</f>
        <v>0.73109944591407428</v>
      </c>
      <c r="M124" s="119">
        <f>IF(RES_hhdet_tes!M124=0,"",RES_hhdet_tes!M124/RES_hhdet_fec!M124)</f>
        <v>0.7342159555947505</v>
      </c>
      <c r="N124" s="119">
        <f>IF(RES_hhdet_tes!N124=0,"",RES_hhdet_tes!N124/RES_hhdet_fec!N124)</f>
        <v>0.7380162385464818</v>
      </c>
      <c r="O124" s="119">
        <f>IF(RES_hhdet_tes!O124=0,"",RES_hhdet_tes!O124/RES_hhdet_fec!O124)</f>
        <v>0.74197475059091622</v>
      </c>
      <c r="P124" s="119">
        <f>IF(RES_hhdet_tes!P124=0,"",RES_hhdet_tes!P124/RES_hhdet_fec!P124)</f>
        <v>0.74280022552154656</v>
      </c>
      <c r="Q124" s="119">
        <f>IF(RES_hhdet_tes!Q124=0,"",RES_hhdet_tes!Q124/RES_hhdet_fec!Q124)</f>
        <v>0.74490070017039056</v>
      </c>
      <c r="R124" s="119">
        <f>IF(RES_hhdet_tes!R124=0,"",RES_hhdet_tes!R124/RES_hhdet_fec!R124)</f>
        <v>0.7467144598487937</v>
      </c>
      <c r="S124" s="119">
        <f>IF(RES_hhdet_tes!S124=0,"",RES_hhdet_tes!S124/RES_hhdet_fec!S124)</f>
        <v>0.74954365767638442</v>
      </c>
      <c r="T124" s="119">
        <f>IF(RES_hhdet_tes!T124=0,"",RES_hhdet_tes!T124/RES_hhdet_fec!T124)</f>
        <v>0.75267075292285957</v>
      </c>
      <c r="U124" s="119">
        <f>IF(RES_hhdet_tes!U124=0,"",RES_hhdet_tes!U124/RES_hhdet_fec!U124)</f>
        <v>0.75593065219555411</v>
      </c>
      <c r="V124" s="119">
        <f>IF(RES_hhdet_tes!V124=0,"",RES_hhdet_tes!V124/RES_hhdet_fec!V124)</f>
        <v>0.7594102301108584</v>
      </c>
      <c r="W124" s="119">
        <f>IF(RES_hhdet_tes!W124=0,"",RES_hhdet_tes!W124/RES_hhdet_fec!W124)</f>
        <v>0.76292962866668679</v>
      </c>
      <c r="X124" s="119">
        <f>IF(RES_hhdet_tes!X124=0,"",RES_hhdet_tes!X124/RES_hhdet_fec!X124)</f>
        <v>0.76707576079648288</v>
      </c>
      <c r="Y124" s="119">
        <f>IF(RES_hhdet_tes!Y124=0,"",RES_hhdet_tes!Y124/RES_hhdet_fec!Y124)</f>
        <v>0.77187510716046714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0.70299290633189693</v>
      </c>
      <c r="C125" s="124">
        <f>IF(RES_hhdet_tes!C125=0,"",RES_hhdet_tes!C125/RES_hhdet_fec!C125)</f>
        <v>0.70478578133179182</v>
      </c>
      <c r="D125" s="124">
        <f>IF(RES_hhdet_tes!D125=0,"",RES_hhdet_tes!D125/RES_hhdet_fec!D125)</f>
        <v>0.70628484671874892</v>
      </c>
      <c r="E125" s="124">
        <f>IF(RES_hhdet_tes!E125=0,"",RES_hhdet_tes!E125/RES_hhdet_fec!E125)</f>
        <v>0.70778733932734372</v>
      </c>
      <c r="F125" s="124">
        <f>IF(RES_hhdet_tes!F125=0,"",RES_hhdet_tes!F125/RES_hhdet_fec!F125)</f>
        <v>0.70932412472593798</v>
      </c>
      <c r="G125" s="124">
        <f>IF(RES_hhdet_tes!G125=0,"",RES_hhdet_tes!G125/RES_hhdet_fec!G125)</f>
        <v>0.71135446228191868</v>
      </c>
      <c r="H125" s="124">
        <f>IF(RES_hhdet_tes!H125=0,"",RES_hhdet_tes!H125/RES_hhdet_fec!H125)</f>
        <v>0.71354345435060729</v>
      </c>
      <c r="I125" s="124">
        <f>IF(RES_hhdet_tes!I125=0,"",RES_hhdet_tes!I125/RES_hhdet_fec!I125)</f>
        <v>0.71633192880229291</v>
      </c>
      <c r="J125" s="124">
        <f>IF(RES_hhdet_tes!J125=0,"",RES_hhdet_tes!J125/RES_hhdet_fec!J125)</f>
        <v>0.71898408707156547</v>
      </c>
      <c r="K125" s="124">
        <f>IF(RES_hhdet_tes!K125=0,"",RES_hhdet_tes!K125/RES_hhdet_fec!K125)</f>
        <v>0.72161975128470324</v>
      </c>
      <c r="L125" s="124">
        <f>IF(RES_hhdet_tes!L125=0,"",RES_hhdet_tes!L125/RES_hhdet_fec!L125)</f>
        <v>0.72453602261393002</v>
      </c>
      <c r="M125" s="124">
        <f>IF(RES_hhdet_tes!M125=0,"",RES_hhdet_tes!M125/RES_hhdet_fec!M125)</f>
        <v>0.72788573968405501</v>
      </c>
      <c r="N125" s="124">
        <f>IF(RES_hhdet_tes!N125=0,"",RES_hhdet_tes!N125/RES_hhdet_fec!N125)</f>
        <v>0.7319051095161041</v>
      </c>
      <c r="O125" s="124">
        <f>IF(RES_hhdet_tes!O125=0,"",RES_hhdet_tes!O125/RES_hhdet_fec!O125)</f>
        <v>0.73564917043002609</v>
      </c>
      <c r="P125" s="124">
        <f>IF(RES_hhdet_tes!P125=0,"",RES_hhdet_tes!P125/RES_hhdet_fec!P125)</f>
        <v>0.73610452898036383</v>
      </c>
      <c r="Q125" s="124">
        <f>IF(RES_hhdet_tes!Q125=0,"",RES_hhdet_tes!Q125/RES_hhdet_fec!Q125)</f>
        <v>0.73702447682991923</v>
      </c>
      <c r="R125" s="124">
        <f>IF(RES_hhdet_tes!R125=0,"",RES_hhdet_tes!R125/RES_hhdet_fec!R125)</f>
        <v>0.73850826857522434</v>
      </c>
      <c r="S125" s="124">
        <f>IF(RES_hhdet_tes!S125=0,"",RES_hhdet_tes!S125/RES_hhdet_fec!S125)</f>
        <v>0.74074852032497862</v>
      </c>
      <c r="T125" s="124">
        <f>IF(RES_hhdet_tes!T125=0,"",RES_hhdet_tes!T125/RES_hhdet_fec!T125)</f>
        <v>0.7428849571212488</v>
      </c>
      <c r="U125" s="124">
        <f>IF(RES_hhdet_tes!U125=0,"",RES_hhdet_tes!U125/RES_hhdet_fec!U125)</f>
        <v>0.74540530453907194</v>
      </c>
      <c r="V125" s="124">
        <f>IF(RES_hhdet_tes!V125=0,"",RES_hhdet_tes!V125/RES_hhdet_fec!V125)</f>
        <v>0.74828203287742079</v>
      </c>
      <c r="W125" s="124">
        <f>IF(RES_hhdet_tes!W125=0,"",RES_hhdet_tes!W125/RES_hhdet_fec!W125)</f>
        <v>0.75157892690265138</v>
      </c>
      <c r="X125" s="124">
        <f>IF(RES_hhdet_tes!X125=0,"",RES_hhdet_tes!X125/RES_hhdet_fec!X125)</f>
        <v>0.75499227812819703</v>
      </c>
      <c r="Y125" s="124">
        <f>IF(RES_hhdet_tes!Y125=0,"",RES_hhdet_tes!Y125/RES_hhdet_fec!Y125)</f>
        <v>0.75848763808858755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0.70208989372482211</v>
      </c>
      <c r="C126" s="111">
        <f>IF(RES_hhdet_tes!C126=0,"",RES_hhdet_tes!C126/RES_hhdet_fec!C126)</f>
        <v>0.70389598574928325</v>
      </c>
      <c r="D126" s="111">
        <f>IF(RES_hhdet_tes!D126=0,"",RES_hhdet_tes!D126/RES_hhdet_fec!D126)</f>
        <v>0.70542724896075759</v>
      </c>
      <c r="E126" s="111">
        <f>IF(RES_hhdet_tes!E126=0,"",RES_hhdet_tes!E126/RES_hhdet_fec!E126)</f>
        <v>0.70694134926360008</v>
      </c>
      <c r="F126" s="111">
        <f>IF(RES_hhdet_tes!F126=0,"",RES_hhdet_tes!F126/RES_hhdet_fec!F126)</f>
        <v>0.70849936059097751</v>
      </c>
      <c r="G126" s="111">
        <f>IF(RES_hhdet_tes!G126=0,"",RES_hhdet_tes!G126/RES_hhdet_fec!G126)</f>
        <v>0.71054875227924141</v>
      </c>
      <c r="H126" s="111">
        <f>IF(RES_hhdet_tes!H126=0,"",RES_hhdet_tes!H126/RES_hhdet_fec!H126)</f>
        <v>0.71274704713168124</v>
      </c>
      <c r="I126" s="111">
        <f>IF(RES_hhdet_tes!I126=0,"",RES_hhdet_tes!I126/RES_hhdet_fec!I126)</f>
        <v>0.71557330212330728</v>
      </c>
      <c r="J126" s="111">
        <f>IF(RES_hhdet_tes!J126=0,"",RES_hhdet_tes!J126/RES_hhdet_fec!J126)</f>
        <v>0.7182390309932567</v>
      </c>
      <c r="K126" s="111">
        <f>IF(RES_hhdet_tes!K126=0,"",RES_hhdet_tes!K126/RES_hhdet_fec!K126)</f>
        <v>0.72088422976381505</v>
      </c>
      <c r="L126" s="111">
        <f>IF(RES_hhdet_tes!L126=0,"",RES_hhdet_tes!L126/RES_hhdet_fec!L126)</f>
        <v>0.7237927656136407</v>
      </c>
      <c r="M126" s="111">
        <f>IF(RES_hhdet_tes!M126=0,"",RES_hhdet_tes!M126/RES_hhdet_fec!M126)</f>
        <v>0.72718953525959629</v>
      </c>
      <c r="N126" s="111">
        <f>IF(RES_hhdet_tes!N126=0,"",RES_hhdet_tes!N126/RES_hhdet_fec!N126)</f>
        <v>0.73120947970787453</v>
      </c>
      <c r="O126" s="111">
        <f>IF(RES_hhdet_tes!O126=0,"",RES_hhdet_tes!O126/RES_hhdet_fec!O126)</f>
        <v>0.7349611084076354</v>
      </c>
      <c r="P126" s="111">
        <f>IF(RES_hhdet_tes!P126=0,"",RES_hhdet_tes!P126/RES_hhdet_fec!P126)</f>
        <v>0.73544687638307227</v>
      </c>
      <c r="Q126" s="111">
        <f>IF(RES_hhdet_tes!Q126=0,"",RES_hhdet_tes!Q126/RES_hhdet_fec!Q126)</f>
        <v>0.73636091774430679</v>
      </c>
      <c r="R126" s="111">
        <f>IF(RES_hhdet_tes!R126=0,"",RES_hhdet_tes!R126/RES_hhdet_fec!R126)</f>
        <v>0.73784234916864655</v>
      </c>
      <c r="S126" s="111">
        <f>IF(RES_hhdet_tes!S126=0,"",RES_hhdet_tes!S126/RES_hhdet_fec!S126)</f>
        <v>0.74008469480486039</v>
      </c>
      <c r="T126" s="111">
        <f>IF(RES_hhdet_tes!T126=0,"",RES_hhdet_tes!T126/RES_hhdet_fec!T126)</f>
        <v>0.74223086004826977</v>
      </c>
      <c r="U126" s="111">
        <f>IF(RES_hhdet_tes!U126=0,"",RES_hhdet_tes!U126/RES_hhdet_fec!U126)</f>
        <v>0.74475237009507511</v>
      </c>
      <c r="V126" s="111">
        <f>IF(RES_hhdet_tes!V126=0,"",RES_hhdet_tes!V126/RES_hhdet_fec!V126)</f>
        <v>0.74763143683337474</v>
      </c>
      <c r="W126" s="111">
        <f>IF(RES_hhdet_tes!W126=0,"",RES_hhdet_tes!W126/RES_hhdet_fec!W126)</f>
        <v>0.75093804798334229</v>
      </c>
      <c r="X126" s="111">
        <f>IF(RES_hhdet_tes!X126=0,"",RES_hhdet_tes!X126/RES_hhdet_fec!X126)</f>
        <v>0.75436716161308004</v>
      </c>
      <c r="Y126" s="111">
        <f>IF(RES_hhdet_tes!Y126=0,"",RES_hhdet_tes!Y126/RES_hhdet_fec!Y126)</f>
        <v>0.7578771890990017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1.7099596967558575</v>
      </c>
      <c r="C128" s="124">
        <f>IF(RES_hhdet_tes!C128=0,"",RES_hhdet_tes!C128/RES_hhdet_fec!C128)</f>
        <v>1.7462264908091878</v>
      </c>
      <c r="D128" s="124">
        <f>IF(RES_hhdet_tes!D128=0,"",RES_hhdet_tes!D128/RES_hhdet_fec!D128)</f>
        <v>1.8159182095078927</v>
      </c>
      <c r="E128" s="124">
        <f>IF(RES_hhdet_tes!E128=0,"",RES_hhdet_tes!E128/RES_hhdet_fec!E128)</f>
        <v>1.9291832423351383</v>
      </c>
      <c r="F128" s="124">
        <f>IF(RES_hhdet_tes!F128=0,"",RES_hhdet_tes!F128/RES_hhdet_fec!F128)</f>
        <v>2.0705552058395966</v>
      </c>
      <c r="G128" s="124">
        <f>IF(RES_hhdet_tes!G128=0,"",RES_hhdet_tes!G128/RES_hhdet_fec!G128)</f>
        <v>2.2404246227356337</v>
      </c>
      <c r="H128" s="124">
        <f>IF(RES_hhdet_tes!H128=0,"",RES_hhdet_tes!H128/RES_hhdet_fec!H128)</f>
        <v>2.4364328418138852</v>
      </c>
      <c r="I128" s="124">
        <f>IF(RES_hhdet_tes!I128=0,"",RES_hhdet_tes!I128/RES_hhdet_fec!I128)</f>
        <v>2.5580124769107675</v>
      </c>
      <c r="J128" s="124">
        <f>IF(RES_hhdet_tes!J128=0,"",RES_hhdet_tes!J128/RES_hhdet_fec!J128)</f>
        <v>2.6250385669262748</v>
      </c>
      <c r="K128" s="124">
        <f>IF(RES_hhdet_tes!K128=0,"",RES_hhdet_tes!K128/RES_hhdet_fec!K128)</f>
        <v>2.7143674523930676</v>
      </c>
      <c r="L128" s="124">
        <f>IF(RES_hhdet_tes!L128=0,"",RES_hhdet_tes!L128/RES_hhdet_fec!L128)</f>
        <v>2.8120589258289188</v>
      </c>
      <c r="M128" s="124">
        <f>IF(RES_hhdet_tes!M128=0,"",RES_hhdet_tes!M128/RES_hhdet_fec!M128)</f>
        <v>2.9210128631232637</v>
      </c>
      <c r="N128" s="124">
        <f>IF(RES_hhdet_tes!N128=0,"",RES_hhdet_tes!N128/RES_hhdet_fec!N128)</f>
        <v>3.0397727462359909</v>
      </c>
      <c r="O128" s="124">
        <f>IF(RES_hhdet_tes!O128=0,"",RES_hhdet_tes!O128/RES_hhdet_fec!O128)</f>
        <v>3.1752129251461256</v>
      </c>
      <c r="P128" s="124">
        <f>IF(RES_hhdet_tes!P128=0,"",RES_hhdet_tes!P128/RES_hhdet_fec!P128)</f>
        <v>3.284449387790048</v>
      </c>
      <c r="Q128" s="124">
        <f>IF(RES_hhdet_tes!Q128=0,"",RES_hhdet_tes!Q128/RES_hhdet_fec!Q128)</f>
        <v>3.3888059380761062</v>
      </c>
      <c r="R128" s="124">
        <f>IF(RES_hhdet_tes!R128=0,"",RES_hhdet_tes!R128/RES_hhdet_fec!R128)</f>
        <v>3.4936066713966878</v>
      </c>
      <c r="S128" s="124">
        <f>IF(RES_hhdet_tes!S128=0,"",RES_hhdet_tes!S128/RES_hhdet_fec!S128)</f>
        <v>3.6034803173685459</v>
      </c>
      <c r="T128" s="124">
        <f>IF(RES_hhdet_tes!T128=0,"",RES_hhdet_tes!T128/RES_hhdet_fec!T128)</f>
        <v>3.6893775895432195</v>
      </c>
      <c r="U128" s="124">
        <f>IF(RES_hhdet_tes!U128=0,"",RES_hhdet_tes!U128/RES_hhdet_fec!U128)</f>
        <v>3.7491823280845482</v>
      </c>
      <c r="V128" s="124">
        <f>IF(RES_hhdet_tes!V128=0,"",RES_hhdet_tes!V128/RES_hhdet_fec!V128)</f>
        <v>3.7867254960961581</v>
      </c>
      <c r="W128" s="124">
        <f>IF(RES_hhdet_tes!W128=0,"",RES_hhdet_tes!W128/RES_hhdet_fec!W128)</f>
        <v>3.8123477352461395</v>
      </c>
      <c r="X128" s="124">
        <f>IF(RES_hhdet_tes!X128=0,"",RES_hhdet_tes!X128/RES_hhdet_fec!X128)</f>
        <v>3.8275951023187842</v>
      </c>
      <c r="Y128" s="124">
        <f>IF(RES_hhdet_tes!Y128=0,"",RES_hhdet_tes!Y128/RES_hhdet_fec!Y128)</f>
        <v>3.8417016430174624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1.7099596967558575</v>
      </c>
      <c r="C129" s="111">
        <f>IF(RES_hhdet_tes!C129=0,"",RES_hhdet_tes!C129/RES_hhdet_fec!C129)</f>
        <v>1.7462264908091878</v>
      </c>
      <c r="D129" s="111">
        <f>IF(RES_hhdet_tes!D129=0,"",RES_hhdet_tes!D129/RES_hhdet_fec!D129)</f>
        <v>1.8159182095078927</v>
      </c>
      <c r="E129" s="111">
        <f>IF(RES_hhdet_tes!E129=0,"",RES_hhdet_tes!E129/RES_hhdet_fec!E129)</f>
        <v>1.9291832423351383</v>
      </c>
      <c r="F129" s="111">
        <f>IF(RES_hhdet_tes!F129=0,"",RES_hhdet_tes!F129/RES_hhdet_fec!F129)</f>
        <v>2.0705552058395966</v>
      </c>
      <c r="G129" s="111">
        <f>IF(RES_hhdet_tes!G129=0,"",RES_hhdet_tes!G129/RES_hhdet_fec!G129)</f>
        <v>2.2404246227356337</v>
      </c>
      <c r="H129" s="111">
        <f>IF(RES_hhdet_tes!H129=0,"",RES_hhdet_tes!H129/RES_hhdet_fec!H129)</f>
        <v>2.4364328418138852</v>
      </c>
      <c r="I129" s="111">
        <f>IF(RES_hhdet_tes!I129=0,"",RES_hhdet_tes!I129/RES_hhdet_fec!I129)</f>
        <v>2.5580124769107675</v>
      </c>
      <c r="J129" s="111">
        <f>IF(RES_hhdet_tes!J129=0,"",RES_hhdet_tes!J129/RES_hhdet_fec!J129)</f>
        <v>2.6250385669262748</v>
      </c>
      <c r="K129" s="111">
        <f>IF(RES_hhdet_tes!K129=0,"",RES_hhdet_tes!K129/RES_hhdet_fec!K129)</f>
        <v>2.7143674523930676</v>
      </c>
      <c r="L129" s="111">
        <f>IF(RES_hhdet_tes!L129=0,"",RES_hhdet_tes!L129/RES_hhdet_fec!L129)</f>
        <v>2.8120589258289188</v>
      </c>
      <c r="M129" s="111">
        <f>IF(RES_hhdet_tes!M129=0,"",RES_hhdet_tes!M129/RES_hhdet_fec!M129)</f>
        <v>2.9210128631232637</v>
      </c>
      <c r="N129" s="111">
        <f>IF(RES_hhdet_tes!N129=0,"",RES_hhdet_tes!N129/RES_hhdet_fec!N129)</f>
        <v>3.0397727462359909</v>
      </c>
      <c r="O129" s="111">
        <f>IF(RES_hhdet_tes!O129=0,"",RES_hhdet_tes!O129/RES_hhdet_fec!O129)</f>
        <v>3.1752129251461256</v>
      </c>
      <c r="P129" s="111">
        <f>IF(RES_hhdet_tes!P129=0,"",RES_hhdet_tes!P129/RES_hhdet_fec!P129)</f>
        <v>3.284449387790048</v>
      </c>
      <c r="Q129" s="111">
        <f>IF(RES_hhdet_tes!Q129=0,"",RES_hhdet_tes!Q129/RES_hhdet_fec!Q129)</f>
        <v>3.3888059380761062</v>
      </c>
      <c r="R129" s="111">
        <f>IF(RES_hhdet_tes!R129=0,"",RES_hhdet_tes!R129/RES_hhdet_fec!R129)</f>
        <v>3.4936066713966878</v>
      </c>
      <c r="S129" s="111">
        <f>IF(RES_hhdet_tes!S129=0,"",RES_hhdet_tes!S129/RES_hhdet_fec!S129)</f>
        <v>3.6034803173685459</v>
      </c>
      <c r="T129" s="111">
        <f>IF(RES_hhdet_tes!T129=0,"",RES_hhdet_tes!T129/RES_hhdet_fec!T129)</f>
        <v>3.6893775895432195</v>
      </c>
      <c r="U129" s="111">
        <f>IF(RES_hhdet_tes!U129=0,"",RES_hhdet_tes!U129/RES_hhdet_fec!U129)</f>
        <v>3.7491823280845482</v>
      </c>
      <c r="V129" s="111">
        <f>IF(RES_hhdet_tes!V129=0,"",RES_hhdet_tes!V129/RES_hhdet_fec!V129)</f>
        <v>3.7867254960961581</v>
      </c>
      <c r="W129" s="111">
        <f>IF(RES_hhdet_tes!W129=0,"",RES_hhdet_tes!W129/RES_hhdet_fec!W129)</f>
        <v>3.8123477352461395</v>
      </c>
      <c r="X129" s="111">
        <f>IF(RES_hhdet_tes!X129=0,"",RES_hhdet_tes!X129/RES_hhdet_fec!X129)</f>
        <v>3.8275951023187842</v>
      </c>
      <c r="Y129" s="111">
        <f>IF(RES_hhdet_tes!Y129=0,"",RES_hhdet_tes!Y129/RES_hhdet_fec!Y129)</f>
        <v>3.8417016430174624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0.74482159056036634</v>
      </c>
      <c r="C130" s="124">
        <f>IF(RES_hhdet_tes!C130=0,"",RES_hhdet_tes!C130/RES_hhdet_fec!C130)</f>
        <v>0.74702199421742632</v>
      </c>
      <c r="D130" s="124">
        <f>IF(RES_hhdet_tes!D130=0,"",RES_hhdet_tes!D130/RES_hhdet_fec!D130)</f>
        <v>0.74904508082533139</v>
      </c>
      <c r="E130" s="124">
        <f>IF(RES_hhdet_tes!E130=0,"",RES_hhdet_tes!E130/RES_hhdet_fec!E130)</f>
        <v>0.75113015634204583</v>
      </c>
      <c r="F130" s="124">
        <f>IF(RES_hhdet_tes!F130=0,"",RES_hhdet_tes!F130/RES_hhdet_fec!F130)</f>
        <v>0.75326204043030653</v>
      </c>
      <c r="G130" s="124">
        <f>IF(RES_hhdet_tes!G130=0,"",RES_hhdet_tes!G130/RES_hhdet_fec!G130)</f>
        <v>0.75620689882792613</v>
      </c>
      <c r="H130" s="124">
        <f>IF(RES_hhdet_tes!H130=0,"",RES_hhdet_tes!H130/RES_hhdet_fec!H130)</f>
        <v>0.7586926134018257</v>
      </c>
      <c r="I130" s="124">
        <f>IF(RES_hhdet_tes!I130=0,"",RES_hhdet_tes!I130/RES_hhdet_fec!I130)</f>
        <v>0.76242840401516587</v>
      </c>
      <c r="J130" s="124">
        <f>IF(RES_hhdet_tes!J130=0,"",RES_hhdet_tes!J130/RES_hhdet_fec!J130)</f>
        <v>0.76578795342089701</v>
      </c>
      <c r="K130" s="124">
        <f>IF(RES_hhdet_tes!K130=0,"",RES_hhdet_tes!K130/RES_hhdet_fec!K130)</f>
        <v>0.76900768524600982</v>
      </c>
      <c r="L130" s="124">
        <f>IF(RES_hhdet_tes!L130=0,"",RES_hhdet_tes!L130/RES_hhdet_fec!L130)</f>
        <v>0.77275729235488155</v>
      </c>
      <c r="M130" s="124">
        <f>IF(RES_hhdet_tes!M130=0,"",RES_hhdet_tes!M130/RES_hhdet_fec!M130)</f>
        <v>0.77704701356513262</v>
      </c>
      <c r="N130" s="124">
        <f>IF(RES_hhdet_tes!N130=0,"",RES_hhdet_tes!N130/RES_hhdet_fec!N130)</f>
        <v>0.78236510142707238</v>
      </c>
      <c r="O130" s="124">
        <f>IF(RES_hhdet_tes!O130=0,"",RES_hhdet_tes!O130/RES_hhdet_fec!O130)</f>
        <v>0.78719248247440399</v>
      </c>
      <c r="P130" s="124">
        <f>IF(RES_hhdet_tes!P130=0,"",RES_hhdet_tes!P130/RES_hhdet_fec!P130)</f>
        <v>0.78793698114379485</v>
      </c>
      <c r="Q130" s="124">
        <f>IF(RES_hhdet_tes!Q130=0,"",RES_hhdet_tes!Q130/RES_hhdet_fec!Q130)</f>
        <v>0.78956205874757834</v>
      </c>
      <c r="R130" s="124">
        <f>IF(RES_hhdet_tes!R130=0,"",RES_hhdet_tes!R130/RES_hhdet_fec!R130)</f>
        <v>0.79216948889067895</v>
      </c>
      <c r="S130" s="124">
        <f>IF(RES_hhdet_tes!S130=0,"",RES_hhdet_tes!S130/RES_hhdet_fec!S130)</f>
        <v>0.79595512514377975</v>
      </c>
      <c r="T130" s="124">
        <f>IF(RES_hhdet_tes!T130=0,"",RES_hhdet_tes!T130/RES_hhdet_fec!T130)</f>
        <v>0.79983413704458239</v>
      </c>
      <c r="U130" s="124">
        <f>IF(RES_hhdet_tes!U130=0,"",RES_hhdet_tes!U130/RES_hhdet_fec!U130)</f>
        <v>0.80371901672717971</v>
      </c>
      <c r="V130" s="124">
        <f>IF(RES_hhdet_tes!V130=0,"",RES_hhdet_tes!V130/RES_hhdet_fec!V130)</f>
        <v>0.80799960293996353</v>
      </c>
      <c r="W130" s="124">
        <f>IF(RES_hhdet_tes!W130=0,"",RES_hhdet_tes!W130/RES_hhdet_fec!W130)</f>
        <v>0.81326286735436082</v>
      </c>
      <c r="X130" s="124">
        <f>IF(RES_hhdet_tes!X130=0,"",RES_hhdet_tes!X130/RES_hhdet_fec!X130)</f>
        <v>0.81838623044724446</v>
      </c>
      <c r="Y130" s="124">
        <f>IF(RES_hhdet_tes!Y130=0,"",RES_hhdet_tes!Y130/RES_hhdet_fec!Y130)</f>
        <v>0.82410061353034259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0.75014891494479774</v>
      </c>
      <c r="C131" s="111">
        <f>IF(RES_hhdet_tes!C131=0,"",RES_hhdet_tes!C131/RES_hhdet_fec!C131)</f>
        <v>0.75208699178019689</v>
      </c>
      <c r="D131" s="111">
        <f>IF(RES_hhdet_tes!D131=0,"",RES_hhdet_tes!D131/RES_hhdet_fec!D131)</f>
        <v>0.75378870496946748</v>
      </c>
      <c r="E131" s="111">
        <f>IF(RES_hhdet_tes!E131=0,"",RES_hhdet_tes!E131/RES_hhdet_fec!E131)</f>
        <v>0.75550159346669621</v>
      </c>
      <c r="F131" s="111">
        <f>IF(RES_hhdet_tes!F131=0,"",RES_hhdet_tes!F131/RES_hhdet_fec!F131)</f>
        <v>0.75729301661323545</v>
      </c>
      <c r="G131" s="111">
        <f>IF(RES_hhdet_tes!G131=0,"",RES_hhdet_tes!G131/RES_hhdet_fec!G131)</f>
        <v>0.75965731563992289</v>
      </c>
      <c r="H131" s="111">
        <f>IF(RES_hhdet_tes!H131=0,"",RES_hhdet_tes!H131/RES_hhdet_fec!H131)</f>
        <v>0.76220915306440185</v>
      </c>
      <c r="I131" s="111">
        <f>IF(RES_hhdet_tes!I131=0,"",RES_hhdet_tes!I131/RES_hhdet_fec!I131)</f>
        <v>0.76554596939667507</v>
      </c>
      <c r="J131" s="111">
        <f>IF(RES_hhdet_tes!J131=0,"",RES_hhdet_tes!J131/RES_hhdet_fec!J131)</f>
        <v>0.76879420045621483</v>
      </c>
      <c r="K131" s="111">
        <f>IF(RES_hhdet_tes!K131=0,"",RES_hhdet_tes!K131/RES_hhdet_fec!K131)</f>
        <v>0.77205694806005765</v>
      </c>
      <c r="L131" s="111">
        <f>IF(RES_hhdet_tes!L131=0,"",RES_hhdet_tes!L131/RES_hhdet_fec!L131)</f>
        <v>0.77568647452192041</v>
      </c>
      <c r="M131" s="111">
        <f>IF(RES_hhdet_tes!M131=0,"",RES_hhdet_tes!M131/RES_hhdet_fec!M131)</f>
        <v>0.77998956416405352</v>
      </c>
      <c r="N131" s="111">
        <f>IF(RES_hhdet_tes!N131=0,"",RES_hhdet_tes!N131/RES_hhdet_fec!N131)</f>
        <v>0.78516418140901523</v>
      </c>
      <c r="O131" s="111">
        <f>IF(RES_hhdet_tes!O131=0,"",RES_hhdet_tes!O131/RES_hhdet_fec!O131)</f>
        <v>0.7898098218435462</v>
      </c>
      <c r="P131" s="111">
        <f>IF(RES_hhdet_tes!P131=0,"",RES_hhdet_tes!P131/RES_hhdet_fec!P131)</f>
        <v>0.79053569257107426</v>
      </c>
      <c r="Q131" s="111">
        <f>IF(RES_hhdet_tes!Q131=0,"",RES_hhdet_tes!Q131/RES_hhdet_fec!Q131)</f>
        <v>0.79191606831899097</v>
      </c>
      <c r="R131" s="111">
        <f>IF(RES_hhdet_tes!R131=0,"",RES_hhdet_tes!R131/RES_hhdet_fec!R131)</f>
        <v>0.79418097856583536</v>
      </c>
      <c r="S131" s="111">
        <f>IF(RES_hhdet_tes!S131=0,"",RES_hhdet_tes!S131/RES_hhdet_fec!S131)</f>
        <v>0.79759015657195398</v>
      </c>
      <c r="T131" s="111">
        <f>IF(RES_hhdet_tes!T131=0,"",RES_hhdet_tes!T131/RES_hhdet_fec!T131)</f>
        <v>0.80093504774830282</v>
      </c>
      <c r="U131" s="111">
        <f>IF(RES_hhdet_tes!U131=0,"",RES_hhdet_tes!U131/RES_hhdet_fec!U131)</f>
        <v>0.80477177990021331</v>
      </c>
      <c r="V131" s="111">
        <f>IF(RES_hhdet_tes!V131=0,"",RES_hhdet_tes!V131/RES_hhdet_fec!V131)</f>
        <v>0.80900677035673207</v>
      </c>
      <c r="W131" s="111">
        <f>IF(RES_hhdet_tes!W131=0,"",RES_hhdet_tes!W131/RES_hhdet_fec!W131)</f>
        <v>0.81404627050993383</v>
      </c>
      <c r="X131" s="111">
        <f>IF(RES_hhdet_tes!X131=0,"",RES_hhdet_tes!X131/RES_hhdet_fec!X131)</f>
        <v>0.81914972302522859</v>
      </c>
      <c r="Y131" s="111">
        <f>IF(RES_hhdet_tes!Y131=0,"",RES_hhdet_tes!Y131/RES_hhdet_fec!Y131)</f>
        <v>0.8246871081491598</v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>
        <f>IF(RES_hhdet_tes!E132=0,"",RES_hhdet_tes!E132/RES_hhdet_fec!E132)</f>
        <v>0.87813518572641436</v>
      </c>
      <c r="F132" s="111">
        <f>IF(RES_hhdet_tes!F132=0,"",RES_hhdet_tes!F132/RES_hhdet_fec!F132)</f>
        <v>0.87745547842947202</v>
      </c>
      <c r="G132" s="111">
        <f>IF(RES_hhdet_tes!G132=0,"",RES_hhdet_tes!G132/RES_hhdet_fec!G132)</f>
        <v>0.88138429198397894</v>
      </c>
      <c r="H132" s="111">
        <f>IF(RES_hhdet_tes!H132=0,"",RES_hhdet_tes!H132/RES_hhdet_fec!H132)</f>
        <v>0.87703932066521373</v>
      </c>
      <c r="I132" s="111">
        <f>IF(RES_hhdet_tes!I132=0,"",RES_hhdet_tes!I132/RES_hhdet_fec!I132)</f>
        <v>0.87980702425740787</v>
      </c>
      <c r="J132" s="111">
        <f>IF(RES_hhdet_tes!J132=0,"",RES_hhdet_tes!J132/RES_hhdet_fec!J132)</f>
        <v>0.88263040871344745</v>
      </c>
      <c r="K132" s="111">
        <f>IF(RES_hhdet_tes!K132=0,"",RES_hhdet_tes!K132/RES_hhdet_fec!K132)</f>
        <v>0.88204471121697914</v>
      </c>
      <c r="L132" s="111">
        <f>IF(RES_hhdet_tes!L132=0,"",RES_hhdet_tes!L132/RES_hhdet_fec!L132)</f>
        <v>0.88562490693875651</v>
      </c>
      <c r="M132" s="111">
        <f>IF(RES_hhdet_tes!M132=0,"",RES_hhdet_tes!M132/RES_hhdet_fec!M132)</f>
        <v>0.89722106024239268</v>
      </c>
      <c r="N132" s="111">
        <f>IF(RES_hhdet_tes!N132=0,"",RES_hhdet_tes!N132/RES_hhdet_fec!N132)</f>
        <v>0.90067517495843175</v>
      </c>
      <c r="O132" s="111">
        <f>IF(RES_hhdet_tes!O132=0,"",RES_hhdet_tes!O132/RES_hhdet_fec!O132)</f>
        <v>0.90383033249393496</v>
      </c>
      <c r="P132" s="111">
        <f>IF(RES_hhdet_tes!P132=0,"",RES_hhdet_tes!P132/RES_hhdet_fec!P132)</f>
        <v>0.8981633419104631</v>
      </c>
      <c r="Q132" s="111">
        <f>IF(RES_hhdet_tes!Q132=0,"",RES_hhdet_tes!Q132/RES_hhdet_fec!Q132)</f>
        <v>0.90412346300886193</v>
      </c>
      <c r="R132" s="111">
        <f>IF(RES_hhdet_tes!R132=0,"",RES_hhdet_tes!R132/RES_hhdet_fec!R132)</f>
        <v>0.90784618263071926</v>
      </c>
      <c r="S132" s="111">
        <f>IF(RES_hhdet_tes!S132=0,"",RES_hhdet_tes!S132/RES_hhdet_fec!S132)</f>
        <v>0.90638144432316425</v>
      </c>
      <c r="T132" s="111">
        <f>IF(RES_hhdet_tes!T132=0,"",RES_hhdet_tes!T132/RES_hhdet_fec!T132)</f>
        <v>0.90573467169296862</v>
      </c>
      <c r="U132" s="111">
        <f>IF(RES_hhdet_tes!U132=0,"",RES_hhdet_tes!U132/RES_hhdet_fec!U132)</f>
        <v>0.90775028650556788</v>
      </c>
      <c r="V132" s="111">
        <f>IF(RES_hhdet_tes!V132=0,"",RES_hhdet_tes!V132/RES_hhdet_fec!V132)</f>
        <v>0.90362986083051888</v>
      </c>
      <c r="W132" s="111">
        <f>IF(RES_hhdet_tes!W132=0,"",RES_hhdet_tes!W132/RES_hhdet_fec!W132)</f>
        <v>0.91701186226622577</v>
      </c>
      <c r="X132" s="111">
        <f>IF(RES_hhdet_tes!X132=0,"",RES_hhdet_tes!X132/RES_hhdet_fec!X132)</f>
        <v>0.91499313355340406</v>
      </c>
      <c r="Y132" s="111">
        <f>IF(RES_hhdet_tes!Y132=0,"",RES_hhdet_tes!Y132/RES_hhdet_fec!Y132)</f>
        <v>0.92825742601018346</v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>
        <f>IF(RES_hhdet_tes!E133=0,"",RES_hhdet_tes!E133/RES_hhdet_fec!E133)</f>
        <v>0.77870452213190711</v>
      </c>
      <c r="F133" s="112">
        <f>IF(RES_hhdet_tes!F133=0,"",RES_hhdet_tes!F133/RES_hhdet_fec!F133)</f>
        <v>0.77882398767842576</v>
      </c>
      <c r="G133" s="112">
        <f>IF(RES_hhdet_tes!G133=0,"",RES_hhdet_tes!G133/RES_hhdet_fec!G133)</f>
        <v>0.77934062185435327</v>
      </c>
      <c r="H133" s="112">
        <f>IF(RES_hhdet_tes!H133=0,"",RES_hhdet_tes!H133/RES_hhdet_fec!H133)</f>
        <v>0.77984864674079313</v>
      </c>
      <c r="I133" s="112">
        <f>IF(RES_hhdet_tes!I133=0,"",RES_hhdet_tes!I133/RES_hhdet_fec!I133)</f>
        <v>0.78169136302975617</v>
      </c>
      <c r="J133" s="112">
        <f>IF(RES_hhdet_tes!J133=0,"",RES_hhdet_tes!J133/RES_hhdet_fec!J133)</f>
        <v>0.78311317632099053</v>
      </c>
      <c r="K133" s="112">
        <f>IF(RES_hhdet_tes!K133=0,"",RES_hhdet_tes!K133/RES_hhdet_fec!K133)</f>
        <v>0.78481765792171532</v>
      </c>
      <c r="L133" s="112">
        <f>IF(RES_hhdet_tes!L133=0,"",RES_hhdet_tes!L133/RES_hhdet_fec!L133)</f>
        <v>0.78690928019711459</v>
      </c>
      <c r="M133" s="112">
        <f>IF(RES_hhdet_tes!M133=0,"",RES_hhdet_tes!M133/RES_hhdet_fec!M133)</f>
        <v>0.78836034618975548</v>
      </c>
      <c r="N133" s="112">
        <f>IF(RES_hhdet_tes!N133=0,"",RES_hhdet_tes!N133/RES_hhdet_fec!N133)</f>
        <v>0.79028107357015243</v>
      </c>
      <c r="O133" s="112">
        <f>IF(RES_hhdet_tes!O133=0,"",RES_hhdet_tes!O133/RES_hhdet_fec!O133)</f>
        <v>0.79203141370719699</v>
      </c>
      <c r="P133" s="112">
        <f>IF(RES_hhdet_tes!P133=0,"",RES_hhdet_tes!P133/RES_hhdet_fec!P133)</f>
        <v>0.79227778399884796</v>
      </c>
      <c r="Q133" s="112">
        <f>IF(RES_hhdet_tes!Q133=0,"",RES_hhdet_tes!Q133/RES_hhdet_fec!Q133)</f>
        <v>0.79264703351122245</v>
      </c>
      <c r="R133" s="112">
        <f>IF(RES_hhdet_tes!R133=0,"",RES_hhdet_tes!R133/RES_hhdet_fec!R133)</f>
        <v>0.79505600808690502</v>
      </c>
      <c r="S133" s="112">
        <f>IF(RES_hhdet_tes!S133=0,"",RES_hhdet_tes!S133/RES_hhdet_fec!S133)</f>
        <v>0.79754525084803851</v>
      </c>
      <c r="T133" s="112">
        <f>IF(RES_hhdet_tes!T133=0,"",RES_hhdet_tes!T133/RES_hhdet_fec!T133)</f>
        <v>0.80013721393138493</v>
      </c>
      <c r="U133" s="112">
        <f>IF(RES_hhdet_tes!U133=0,"",RES_hhdet_tes!U133/RES_hhdet_fec!U133)</f>
        <v>0.80364382169910242</v>
      </c>
      <c r="V133" s="112">
        <f>IF(RES_hhdet_tes!V133=0,"",RES_hhdet_tes!V133/RES_hhdet_fec!V133)</f>
        <v>0.80532133214514157</v>
      </c>
      <c r="W133" s="112">
        <f>IF(RES_hhdet_tes!W133=0,"",RES_hhdet_tes!W133/RES_hhdet_fec!W133)</f>
        <v>0.81318013705092063</v>
      </c>
      <c r="X133" s="112">
        <f>IF(RES_hhdet_tes!X133=0,"",RES_hhdet_tes!X133/RES_hhdet_fec!X133)</f>
        <v>0.8195046776868965</v>
      </c>
      <c r="Y133" s="112">
        <f>IF(RES_hhdet_tes!Y133=0,"",RES_hhdet_tes!Y133/RES_hhdet_fec!Y133)</f>
        <v>0.82768468413271434</v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0.58825881131731028</v>
      </c>
      <c r="C135" s="112">
        <f>IF(RES_hhdet_tes!C135=0,"",RES_hhdet_tes!C135/RES_hhdet_fec!C135)</f>
        <v>0.59089275364294558</v>
      </c>
      <c r="D135" s="112">
        <f>IF(RES_hhdet_tes!D135=0,"",RES_hhdet_tes!D135/RES_hhdet_fec!D135)</f>
        <v>0.59289173440517473</v>
      </c>
      <c r="E135" s="112">
        <f>IF(RES_hhdet_tes!E135=0,"",RES_hhdet_tes!E135/RES_hhdet_fec!E135)</f>
        <v>0.59502316034762037</v>
      </c>
      <c r="F135" s="112">
        <f>IF(RES_hhdet_tes!F135=0,"",RES_hhdet_tes!F135/RES_hhdet_fec!F135)</f>
        <v>0.59789174269691814</v>
      </c>
      <c r="G135" s="112">
        <f>IF(RES_hhdet_tes!G135=0,"",RES_hhdet_tes!G135/RES_hhdet_fec!G135)</f>
        <v>0.60243750470931079</v>
      </c>
      <c r="H135" s="112">
        <f>IF(RES_hhdet_tes!H135=0,"",RES_hhdet_tes!H135/RES_hhdet_fec!H135)</f>
        <v>0.60875898489630464</v>
      </c>
      <c r="I135" s="112">
        <f>IF(RES_hhdet_tes!I135=0,"",RES_hhdet_tes!I135/RES_hhdet_fec!I135)</f>
        <v>0.61224350107883019</v>
      </c>
      <c r="J135" s="112">
        <f>IF(RES_hhdet_tes!J135=0,"",RES_hhdet_tes!J135/RES_hhdet_fec!J135)</f>
        <v>0.61326798096982649</v>
      </c>
      <c r="K135" s="112">
        <f>IF(RES_hhdet_tes!K135=0,"",RES_hhdet_tes!K135/RES_hhdet_fec!K135)</f>
        <v>0.61513584958959533</v>
      </c>
      <c r="L135" s="112">
        <f>IF(RES_hhdet_tes!L135=0,"",RES_hhdet_tes!L135/RES_hhdet_fec!L135)</f>
        <v>0.61679326964803316</v>
      </c>
      <c r="M135" s="112">
        <f>IF(RES_hhdet_tes!M135=0,"",RES_hhdet_tes!M135/RES_hhdet_fec!M135)</f>
        <v>0.61908440237762474</v>
      </c>
      <c r="N135" s="112">
        <f>IF(RES_hhdet_tes!N135=0,"",RES_hhdet_tes!N135/RES_hhdet_fec!N135)</f>
        <v>0.62348818610058376</v>
      </c>
      <c r="O135" s="112">
        <f>IF(RES_hhdet_tes!O135=0,"",RES_hhdet_tes!O135/RES_hhdet_fec!O135)</f>
        <v>0.63055921078499444</v>
      </c>
      <c r="P135" s="112">
        <f>IF(RES_hhdet_tes!P135=0,"",RES_hhdet_tes!P135/RES_hhdet_fec!P135)</f>
        <v>0.63972819671752446</v>
      </c>
      <c r="Q135" s="112">
        <f>IF(RES_hhdet_tes!Q135=0,"",RES_hhdet_tes!Q135/RES_hhdet_fec!Q135)</f>
        <v>0.64796422250564467</v>
      </c>
      <c r="R135" s="112">
        <f>IF(RES_hhdet_tes!R135=0,"",RES_hhdet_tes!R135/RES_hhdet_fec!R135)</f>
        <v>0.65358174109765321</v>
      </c>
      <c r="S135" s="112">
        <f>IF(RES_hhdet_tes!S135=0,"",RES_hhdet_tes!S135/RES_hhdet_fec!S135)</f>
        <v>0.6586795390640825</v>
      </c>
      <c r="T135" s="112">
        <f>IF(RES_hhdet_tes!T135=0,"",RES_hhdet_tes!T135/RES_hhdet_fec!T135)</f>
        <v>0.66805014752864544</v>
      </c>
      <c r="U135" s="112">
        <f>IF(RES_hhdet_tes!U135=0,"",RES_hhdet_tes!U135/RES_hhdet_fec!U135)</f>
        <v>0.67553495684550913</v>
      </c>
      <c r="V135" s="112">
        <f>IF(RES_hhdet_tes!V135=0,"",RES_hhdet_tes!V135/RES_hhdet_fec!V135)</f>
        <v>0.71634450132095784</v>
      </c>
      <c r="W135" s="112">
        <f>IF(RES_hhdet_tes!W135=0,"",RES_hhdet_tes!W135/RES_hhdet_fec!W135)</f>
        <v>0.73797216173865987</v>
      </c>
      <c r="X135" s="112">
        <f>IF(RES_hhdet_tes!X135=0,"",RES_hhdet_tes!X135/RES_hhdet_fec!X135)</f>
        <v>0.74859471996053628</v>
      </c>
      <c r="Y135" s="112">
        <f>IF(RES_hhdet_tes!Y135=0,"",RES_hhdet_tes!Y135/RES_hhdet_fec!Y135)</f>
        <v>0.75465942238386208</v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>
        <f>IF(RES_hhdet_tes!E136=0,"",RES_hhdet_tes!E136/RES_hhdet_fec!E136)</f>
        <v>0.76193776019779524</v>
      </c>
      <c r="F136" s="113">
        <f>IF(RES_hhdet_tes!F136=0,"",RES_hhdet_tes!F136/RES_hhdet_fec!F136)</f>
        <v>0.76076983327983361</v>
      </c>
      <c r="G136" s="113">
        <f>IF(RES_hhdet_tes!G136=0,"",RES_hhdet_tes!G136/RES_hhdet_fec!G136)</f>
        <v>0.76737424806738164</v>
      </c>
      <c r="H136" s="113">
        <f>IF(RES_hhdet_tes!H136=0,"",RES_hhdet_tes!H136/RES_hhdet_fec!H136)</f>
        <v>0.76040720883335766</v>
      </c>
      <c r="I136" s="113">
        <f>IF(RES_hhdet_tes!I136=0,"",RES_hhdet_tes!I136/RES_hhdet_fec!I136)</f>
        <v>0.76449513801496549</v>
      </c>
      <c r="J136" s="113">
        <f>IF(RES_hhdet_tes!J136=0,"",RES_hhdet_tes!J136/RES_hhdet_fec!J136)</f>
        <v>0.76871916805496143</v>
      </c>
      <c r="K136" s="113">
        <f>IF(RES_hhdet_tes!K136=0,"",RES_hhdet_tes!K136/RES_hhdet_fec!K136)</f>
        <v>0.76751749895068977</v>
      </c>
      <c r="L136" s="113">
        <f>IF(RES_hhdet_tes!L136=0,"",RES_hhdet_tes!L136/RES_hhdet_fec!L136)</f>
        <v>0.77329627197422102</v>
      </c>
      <c r="M136" s="113">
        <f>IF(RES_hhdet_tes!M136=0,"",RES_hhdet_tes!M136/RES_hhdet_fec!M136)</f>
        <v>0.79436981500295556</v>
      </c>
      <c r="N136" s="113">
        <f>IF(RES_hhdet_tes!N136=0,"",RES_hhdet_tes!N136/RES_hhdet_fec!N136)</f>
        <v>0.80126220031874462</v>
      </c>
      <c r="O136" s="113">
        <f>IF(RES_hhdet_tes!O136=0,"",RES_hhdet_tes!O136/RES_hhdet_fec!O136)</f>
        <v>0.80880670907112839</v>
      </c>
      <c r="P136" s="113">
        <f>IF(RES_hhdet_tes!P136=0,"",RES_hhdet_tes!P136/RES_hhdet_fec!P136)</f>
        <v>0.80426349243451356</v>
      </c>
      <c r="Q136" s="113">
        <f>IF(RES_hhdet_tes!Q136=0,"",RES_hhdet_tes!Q136/RES_hhdet_fec!Q136)</f>
        <v>0.81878109104424779</v>
      </c>
      <c r="R136" s="113">
        <f>IF(RES_hhdet_tes!R136=0,"",RES_hhdet_tes!R136/RES_hhdet_fec!R136)</f>
        <v>0.82664927053649062</v>
      </c>
      <c r="S136" s="113">
        <f>IF(RES_hhdet_tes!S136=0,"",RES_hhdet_tes!S136/RES_hhdet_fec!S136)</f>
        <v>0.82557549197850111</v>
      </c>
      <c r="T136" s="113">
        <f>IF(RES_hhdet_tes!T136=0,"",RES_hhdet_tes!T136/RES_hhdet_fec!T136)</f>
        <v>0.82930475422942285</v>
      </c>
      <c r="U136" s="113">
        <f>IF(RES_hhdet_tes!U136=0,"",RES_hhdet_tes!U136/RES_hhdet_fec!U136)</f>
        <v>0.83435625053434903</v>
      </c>
      <c r="V136" s="113">
        <f>IF(RES_hhdet_tes!V136=0,"",RES_hhdet_tes!V136/RES_hhdet_fec!V136)</f>
        <v>0.85087862158383465</v>
      </c>
      <c r="W136" s="113">
        <f>IF(RES_hhdet_tes!W136=0,"",RES_hhdet_tes!W136/RES_hhdet_fec!W136)</f>
        <v>0.87721381054799152</v>
      </c>
      <c r="X136" s="113">
        <f>IF(RES_hhdet_tes!X136=0,"",RES_hhdet_tes!X136/RES_hhdet_fec!X136)</f>
        <v>0.87750502044082102</v>
      </c>
      <c r="Y136" s="113">
        <f>IF(RES_hhdet_tes!Y136=0,"",RES_hhdet_tes!Y136/RES_hhdet_fec!Y136)</f>
        <v>0.89356922163911756</v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>
        <f>IF(RES_hhdet_tes!E137=0,"",RES_hhdet_tes!E137/RES_hhdet_fec!E137)</f>
        <v>0.60982254969743754</v>
      </c>
      <c r="F137" s="111">
        <f>IF(RES_hhdet_tes!F137=0,"",RES_hhdet_tes!F137/RES_hhdet_fec!F137)</f>
        <v>0.6099958896496912</v>
      </c>
      <c r="G137" s="111">
        <f>IF(RES_hhdet_tes!G137=0,"",RES_hhdet_tes!G137/RES_hhdet_fec!G137)</f>
        <v>0.61052204903763074</v>
      </c>
      <c r="H137" s="111">
        <f>IF(RES_hhdet_tes!H137=0,"",RES_hhdet_tes!H137/RES_hhdet_fec!H137)</f>
        <v>0.61192274971410843</v>
      </c>
      <c r="I137" s="111">
        <f>IF(RES_hhdet_tes!I137=0,"",RES_hhdet_tes!I137/RES_hhdet_fec!I137)</f>
        <v>0.61357861954164938</v>
      </c>
      <c r="J137" s="111">
        <f>IF(RES_hhdet_tes!J137=0,"",RES_hhdet_tes!J137/RES_hhdet_fec!J137)</f>
        <v>0.61470029492743961</v>
      </c>
      <c r="K137" s="111">
        <f>IF(RES_hhdet_tes!K137=0,"",RES_hhdet_tes!K137/RES_hhdet_fec!K137)</f>
        <v>0.61693820916710118</v>
      </c>
      <c r="L137" s="111">
        <f>IF(RES_hhdet_tes!L137=0,"",RES_hhdet_tes!L137/RES_hhdet_fec!L137)</f>
        <v>0.61929482464657259</v>
      </c>
      <c r="M137" s="111">
        <f>IF(RES_hhdet_tes!M137=0,"",RES_hhdet_tes!M137/RES_hhdet_fec!M137)</f>
        <v>0.62255325257328453</v>
      </c>
      <c r="N137" s="111">
        <f>IF(RES_hhdet_tes!N137=0,"",RES_hhdet_tes!N137/RES_hhdet_fec!N137)</f>
        <v>0.62619638533218791</v>
      </c>
      <c r="O137" s="111">
        <f>IF(RES_hhdet_tes!O137=0,"",RES_hhdet_tes!O137/RES_hhdet_fec!O137)</f>
        <v>0.63143697219490691</v>
      </c>
      <c r="P137" s="111">
        <f>IF(RES_hhdet_tes!P137=0,"",RES_hhdet_tes!P137/RES_hhdet_fec!P137)</f>
        <v>0.63993316126861877</v>
      </c>
      <c r="Q137" s="111">
        <f>IF(RES_hhdet_tes!Q137=0,"",RES_hhdet_tes!Q137/RES_hhdet_fec!Q137)</f>
        <v>0.6469211671055064</v>
      </c>
      <c r="R137" s="111">
        <f>IF(RES_hhdet_tes!R137=0,"",RES_hhdet_tes!R137/RES_hhdet_fec!R137)</f>
        <v>0.65245902805709288</v>
      </c>
      <c r="S137" s="111">
        <f>IF(RES_hhdet_tes!S137=0,"",RES_hhdet_tes!S137/RES_hhdet_fec!S137)</f>
        <v>0.65815770774290194</v>
      </c>
      <c r="T137" s="111">
        <f>IF(RES_hhdet_tes!T137=0,"",RES_hhdet_tes!T137/RES_hhdet_fec!T137)</f>
        <v>0.66934258973672212</v>
      </c>
      <c r="U137" s="111">
        <f>IF(RES_hhdet_tes!U137=0,"",RES_hhdet_tes!U137/RES_hhdet_fec!U137)</f>
        <v>0.67692411895850135</v>
      </c>
      <c r="V137" s="111">
        <f>IF(RES_hhdet_tes!V137=0,"",RES_hhdet_tes!V137/RES_hhdet_fec!V137)</f>
        <v>0.71569078633633554</v>
      </c>
      <c r="W137" s="111">
        <f>IF(RES_hhdet_tes!W137=0,"",RES_hhdet_tes!W137/RES_hhdet_fec!W137)</f>
        <v>0.73765415966755354</v>
      </c>
      <c r="X137" s="111">
        <f>IF(RES_hhdet_tes!X137=0,"",RES_hhdet_tes!X137/RES_hhdet_fec!X137)</f>
        <v>0.75147470184766718</v>
      </c>
      <c r="Y137" s="111">
        <f>IF(RES_hhdet_tes!Y137=0,"",RES_hhdet_tes!Y137/RES_hhdet_fec!Y137)</f>
        <v>0.75704227701601767</v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0.71218042879026777</v>
      </c>
      <c r="C139" s="124">
        <f>IF(RES_hhdet_tes!C139=0,"",RES_hhdet_tes!C139/RES_hhdet_fec!C139)</f>
        <v>0.71294309169612935</v>
      </c>
      <c r="D139" s="124">
        <f>IF(RES_hhdet_tes!D139=0,"",RES_hhdet_tes!D139/RES_hhdet_fec!D139)</f>
        <v>0.71713745239870097</v>
      </c>
      <c r="E139" s="124">
        <f>IF(RES_hhdet_tes!E139=0,"",RES_hhdet_tes!E139/RES_hhdet_fec!E139)</f>
        <v>0.72129976959826525</v>
      </c>
      <c r="F139" s="124">
        <f>IF(RES_hhdet_tes!F139=0,"",RES_hhdet_tes!F139/RES_hhdet_fec!F139)</f>
        <v>0.72297196437393818</v>
      </c>
      <c r="G139" s="124">
        <f>IF(RES_hhdet_tes!G139=0,"",RES_hhdet_tes!G139/RES_hhdet_fec!G139)</f>
        <v>0.73099243013770476</v>
      </c>
      <c r="H139" s="124">
        <f>IF(RES_hhdet_tes!H139=0,"",RES_hhdet_tes!H139/RES_hhdet_fec!H139)</f>
        <v>0.73499857210985142</v>
      </c>
      <c r="I139" s="124">
        <f>IF(RES_hhdet_tes!I139=0,"",RES_hhdet_tes!I139/RES_hhdet_fec!I139)</f>
        <v>0.73811002108431711</v>
      </c>
      <c r="J139" s="124">
        <f>IF(RES_hhdet_tes!J139=0,"",RES_hhdet_tes!J139/RES_hhdet_fec!J139)</f>
        <v>0.7414752775595308</v>
      </c>
      <c r="K139" s="124">
        <f>IF(RES_hhdet_tes!K139=0,"",RES_hhdet_tes!K139/RES_hhdet_fec!K139)</f>
        <v>0.74631321342207979</v>
      </c>
      <c r="L139" s="124">
        <f>IF(RES_hhdet_tes!L139=0,"",RES_hhdet_tes!L139/RES_hhdet_fec!L139)</f>
        <v>0.74492893083890421</v>
      </c>
      <c r="M139" s="124">
        <f>IF(RES_hhdet_tes!M139=0,"",RES_hhdet_tes!M139/RES_hhdet_fec!M139)</f>
        <v>0.74330989492915056</v>
      </c>
      <c r="N139" s="124">
        <f>IF(RES_hhdet_tes!N139=0,"",RES_hhdet_tes!N139/RES_hhdet_fec!N139)</f>
        <v>0.74377429485141833</v>
      </c>
      <c r="O139" s="124">
        <f>IF(RES_hhdet_tes!O139=0,"",RES_hhdet_tes!O139/RES_hhdet_fec!O139)</f>
        <v>0.74865779091629703</v>
      </c>
      <c r="P139" s="124">
        <f>IF(RES_hhdet_tes!P139=0,"",RES_hhdet_tes!P139/RES_hhdet_fec!P139)</f>
        <v>0.74461658834762501</v>
      </c>
      <c r="Q139" s="124">
        <f>IF(RES_hhdet_tes!Q139=0,"",RES_hhdet_tes!Q139/RES_hhdet_fec!Q139)</f>
        <v>0.75190097509864451</v>
      </c>
      <c r="R139" s="124">
        <f>IF(RES_hhdet_tes!R139=0,"",RES_hhdet_tes!R139/RES_hhdet_fec!R139)</f>
        <v>0.76123348264558166</v>
      </c>
      <c r="S139" s="124">
        <f>IF(RES_hhdet_tes!S139=0,"",RES_hhdet_tes!S139/RES_hhdet_fec!S139)</f>
        <v>0.76940239991731552</v>
      </c>
      <c r="T139" s="124">
        <f>IF(RES_hhdet_tes!T139=0,"",RES_hhdet_tes!T139/RES_hhdet_fec!T139)</f>
        <v>0.77728137328849023</v>
      </c>
      <c r="U139" s="124">
        <f>IF(RES_hhdet_tes!U139=0,"",RES_hhdet_tes!U139/RES_hhdet_fec!U139)</f>
        <v>0.79132138631298454</v>
      </c>
      <c r="V139" s="124">
        <f>IF(RES_hhdet_tes!V139=0,"",RES_hhdet_tes!V139/RES_hhdet_fec!V139)</f>
        <v>0.80466983143592186</v>
      </c>
      <c r="W139" s="124">
        <f>IF(RES_hhdet_tes!W139=0,"",RES_hhdet_tes!W139/RES_hhdet_fec!W139)</f>
        <v>0.82224254160973431</v>
      </c>
      <c r="X139" s="124">
        <f>IF(RES_hhdet_tes!X139=0,"",RES_hhdet_tes!X139/RES_hhdet_fec!X139)</f>
        <v>0.83317196371252378</v>
      </c>
      <c r="Y139" s="124">
        <f>IF(RES_hhdet_tes!Y139=0,"",RES_hhdet_tes!Y139/RES_hhdet_fec!Y139)</f>
        <v>0.84376091085588167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0.56373029697869081</v>
      </c>
      <c r="C140" s="111">
        <f>IF(RES_hhdet_tes!C140=0,"",RES_hhdet_tes!C140/RES_hhdet_fec!C140)</f>
        <v>0.56466679146455401</v>
      </c>
      <c r="D140" s="111">
        <f>IF(RES_hhdet_tes!D140=0,"",RES_hhdet_tes!D140/RES_hhdet_fec!D140)</f>
        <v>0.56518615684953377</v>
      </c>
      <c r="E140" s="111">
        <f>IF(RES_hhdet_tes!E140=0,"",RES_hhdet_tes!E140/RES_hhdet_fec!E140)</f>
        <v>0.5658227968346915</v>
      </c>
      <c r="F140" s="111">
        <f>IF(RES_hhdet_tes!F140=0,"",RES_hhdet_tes!F140/RES_hhdet_fec!F140)</f>
        <v>0.56677363363868893</v>
      </c>
      <c r="G140" s="111">
        <f>IF(RES_hhdet_tes!G140=0,"",RES_hhdet_tes!G140/RES_hhdet_fec!G140)</f>
        <v>0.56789098748721456</v>
      </c>
      <c r="H140" s="111">
        <f>IF(RES_hhdet_tes!H140=0,"",RES_hhdet_tes!H140/RES_hhdet_fec!H140)</f>
        <v>0.57018373287090374</v>
      </c>
      <c r="I140" s="111">
        <f>IF(RES_hhdet_tes!I140=0,"",RES_hhdet_tes!I140/RES_hhdet_fec!I140)</f>
        <v>0.5714056342772782</v>
      </c>
      <c r="J140" s="111">
        <f>IF(RES_hhdet_tes!J140=0,"",RES_hhdet_tes!J140/RES_hhdet_fec!J140)</f>
        <v>0.57181929390781427</v>
      </c>
      <c r="K140" s="111">
        <f>IF(RES_hhdet_tes!K140=0,"",RES_hhdet_tes!K140/RES_hhdet_fec!K140)</f>
        <v>0.57284170595501449</v>
      </c>
      <c r="L140" s="111">
        <f>IF(RES_hhdet_tes!L140=0,"",RES_hhdet_tes!L140/RES_hhdet_fec!L140)</f>
        <v>0.57352054995797708</v>
      </c>
      <c r="M140" s="111">
        <f>IF(RES_hhdet_tes!M140=0,"",RES_hhdet_tes!M140/RES_hhdet_fec!M140)</f>
        <v>0.57445107874841139</v>
      </c>
      <c r="N140" s="111">
        <f>IF(RES_hhdet_tes!N140=0,"",RES_hhdet_tes!N140/RES_hhdet_fec!N140)</f>
        <v>0.57515981814484263</v>
      </c>
      <c r="O140" s="111">
        <f>IF(RES_hhdet_tes!O140=0,"",RES_hhdet_tes!O140/RES_hhdet_fec!O140)</f>
        <v>0.57549988968999044</v>
      </c>
      <c r="P140" s="111">
        <f>IF(RES_hhdet_tes!P140=0,"",RES_hhdet_tes!P140/RES_hhdet_fec!P140)</f>
        <v>0.57569148580163743</v>
      </c>
      <c r="Q140" s="111">
        <f>IF(RES_hhdet_tes!Q140=0,"",RES_hhdet_tes!Q140/RES_hhdet_fec!Q140)</f>
        <v>0.57583123270555103</v>
      </c>
      <c r="R140" s="111">
        <f>IF(RES_hhdet_tes!R140=0,"",RES_hhdet_tes!R140/RES_hhdet_fec!R140)</f>
        <v>0.57595396666102283</v>
      </c>
      <c r="S140" s="111">
        <f>IF(RES_hhdet_tes!S140=0,"",RES_hhdet_tes!S140/RES_hhdet_fec!S140)</f>
        <v>0.57739451942405795</v>
      </c>
      <c r="T140" s="111">
        <f>IF(RES_hhdet_tes!T140=0,"",RES_hhdet_tes!T140/RES_hhdet_fec!T140)</f>
        <v>0.58086878300677858</v>
      </c>
      <c r="U140" s="111">
        <f>IF(RES_hhdet_tes!U140=0,"",RES_hhdet_tes!U140/RES_hhdet_fec!U140)</f>
        <v>0.58662799239305341</v>
      </c>
      <c r="V140" s="111">
        <f>IF(RES_hhdet_tes!V140=0,"",RES_hhdet_tes!V140/RES_hhdet_fec!V140)</f>
        <v>0.59300384030402675</v>
      </c>
      <c r="W140" s="111">
        <f>IF(RES_hhdet_tes!W140=0,"",RES_hhdet_tes!W140/RES_hhdet_fec!W140)</f>
        <v>0.59630390595111582</v>
      </c>
      <c r="X140" s="111">
        <f>IF(RES_hhdet_tes!X140=0,"",RES_hhdet_tes!X140/RES_hhdet_fec!X140)</f>
        <v>0.59845539617852672</v>
      </c>
      <c r="Y140" s="111">
        <f>IF(RES_hhdet_tes!Y140=0,"",RES_hhdet_tes!Y140/RES_hhdet_fec!Y140)</f>
        <v>0.59956602900849187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0.72790410791098592</v>
      </c>
      <c r="C141" s="45">
        <f>IF(RES_hhdet_tes!C141=0,"",RES_hhdet_tes!C141/RES_hhdet_fec!C141)</f>
        <v>0.72986892323175434</v>
      </c>
      <c r="D141" s="45">
        <f>IF(RES_hhdet_tes!D141=0,"",RES_hhdet_tes!D141/RES_hhdet_fec!D141)</f>
        <v>0.73192472222015237</v>
      </c>
      <c r="E141" s="45">
        <f>IF(RES_hhdet_tes!E141=0,"",RES_hhdet_tes!E141/RES_hhdet_fec!E141)</f>
        <v>0.73417223269348075</v>
      </c>
      <c r="F141" s="45">
        <f>IF(RES_hhdet_tes!F141=0,"",RES_hhdet_tes!F141/RES_hhdet_fec!F141)</f>
        <v>0.73667890993148011</v>
      </c>
      <c r="G141" s="45">
        <f>IF(RES_hhdet_tes!G141=0,"",RES_hhdet_tes!G141/RES_hhdet_fec!G141)</f>
        <v>0.73971514843305619</v>
      </c>
      <c r="H141" s="45">
        <f>IF(RES_hhdet_tes!H141=0,"",RES_hhdet_tes!H141/RES_hhdet_fec!H141)</f>
        <v>0.74314539137448832</v>
      </c>
      <c r="I141" s="45">
        <f>IF(RES_hhdet_tes!I141=0,"",RES_hhdet_tes!I141/RES_hhdet_fec!I141)</f>
        <v>0.74511558392054278</v>
      </c>
      <c r="J141" s="45">
        <f>IF(RES_hhdet_tes!J141=0,"",RES_hhdet_tes!J141/RES_hhdet_fec!J141)</f>
        <v>0.74614825142447061</v>
      </c>
      <c r="K141" s="45">
        <f>IF(RES_hhdet_tes!K141=0,"",RES_hhdet_tes!K141/RES_hhdet_fec!K141)</f>
        <v>0.74759008240211988</v>
      </c>
      <c r="L141" s="45">
        <f>IF(RES_hhdet_tes!L141=0,"",RES_hhdet_tes!L141/RES_hhdet_fec!L141)</f>
        <v>0.74912163428787293</v>
      </c>
      <c r="M141" s="45">
        <f>IF(RES_hhdet_tes!M141=0,"",RES_hhdet_tes!M141/RES_hhdet_fec!M141)</f>
        <v>0.75096998854106278</v>
      </c>
      <c r="N141" s="45">
        <f>IF(RES_hhdet_tes!N141=0,"",RES_hhdet_tes!N141/RES_hhdet_fec!N141)</f>
        <v>0.7534746915248306</v>
      </c>
      <c r="O141" s="45">
        <f>IF(RES_hhdet_tes!O141=0,"",RES_hhdet_tes!O141/RES_hhdet_fec!O141)</f>
        <v>0.75670297528650388</v>
      </c>
      <c r="P141" s="45">
        <f>IF(RES_hhdet_tes!P141=0,"",RES_hhdet_tes!P141/RES_hhdet_fec!P141)</f>
        <v>0.75924005876197698</v>
      </c>
      <c r="Q141" s="45">
        <f>IF(RES_hhdet_tes!Q141=0,"",RES_hhdet_tes!Q141/RES_hhdet_fec!Q141)</f>
        <v>0.7633905939539406</v>
      </c>
      <c r="R141" s="45">
        <f>IF(RES_hhdet_tes!R141=0,"",RES_hhdet_tes!R141/RES_hhdet_fec!R141)</f>
        <v>0.76936077574340711</v>
      </c>
      <c r="S141" s="45">
        <f>IF(RES_hhdet_tes!S141=0,"",RES_hhdet_tes!S141/RES_hhdet_fec!S141)</f>
        <v>0.77775587028167414</v>
      </c>
      <c r="T141" s="45">
        <f>IF(RES_hhdet_tes!T141=0,"",RES_hhdet_tes!T141/RES_hhdet_fec!T141)</f>
        <v>0.78805645614396158</v>
      </c>
      <c r="U141" s="45">
        <f>IF(RES_hhdet_tes!U141=0,"",RES_hhdet_tes!U141/RES_hhdet_fec!U141)</f>
        <v>0.80092719555253444</v>
      </c>
      <c r="V141" s="45">
        <f>IF(RES_hhdet_tes!V141=0,"",RES_hhdet_tes!V141/RES_hhdet_fec!V141)</f>
        <v>0.8150865493716134</v>
      </c>
      <c r="W141" s="45">
        <f>IF(RES_hhdet_tes!W141=0,"",RES_hhdet_tes!W141/RES_hhdet_fec!W141)</f>
        <v>0.82869285121874503</v>
      </c>
      <c r="X141" s="45">
        <f>IF(RES_hhdet_tes!X141=0,"",RES_hhdet_tes!X141/RES_hhdet_fec!X141)</f>
        <v>0.83924884210540773</v>
      </c>
      <c r="Y141" s="45">
        <f>IF(RES_hhdet_tes!Y141=0,"",RES_hhdet_tes!Y141/RES_hhdet_fec!Y141)</f>
        <v>0.85057037703359539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1.0891748734601134</v>
      </c>
      <c r="C143" s="119">
        <f>IF(RES_hhdet_tes!C143=0,"",RES_hhdet_tes!C143/RES_hhdet_fec!C143)</f>
        <v>1.1313461677963987</v>
      </c>
      <c r="D143" s="119">
        <f>IF(RES_hhdet_tes!D143=0,"",RES_hhdet_tes!D143/RES_hhdet_fec!D143)</f>
        <v>1.1911414815153818</v>
      </c>
      <c r="E143" s="119">
        <f>IF(RES_hhdet_tes!E143=0,"",RES_hhdet_tes!E143/RES_hhdet_fec!E143)</f>
        <v>1.2201318089027888</v>
      </c>
      <c r="F143" s="119">
        <f>IF(RES_hhdet_tes!F143=0,"",RES_hhdet_tes!F143/RES_hhdet_fec!F143)</f>
        <v>1.2506388766147245</v>
      </c>
      <c r="G143" s="119">
        <f>IF(RES_hhdet_tes!G143=0,"",RES_hhdet_tes!G143/RES_hhdet_fec!G143)</f>
        <v>1.262620003220617</v>
      </c>
      <c r="H143" s="119">
        <f>IF(RES_hhdet_tes!H143=0,"",RES_hhdet_tes!H143/RES_hhdet_fec!H143)</f>
        <v>1.2901305322272627</v>
      </c>
      <c r="I143" s="119">
        <f>IF(RES_hhdet_tes!I143=0,"",RES_hhdet_tes!I143/RES_hhdet_fec!I143)</f>
        <v>1.3414879321946289</v>
      </c>
      <c r="J143" s="119">
        <f>IF(RES_hhdet_tes!J143=0,"",RES_hhdet_tes!J143/RES_hhdet_fec!J143)</f>
        <v>1.3791339447827879</v>
      </c>
      <c r="K143" s="119">
        <f>IF(RES_hhdet_tes!K143=0,"",RES_hhdet_tes!K143/RES_hhdet_fec!K143)</f>
        <v>1.4247313200902598</v>
      </c>
      <c r="L143" s="119">
        <f>IF(RES_hhdet_tes!L143=0,"",RES_hhdet_tes!L143/RES_hhdet_fec!L143)</f>
        <v>1.4660561942110764</v>
      </c>
      <c r="M143" s="119">
        <f>IF(RES_hhdet_tes!M143=0,"",RES_hhdet_tes!M143/RES_hhdet_fec!M143)</f>
        <v>1.538747990707384</v>
      </c>
      <c r="N143" s="119">
        <f>IF(RES_hhdet_tes!N143=0,"",RES_hhdet_tes!N143/RES_hhdet_fec!N143)</f>
        <v>1.5859974381916739</v>
      </c>
      <c r="O143" s="119">
        <f>IF(RES_hhdet_tes!O143=0,"",RES_hhdet_tes!O143/RES_hhdet_fec!O143)</f>
        <v>1.6416236109124736</v>
      </c>
      <c r="P143" s="119">
        <f>IF(RES_hhdet_tes!P143=0,"",RES_hhdet_tes!P143/RES_hhdet_fec!P143)</f>
        <v>1.691278516795603</v>
      </c>
      <c r="Q143" s="119">
        <f>IF(RES_hhdet_tes!Q143=0,"",RES_hhdet_tes!Q143/RES_hhdet_fec!Q143)</f>
        <v>1.7428580974611676</v>
      </c>
      <c r="R143" s="119">
        <f>IF(RES_hhdet_tes!R143=0,"",RES_hhdet_tes!R143/RES_hhdet_fec!R143)</f>
        <v>1.8023541371314966</v>
      </c>
      <c r="S143" s="119">
        <f>IF(RES_hhdet_tes!S143=0,"",RES_hhdet_tes!S143/RES_hhdet_fec!S143)</f>
        <v>1.8483301730654729</v>
      </c>
      <c r="T143" s="119">
        <f>IF(RES_hhdet_tes!T143=0,"",RES_hhdet_tes!T143/RES_hhdet_fec!T143)</f>
        <v>1.9213304886139642</v>
      </c>
      <c r="U143" s="119">
        <f>IF(RES_hhdet_tes!U143=0,"",RES_hhdet_tes!U143/RES_hhdet_fec!U143)</f>
        <v>1.9955190099262763</v>
      </c>
      <c r="V143" s="119">
        <f>IF(RES_hhdet_tes!V143=0,"",RES_hhdet_tes!V143/RES_hhdet_fec!V143)</f>
        <v>2.006317695456906</v>
      </c>
      <c r="W143" s="119">
        <f>IF(RES_hhdet_tes!W143=0,"",RES_hhdet_tes!W143/RES_hhdet_fec!W143)</f>
        <v>2.0428957868546473</v>
      </c>
      <c r="X143" s="119">
        <f>IF(RES_hhdet_tes!X143=0,"",RES_hhdet_tes!X143/RES_hhdet_fec!X143)</f>
        <v>2.218404440047149</v>
      </c>
      <c r="Y143" s="119">
        <f>IF(RES_hhdet_tes!Y143=0,"",RES_hhdet_tes!Y143/RES_hhdet_fec!Y143)</f>
        <v>2.3137127295783113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1.3652385696219689</v>
      </c>
      <c r="C144" s="124">
        <f>IF(RES_hhdet_tes!C144=0,"",RES_hhdet_tes!C144/RES_hhdet_fec!C144)</f>
        <v>1.4032905927112667</v>
      </c>
      <c r="D144" s="124">
        <f>IF(RES_hhdet_tes!D144=0,"",RES_hhdet_tes!D144/RES_hhdet_fec!D144)</f>
        <v>1.4709721813740921</v>
      </c>
      <c r="E144" s="124">
        <f>IF(RES_hhdet_tes!E144=0,"",RES_hhdet_tes!E144/RES_hhdet_fec!E144)</f>
        <v>1.5278184340513841</v>
      </c>
      <c r="F144" s="124">
        <f>IF(RES_hhdet_tes!F144=0,"",RES_hhdet_tes!F144/RES_hhdet_fec!F144)</f>
        <v>1.5862605020974756</v>
      </c>
      <c r="G144" s="124">
        <f>IF(RES_hhdet_tes!G144=0,"",RES_hhdet_tes!G144/RES_hhdet_fec!G144)</f>
        <v>1.6471345432643729</v>
      </c>
      <c r="H144" s="124">
        <f>IF(RES_hhdet_tes!H144=0,"",RES_hhdet_tes!H144/RES_hhdet_fec!H144)</f>
        <v>1.7136830801327383</v>
      </c>
      <c r="I144" s="124">
        <f>IF(RES_hhdet_tes!I144=0,"",RES_hhdet_tes!I144/RES_hhdet_fec!I144)</f>
        <v>1.7849058528780397</v>
      </c>
      <c r="J144" s="124">
        <f>IF(RES_hhdet_tes!J144=0,"",RES_hhdet_tes!J144/RES_hhdet_fec!J144)</f>
        <v>1.847502543808474</v>
      </c>
      <c r="K144" s="124">
        <f>IF(RES_hhdet_tes!K144=0,"",RES_hhdet_tes!K144/RES_hhdet_fec!K144)</f>
        <v>1.9115293488051923</v>
      </c>
      <c r="L144" s="124">
        <f>IF(RES_hhdet_tes!L144=0,"",RES_hhdet_tes!L144/RES_hhdet_fec!L144)</f>
        <v>1.9724661636949323</v>
      </c>
      <c r="M144" s="124">
        <f>IF(RES_hhdet_tes!M144=0,"",RES_hhdet_tes!M144/RES_hhdet_fec!M144)</f>
        <v>2.053425487129235</v>
      </c>
      <c r="N144" s="124">
        <f>IF(RES_hhdet_tes!N144=0,"",RES_hhdet_tes!N144/RES_hhdet_fec!N144)</f>
        <v>2.1411707188451334</v>
      </c>
      <c r="O144" s="124">
        <f>IF(RES_hhdet_tes!O144=0,"",RES_hhdet_tes!O144/RES_hhdet_fec!O144)</f>
        <v>2.2420532845107255</v>
      </c>
      <c r="P144" s="124">
        <f>IF(RES_hhdet_tes!P144=0,"",RES_hhdet_tes!P144/RES_hhdet_fec!P144)</f>
        <v>2.3559962078783858</v>
      </c>
      <c r="Q144" s="124">
        <f>IF(RES_hhdet_tes!Q144=0,"",RES_hhdet_tes!Q144/RES_hhdet_fec!Q144)</f>
        <v>2.4635606320669474</v>
      </c>
      <c r="R144" s="124">
        <f>IF(RES_hhdet_tes!R144=0,"",RES_hhdet_tes!R144/RES_hhdet_fec!R144)</f>
        <v>2.5749388874105876</v>
      </c>
      <c r="S144" s="124">
        <f>IF(RES_hhdet_tes!S144=0,"",RES_hhdet_tes!S144/RES_hhdet_fec!S144)</f>
        <v>2.6989375927683965</v>
      </c>
      <c r="T144" s="124">
        <f>IF(RES_hhdet_tes!T144=0,"",RES_hhdet_tes!T144/RES_hhdet_fec!T144)</f>
        <v>2.8231856501299615</v>
      </c>
      <c r="U144" s="124">
        <f>IF(RES_hhdet_tes!U144=0,"",RES_hhdet_tes!U144/RES_hhdet_fec!U144)</f>
        <v>2.9264356014058719</v>
      </c>
      <c r="V144" s="124">
        <f>IF(RES_hhdet_tes!V144=0,"",RES_hhdet_tes!V144/RES_hhdet_fec!V144)</f>
        <v>3.0231547556113014</v>
      </c>
      <c r="W144" s="124">
        <f>IF(RES_hhdet_tes!W144=0,"",RES_hhdet_tes!W144/RES_hhdet_fec!W144)</f>
        <v>3.1189004295601266</v>
      </c>
      <c r="X144" s="124">
        <f>IF(RES_hhdet_tes!X144=0,"",RES_hhdet_tes!X144/RES_hhdet_fec!X144)</f>
        <v>3.2213521312863942</v>
      </c>
      <c r="Y144" s="124">
        <f>IF(RES_hhdet_tes!Y144=0,"",RES_hhdet_tes!Y144/RES_hhdet_fec!Y144)</f>
        <v>3.2990895519047849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1.3652385696219689</v>
      </c>
      <c r="C145" s="111">
        <f>IF(RES_hhdet_tes!C145=0,"",RES_hhdet_tes!C145/RES_hhdet_fec!C145)</f>
        <v>1.4032905927112667</v>
      </c>
      <c r="D145" s="111">
        <f>IF(RES_hhdet_tes!D145=0,"",RES_hhdet_tes!D145/RES_hhdet_fec!D145)</f>
        <v>1.4709721813740921</v>
      </c>
      <c r="E145" s="111">
        <f>IF(RES_hhdet_tes!E145=0,"",RES_hhdet_tes!E145/RES_hhdet_fec!E145)</f>
        <v>1.5278184340513841</v>
      </c>
      <c r="F145" s="111">
        <f>IF(RES_hhdet_tes!F145=0,"",RES_hhdet_tes!F145/RES_hhdet_fec!F145)</f>
        <v>1.5862605020974756</v>
      </c>
      <c r="G145" s="111">
        <f>IF(RES_hhdet_tes!G145=0,"",RES_hhdet_tes!G145/RES_hhdet_fec!G145)</f>
        <v>1.6471345432643729</v>
      </c>
      <c r="H145" s="111">
        <f>IF(RES_hhdet_tes!H145=0,"",RES_hhdet_tes!H145/RES_hhdet_fec!H145)</f>
        <v>1.7136830801327383</v>
      </c>
      <c r="I145" s="111">
        <f>IF(RES_hhdet_tes!I145=0,"",RES_hhdet_tes!I145/RES_hhdet_fec!I145)</f>
        <v>1.7849058528780397</v>
      </c>
      <c r="J145" s="111">
        <f>IF(RES_hhdet_tes!J145=0,"",RES_hhdet_tes!J145/RES_hhdet_fec!J145)</f>
        <v>1.847502543808474</v>
      </c>
      <c r="K145" s="111">
        <f>IF(RES_hhdet_tes!K145=0,"",RES_hhdet_tes!K145/RES_hhdet_fec!K145)</f>
        <v>1.9115293488051923</v>
      </c>
      <c r="L145" s="111">
        <f>IF(RES_hhdet_tes!L145=0,"",RES_hhdet_tes!L145/RES_hhdet_fec!L145)</f>
        <v>1.9724661636949323</v>
      </c>
      <c r="M145" s="111">
        <f>IF(RES_hhdet_tes!M145=0,"",RES_hhdet_tes!M145/RES_hhdet_fec!M145)</f>
        <v>2.053425487129235</v>
      </c>
      <c r="N145" s="111">
        <f>IF(RES_hhdet_tes!N145=0,"",RES_hhdet_tes!N145/RES_hhdet_fec!N145)</f>
        <v>2.1411707188451334</v>
      </c>
      <c r="O145" s="111">
        <f>IF(RES_hhdet_tes!O145=0,"",RES_hhdet_tes!O145/RES_hhdet_fec!O145)</f>
        <v>2.2420532845107255</v>
      </c>
      <c r="P145" s="111">
        <f>IF(RES_hhdet_tes!P145=0,"",RES_hhdet_tes!P145/RES_hhdet_fec!P145)</f>
        <v>2.3559962078783858</v>
      </c>
      <c r="Q145" s="111">
        <f>IF(RES_hhdet_tes!Q145=0,"",RES_hhdet_tes!Q145/RES_hhdet_fec!Q145)</f>
        <v>2.4635606320669474</v>
      </c>
      <c r="R145" s="111">
        <f>IF(RES_hhdet_tes!R145=0,"",RES_hhdet_tes!R145/RES_hhdet_fec!R145)</f>
        <v>2.5749388874105876</v>
      </c>
      <c r="S145" s="111">
        <f>IF(RES_hhdet_tes!S145=0,"",RES_hhdet_tes!S145/RES_hhdet_fec!S145)</f>
        <v>2.6989375927683965</v>
      </c>
      <c r="T145" s="111">
        <f>IF(RES_hhdet_tes!T145=0,"",RES_hhdet_tes!T145/RES_hhdet_fec!T145)</f>
        <v>2.8231856501299615</v>
      </c>
      <c r="U145" s="111">
        <f>IF(RES_hhdet_tes!U145=0,"",RES_hhdet_tes!U145/RES_hhdet_fec!U145)</f>
        <v>2.9264356014058719</v>
      </c>
      <c r="V145" s="111">
        <f>IF(RES_hhdet_tes!V145=0,"",RES_hhdet_tes!V145/RES_hhdet_fec!V145)</f>
        <v>3.0231547556113014</v>
      </c>
      <c r="W145" s="111">
        <f>IF(RES_hhdet_tes!W145=0,"",RES_hhdet_tes!W145/RES_hhdet_fec!W145)</f>
        <v>3.1189004295601266</v>
      </c>
      <c r="X145" s="111">
        <f>IF(RES_hhdet_tes!X145=0,"",RES_hhdet_tes!X145/RES_hhdet_fec!X145)</f>
        <v>3.2213521312863942</v>
      </c>
      <c r="Y145" s="111">
        <f>IF(RES_hhdet_tes!Y145=0,"",RES_hhdet_tes!Y145/RES_hhdet_fec!Y145)</f>
        <v>3.2990895519047849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1.7099596967558575</v>
      </c>
      <c r="C146" s="124">
        <f>IF(RES_hhdet_tes!C146=0,"",RES_hhdet_tes!C146/RES_hhdet_fec!C146)</f>
        <v>1.756163270055175</v>
      </c>
      <c r="D146" s="124">
        <f>IF(RES_hhdet_tes!D146=0,"",RES_hhdet_tes!D146/RES_hhdet_fec!D146)</f>
        <v>1.88034456873775</v>
      </c>
      <c r="E146" s="124">
        <f>IF(RES_hhdet_tes!E146=0,"",RES_hhdet_tes!E146/RES_hhdet_fec!E146)</f>
        <v>2.0934362712750318</v>
      </c>
      <c r="F146" s="124">
        <f>IF(RES_hhdet_tes!F146=0,"",RES_hhdet_tes!F146/RES_hhdet_fec!F146)</f>
        <v>2.2730416875123254</v>
      </c>
      <c r="G146" s="124">
        <f>IF(RES_hhdet_tes!G146=0,"",RES_hhdet_tes!G146/RES_hhdet_fec!G146)</f>
        <v>2.4132442771774252</v>
      </c>
      <c r="H146" s="124">
        <f>IF(RES_hhdet_tes!H146=0,"",RES_hhdet_tes!H146/RES_hhdet_fec!H146)</f>
        <v>2.5302067847769605</v>
      </c>
      <c r="I146" s="124">
        <f>IF(RES_hhdet_tes!I146=0,"",RES_hhdet_tes!I146/RES_hhdet_fec!I146)</f>
        <v>2.6118611522315498</v>
      </c>
      <c r="J146" s="124">
        <f>IF(RES_hhdet_tes!J146=0,"",RES_hhdet_tes!J146/RES_hhdet_fec!J146)</f>
        <v>2.685865355604879</v>
      </c>
      <c r="K146" s="124">
        <f>IF(RES_hhdet_tes!K146=0,"",RES_hhdet_tes!K146/RES_hhdet_fec!K146)</f>
        <v>2.7684972824365901</v>
      </c>
      <c r="L146" s="124">
        <f>IF(RES_hhdet_tes!L146=0,"",RES_hhdet_tes!L146/RES_hhdet_fec!L146)</f>
        <v>2.8562435584243628</v>
      </c>
      <c r="M146" s="124">
        <f>IF(RES_hhdet_tes!M146=0,"",RES_hhdet_tes!M146/RES_hhdet_fec!M146)</f>
        <v>2.9575810716869966</v>
      </c>
      <c r="N146" s="124">
        <f>IF(RES_hhdet_tes!N146=0,"",RES_hhdet_tes!N146/RES_hhdet_fec!N146)</f>
        <v>3.0731562262246777</v>
      </c>
      <c r="O146" s="124">
        <f>IF(RES_hhdet_tes!O146=0,"",RES_hhdet_tes!O146/RES_hhdet_fec!O146)</f>
        <v>3.2084923669788004</v>
      </c>
      <c r="P146" s="124">
        <f>IF(RES_hhdet_tes!P146=0,"",RES_hhdet_tes!P146/RES_hhdet_fec!P146)</f>
        <v>3.3663913524171498</v>
      </c>
      <c r="Q146" s="124">
        <f>IF(RES_hhdet_tes!Q146=0,"",RES_hhdet_tes!Q146/RES_hhdet_fec!Q146)</f>
        <v>3.518941571338329</v>
      </c>
      <c r="R146" s="124">
        <f>IF(RES_hhdet_tes!R146=0,"",RES_hhdet_tes!R146/RES_hhdet_fec!R146)</f>
        <v>3.6347230457045505</v>
      </c>
      <c r="S146" s="124">
        <f>IF(RES_hhdet_tes!S146=0,"",RES_hhdet_tes!S146/RES_hhdet_fec!S146)</f>
        <v>3.7048066840365568</v>
      </c>
      <c r="T146" s="124">
        <f>IF(RES_hhdet_tes!T146=0,"",RES_hhdet_tes!T146/RES_hhdet_fec!T146)</f>
        <v>3.7508135549087154</v>
      </c>
      <c r="U146" s="124">
        <f>IF(RES_hhdet_tes!U146=0,"",RES_hhdet_tes!U146/RES_hhdet_fec!U146)</f>
        <v>3.7798028593931732</v>
      </c>
      <c r="V146" s="124">
        <f>IF(RES_hhdet_tes!V146=0,"",RES_hhdet_tes!V146/RES_hhdet_fec!V146)</f>
        <v>3.7989088633159476</v>
      </c>
      <c r="W146" s="124">
        <f>IF(RES_hhdet_tes!W146=0,"",RES_hhdet_tes!W146/RES_hhdet_fec!W146)</f>
        <v>3.8189165154002565</v>
      </c>
      <c r="X146" s="124">
        <f>IF(RES_hhdet_tes!X146=0,"",RES_hhdet_tes!X146/RES_hhdet_fec!X146)</f>
        <v>3.841649867140311</v>
      </c>
      <c r="Y146" s="124">
        <f>IF(RES_hhdet_tes!Y146=0,"",RES_hhdet_tes!Y146/RES_hhdet_fec!Y146)</f>
        <v>3.8706264472202836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1.7099596967558575</v>
      </c>
      <c r="C147" s="111">
        <f>IF(RES_hhdet_tes!C147=0,"",RES_hhdet_tes!C147/RES_hhdet_fec!C147)</f>
        <v>1.756163270055175</v>
      </c>
      <c r="D147" s="111">
        <f>IF(RES_hhdet_tes!D147=0,"",RES_hhdet_tes!D147/RES_hhdet_fec!D147)</f>
        <v>1.88034456873775</v>
      </c>
      <c r="E147" s="111">
        <f>IF(RES_hhdet_tes!E147=0,"",RES_hhdet_tes!E147/RES_hhdet_fec!E147)</f>
        <v>2.0934362712750318</v>
      </c>
      <c r="F147" s="111">
        <f>IF(RES_hhdet_tes!F147=0,"",RES_hhdet_tes!F147/RES_hhdet_fec!F147)</f>
        <v>2.2730416875123254</v>
      </c>
      <c r="G147" s="111">
        <f>IF(RES_hhdet_tes!G147=0,"",RES_hhdet_tes!G147/RES_hhdet_fec!G147)</f>
        <v>2.4132442771774252</v>
      </c>
      <c r="H147" s="111">
        <f>IF(RES_hhdet_tes!H147=0,"",RES_hhdet_tes!H147/RES_hhdet_fec!H147)</f>
        <v>2.5302067847769605</v>
      </c>
      <c r="I147" s="111">
        <f>IF(RES_hhdet_tes!I147=0,"",RES_hhdet_tes!I147/RES_hhdet_fec!I147)</f>
        <v>2.6118611522315498</v>
      </c>
      <c r="J147" s="111">
        <f>IF(RES_hhdet_tes!J147=0,"",RES_hhdet_tes!J147/RES_hhdet_fec!J147)</f>
        <v>2.685865355604879</v>
      </c>
      <c r="K147" s="111">
        <f>IF(RES_hhdet_tes!K147=0,"",RES_hhdet_tes!K147/RES_hhdet_fec!K147)</f>
        <v>2.7684972824365901</v>
      </c>
      <c r="L147" s="111">
        <f>IF(RES_hhdet_tes!L147=0,"",RES_hhdet_tes!L147/RES_hhdet_fec!L147)</f>
        <v>2.8562435584243628</v>
      </c>
      <c r="M147" s="111">
        <f>IF(RES_hhdet_tes!M147=0,"",RES_hhdet_tes!M147/RES_hhdet_fec!M147)</f>
        <v>2.9575810716869966</v>
      </c>
      <c r="N147" s="111">
        <f>IF(RES_hhdet_tes!N147=0,"",RES_hhdet_tes!N147/RES_hhdet_fec!N147)</f>
        <v>3.0731562262246777</v>
      </c>
      <c r="O147" s="111">
        <f>IF(RES_hhdet_tes!O147=0,"",RES_hhdet_tes!O147/RES_hhdet_fec!O147)</f>
        <v>3.2084923669788004</v>
      </c>
      <c r="P147" s="111">
        <f>IF(RES_hhdet_tes!P147=0,"",RES_hhdet_tes!P147/RES_hhdet_fec!P147)</f>
        <v>3.3663913524171498</v>
      </c>
      <c r="Q147" s="111">
        <f>IF(RES_hhdet_tes!Q147=0,"",RES_hhdet_tes!Q147/RES_hhdet_fec!Q147)</f>
        <v>3.518941571338329</v>
      </c>
      <c r="R147" s="111">
        <f>IF(RES_hhdet_tes!R147=0,"",RES_hhdet_tes!R147/RES_hhdet_fec!R147)</f>
        <v>3.6347230457045505</v>
      </c>
      <c r="S147" s="111">
        <f>IF(RES_hhdet_tes!S147=0,"",RES_hhdet_tes!S147/RES_hhdet_fec!S147)</f>
        <v>3.7048066840365568</v>
      </c>
      <c r="T147" s="111">
        <f>IF(RES_hhdet_tes!T147=0,"",RES_hhdet_tes!T147/RES_hhdet_fec!T147)</f>
        <v>3.7508135549087154</v>
      </c>
      <c r="U147" s="111">
        <f>IF(RES_hhdet_tes!U147=0,"",RES_hhdet_tes!U147/RES_hhdet_fec!U147)</f>
        <v>3.7798028593931732</v>
      </c>
      <c r="V147" s="111">
        <f>IF(RES_hhdet_tes!V147=0,"",RES_hhdet_tes!V147/RES_hhdet_fec!V147)</f>
        <v>3.7989088633159476</v>
      </c>
      <c r="W147" s="111">
        <f>IF(RES_hhdet_tes!W147=0,"",RES_hhdet_tes!W147/RES_hhdet_fec!W147)</f>
        <v>3.8189165154002565</v>
      </c>
      <c r="X147" s="111">
        <f>IF(RES_hhdet_tes!X147=0,"",RES_hhdet_tes!X147/RES_hhdet_fec!X147)</f>
        <v>3.841649867140311</v>
      </c>
      <c r="Y147" s="111">
        <f>IF(RES_hhdet_tes!Y147=0,"",RES_hhdet_tes!Y147/RES_hhdet_fec!Y147)</f>
        <v>3.8706264472202836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0.58825881131731028</v>
      </c>
      <c r="C148" s="124">
        <f>IF(RES_hhdet_tes!C148=0,"",RES_hhdet_tes!C148/RES_hhdet_fec!C148)</f>
        <v>0.59608881791489288</v>
      </c>
      <c r="D148" s="124">
        <f>IF(RES_hhdet_tes!D148=0,"",RES_hhdet_tes!D148/RES_hhdet_fec!D148)</f>
        <v>0.6021340485832376</v>
      </c>
      <c r="E148" s="124">
        <f>IF(RES_hhdet_tes!E148=0,"",RES_hhdet_tes!E148/RES_hhdet_fec!E148)</f>
        <v>0.60976163175917197</v>
      </c>
      <c r="F148" s="124">
        <f>IF(RES_hhdet_tes!F148=0,"",RES_hhdet_tes!F148/RES_hhdet_fec!F148)</f>
        <v>0.6115034531602862</v>
      </c>
      <c r="G148" s="124">
        <f>IF(RES_hhdet_tes!G148=0,"",RES_hhdet_tes!G148/RES_hhdet_fec!G148)</f>
        <v>0.61327053287340128</v>
      </c>
      <c r="H148" s="124">
        <f>IF(RES_hhdet_tes!H148=0,"",RES_hhdet_tes!H148/RES_hhdet_fec!H148)</f>
        <v>0.61522626010460324</v>
      </c>
      <c r="I148" s="124">
        <f>IF(RES_hhdet_tes!I148=0,"",RES_hhdet_tes!I148/RES_hhdet_fec!I148)</f>
        <v>0.61820591502114841</v>
      </c>
      <c r="J148" s="124">
        <f>IF(RES_hhdet_tes!J148=0,"",RES_hhdet_tes!J148/RES_hhdet_fec!J148)</f>
        <v>0.6210867847752739</v>
      </c>
      <c r="K148" s="124">
        <f>IF(RES_hhdet_tes!K148=0,"",RES_hhdet_tes!K148/RES_hhdet_fec!K148)</f>
        <v>0.62505068606401759</v>
      </c>
      <c r="L148" s="124">
        <f>IF(RES_hhdet_tes!L148=0,"",RES_hhdet_tes!L148/RES_hhdet_fec!L148)</f>
        <v>0.62969174954558904</v>
      </c>
      <c r="M148" s="124">
        <f>IF(RES_hhdet_tes!M148=0,"",RES_hhdet_tes!M148/RES_hhdet_fec!M148)</f>
        <v>0.63578448848381774</v>
      </c>
      <c r="N148" s="124">
        <f>IF(RES_hhdet_tes!N148=0,"",RES_hhdet_tes!N148/RES_hhdet_fec!N148)</f>
        <v>0.6412186791085237</v>
      </c>
      <c r="O148" s="124">
        <f>IF(RES_hhdet_tes!O148=0,"",RES_hhdet_tes!O148/RES_hhdet_fec!O148)</f>
        <v>0.64837474442607879</v>
      </c>
      <c r="P148" s="124">
        <f>IF(RES_hhdet_tes!P148=0,"",RES_hhdet_tes!P148/RES_hhdet_fec!P148)</f>
        <v>0.65792948893544911</v>
      </c>
      <c r="Q148" s="124">
        <f>IF(RES_hhdet_tes!Q148=0,"",RES_hhdet_tes!Q148/RES_hhdet_fec!Q148)</f>
        <v>0.66919288115301501</v>
      </c>
      <c r="R148" s="124">
        <f>IF(RES_hhdet_tes!R148=0,"",RES_hhdet_tes!R148/RES_hhdet_fec!R148)</f>
        <v>0.68110734784238292</v>
      </c>
      <c r="S148" s="124">
        <f>IF(RES_hhdet_tes!S148=0,"",RES_hhdet_tes!S148/RES_hhdet_fec!S148)</f>
        <v>0.69382951985873342</v>
      </c>
      <c r="T148" s="124">
        <f>IF(RES_hhdet_tes!T148=0,"",RES_hhdet_tes!T148/RES_hhdet_fec!T148)</f>
        <v>0.70775118921588775</v>
      </c>
      <c r="U148" s="124">
        <f>IF(RES_hhdet_tes!U148=0,"",RES_hhdet_tes!U148/RES_hhdet_fec!U148)</f>
        <v>0.72094028490588191</v>
      </c>
      <c r="V148" s="124">
        <f>IF(RES_hhdet_tes!V148=0,"",RES_hhdet_tes!V148/RES_hhdet_fec!V148)</f>
        <v>0.73331330293348829</v>
      </c>
      <c r="W148" s="124">
        <f>IF(RES_hhdet_tes!W148=0,"",RES_hhdet_tes!W148/RES_hhdet_fec!W148)</f>
        <v>0.74775452873768644</v>
      </c>
      <c r="X148" s="124">
        <f>IF(RES_hhdet_tes!X148=0,"",RES_hhdet_tes!X148/RES_hhdet_fec!X148)</f>
        <v>0.76365224963735723</v>
      </c>
      <c r="Y148" s="124">
        <f>IF(RES_hhdet_tes!Y148=0,"",RES_hhdet_tes!Y148/RES_hhdet_fec!Y148)</f>
        <v>0.77683495401443925</v>
      </c>
      <c r="DA148" s="130" t="s">
        <v>2046</v>
      </c>
    </row>
    <row r="149" spans="1:105" ht="12" customHeight="1" x14ac:dyDescent="0.25">
      <c r="A149" s="97" t="s">
        <v>124</v>
      </c>
      <c r="B149" s="111" t="str">
        <f>IF(RES_hhdet_tes!B149=0,"",RES_hhdet_tes!B149/RES_hhdet_fec!B149)</f>
        <v/>
      </c>
      <c r="C149" s="111" t="str">
        <f>IF(RES_hhdet_tes!C149=0,"",RES_hhdet_tes!C149/RES_hhdet_fec!C149)</f>
        <v/>
      </c>
      <c r="D149" s="111" t="str">
        <f>IF(RES_hhdet_tes!D149=0,"",RES_hhdet_tes!D149/RES_hhdet_fec!D149)</f>
        <v/>
      </c>
      <c r="E149" s="111" t="str">
        <f>IF(RES_hhdet_tes!E149=0,"",RES_hhdet_tes!E149/RES_hhdet_fec!E149)</f>
        <v/>
      </c>
      <c r="F149" s="111" t="str">
        <f>IF(RES_hhdet_tes!F149=0,"",RES_hhdet_tes!F149/RES_hhdet_fec!F149)</f>
        <v/>
      </c>
      <c r="G149" s="111" t="str">
        <f>IF(RES_hhdet_tes!G149=0,"",RES_hhdet_tes!G149/RES_hhdet_fec!G149)</f>
        <v/>
      </c>
      <c r="H149" s="111" t="str">
        <f>IF(RES_hhdet_tes!H149=0,"",RES_hhdet_tes!H149/RES_hhdet_fec!H149)</f>
        <v/>
      </c>
      <c r="I149" s="111" t="str">
        <f>IF(RES_hhdet_tes!I149=0,"",RES_hhdet_tes!I149/RES_hhdet_fec!I149)</f>
        <v/>
      </c>
      <c r="J149" s="111" t="str">
        <f>IF(RES_hhdet_tes!J149=0,"",RES_hhdet_tes!J149/RES_hhdet_fec!J149)</f>
        <v/>
      </c>
      <c r="K149" s="111" t="str">
        <f>IF(RES_hhdet_tes!K149=0,"",RES_hhdet_tes!K149/RES_hhdet_fec!K149)</f>
        <v/>
      </c>
      <c r="L149" s="111" t="str">
        <f>IF(RES_hhdet_tes!L149=0,"",RES_hhdet_tes!L149/RES_hhdet_fec!L149)</f>
        <v/>
      </c>
      <c r="M149" s="111" t="str">
        <f>IF(RES_hhdet_tes!M149=0,"",RES_hhdet_tes!M149/RES_hhdet_fec!M149)</f>
        <v/>
      </c>
      <c r="N149" s="111" t="str">
        <f>IF(RES_hhdet_tes!N149=0,"",RES_hhdet_tes!N149/RES_hhdet_fec!N149)</f>
        <v/>
      </c>
      <c r="O149" s="111" t="str">
        <f>IF(RES_hhdet_tes!O149=0,"",RES_hhdet_tes!O149/RES_hhdet_fec!O149)</f>
        <v/>
      </c>
      <c r="P149" s="111" t="str">
        <f>IF(RES_hhdet_tes!P149=0,"",RES_hhdet_tes!P149/RES_hhdet_fec!P149)</f>
        <v/>
      </c>
      <c r="Q149" s="111" t="str">
        <f>IF(RES_hhdet_tes!Q149=0,"",RES_hhdet_tes!Q149/RES_hhdet_fec!Q149)</f>
        <v/>
      </c>
      <c r="R149" s="111" t="str">
        <f>IF(RES_hhdet_tes!R149=0,"",RES_hhdet_tes!R149/RES_hhdet_fec!R149)</f>
        <v/>
      </c>
      <c r="S149" s="111" t="str">
        <f>IF(RES_hhdet_tes!S149=0,"",RES_hhdet_tes!S149/RES_hhdet_fec!S149)</f>
        <v/>
      </c>
      <c r="T149" s="111" t="str">
        <f>IF(RES_hhdet_tes!T149=0,"",RES_hhdet_tes!T149/RES_hhdet_fec!T149)</f>
        <v/>
      </c>
      <c r="U149" s="111" t="str">
        <f>IF(RES_hhdet_tes!U149=0,"",RES_hhdet_tes!U149/RES_hhdet_fec!U149)</f>
        <v/>
      </c>
      <c r="V149" s="111" t="str">
        <f>IF(RES_hhdet_tes!V149=0,"",RES_hhdet_tes!V149/RES_hhdet_fec!V149)</f>
        <v/>
      </c>
      <c r="W149" s="111" t="str">
        <f>IF(RES_hhdet_tes!W149=0,"",RES_hhdet_tes!W149/RES_hhdet_fec!W149)</f>
        <v/>
      </c>
      <c r="X149" s="111" t="str">
        <f>IF(RES_hhdet_tes!X149=0,"",RES_hhdet_tes!X149/RES_hhdet_fec!X149)</f>
        <v/>
      </c>
      <c r="Y149" s="111" t="str">
        <f>IF(RES_hhdet_tes!Y149=0,"",RES_hhdet_tes!Y149/RES_hhdet_fec!Y149)</f>
        <v/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0.58825881131731028</v>
      </c>
      <c r="C153" s="112">
        <f>IF(RES_hhdet_tes!C153=0,"",RES_hhdet_tes!C153/RES_hhdet_fec!C153)</f>
        <v>0.59608881791489288</v>
      </c>
      <c r="D153" s="112">
        <f>IF(RES_hhdet_tes!D153=0,"",RES_hhdet_tes!D153/RES_hhdet_fec!D153)</f>
        <v>0.6021340485832376</v>
      </c>
      <c r="E153" s="112">
        <f>IF(RES_hhdet_tes!E153=0,"",RES_hhdet_tes!E153/RES_hhdet_fec!E153)</f>
        <v>0.6050937572830376</v>
      </c>
      <c r="F153" s="112">
        <f>IF(RES_hhdet_tes!F153=0,"",RES_hhdet_tes!F153/RES_hhdet_fec!F153)</f>
        <v>0.60750818282608099</v>
      </c>
      <c r="G153" s="112">
        <f>IF(RES_hhdet_tes!G153=0,"",RES_hhdet_tes!G153/RES_hhdet_fec!G153)</f>
        <v>0.6095432750816806</v>
      </c>
      <c r="H153" s="112">
        <f>IF(RES_hhdet_tes!H153=0,"",RES_hhdet_tes!H153/RES_hhdet_fec!H153)</f>
        <v>0.61148494945926701</v>
      </c>
      <c r="I153" s="112">
        <f>IF(RES_hhdet_tes!I153=0,"",RES_hhdet_tes!I153/RES_hhdet_fec!I153)</f>
        <v>0.61311548228344015</v>
      </c>
      <c r="J153" s="112">
        <f>IF(RES_hhdet_tes!J153=0,"",RES_hhdet_tes!J153/RES_hhdet_fec!J153)</f>
        <v>0.61465636467249807</v>
      </c>
      <c r="K153" s="112">
        <f>IF(RES_hhdet_tes!K153=0,"",RES_hhdet_tes!K153/RES_hhdet_fec!K153)</f>
        <v>0.61658781583308342</v>
      </c>
      <c r="L153" s="112">
        <f>IF(RES_hhdet_tes!L153=0,"",RES_hhdet_tes!L153/RES_hhdet_fec!L153)</f>
        <v>0.61869516098981414</v>
      </c>
      <c r="M153" s="112">
        <f>IF(RES_hhdet_tes!M153=0,"",RES_hhdet_tes!M153/RES_hhdet_fec!M153)</f>
        <v>0.62174182261017841</v>
      </c>
      <c r="N153" s="112">
        <f>IF(RES_hhdet_tes!N153=0,"",RES_hhdet_tes!N153/RES_hhdet_fec!N153)</f>
        <v>0.62627768745802703</v>
      </c>
      <c r="O153" s="112">
        <f>IF(RES_hhdet_tes!O153=0,"",RES_hhdet_tes!O153/RES_hhdet_fec!O153)</f>
        <v>0.63312629660817943</v>
      </c>
      <c r="P153" s="112">
        <f>IF(RES_hhdet_tes!P153=0,"",RES_hhdet_tes!P153/RES_hhdet_fec!P153)</f>
        <v>0.64262532094243063</v>
      </c>
      <c r="Q153" s="112">
        <f>IF(RES_hhdet_tes!Q153=0,"",RES_hhdet_tes!Q153/RES_hhdet_fec!Q153)</f>
        <v>0.65358092069443796</v>
      </c>
      <c r="R153" s="112">
        <f>IF(RES_hhdet_tes!R153=0,"",RES_hhdet_tes!R153/RES_hhdet_fec!R153)</f>
        <v>0.66529292132844564</v>
      </c>
      <c r="S153" s="112">
        <f>IF(RES_hhdet_tes!S153=0,"",RES_hhdet_tes!S153/RES_hhdet_fec!S153)</f>
        <v>0.6783105747092828</v>
      </c>
      <c r="T153" s="112">
        <f>IF(RES_hhdet_tes!T153=0,"",RES_hhdet_tes!T153/RES_hhdet_fec!T153)</f>
        <v>0.69214204910337618</v>
      </c>
      <c r="U153" s="112">
        <f>IF(RES_hhdet_tes!U153=0,"",RES_hhdet_tes!U153/RES_hhdet_fec!U153)</f>
        <v>0.70595691448418507</v>
      </c>
      <c r="V153" s="112">
        <f>IF(RES_hhdet_tes!V153=0,"",RES_hhdet_tes!V153/RES_hhdet_fec!V153)</f>
        <v>0.71974782655528247</v>
      </c>
      <c r="W153" s="112">
        <f>IF(RES_hhdet_tes!W153=0,"",RES_hhdet_tes!W153/RES_hhdet_fec!W153)</f>
        <v>0.73328680571814697</v>
      </c>
      <c r="X153" s="112">
        <f>IF(RES_hhdet_tes!X153=0,"",RES_hhdet_tes!X153/RES_hhdet_fec!X153)</f>
        <v>0.74629078189730447</v>
      </c>
      <c r="Y153" s="112">
        <f>IF(RES_hhdet_tes!Y153=0,"",RES_hhdet_tes!Y153/RES_hhdet_fec!Y153)</f>
        <v>0.75784415406354111</v>
      </c>
      <c r="DA153" s="131" t="s">
        <v>2051</v>
      </c>
    </row>
    <row r="154" spans="1:105" ht="12" customHeight="1" x14ac:dyDescent="0.25">
      <c r="A154" s="107" t="s">
        <v>121</v>
      </c>
      <c r="B154" s="113" t="str">
        <f>IF(RES_hhdet_tes!B154=0,"",RES_hhdet_tes!B154/RES_hhdet_fec!B154)</f>
        <v/>
      </c>
      <c r="C154" s="113" t="str">
        <f>IF(RES_hhdet_tes!C154=0,"",RES_hhdet_tes!C154/RES_hhdet_fec!C154)</f>
        <v/>
      </c>
      <c r="D154" s="113" t="str">
        <f>IF(RES_hhdet_tes!D154=0,"",RES_hhdet_tes!D154/RES_hhdet_fec!D154)</f>
        <v/>
      </c>
      <c r="E154" s="113">
        <f>IF(RES_hhdet_tes!E154=0,"",RES_hhdet_tes!E154/RES_hhdet_fec!E154)</f>
        <v>0.76193776019779524</v>
      </c>
      <c r="F154" s="113">
        <f>IF(RES_hhdet_tes!F154=0,"",RES_hhdet_tes!F154/RES_hhdet_fec!F154)</f>
        <v>0.76079342624583957</v>
      </c>
      <c r="G154" s="113">
        <f>IF(RES_hhdet_tes!G154=0,"",RES_hhdet_tes!G154/RES_hhdet_fec!G154)</f>
        <v>0.76734594886524599</v>
      </c>
      <c r="H154" s="113">
        <f>IF(RES_hhdet_tes!H154=0,"",RES_hhdet_tes!H154/RES_hhdet_fec!H154)</f>
        <v>0.76023905419984461</v>
      </c>
      <c r="I154" s="113">
        <f>IF(RES_hhdet_tes!I154=0,"",RES_hhdet_tes!I154/RES_hhdet_fec!I154)</f>
        <v>0.76480863769288376</v>
      </c>
      <c r="J154" s="113">
        <f>IF(RES_hhdet_tes!J154=0,"",RES_hhdet_tes!J154/RES_hhdet_fec!J154)</f>
        <v>0.76965781621296403</v>
      </c>
      <c r="K154" s="113">
        <f>IF(RES_hhdet_tes!K154=0,"",RES_hhdet_tes!K154/RES_hhdet_fec!K154)</f>
        <v>0.76862547728912811</v>
      </c>
      <c r="L154" s="113">
        <f>IF(RES_hhdet_tes!L154=0,"",RES_hhdet_tes!L154/RES_hhdet_fec!L154)</f>
        <v>0.77446652470580146</v>
      </c>
      <c r="M154" s="113">
        <f>IF(RES_hhdet_tes!M154=0,"",RES_hhdet_tes!M154/RES_hhdet_fec!M154)</f>
        <v>0.79550787657876709</v>
      </c>
      <c r="N154" s="113">
        <f>IF(RES_hhdet_tes!N154=0,"",RES_hhdet_tes!N154/RES_hhdet_fec!N154)</f>
        <v>0.80219770580007799</v>
      </c>
      <c r="O154" s="113">
        <f>IF(RES_hhdet_tes!O154=0,"",RES_hhdet_tes!O154/RES_hhdet_fec!O154)</f>
        <v>0.80970762587430911</v>
      </c>
      <c r="P154" s="113">
        <f>IF(RES_hhdet_tes!P154=0,"",RES_hhdet_tes!P154/RES_hhdet_fec!P154)</f>
        <v>0.80619662808945391</v>
      </c>
      <c r="Q154" s="113">
        <f>IF(RES_hhdet_tes!Q154=0,"",RES_hhdet_tes!Q154/RES_hhdet_fec!Q154)</f>
        <v>0.82229489425072222</v>
      </c>
      <c r="R154" s="113">
        <f>IF(RES_hhdet_tes!R154=0,"",RES_hhdet_tes!R154/RES_hhdet_fec!R154)</f>
        <v>0.83414421514873394</v>
      </c>
      <c r="S154" s="113">
        <f>IF(RES_hhdet_tes!S154=0,"",RES_hhdet_tes!S154/RES_hhdet_fec!S154)</f>
        <v>0.83873561319899914</v>
      </c>
      <c r="T154" s="113">
        <f>IF(RES_hhdet_tes!T154=0,"",RES_hhdet_tes!T154/RES_hhdet_fec!T154)</f>
        <v>0.84538184138164685</v>
      </c>
      <c r="U154" s="113">
        <f>IF(RES_hhdet_tes!U154=0,"",RES_hhdet_tes!U154/RES_hhdet_fec!U154)</f>
        <v>0.85339758794468878</v>
      </c>
      <c r="V154" s="113">
        <f>IF(RES_hhdet_tes!V154=0,"",RES_hhdet_tes!V154/RES_hhdet_fec!V154)</f>
        <v>0.85329029943507106</v>
      </c>
      <c r="W154" s="113">
        <f>IF(RES_hhdet_tes!W154=0,"",RES_hhdet_tes!W154/RES_hhdet_fec!W154)</f>
        <v>0.87454143857666478</v>
      </c>
      <c r="X154" s="113">
        <f>IF(RES_hhdet_tes!X154=0,"",RES_hhdet_tes!X154/RES_hhdet_fec!X154)</f>
        <v>0.87769855041457379</v>
      </c>
      <c r="Y154" s="113">
        <f>IF(RES_hhdet_tes!Y154=0,"",RES_hhdet_tes!Y154/RES_hhdet_fec!Y154)</f>
        <v>0.89613792213724552</v>
      </c>
      <c r="DA154" s="132" t="s">
        <v>2052</v>
      </c>
    </row>
    <row r="155" spans="1:105" ht="12" customHeight="1" x14ac:dyDescent="0.25">
      <c r="A155" s="108" t="s">
        <v>53</v>
      </c>
      <c r="B155" s="111" t="str">
        <f>IF(RES_hhdet_tes!B155=0,"",RES_hhdet_tes!B155/RES_hhdet_fec!B155)</f>
        <v/>
      </c>
      <c r="C155" s="111" t="str">
        <f>IF(RES_hhdet_tes!C155=0,"",RES_hhdet_tes!C155/RES_hhdet_fec!C155)</f>
        <v/>
      </c>
      <c r="D155" s="111" t="str">
        <f>IF(RES_hhdet_tes!D155=0,"",RES_hhdet_tes!D155/RES_hhdet_fec!D155)</f>
        <v/>
      </c>
      <c r="E155" s="111">
        <f>IF(RES_hhdet_tes!E155=0,"",RES_hhdet_tes!E155/RES_hhdet_fec!E155)</f>
        <v>0.60982254969743765</v>
      </c>
      <c r="F155" s="111">
        <f>IF(RES_hhdet_tes!F155=0,"",RES_hhdet_tes!F155/RES_hhdet_fec!F155)</f>
        <v>0.61002672990019524</v>
      </c>
      <c r="G155" s="111">
        <f>IF(RES_hhdet_tes!G155=0,"",RES_hhdet_tes!G155/RES_hhdet_fec!G155)</f>
        <v>0.61048435413626512</v>
      </c>
      <c r="H155" s="111">
        <f>IF(RES_hhdet_tes!H155=0,"",RES_hhdet_tes!H155/RES_hhdet_fec!H155)</f>
        <v>0.61170359837150334</v>
      </c>
      <c r="I155" s="111">
        <f>IF(RES_hhdet_tes!I155=0,"",RES_hhdet_tes!I155/RES_hhdet_fec!I155)</f>
        <v>0.61399157955387873</v>
      </c>
      <c r="J155" s="111">
        <f>IF(RES_hhdet_tes!J155=0,"",RES_hhdet_tes!J155/RES_hhdet_fec!J155)</f>
        <v>0.61595173733635189</v>
      </c>
      <c r="K155" s="111">
        <f>IF(RES_hhdet_tes!K155=0,"",RES_hhdet_tes!K155/RES_hhdet_fec!K155)</f>
        <v>0.61840703221679305</v>
      </c>
      <c r="L155" s="111">
        <f>IF(RES_hhdet_tes!L155=0,"",RES_hhdet_tes!L155/RES_hhdet_fec!L155)</f>
        <v>0.62087028691994084</v>
      </c>
      <c r="M155" s="111">
        <f>IF(RES_hhdet_tes!M155=0,"",RES_hhdet_tes!M155/RES_hhdet_fec!M155)</f>
        <v>0.62419236426902125</v>
      </c>
      <c r="N155" s="111">
        <f>IF(RES_hhdet_tes!N155=0,"",RES_hhdet_tes!N155/RES_hhdet_fec!N155)</f>
        <v>0.62757293582616358</v>
      </c>
      <c r="O155" s="111">
        <f>IF(RES_hhdet_tes!O155=0,"",RES_hhdet_tes!O155/RES_hhdet_fec!O155)</f>
        <v>0.63279421665418201</v>
      </c>
      <c r="P155" s="111">
        <f>IF(RES_hhdet_tes!P155=0,"",RES_hhdet_tes!P155/RES_hhdet_fec!P155)</f>
        <v>0.64276838379674495</v>
      </c>
      <c r="Q155" s="111">
        <f>IF(RES_hhdet_tes!Q155=0,"",RES_hhdet_tes!Q155/RES_hhdet_fec!Q155)</f>
        <v>0.65235242333794619</v>
      </c>
      <c r="R155" s="111">
        <f>IF(RES_hhdet_tes!R155=0,"",RES_hhdet_tes!R155/RES_hhdet_fec!R155)</f>
        <v>0.66442796352557099</v>
      </c>
      <c r="S155" s="111">
        <f>IF(RES_hhdet_tes!S155=0,"",RES_hhdet_tes!S155/RES_hhdet_fec!S155)</f>
        <v>0.67903852565194955</v>
      </c>
      <c r="T155" s="111">
        <f>IF(RES_hhdet_tes!T155=0,"",RES_hhdet_tes!T155/RES_hhdet_fec!T155)</f>
        <v>0.69494382900589657</v>
      </c>
      <c r="U155" s="111">
        <f>IF(RES_hhdet_tes!U155=0,"",RES_hhdet_tes!U155/RES_hhdet_fec!U155)</f>
        <v>0.70772328871456303</v>
      </c>
      <c r="V155" s="111">
        <f>IF(RES_hhdet_tes!V155=0,"",RES_hhdet_tes!V155/RES_hhdet_fec!V155)</f>
        <v>0.71956822995466296</v>
      </c>
      <c r="W155" s="111">
        <f>IF(RES_hhdet_tes!W155=0,"",RES_hhdet_tes!W155/RES_hhdet_fec!W155)</f>
        <v>0.73286931641139175</v>
      </c>
      <c r="X155" s="111">
        <f>IF(RES_hhdet_tes!X155=0,"",RES_hhdet_tes!X155/RES_hhdet_fec!X155)</f>
        <v>0.75181103049754072</v>
      </c>
      <c r="Y155" s="111">
        <f>IF(RES_hhdet_tes!Y155=0,"",RES_hhdet_tes!Y155/RES_hhdet_fec!Y155)</f>
        <v>0.76202851852018449</v>
      </c>
      <c r="DA155" s="63" t="s">
        <v>2053</v>
      </c>
    </row>
    <row r="156" spans="1:105" ht="12" customHeight="1" x14ac:dyDescent="0.25">
      <c r="A156" s="108" t="s">
        <v>52</v>
      </c>
      <c r="B156" s="111" t="str">
        <f>IF(RES_hhdet_tes!B156=0,"",RES_hhdet_tes!B156/RES_hhdet_fec!B156)</f>
        <v/>
      </c>
      <c r="C156" s="111" t="str">
        <f>IF(RES_hhdet_tes!C156=0,"",RES_hhdet_tes!C156/RES_hhdet_fec!C156)</f>
        <v/>
      </c>
      <c r="D156" s="111" t="str">
        <f>IF(RES_hhdet_tes!D156=0,"",RES_hhdet_tes!D156/RES_hhdet_fec!D156)</f>
        <v/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0.71218226436807974</v>
      </c>
      <c r="C157" s="124">
        <f>IF(RES_hhdet_tes!C157=0,"",RES_hhdet_tes!C157/RES_hhdet_fec!C157)</f>
        <v>0.71639675475684861</v>
      </c>
      <c r="D157" s="124">
        <f>IF(RES_hhdet_tes!D157=0,"",RES_hhdet_tes!D157/RES_hhdet_fec!D157)</f>
        <v>0.72579538342775674</v>
      </c>
      <c r="E157" s="124">
        <f>IF(RES_hhdet_tes!E157=0,"",RES_hhdet_tes!E157/RES_hhdet_fec!E157)</f>
        <v>0.7305673411814676</v>
      </c>
      <c r="F157" s="124">
        <f>IF(RES_hhdet_tes!F157=0,"",RES_hhdet_tes!F157/RES_hhdet_fec!F157)</f>
        <v>0.73161488272104302</v>
      </c>
      <c r="G157" s="124">
        <f>IF(RES_hhdet_tes!G157=0,"",RES_hhdet_tes!G157/RES_hhdet_fec!G157)</f>
        <v>0.73685959092822084</v>
      </c>
      <c r="H157" s="124">
        <f>IF(RES_hhdet_tes!H157=0,"",RES_hhdet_tes!H157/RES_hhdet_fec!H157)</f>
        <v>0.73770500447188636</v>
      </c>
      <c r="I157" s="124">
        <f>IF(RES_hhdet_tes!I157=0,"",RES_hhdet_tes!I157/RES_hhdet_fec!I157)</f>
        <v>0.74023303486033676</v>
      </c>
      <c r="J157" s="124">
        <f>IF(RES_hhdet_tes!J157=0,"",RES_hhdet_tes!J157/RES_hhdet_fec!J157)</f>
        <v>0.74330273435495486</v>
      </c>
      <c r="K157" s="124">
        <f>IF(RES_hhdet_tes!K157=0,"",RES_hhdet_tes!K157/RES_hhdet_fec!K157)</f>
        <v>0.74741156543968112</v>
      </c>
      <c r="L157" s="124">
        <f>IF(RES_hhdet_tes!L157=0,"",RES_hhdet_tes!L157/RES_hhdet_fec!L157)</f>
        <v>0.74600603545779898</v>
      </c>
      <c r="M157" s="124">
        <f>IF(RES_hhdet_tes!M157=0,"",RES_hhdet_tes!M157/RES_hhdet_fec!M157)</f>
        <v>0.74367115588880794</v>
      </c>
      <c r="N157" s="124">
        <f>IF(RES_hhdet_tes!N157=0,"",RES_hhdet_tes!N157/RES_hhdet_fec!N157)</f>
        <v>0.74374957980659717</v>
      </c>
      <c r="O157" s="124">
        <f>IF(RES_hhdet_tes!O157=0,"",RES_hhdet_tes!O157/RES_hhdet_fec!O157)</f>
        <v>0.74908776048550985</v>
      </c>
      <c r="P157" s="124">
        <f>IF(RES_hhdet_tes!P157=0,"",RES_hhdet_tes!P157/RES_hhdet_fec!P157)</f>
        <v>0.74641945302374335</v>
      </c>
      <c r="Q157" s="124">
        <f>IF(RES_hhdet_tes!Q157=0,"",RES_hhdet_tes!Q157/RES_hhdet_fec!Q157)</f>
        <v>0.75569160190055173</v>
      </c>
      <c r="R157" s="124">
        <f>IF(RES_hhdet_tes!R157=0,"",RES_hhdet_tes!R157/RES_hhdet_fec!R157)</f>
        <v>0.76636952070163533</v>
      </c>
      <c r="S157" s="124">
        <f>IF(RES_hhdet_tes!S157=0,"",RES_hhdet_tes!S157/RES_hhdet_fec!S157)</f>
        <v>0.77546427258013007</v>
      </c>
      <c r="T157" s="124">
        <f>IF(RES_hhdet_tes!T157=0,"",RES_hhdet_tes!T157/RES_hhdet_fec!T157)</f>
        <v>0.78461517396552805</v>
      </c>
      <c r="U157" s="124">
        <f>IF(RES_hhdet_tes!U157=0,"",RES_hhdet_tes!U157/RES_hhdet_fec!U157)</f>
        <v>0.79793482517538039</v>
      </c>
      <c r="V157" s="124">
        <f>IF(RES_hhdet_tes!V157=0,"",RES_hhdet_tes!V157/RES_hhdet_fec!V157)</f>
        <v>0.81061755463026575</v>
      </c>
      <c r="W157" s="124">
        <f>IF(RES_hhdet_tes!W157=0,"",RES_hhdet_tes!W157/RES_hhdet_fec!W157)</f>
        <v>0.83066899719964171</v>
      </c>
      <c r="X157" s="124">
        <f>IF(RES_hhdet_tes!X157=0,"",RES_hhdet_tes!X157/RES_hhdet_fec!X157)</f>
        <v>0.84675383030511275</v>
      </c>
      <c r="Y157" s="124">
        <f>IF(RES_hhdet_tes!Y157=0,"",RES_hhdet_tes!Y157/RES_hhdet_fec!Y157)</f>
        <v>0.85815101968008312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0.56373029697869081</v>
      </c>
      <c r="C158" s="111">
        <f>IF(RES_hhdet_tes!C158=0,"",RES_hhdet_tes!C158/RES_hhdet_fec!C158)</f>
        <v>0.56632535033708242</v>
      </c>
      <c r="D158" s="111">
        <f>IF(RES_hhdet_tes!D158=0,"",RES_hhdet_tes!D158/RES_hhdet_fec!D158)</f>
        <v>0.5676309959991499</v>
      </c>
      <c r="E158" s="111">
        <f>IF(RES_hhdet_tes!E158=0,"",RES_hhdet_tes!E158/RES_hhdet_fec!E158)</f>
        <v>0.56862930175605231</v>
      </c>
      <c r="F158" s="111">
        <f>IF(RES_hhdet_tes!F158=0,"",RES_hhdet_tes!F158/RES_hhdet_fec!F158)</f>
        <v>0.5696686262910825</v>
      </c>
      <c r="G158" s="111">
        <f>IF(RES_hhdet_tes!G158=0,"",RES_hhdet_tes!G158/RES_hhdet_fec!G158)</f>
        <v>0.57035725897024003</v>
      </c>
      <c r="H158" s="111">
        <f>IF(RES_hhdet_tes!H158=0,"",RES_hhdet_tes!H158/RES_hhdet_fec!H158)</f>
        <v>0.57144358693932351</v>
      </c>
      <c r="I158" s="111">
        <f>IF(RES_hhdet_tes!I158=0,"",RES_hhdet_tes!I158/RES_hhdet_fec!I158)</f>
        <v>0.5717205753582697</v>
      </c>
      <c r="J158" s="111">
        <f>IF(RES_hhdet_tes!J158=0,"",RES_hhdet_tes!J158/RES_hhdet_fec!J158)</f>
        <v>0.572256057950144</v>
      </c>
      <c r="K158" s="111">
        <f>IF(RES_hhdet_tes!K158=0,"",RES_hhdet_tes!K158/RES_hhdet_fec!K158)</f>
        <v>0.57332459416601367</v>
      </c>
      <c r="L158" s="111">
        <f>IF(RES_hhdet_tes!L158=0,"",RES_hhdet_tes!L158/RES_hhdet_fec!L158)</f>
        <v>0.57399393735708371</v>
      </c>
      <c r="M158" s="111">
        <f>IF(RES_hhdet_tes!M158=0,"",RES_hhdet_tes!M158/RES_hhdet_fec!M158)</f>
        <v>0.57483944513035123</v>
      </c>
      <c r="N158" s="111">
        <f>IF(RES_hhdet_tes!N158=0,"",RES_hhdet_tes!N158/RES_hhdet_fec!N158)</f>
        <v>0.57534079501833535</v>
      </c>
      <c r="O158" s="111">
        <f>IF(RES_hhdet_tes!O158=0,"",RES_hhdet_tes!O158/RES_hhdet_fec!O158)</f>
        <v>0.5755654004869859</v>
      </c>
      <c r="P158" s="111">
        <f>IF(RES_hhdet_tes!P158=0,"",RES_hhdet_tes!P158/RES_hhdet_fec!P158)</f>
        <v>0.57582717728650878</v>
      </c>
      <c r="Q158" s="111">
        <f>IF(RES_hhdet_tes!Q158=0,"",RES_hhdet_tes!Q158/RES_hhdet_fec!Q158)</f>
        <v>0.57600395328794496</v>
      </c>
      <c r="R158" s="111">
        <f>IF(RES_hhdet_tes!R158=0,"",RES_hhdet_tes!R158/RES_hhdet_fec!R158)</f>
        <v>0.57612763165347436</v>
      </c>
      <c r="S158" s="111">
        <f>IF(RES_hhdet_tes!S158=0,"",RES_hhdet_tes!S158/RES_hhdet_fec!S158)</f>
        <v>0.57827868521608927</v>
      </c>
      <c r="T158" s="111">
        <f>IF(RES_hhdet_tes!T158=0,"",RES_hhdet_tes!T158/RES_hhdet_fec!T158)</f>
        <v>0.58345325834520168</v>
      </c>
      <c r="U158" s="111">
        <f>IF(RES_hhdet_tes!U158=0,"",RES_hhdet_tes!U158/RES_hhdet_fec!U158)</f>
        <v>0.58969354570735233</v>
      </c>
      <c r="V158" s="111">
        <f>IF(RES_hhdet_tes!V158=0,"",RES_hhdet_tes!V158/RES_hhdet_fec!V158)</f>
        <v>0.5952806731472573</v>
      </c>
      <c r="W158" s="111">
        <f>IF(RES_hhdet_tes!W158=0,"",RES_hhdet_tes!W158/RES_hhdet_fec!W158)</f>
        <v>0.59757883486730989</v>
      </c>
      <c r="X158" s="111">
        <f>IF(RES_hhdet_tes!X158=0,"",RES_hhdet_tes!X158/RES_hhdet_fec!X158)</f>
        <v>0.59970273828663601</v>
      </c>
      <c r="Y158" s="111">
        <f>IF(RES_hhdet_tes!Y158=0,"",RES_hhdet_tes!Y158/RES_hhdet_fec!Y158)</f>
        <v>0.60080562530839543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0.72790410791098592</v>
      </c>
      <c r="C159" s="45">
        <f>IF(RES_hhdet_tes!C159=0,"",RES_hhdet_tes!C159/RES_hhdet_fec!C159)</f>
        <v>0.73326872300146839</v>
      </c>
      <c r="D159" s="45">
        <f>IF(RES_hhdet_tes!D159=0,"",RES_hhdet_tes!D159/RES_hhdet_fec!D159)</f>
        <v>0.73760122055664146</v>
      </c>
      <c r="E159" s="45">
        <f>IF(RES_hhdet_tes!E159=0,"",RES_hhdet_tes!E159/RES_hhdet_fec!E159)</f>
        <v>0.73986444025693587</v>
      </c>
      <c r="F159" s="45">
        <f>IF(RES_hhdet_tes!F159=0,"",RES_hhdet_tes!F159/RES_hhdet_fec!F159)</f>
        <v>0.74158132804438182</v>
      </c>
      <c r="G159" s="45">
        <f>IF(RES_hhdet_tes!G159=0,"",RES_hhdet_tes!G159/RES_hhdet_fec!G159)</f>
        <v>0.74310187928715499</v>
      </c>
      <c r="H159" s="45">
        <f>IF(RES_hhdet_tes!H159=0,"",RES_hhdet_tes!H159/RES_hhdet_fec!H159)</f>
        <v>0.74457904376576689</v>
      </c>
      <c r="I159" s="45">
        <f>IF(RES_hhdet_tes!I159=0,"",RES_hhdet_tes!I159/RES_hhdet_fec!I159)</f>
        <v>0.74592103052813818</v>
      </c>
      <c r="J159" s="45">
        <f>IF(RES_hhdet_tes!J159=0,"",RES_hhdet_tes!J159/RES_hhdet_fec!J159)</f>
        <v>0.74716194378535061</v>
      </c>
      <c r="K159" s="45">
        <f>IF(RES_hhdet_tes!K159=0,"",RES_hhdet_tes!K159/RES_hhdet_fec!K159)</f>
        <v>0.74865756789336457</v>
      </c>
      <c r="L159" s="45">
        <f>IF(RES_hhdet_tes!L159=0,"",RES_hhdet_tes!L159/RES_hhdet_fec!L159)</f>
        <v>0.75024214429083325</v>
      </c>
      <c r="M159" s="45">
        <f>IF(RES_hhdet_tes!M159=0,"",RES_hhdet_tes!M159/RES_hhdet_fec!M159)</f>
        <v>0.75216528235757729</v>
      </c>
      <c r="N159" s="45">
        <f>IF(RES_hhdet_tes!N159=0,"",RES_hhdet_tes!N159/RES_hhdet_fec!N159)</f>
        <v>0.75447801296575112</v>
      </c>
      <c r="O159" s="45">
        <f>IF(RES_hhdet_tes!O159=0,"",RES_hhdet_tes!O159/RES_hhdet_fec!O159)</f>
        <v>0.75759379953140704</v>
      </c>
      <c r="P159" s="45">
        <f>IF(RES_hhdet_tes!P159=0,"",RES_hhdet_tes!P159/RES_hhdet_fec!P159)</f>
        <v>0.76176219997253247</v>
      </c>
      <c r="Q159" s="45">
        <f>IF(RES_hhdet_tes!Q159=0,"",RES_hhdet_tes!Q159/RES_hhdet_fec!Q159)</f>
        <v>0.76684063373559608</v>
      </c>
      <c r="R159" s="45">
        <f>IF(RES_hhdet_tes!R159=0,"",RES_hhdet_tes!R159/RES_hhdet_fec!R159)</f>
        <v>0.77362849694503344</v>
      </c>
      <c r="S159" s="45">
        <f>IF(RES_hhdet_tes!S159=0,"",RES_hhdet_tes!S159/RES_hhdet_fec!S159)</f>
        <v>0.7828190142312369</v>
      </c>
      <c r="T159" s="45">
        <f>IF(RES_hhdet_tes!T159=0,"",RES_hhdet_tes!T159/RES_hhdet_fec!T159)</f>
        <v>0.79457075966068624</v>
      </c>
      <c r="U159" s="45">
        <f>IF(RES_hhdet_tes!U159=0,"",RES_hhdet_tes!U159/RES_hhdet_fec!U159)</f>
        <v>0.80751309338905775</v>
      </c>
      <c r="V159" s="45">
        <f>IF(RES_hhdet_tes!V159=0,"",RES_hhdet_tes!V159/RES_hhdet_fec!V159)</f>
        <v>0.82171432253402699</v>
      </c>
      <c r="W159" s="45">
        <f>IF(RES_hhdet_tes!W159=0,"",RES_hhdet_tes!W159/RES_hhdet_fec!W159)</f>
        <v>0.83699167909535743</v>
      </c>
      <c r="X159" s="45">
        <f>IF(RES_hhdet_tes!X159=0,"",RES_hhdet_tes!X159/RES_hhdet_fec!X159)</f>
        <v>0.85171075283848041</v>
      </c>
      <c r="Y159" s="45">
        <f>IF(RES_hhdet_tes!Y159=0,"",RES_hhdet_tes!Y159/RES_hhdet_fec!Y159)</f>
        <v>0.86277401174260049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0.62650616000029236</v>
      </c>
      <c r="C161" s="119">
        <f>IF(RES_hhdet_tes!C161=0,"",RES_hhdet_tes!C161/RES_hhdet_fec!C161)</f>
        <v>0.62901856908453546</v>
      </c>
      <c r="D161" s="119">
        <f>IF(RES_hhdet_tes!D161=0,"",RES_hhdet_tes!D161/RES_hhdet_fec!D161)</f>
        <v>0.63197429458603027</v>
      </c>
      <c r="E161" s="119">
        <f>IF(RES_hhdet_tes!E161=0,"",RES_hhdet_tes!E161/RES_hhdet_fec!E161)</f>
        <v>0.63617557470458408</v>
      </c>
      <c r="F161" s="119">
        <f>IF(RES_hhdet_tes!F161=0,"",RES_hhdet_tes!F161/RES_hhdet_fec!F161)</f>
        <v>0.64007171517251227</v>
      </c>
      <c r="G161" s="119">
        <f>IF(RES_hhdet_tes!G161=0,"",RES_hhdet_tes!G161/RES_hhdet_fec!G161)</f>
        <v>0.64474983039448452</v>
      </c>
      <c r="H161" s="119">
        <f>IF(RES_hhdet_tes!H161=0,"",RES_hhdet_tes!H161/RES_hhdet_fec!H161)</f>
        <v>0.64925955806048063</v>
      </c>
      <c r="I161" s="119">
        <f>IF(RES_hhdet_tes!I161=0,"",RES_hhdet_tes!I161/RES_hhdet_fec!I161)</f>
        <v>0.65201740041601475</v>
      </c>
      <c r="J161" s="119">
        <f>IF(RES_hhdet_tes!J161=0,"",RES_hhdet_tes!J161/RES_hhdet_fec!J161)</f>
        <v>0.65482249413931004</v>
      </c>
      <c r="K161" s="119">
        <f>IF(RES_hhdet_tes!K161=0,"",RES_hhdet_tes!K161/RES_hhdet_fec!K161)</f>
        <v>0.65817671724813098</v>
      </c>
      <c r="L161" s="119">
        <f>IF(RES_hhdet_tes!L161=0,"",RES_hhdet_tes!L161/RES_hhdet_fec!L161)</f>
        <v>0.66217241510736424</v>
      </c>
      <c r="M161" s="119">
        <f>IF(RES_hhdet_tes!M161=0,"",RES_hhdet_tes!M161/RES_hhdet_fec!M161)</f>
        <v>0.66884726894168189</v>
      </c>
      <c r="N161" s="119">
        <f>IF(RES_hhdet_tes!N161=0,"",RES_hhdet_tes!N161/RES_hhdet_fec!N161)</f>
        <v>0.68066167949855216</v>
      </c>
      <c r="O161" s="119">
        <f>IF(RES_hhdet_tes!O161=0,"",RES_hhdet_tes!O161/RES_hhdet_fec!O161)</f>
        <v>0.69350408809797082</v>
      </c>
      <c r="P161" s="119">
        <f>IF(RES_hhdet_tes!P161=0,"",RES_hhdet_tes!P161/RES_hhdet_fec!P161)</f>
        <v>0.69624663508175011</v>
      </c>
      <c r="Q161" s="119">
        <f>IF(RES_hhdet_tes!Q161=0,"",RES_hhdet_tes!Q161/RES_hhdet_fec!Q161)</f>
        <v>0.70600675025883375</v>
      </c>
      <c r="R161" s="119">
        <f>IF(RES_hhdet_tes!R161=0,"",RES_hhdet_tes!R161/RES_hhdet_fec!R161)</f>
        <v>0.71622652972525724</v>
      </c>
      <c r="S161" s="119">
        <f>IF(RES_hhdet_tes!S161=0,"",RES_hhdet_tes!S161/RES_hhdet_fec!S161)</f>
        <v>0.72814114313725797</v>
      </c>
      <c r="T161" s="119">
        <f>IF(RES_hhdet_tes!T161=0,"",RES_hhdet_tes!T161/RES_hhdet_fec!T161)</f>
        <v>0.74178303375234467</v>
      </c>
      <c r="U161" s="119">
        <f>IF(RES_hhdet_tes!U161=0,"",RES_hhdet_tes!U161/RES_hhdet_fec!U161)</f>
        <v>0.75676294456743787</v>
      </c>
      <c r="V161" s="119">
        <f>IF(RES_hhdet_tes!V161=0,"",RES_hhdet_tes!V161/RES_hhdet_fec!V161)</f>
        <v>0.76402454083946303</v>
      </c>
      <c r="W161" s="119">
        <f>IF(RES_hhdet_tes!W161=0,"",RES_hhdet_tes!W161/RES_hhdet_fec!W161)</f>
        <v>0.76829075795613577</v>
      </c>
      <c r="X161" s="119">
        <f>IF(RES_hhdet_tes!X161=0,"",RES_hhdet_tes!X161/RES_hhdet_fec!X161)</f>
        <v>0.78096264781952063</v>
      </c>
      <c r="Y161" s="119">
        <f>IF(RES_hhdet_tes!Y161=0,"",RES_hhdet_tes!Y161/RES_hhdet_fec!Y161)</f>
        <v>0.78519615145823618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0.62626606485824499</v>
      </c>
      <c r="C162" s="124">
        <f>IF(RES_hhdet_tes!C162=0,"",RES_hhdet_tes!C162/RES_hhdet_fec!C162)</f>
        <v>0.62897562619941649</v>
      </c>
      <c r="D162" s="124">
        <f>IF(RES_hhdet_tes!D162=0,"",RES_hhdet_tes!D162/RES_hhdet_fec!D162)</f>
        <v>0.63190465270776863</v>
      </c>
      <c r="E162" s="124">
        <f>IF(RES_hhdet_tes!E162=0,"",RES_hhdet_tes!E162/RES_hhdet_fec!E162)</f>
        <v>0.63571155690810144</v>
      </c>
      <c r="F162" s="124">
        <f>IF(RES_hhdet_tes!F162=0,"",RES_hhdet_tes!F162/RES_hhdet_fec!F162)</f>
        <v>0.63981642791204985</v>
      </c>
      <c r="G162" s="124">
        <f>IF(RES_hhdet_tes!G162=0,"",RES_hhdet_tes!G162/RES_hhdet_fec!G162)</f>
        <v>0.644299846694662</v>
      </c>
      <c r="H162" s="124">
        <f>IF(RES_hhdet_tes!H162=0,"",RES_hhdet_tes!H162/RES_hhdet_fec!H162)</f>
        <v>0.64843775353597133</v>
      </c>
      <c r="I162" s="124">
        <f>IF(RES_hhdet_tes!I162=0,"",RES_hhdet_tes!I162/RES_hhdet_fec!I162)</f>
        <v>0.65142645192241655</v>
      </c>
      <c r="J162" s="124">
        <f>IF(RES_hhdet_tes!J162=0,"",RES_hhdet_tes!J162/RES_hhdet_fec!J162)</f>
        <v>0.65400834641924921</v>
      </c>
      <c r="K162" s="124">
        <f>IF(RES_hhdet_tes!K162=0,"",RES_hhdet_tes!K162/RES_hhdet_fec!K162)</f>
        <v>0.65690195317556532</v>
      </c>
      <c r="L162" s="124">
        <f>IF(RES_hhdet_tes!L162=0,"",RES_hhdet_tes!L162/RES_hhdet_fec!L162)</f>
        <v>0.66111125390662773</v>
      </c>
      <c r="M162" s="124">
        <f>IF(RES_hhdet_tes!M162=0,"",RES_hhdet_tes!M162/RES_hhdet_fec!M162)</f>
        <v>0.66837378899033151</v>
      </c>
      <c r="N162" s="124">
        <f>IF(RES_hhdet_tes!N162=0,"",RES_hhdet_tes!N162/RES_hhdet_fec!N162)</f>
        <v>0.68062853170488091</v>
      </c>
      <c r="O162" s="124">
        <f>IF(RES_hhdet_tes!O162=0,"",RES_hhdet_tes!O162/RES_hhdet_fec!O162)</f>
        <v>0.69332927588589643</v>
      </c>
      <c r="P162" s="124">
        <f>IF(RES_hhdet_tes!P162=0,"",RES_hhdet_tes!P162/RES_hhdet_fec!P162)</f>
        <v>0.69633218628147076</v>
      </c>
      <c r="Q162" s="124">
        <f>IF(RES_hhdet_tes!Q162=0,"",RES_hhdet_tes!Q162/RES_hhdet_fec!Q162)</f>
        <v>0.70187546239051213</v>
      </c>
      <c r="R162" s="124">
        <f>IF(RES_hhdet_tes!R162=0,"",RES_hhdet_tes!R162/RES_hhdet_fec!R162)</f>
        <v>0.71173315911332224</v>
      </c>
      <c r="S162" s="124">
        <f>IF(RES_hhdet_tes!S162=0,"",RES_hhdet_tes!S162/RES_hhdet_fec!S162)</f>
        <v>0.72324018889157682</v>
      </c>
      <c r="T162" s="124">
        <f>IF(RES_hhdet_tes!T162=0,"",RES_hhdet_tes!T162/RES_hhdet_fec!T162)</f>
        <v>0.73379696299864927</v>
      </c>
      <c r="U162" s="124">
        <f>IF(RES_hhdet_tes!U162=0,"",RES_hhdet_tes!U162/RES_hhdet_fec!U162)</f>
        <v>0.7485250425177512</v>
      </c>
      <c r="V162" s="124">
        <f>IF(RES_hhdet_tes!V162=0,"",RES_hhdet_tes!V162/RES_hhdet_fec!V162)</f>
        <v>0.75609956139430556</v>
      </c>
      <c r="W162" s="124">
        <f>IF(RES_hhdet_tes!W162=0,"",RES_hhdet_tes!W162/RES_hhdet_fec!W162)</f>
        <v>0.7604319428266425</v>
      </c>
      <c r="X162" s="124">
        <f>IF(RES_hhdet_tes!X162=0,"",RES_hhdet_tes!X162/RES_hhdet_fec!X162)</f>
        <v>0.76263506871154296</v>
      </c>
      <c r="Y162" s="124">
        <f>IF(RES_hhdet_tes!Y162=0,"",RES_hhdet_tes!Y162/RES_hhdet_fec!Y162)</f>
        <v>0.76329863772771589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0.62626606485824499</v>
      </c>
      <c r="C163" s="45">
        <f>IF(RES_hhdet_tes!C163=0,"",RES_hhdet_tes!C163/RES_hhdet_fec!C163)</f>
        <v>0.62897562619941649</v>
      </c>
      <c r="D163" s="45">
        <f>IF(RES_hhdet_tes!D163=0,"",RES_hhdet_tes!D163/RES_hhdet_fec!D163)</f>
        <v>0.63190465270776863</v>
      </c>
      <c r="E163" s="45">
        <f>IF(RES_hhdet_tes!E163=0,"",RES_hhdet_tes!E163/RES_hhdet_fec!E163)</f>
        <v>0.63571155690810144</v>
      </c>
      <c r="F163" s="45">
        <f>IF(RES_hhdet_tes!F163=0,"",RES_hhdet_tes!F163/RES_hhdet_fec!F163)</f>
        <v>0.63981642791204985</v>
      </c>
      <c r="G163" s="45">
        <f>IF(RES_hhdet_tes!G163=0,"",RES_hhdet_tes!G163/RES_hhdet_fec!G163)</f>
        <v>0.644299846694662</v>
      </c>
      <c r="H163" s="45">
        <f>IF(RES_hhdet_tes!H163=0,"",RES_hhdet_tes!H163/RES_hhdet_fec!H163)</f>
        <v>0.64843775353597133</v>
      </c>
      <c r="I163" s="45">
        <f>IF(RES_hhdet_tes!I163=0,"",RES_hhdet_tes!I163/RES_hhdet_fec!I163)</f>
        <v>0.65142645192241655</v>
      </c>
      <c r="J163" s="45">
        <f>IF(RES_hhdet_tes!J163=0,"",RES_hhdet_tes!J163/RES_hhdet_fec!J163)</f>
        <v>0.65400834641924921</v>
      </c>
      <c r="K163" s="45">
        <f>IF(RES_hhdet_tes!K163=0,"",RES_hhdet_tes!K163/RES_hhdet_fec!K163)</f>
        <v>0.65690195317556532</v>
      </c>
      <c r="L163" s="45">
        <f>IF(RES_hhdet_tes!L163=0,"",RES_hhdet_tes!L163/RES_hhdet_fec!L163)</f>
        <v>0.66111125390662773</v>
      </c>
      <c r="M163" s="45">
        <f>IF(RES_hhdet_tes!M163=0,"",RES_hhdet_tes!M163/RES_hhdet_fec!M163)</f>
        <v>0.66837378899033151</v>
      </c>
      <c r="N163" s="45">
        <f>IF(RES_hhdet_tes!N163=0,"",RES_hhdet_tes!N163/RES_hhdet_fec!N163)</f>
        <v>0.68062853170488091</v>
      </c>
      <c r="O163" s="45">
        <f>IF(RES_hhdet_tes!O163=0,"",RES_hhdet_tes!O163/RES_hhdet_fec!O163)</f>
        <v>0.69332927588589643</v>
      </c>
      <c r="P163" s="45">
        <f>IF(RES_hhdet_tes!P163=0,"",RES_hhdet_tes!P163/RES_hhdet_fec!P163)</f>
        <v>0.69633218628147076</v>
      </c>
      <c r="Q163" s="45">
        <f>IF(RES_hhdet_tes!Q163=0,"",RES_hhdet_tes!Q163/RES_hhdet_fec!Q163)</f>
        <v>0.70187546239051213</v>
      </c>
      <c r="R163" s="45">
        <f>IF(RES_hhdet_tes!R163=0,"",RES_hhdet_tes!R163/RES_hhdet_fec!R163)</f>
        <v>0.71173315911332224</v>
      </c>
      <c r="S163" s="45">
        <f>IF(RES_hhdet_tes!S163=0,"",RES_hhdet_tes!S163/RES_hhdet_fec!S163)</f>
        <v>0.72324018889157682</v>
      </c>
      <c r="T163" s="45">
        <f>IF(RES_hhdet_tes!T163=0,"",RES_hhdet_tes!T163/RES_hhdet_fec!T163)</f>
        <v>0.73379696299864927</v>
      </c>
      <c r="U163" s="45">
        <f>IF(RES_hhdet_tes!U163=0,"",RES_hhdet_tes!U163/RES_hhdet_fec!U163)</f>
        <v>0.7485250425177512</v>
      </c>
      <c r="V163" s="45">
        <f>IF(RES_hhdet_tes!V163=0,"",RES_hhdet_tes!V163/RES_hhdet_fec!V163)</f>
        <v>0.75609956139430556</v>
      </c>
      <c r="W163" s="45">
        <f>IF(RES_hhdet_tes!W163=0,"",RES_hhdet_tes!W163/RES_hhdet_fec!W163)</f>
        <v>0.7604319428266425</v>
      </c>
      <c r="X163" s="45">
        <f>IF(RES_hhdet_tes!X163=0,"",RES_hhdet_tes!X163/RES_hhdet_fec!X163)</f>
        <v>0.76263506871154296</v>
      </c>
      <c r="Y163" s="45">
        <f>IF(RES_hhdet_tes!Y163=0,"",RES_hhdet_tes!Y163/RES_hhdet_fec!Y163)</f>
        <v>0.76329863772771589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1.7099596967558572</v>
      </c>
      <c r="C164" s="124">
        <f>IF(RES_hhdet_tes!C164=0,"",RES_hhdet_tes!C164/RES_hhdet_fec!C164)</f>
        <v>1.7458035457884797</v>
      </c>
      <c r="D164" s="124">
        <f>IF(RES_hhdet_tes!D164=0,"",RES_hhdet_tes!D164/RES_hhdet_fec!D164)</f>
        <v>1.8148910258072297</v>
      </c>
      <c r="E164" s="124">
        <f>IF(RES_hhdet_tes!E164=0,"",RES_hhdet_tes!E164/RES_hhdet_fec!E164)</f>
        <v>1.8956193815343327</v>
      </c>
      <c r="F164" s="124">
        <f>IF(RES_hhdet_tes!F164=0,"",RES_hhdet_tes!F164/RES_hhdet_fec!F164)</f>
        <v>2.0199939449887778</v>
      </c>
      <c r="G164" s="124">
        <f>IF(RES_hhdet_tes!G164=0,"",RES_hhdet_tes!G164/RES_hhdet_fec!G164)</f>
        <v>2.1879966821724044</v>
      </c>
      <c r="H164" s="124">
        <f>IF(RES_hhdet_tes!H164=0,"",RES_hhdet_tes!H164/RES_hhdet_fec!H164)</f>
        <v>2.4024105632390467</v>
      </c>
      <c r="I164" s="124">
        <f>IF(RES_hhdet_tes!I164=0,"",RES_hhdet_tes!I164/RES_hhdet_fec!I164)</f>
        <v>2.5338194646565917</v>
      </c>
      <c r="J164" s="124">
        <f>IF(RES_hhdet_tes!J164=0,"",RES_hhdet_tes!J164/RES_hhdet_fec!J164)</f>
        <v>2.5791989661920156</v>
      </c>
      <c r="K164" s="124">
        <f>IF(RES_hhdet_tes!K164=0,"",RES_hhdet_tes!K164/RES_hhdet_fec!K164)</f>
        <v>2.6336708786874157</v>
      </c>
      <c r="L164" s="124">
        <f>IF(RES_hhdet_tes!L164=0,"",RES_hhdet_tes!L164/RES_hhdet_fec!L164)</f>
        <v>2.6960304116399123</v>
      </c>
      <c r="M164" s="124">
        <f>IF(RES_hhdet_tes!M164=0,"",RES_hhdet_tes!M164/RES_hhdet_fec!M164)</f>
        <v>2.7832680849290585</v>
      </c>
      <c r="N164" s="124">
        <f>IF(RES_hhdet_tes!N164=0,"",RES_hhdet_tes!N164/RES_hhdet_fec!N164)</f>
        <v>2.9494453821737605</v>
      </c>
      <c r="O164" s="124">
        <f>IF(RES_hhdet_tes!O164=0,"",RES_hhdet_tes!O164/RES_hhdet_fec!O164)</f>
        <v>3.1965954760168653</v>
      </c>
      <c r="P164" s="124">
        <f>IF(RES_hhdet_tes!P164=0,"",RES_hhdet_tes!P164/RES_hhdet_fec!P164)</f>
        <v>3.4053877938050685</v>
      </c>
      <c r="Q164" s="124">
        <f>IF(RES_hhdet_tes!Q164=0,"",RES_hhdet_tes!Q164/RES_hhdet_fec!Q164)</f>
        <v>3.5630495550969425</v>
      </c>
      <c r="R164" s="124">
        <f>IF(RES_hhdet_tes!R164=0,"",RES_hhdet_tes!R164/RES_hhdet_fec!R164)</f>
        <v>3.6608270419941009</v>
      </c>
      <c r="S164" s="124">
        <f>IF(RES_hhdet_tes!S164=0,"",RES_hhdet_tes!S164/RES_hhdet_fec!S164)</f>
        <v>3.7175637584019272</v>
      </c>
      <c r="T164" s="124">
        <f>IF(RES_hhdet_tes!T164=0,"",RES_hhdet_tes!T164/RES_hhdet_fec!T164)</f>
        <v>3.7510184110436042</v>
      </c>
      <c r="U164" s="124">
        <f>IF(RES_hhdet_tes!U164=0,"",RES_hhdet_tes!U164/RES_hhdet_fec!U164)</f>
        <v>3.7743879348806444</v>
      </c>
      <c r="V164" s="124">
        <f>IF(RES_hhdet_tes!V164=0,"",RES_hhdet_tes!V164/RES_hhdet_fec!V164)</f>
        <v>3.7923438671485874</v>
      </c>
      <c r="W164" s="124">
        <f>IF(RES_hhdet_tes!W164=0,"",RES_hhdet_tes!W164/RES_hhdet_fec!W164)</f>
        <v>3.8072334273130819</v>
      </c>
      <c r="X164" s="124">
        <f>IF(RES_hhdet_tes!X164=0,"",RES_hhdet_tes!X164/RES_hhdet_fec!X164)</f>
        <v>3.814600238725899</v>
      </c>
      <c r="Y164" s="124">
        <f>IF(RES_hhdet_tes!Y164=0,"",RES_hhdet_tes!Y164/RES_hhdet_fec!Y164)</f>
        <v>3.818347743557212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1.7099596967558572</v>
      </c>
      <c r="C165" s="111">
        <f>IF(RES_hhdet_tes!C165=0,"",RES_hhdet_tes!C165/RES_hhdet_fec!C165)</f>
        <v>1.7458035457884797</v>
      </c>
      <c r="D165" s="111">
        <f>IF(RES_hhdet_tes!D165=0,"",RES_hhdet_tes!D165/RES_hhdet_fec!D165)</f>
        <v>1.8148910258072297</v>
      </c>
      <c r="E165" s="111">
        <f>IF(RES_hhdet_tes!E165=0,"",RES_hhdet_tes!E165/RES_hhdet_fec!E165)</f>
        <v>1.8956193815343327</v>
      </c>
      <c r="F165" s="111">
        <f>IF(RES_hhdet_tes!F165=0,"",RES_hhdet_tes!F165/RES_hhdet_fec!F165)</f>
        <v>2.0199939449887778</v>
      </c>
      <c r="G165" s="111">
        <f>IF(RES_hhdet_tes!G165=0,"",RES_hhdet_tes!G165/RES_hhdet_fec!G165)</f>
        <v>2.1879966821724044</v>
      </c>
      <c r="H165" s="111">
        <f>IF(RES_hhdet_tes!H165=0,"",RES_hhdet_tes!H165/RES_hhdet_fec!H165)</f>
        <v>2.4024105632390467</v>
      </c>
      <c r="I165" s="111">
        <f>IF(RES_hhdet_tes!I165=0,"",RES_hhdet_tes!I165/RES_hhdet_fec!I165)</f>
        <v>2.5338194646565917</v>
      </c>
      <c r="J165" s="111">
        <f>IF(RES_hhdet_tes!J165=0,"",RES_hhdet_tes!J165/RES_hhdet_fec!J165)</f>
        <v>2.5791989661920156</v>
      </c>
      <c r="K165" s="111">
        <f>IF(RES_hhdet_tes!K165=0,"",RES_hhdet_tes!K165/RES_hhdet_fec!K165)</f>
        <v>2.6336708786874157</v>
      </c>
      <c r="L165" s="111">
        <f>IF(RES_hhdet_tes!L165=0,"",RES_hhdet_tes!L165/RES_hhdet_fec!L165)</f>
        <v>2.6960304116399123</v>
      </c>
      <c r="M165" s="111">
        <f>IF(RES_hhdet_tes!M165=0,"",RES_hhdet_tes!M165/RES_hhdet_fec!M165)</f>
        <v>2.7832680849290585</v>
      </c>
      <c r="N165" s="111">
        <f>IF(RES_hhdet_tes!N165=0,"",RES_hhdet_tes!N165/RES_hhdet_fec!N165)</f>
        <v>2.9494453821737605</v>
      </c>
      <c r="O165" s="111">
        <f>IF(RES_hhdet_tes!O165=0,"",RES_hhdet_tes!O165/RES_hhdet_fec!O165)</f>
        <v>3.1965954760168653</v>
      </c>
      <c r="P165" s="111">
        <f>IF(RES_hhdet_tes!P165=0,"",RES_hhdet_tes!P165/RES_hhdet_fec!P165)</f>
        <v>3.4053877938050685</v>
      </c>
      <c r="Q165" s="111">
        <f>IF(RES_hhdet_tes!Q165=0,"",RES_hhdet_tes!Q165/RES_hhdet_fec!Q165)</f>
        <v>3.5630495550969425</v>
      </c>
      <c r="R165" s="111">
        <f>IF(RES_hhdet_tes!R165=0,"",RES_hhdet_tes!R165/RES_hhdet_fec!R165)</f>
        <v>3.6608270419941009</v>
      </c>
      <c r="S165" s="111">
        <f>IF(RES_hhdet_tes!S165=0,"",RES_hhdet_tes!S165/RES_hhdet_fec!S165)</f>
        <v>3.7175637584019272</v>
      </c>
      <c r="T165" s="111">
        <f>IF(RES_hhdet_tes!T165=0,"",RES_hhdet_tes!T165/RES_hhdet_fec!T165)</f>
        <v>3.7510184110436042</v>
      </c>
      <c r="U165" s="111">
        <f>IF(RES_hhdet_tes!U165=0,"",RES_hhdet_tes!U165/RES_hhdet_fec!U165)</f>
        <v>3.7743879348806444</v>
      </c>
      <c r="V165" s="111">
        <f>IF(RES_hhdet_tes!V165=0,"",RES_hhdet_tes!V165/RES_hhdet_fec!V165)</f>
        <v>3.7923438671485874</v>
      </c>
      <c r="W165" s="111">
        <f>IF(RES_hhdet_tes!W165=0,"",RES_hhdet_tes!W165/RES_hhdet_fec!W165)</f>
        <v>3.8072334273130819</v>
      </c>
      <c r="X165" s="111">
        <f>IF(RES_hhdet_tes!X165=0,"",RES_hhdet_tes!X165/RES_hhdet_fec!X165)</f>
        <v>3.814600238725899</v>
      </c>
      <c r="Y165" s="111">
        <f>IF(RES_hhdet_tes!Y165=0,"",RES_hhdet_tes!Y165/RES_hhdet_fec!Y165)</f>
        <v>3.818347743557212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0.58825881131731028</v>
      </c>
      <c r="C166" s="124">
        <f>IF(RES_hhdet_tes!C166=0,"",RES_hhdet_tes!C166/RES_hhdet_fec!C166)</f>
        <v>0.59097096520882253</v>
      </c>
      <c r="D166" s="124">
        <f>IF(RES_hhdet_tes!D166=0,"",RES_hhdet_tes!D166/RES_hhdet_fec!D166)</f>
        <v>0.59388794946365064</v>
      </c>
      <c r="E166" s="124">
        <f>IF(RES_hhdet_tes!E166=0,"",RES_hhdet_tes!E166/RES_hhdet_fec!E166)</f>
        <v>0.59943892553142564</v>
      </c>
      <c r="F166" s="124">
        <f>IF(RES_hhdet_tes!F166=0,"",RES_hhdet_tes!F166/RES_hhdet_fec!F166)</f>
        <v>0.60341741608419996</v>
      </c>
      <c r="G166" s="124">
        <f>IF(RES_hhdet_tes!G166=0,"",RES_hhdet_tes!G166/RES_hhdet_fec!G166)</f>
        <v>0.60794373372682042</v>
      </c>
      <c r="H166" s="124">
        <f>IF(RES_hhdet_tes!H166=0,"",RES_hhdet_tes!H166/RES_hhdet_fec!H166)</f>
        <v>0.61303136351646748</v>
      </c>
      <c r="I166" s="124">
        <f>IF(RES_hhdet_tes!I166=0,"",RES_hhdet_tes!I166/RES_hhdet_fec!I166)</f>
        <v>0.61596471063491509</v>
      </c>
      <c r="J166" s="124">
        <f>IF(RES_hhdet_tes!J166=0,"",RES_hhdet_tes!J166/RES_hhdet_fec!J166)</f>
        <v>0.61732430602650556</v>
      </c>
      <c r="K166" s="124">
        <f>IF(RES_hhdet_tes!K166=0,"",RES_hhdet_tes!K166/RES_hhdet_fec!K166)</f>
        <v>0.61982850481415019</v>
      </c>
      <c r="L166" s="124">
        <f>IF(RES_hhdet_tes!L166=0,"",RES_hhdet_tes!L166/RES_hhdet_fec!L166)</f>
        <v>0.62353372094294135</v>
      </c>
      <c r="M166" s="124">
        <f>IF(RES_hhdet_tes!M166=0,"",RES_hhdet_tes!M166/RES_hhdet_fec!M166)</f>
        <v>0.62930650187455617</v>
      </c>
      <c r="N166" s="124">
        <f>IF(RES_hhdet_tes!N166=0,"",RES_hhdet_tes!N166/RES_hhdet_fec!N166)</f>
        <v>0.63804187220539099</v>
      </c>
      <c r="O166" s="124">
        <f>IF(RES_hhdet_tes!O166=0,"",RES_hhdet_tes!O166/RES_hhdet_fec!O166)</f>
        <v>0.64872573269054568</v>
      </c>
      <c r="P166" s="124">
        <f>IF(RES_hhdet_tes!P166=0,"",RES_hhdet_tes!P166/RES_hhdet_fec!P166)</f>
        <v>0.6548046988255698</v>
      </c>
      <c r="Q166" s="124">
        <f>IF(RES_hhdet_tes!Q166=0,"",RES_hhdet_tes!Q166/RES_hhdet_fec!Q166)</f>
        <v>0.66410025968269504</v>
      </c>
      <c r="R166" s="124">
        <f>IF(RES_hhdet_tes!R166=0,"",RES_hhdet_tes!R166/RES_hhdet_fec!R166)</f>
        <v>0.67601146177718774</v>
      </c>
      <c r="S166" s="124">
        <f>IF(RES_hhdet_tes!S166=0,"",RES_hhdet_tes!S166/RES_hhdet_fec!S166)</f>
        <v>0.68735294455050833</v>
      </c>
      <c r="T166" s="124">
        <f>IF(RES_hhdet_tes!T166=0,"",RES_hhdet_tes!T166/RES_hhdet_fec!T166)</f>
        <v>0.69936224228543309</v>
      </c>
      <c r="U166" s="124">
        <f>IF(RES_hhdet_tes!U166=0,"",RES_hhdet_tes!U166/RES_hhdet_fec!U166)</f>
        <v>0.71456387235461849</v>
      </c>
      <c r="V166" s="124">
        <f>IF(RES_hhdet_tes!V166=0,"",RES_hhdet_tes!V166/RES_hhdet_fec!V166)</f>
        <v>0.7271330069241797</v>
      </c>
      <c r="W166" s="124">
        <f>IF(RES_hhdet_tes!W166=0,"",RES_hhdet_tes!W166/RES_hhdet_fec!W166)</f>
        <v>0.7374779921579403</v>
      </c>
      <c r="X166" s="124">
        <f>IF(RES_hhdet_tes!X166=0,"",RES_hhdet_tes!X166/RES_hhdet_fec!X166)</f>
        <v>0.74288153444524652</v>
      </c>
      <c r="Y166" s="124">
        <f>IF(RES_hhdet_tes!Y166=0,"",RES_hhdet_tes!Y166/RES_hhdet_fec!Y166)</f>
        <v>0.75093690312281303</v>
      </c>
      <c r="DA166" s="130" t="s">
        <v>2063</v>
      </c>
    </row>
    <row r="167" spans="1:105" ht="12" customHeight="1" x14ac:dyDescent="0.25">
      <c r="A167" s="97" t="s">
        <v>124</v>
      </c>
      <c r="B167" s="111" t="str">
        <f>IF(RES_hhdet_tes!B167=0,"",RES_hhdet_tes!B167/RES_hhdet_fec!B167)</f>
        <v/>
      </c>
      <c r="C167" s="111" t="str">
        <f>IF(RES_hhdet_tes!C167=0,"",RES_hhdet_tes!C167/RES_hhdet_fec!C167)</f>
        <v/>
      </c>
      <c r="D167" s="111" t="str">
        <f>IF(RES_hhdet_tes!D167=0,"",RES_hhdet_tes!D167/RES_hhdet_fec!D167)</f>
        <v/>
      </c>
      <c r="E167" s="111" t="str">
        <f>IF(RES_hhdet_tes!E167=0,"",RES_hhdet_tes!E167/RES_hhdet_fec!E167)</f>
        <v/>
      </c>
      <c r="F167" s="111" t="str">
        <f>IF(RES_hhdet_tes!F167=0,"",RES_hhdet_tes!F167/RES_hhdet_fec!F167)</f>
        <v/>
      </c>
      <c r="G167" s="111" t="str">
        <f>IF(RES_hhdet_tes!G167=0,"",RES_hhdet_tes!G167/RES_hhdet_fec!G167)</f>
        <v/>
      </c>
      <c r="H167" s="111" t="str">
        <f>IF(RES_hhdet_tes!H167=0,"",RES_hhdet_tes!H167/RES_hhdet_fec!H167)</f>
        <v/>
      </c>
      <c r="I167" s="111" t="str">
        <f>IF(RES_hhdet_tes!I167=0,"",RES_hhdet_tes!I167/RES_hhdet_fec!I167)</f>
        <v/>
      </c>
      <c r="J167" s="111" t="str">
        <f>IF(RES_hhdet_tes!J167=0,"",RES_hhdet_tes!J167/RES_hhdet_fec!J167)</f>
        <v/>
      </c>
      <c r="K167" s="111" t="str">
        <f>IF(RES_hhdet_tes!K167=0,"",RES_hhdet_tes!K167/RES_hhdet_fec!K167)</f>
        <v/>
      </c>
      <c r="L167" s="111" t="str">
        <f>IF(RES_hhdet_tes!L167=0,"",RES_hhdet_tes!L167/RES_hhdet_fec!L167)</f>
        <v/>
      </c>
      <c r="M167" s="111" t="str">
        <f>IF(RES_hhdet_tes!M167=0,"",RES_hhdet_tes!M167/RES_hhdet_fec!M167)</f>
        <v/>
      </c>
      <c r="N167" s="111" t="str">
        <f>IF(RES_hhdet_tes!N167=0,"",RES_hhdet_tes!N167/RES_hhdet_fec!N167)</f>
        <v/>
      </c>
      <c r="O167" s="111" t="str">
        <f>IF(RES_hhdet_tes!O167=0,"",RES_hhdet_tes!O167/RES_hhdet_fec!O167)</f>
        <v/>
      </c>
      <c r="P167" s="111" t="str">
        <f>IF(RES_hhdet_tes!P167=0,"",RES_hhdet_tes!P167/RES_hhdet_fec!P167)</f>
        <v/>
      </c>
      <c r="Q167" s="111" t="str">
        <f>IF(RES_hhdet_tes!Q167=0,"",RES_hhdet_tes!Q167/RES_hhdet_fec!Q167)</f>
        <v/>
      </c>
      <c r="R167" s="111" t="str">
        <f>IF(RES_hhdet_tes!R167=0,"",RES_hhdet_tes!R167/RES_hhdet_fec!R167)</f>
        <v/>
      </c>
      <c r="S167" s="111" t="str">
        <f>IF(RES_hhdet_tes!S167=0,"",RES_hhdet_tes!S167/RES_hhdet_fec!S167)</f>
        <v/>
      </c>
      <c r="T167" s="111" t="str">
        <f>IF(RES_hhdet_tes!T167=0,"",RES_hhdet_tes!T167/RES_hhdet_fec!T167)</f>
        <v/>
      </c>
      <c r="U167" s="111" t="str">
        <f>IF(RES_hhdet_tes!U167=0,"",RES_hhdet_tes!U167/RES_hhdet_fec!U167)</f>
        <v/>
      </c>
      <c r="V167" s="111" t="str">
        <f>IF(RES_hhdet_tes!V167=0,"",RES_hhdet_tes!V167/RES_hhdet_fec!V167)</f>
        <v/>
      </c>
      <c r="W167" s="111" t="str">
        <f>IF(RES_hhdet_tes!W167=0,"",RES_hhdet_tes!W167/RES_hhdet_fec!W167)</f>
        <v/>
      </c>
      <c r="X167" s="111" t="str">
        <f>IF(RES_hhdet_tes!X167=0,"",RES_hhdet_tes!X167/RES_hhdet_fec!X167)</f>
        <v/>
      </c>
      <c r="Y167" s="111" t="str">
        <f>IF(RES_hhdet_tes!Y167=0,"",RES_hhdet_tes!Y167/RES_hhdet_fec!Y167)</f>
        <v/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0.58825881131731028</v>
      </c>
      <c r="C171" s="112">
        <f>IF(RES_hhdet_tes!C171=0,"",RES_hhdet_tes!C171/RES_hhdet_fec!C171)</f>
        <v>0.59097096520882253</v>
      </c>
      <c r="D171" s="112">
        <f>IF(RES_hhdet_tes!D171=0,"",RES_hhdet_tes!D171/RES_hhdet_fec!D171)</f>
        <v>0.59388794946365064</v>
      </c>
      <c r="E171" s="112">
        <f>IF(RES_hhdet_tes!E171=0,"",RES_hhdet_tes!E171/RES_hhdet_fec!E171)</f>
        <v>0.59705657664792622</v>
      </c>
      <c r="F171" s="112">
        <f>IF(RES_hhdet_tes!F171=0,"",RES_hhdet_tes!F171/RES_hhdet_fec!F171)</f>
        <v>0.60077661647096281</v>
      </c>
      <c r="G171" s="112">
        <f>IF(RES_hhdet_tes!G171=0,"",RES_hhdet_tes!G171/RES_hhdet_fec!G171)</f>
        <v>0.60491097625512036</v>
      </c>
      <c r="H171" s="112">
        <f>IF(RES_hhdet_tes!H171=0,"",RES_hhdet_tes!H171/RES_hhdet_fec!H171)</f>
        <v>0.60949216766606529</v>
      </c>
      <c r="I171" s="112">
        <f>IF(RES_hhdet_tes!I171=0,"",RES_hhdet_tes!I171/RES_hhdet_fec!I171)</f>
        <v>0.61170958274259413</v>
      </c>
      <c r="J171" s="112">
        <f>IF(RES_hhdet_tes!J171=0,"",RES_hhdet_tes!J171/RES_hhdet_fec!J171)</f>
        <v>0.6124843891870978</v>
      </c>
      <c r="K171" s="112">
        <f>IF(RES_hhdet_tes!K171=0,"",RES_hhdet_tes!K171/RES_hhdet_fec!K171)</f>
        <v>0.6138935324176058</v>
      </c>
      <c r="L171" s="112">
        <f>IF(RES_hhdet_tes!L171=0,"",RES_hhdet_tes!L171/RES_hhdet_fec!L171)</f>
        <v>0.61578045925129044</v>
      </c>
      <c r="M171" s="112">
        <f>IF(RES_hhdet_tes!M171=0,"",RES_hhdet_tes!M171/RES_hhdet_fec!M171)</f>
        <v>0.61885221283727865</v>
      </c>
      <c r="N171" s="112">
        <f>IF(RES_hhdet_tes!N171=0,"",RES_hhdet_tes!N171/RES_hhdet_fec!N171)</f>
        <v>0.62485260924961461</v>
      </c>
      <c r="O171" s="112">
        <f>IF(RES_hhdet_tes!O171=0,"",RES_hhdet_tes!O171/RES_hhdet_fec!O171)</f>
        <v>0.63362367893677241</v>
      </c>
      <c r="P171" s="112">
        <f>IF(RES_hhdet_tes!P171=0,"",RES_hhdet_tes!P171/RES_hhdet_fec!P171)</f>
        <v>0.63968364254712173</v>
      </c>
      <c r="Q171" s="112">
        <f>IF(RES_hhdet_tes!Q171=0,"",RES_hhdet_tes!Q171/RES_hhdet_fec!Q171)</f>
        <v>0.64853464064591415</v>
      </c>
      <c r="R171" s="112">
        <f>IF(RES_hhdet_tes!R171=0,"",RES_hhdet_tes!R171/RES_hhdet_fec!R171)</f>
        <v>0.66024434173049562</v>
      </c>
      <c r="S171" s="112">
        <f>IF(RES_hhdet_tes!S171=0,"",RES_hhdet_tes!S171/RES_hhdet_fec!S171)</f>
        <v>0.67194608223838048</v>
      </c>
      <c r="T171" s="112">
        <f>IF(RES_hhdet_tes!T171=0,"",RES_hhdet_tes!T171/RES_hhdet_fec!T171)</f>
        <v>0.68407045015304235</v>
      </c>
      <c r="U171" s="112">
        <f>IF(RES_hhdet_tes!U171=0,"",RES_hhdet_tes!U171/RES_hhdet_fec!U171)</f>
        <v>0.69978623721362176</v>
      </c>
      <c r="V171" s="112">
        <f>IF(RES_hhdet_tes!V171=0,"",RES_hhdet_tes!V171/RES_hhdet_fec!V171)</f>
        <v>0.71340830958273738</v>
      </c>
      <c r="W171" s="112">
        <f>IF(RES_hhdet_tes!W171=0,"",RES_hhdet_tes!W171/RES_hhdet_fec!W171)</f>
        <v>0.7226694895338992</v>
      </c>
      <c r="X171" s="112">
        <f>IF(RES_hhdet_tes!X171=0,"",RES_hhdet_tes!X171/RES_hhdet_fec!X171)</f>
        <v>0.72825652009177955</v>
      </c>
      <c r="Y171" s="112">
        <f>IF(RES_hhdet_tes!Y171=0,"",RES_hhdet_tes!Y171/RES_hhdet_fec!Y171)</f>
        <v>0.73467229757155639</v>
      </c>
      <c r="DA171" s="131" t="s">
        <v>2068</v>
      </c>
    </row>
    <row r="172" spans="1:105" ht="12" customHeight="1" x14ac:dyDescent="0.25">
      <c r="A172" s="107" t="s">
        <v>121</v>
      </c>
      <c r="B172" s="113" t="str">
        <f>IF(RES_hhdet_tes!B172=0,"",RES_hhdet_tes!B172/RES_hhdet_fec!B172)</f>
        <v/>
      </c>
      <c r="C172" s="113" t="str">
        <f>IF(RES_hhdet_tes!C172=0,"",RES_hhdet_tes!C172/RES_hhdet_fec!C172)</f>
        <v/>
      </c>
      <c r="D172" s="113" t="str">
        <f>IF(RES_hhdet_tes!D172=0,"",RES_hhdet_tes!D172/RES_hhdet_fec!D172)</f>
        <v/>
      </c>
      <c r="E172" s="113">
        <f>IF(RES_hhdet_tes!E172=0,"",RES_hhdet_tes!E172/RES_hhdet_fec!E172)</f>
        <v>0.76193776019779513</v>
      </c>
      <c r="F172" s="113">
        <f>IF(RES_hhdet_tes!F172=0,"",RES_hhdet_tes!F172/RES_hhdet_fec!F172)</f>
        <v>0.76077915816389408</v>
      </c>
      <c r="G172" s="113">
        <f>IF(RES_hhdet_tes!G172=0,"",RES_hhdet_tes!G172/RES_hhdet_fec!G172)</f>
        <v>0.7672803092224586</v>
      </c>
      <c r="H172" s="113">
        <f>IF(RES_hhdet_tes!H172=0,"",RES_hhdet_tes!H172/RES_hhdet_fec!H172)</f>
        <v>0.75993528638752117</v>
      </c>
      <c r="I172" s="113">
        <f>IF(RES_hhdet_tes!I172=0,"",RES_hhdet_tes!I172/RES_hhdet_fec!I172)</f>
        <v>0.76345109606313422</v>
      </c>
      <c r="J172" s="113">
        <f>IF(RES_hhdet_tes!J172=0,"",RES_hhdet_tes!J172/RES_hhdet_fec!J172)</f>
        <v>0.76759839948863551</v>
      </c>
      <c r="K172" s="113">
        <f>IF(RES_hhdet_tes!K172=0,"",RES_hhdet_tes!K172/RES_hhdet_fec!K172)</f>
        <v>0.76625911398575741</v>
      </c>
      <c r="L172" s="113">
        <f>IF(RES_hhdet_tes!L172=0,"",RES_hhdet_tes!L172/RES_hhdet_fec!L172)</f>
        <v>0.77268286607258441</v>
      </c>
      <c r="M172" s="113">
        <f>IF(RES_hhdet_tes!M172=0,"",RES_hhdet_tes!M172/RES_hhdet_fec!M172)</f>
        <v>0.79484783077993648</v>
      </c>
      <c r="N172" s="113">
        <f>IF(RES_hhdet_tes!N172=0,"",RES_hhdet_tes!N172/RES_hhdet_fec!N172)</f>
        <v>0.80227930392085867</v>
      </c>
      <c r="O172" s="113">
        <f>IF(RES_hhdet_tes!O172=0,"",RES_hhdet_tes!O172/RES_hhdet_fec!O172)</f>
        <v>0.81013107294337205</v>
      </c>
      <c r="P172" s="113">
        <f>IF(RES_hhdet_tes!P172=0,"",RES_hhdet_tes!P172/RES_hhdet_fec!P172)</f>
        <v>0.80375983737068202</v>
      </c>
      <c r="Q172" s="113">
        <f>IF(RES_hhdet_tes!Q172=0,"",RES_hhdet_tes!Q172/RES_hhdet_fec!Q172)</f>
        <v>0.81884074980062715</v>
      </c>
      <c r="R172" s="113">
        <f>IF(RES_hhdet_tes!R172=0,"",RES_hhdet_tes!R172/RES_hhdet_fec!R172)</f>
        <v>0.83090668768353371</v>
      </c>
      <c r="S172" s="113">
        <f>IF(RES_hhdet_tes!S172=0,"",RES_hhdet_tes!S172/RES_hhdet_fec!S172)</f>
        <v>0.83473494828855477</v>
      </c>
      <c r="T172" s="113">
        <f>IF(RES_hhdet_tes!T172=0,"",RES_hhdet_tes!T172/RES_hhdet_fec!T172)</f>
        <v>0.84046863606967648</v>
      </c>
      <c r="U172" s="113">
        <f>IF(RES_hhdet_tes!U172=0,"",RES_hhdet_tes!U172/RES_hhdet_fec!U172)</f>
        <v>0.85014308524830762</v>
      </c>
      <c r="V172" s="113">
        <f>IF(RES_hhdet_tes!V172=0,"",RES_hhdet_tes!V172/RES_hhdet_fec!V172)</f>
        <v>0.84988790564328831</v>
      </c>
      <c r="W172" s="113">
        <f>IF(RES_hhdet_tes!W172=0,"",RES_hhdet_tes!W172/RES_hhdet_fec!W172)</f>
        <v>0.868601668764728</v>
      </c>
      <c r="X172" s="113">
        <f>IF(RES_hhdet_tes!X172=0,"",RES_hhdet_tes!X172/RES_hhdet_fec!X172)</f>
        <v>0.86474175114246188</v>
      </c>
      <c r="Y172" s="113">
        <f>IF(RES_hhdet_tes!Y172=0,"",RES_hhdet_tes!Y172/RES_hhdet_fec!Y172)</f>
        <v>0.88273022750092589</v>
      </c>
      <c r="DA172" s="132" t="s">
        <v>2069</v>
      </c>
    </row>
    <row r="173" spans="1:105" ht="12" customHeight="1" x14ac:dyDescent="0.25">
      <c r="A173" s="108" t="s">
        <v>53</v>
      </c>
      <c r="B173" s="111" t="str">
        <f>IF(RES_hhdet_tes!B173=0,"",RES_hhdet_tes!B173/RES_hhdet_fec!B173)</f>
        <v/>
      </c>
      <c r="C173" s="111" t="str">
        <f>IF(RES_hhdet_tes!C173=0,"",RES_hhdet_tes!C173/RES_hhdet_fec!C173)</f>
        <v/>
      </c>
      <c r="D173" s="111" t="str">
        <f>IF(RES_hhdet_tes!D173=0,"",RES_hhdet_tes!D173/RES_hhdet_fec!D173)</f>
        <v/>
      </c>
      <c r="E173" s="111">
        <f>IF(RES_hhdet_tes!E173=0,"",RES_hhdet_tes!E173/RES_hhdet_fec!E173)</f>
        <v>0.60982254969743743</v>
      </c>
      <c r="F173" s="111">
        <f>IF(RES_hhdet_tes!F173=0,"",RES_hhdet_tes!F173/RES_hhdet_fec!F173)</f>
        <v>0.61000807880645069</v>
      </c>
      <c r="G173" s="111">
        <f>IF(RES_hhdet_tes!G173=0,"",RES_hhdet_tes!G173/RES_hhdet_fec!G173)</f>
        <v>0.61039692850371619</v>
      </c>
      <c r="H173" s="111">
        <f>IF(RES_hhdet_tes!H173=0,"",RES_hhdet_tes!H173/RES_hhdet_fec!H173)</f>
        <v>0.6113078582851853</v>
      </c>
      <c r="I173" s="111">
        <f>IF(RES_hhdet_tes!I173=0,"",RES_hhdet_tes!I173/RES_hhdet_fec!I173)</f>
        <v>0.61220491034512248</v>
      </c>
      <c r="J173" s="111">
        <f>IF(RES_hhdet_tes!J173=0,"",RES_hhdet_tes!J173/RES_hhdet_fec!J173)</f>
        <v>0.61320870573107611</v>
      </c>
      <c r="K173" s="111">
        <f>IF(RES_hhdet_tes!K173=0,"",RES_hhdet_tes!K173/RES_hhdet_fec!K173)</f>
        <v>0.6152733231008678</v>
      </c>
      <c r="L173" s="111">
        <f>IF(RES_hhdet_tes!L173=0,"",RES_hhdet_tes!L173/RES_hhdet_fec!L173)</f>
        <v>0.61847031518000217</v>
      </c>
      <c r="M173" s="111">
        <f>IF(RES_hhdet_tes!M173=0,"",RES_hhdet_tes!M173/RES_hhdet_fec!M173)</f>
        <v>0.62324124434553396</v>
      </c>
      <c r="N173" s="111">
        <f>IF(RES_hhdet_tes!N173=0,"",RES_hhdet_tes!N173/RES_hhdet_fec!N173)</f>
        <v>0.62769313787157832</v>
      </c>
      <c r="O173" s="111">
        <f>IF(RES_hhdet_tes!O173=0,"",RES_hhdet_tes!O173/RES_hhdet_fec!O173)</f>
        <v>0.63343311642760236</v>
      </c>
      <c r="P173" s="111">
        <f>IF(RES_hhdet_tes!P173=0,"",RES_hhdet_tes!P173/RES_hhdet_fec!P173)</f>
        <v>0.63919635640368166</v>
      </c>
      <c r="Q173" s="111">
        <f>IF(RES_hhdet_tes!Q173=0,"",RES_hhdet_tes!Q173/RES_hhdet_fec!Q173)</f>
        <v>0.64701301219351059</v>
      </c>
      <c r="R173" s="111">
        <f>IF(RES_hhdet_tes!R173=0,"",RES_hhdet_tes!R173/RES_hhdet_fec!R173)</f>
        <v>0.65923094895233858</v>
      </c>
      <c r="S173" s="111">
        <f>IF(RES_hhdet_tes!S173=0,"",RES_hhdet_tes!S173/RES_hhdet_fec!S173)</f>
        <v>0.67262245146899746</v>
      </c>
      <c r="T173" s="111">
        <f>IF(RES_hhdet_tes!T173=0,"",RES_hhdet_tes!T173/RES_hhdet_fec!T173)</f>
        <v>0.68702005403409339</v>
      </c>
      <c r="U173" s="111">
        <f>IF(RES_hhdet_tes!U173=0,"",RES_hhdet_tes!U173/RES_hhdet_fec!U173)</f>
        <v>0.70236276544955545</v>
      </c>
      <c r="V173" s="111">
        <f>IF(RES_hhdet_tes!V173=0,"",RES_hhdet_tes!V173/RES_hhdet_fec!V173)</f>
        <v>0.71410370270887125</v>
      </c>
      <c r="W173" s="111">
        <f>IF(RES_hhdet_tes!W173=0,"",RES_hhdet_tes!W173/RES_hhdet_fec!W173)</f>
        <v>0.72235160931341913</v>
      </c>
      <c r="X173" s="111">
        <f>IF(RES_hhdet_tes!X173=0,"",RES_hhdet_tes!X173/RES_hhdet_fec!X173)</f>
        <v>0.72962587876280471</v>
      </c>
      <c r="Y173" s="111">
        <f>IF(RES_hhdet_tes!Y173=0,"",RES_hhdet_tes!Y173/RES_hhdet_fec!Y173)</f>
        <v>0.73640089548653953</v>
      </c>
      <c r="DA173" s="63" t="s">
        <v>2070</v>
      </c>
    </row>
    <row r="174" spans="1:105" ht="12" customHeight="1" x14ac:dyDescent="0.25">
      <c r="A174" s="115" t="s">
        <v>52</v>
      </c>
      <c r="B174" s="45" t="str">
        <f>IF(RES_hhdet_tes!B174=0,"",RES_hhdet_tes!B174/RES_hhdet_fec!B174)</f>
        <v/>
      </c>
      <c r="C174" s="45" t="str">
        <f>IF(RES_hhdet_tes!C174=0,"",RES_hhdet_tes!C174/RES_hhdet_fec!C174)</f>
        <v/>
      </c>
      <c r="D174" s="45" t="str">
        <f>IF(RES_hhdet_tes!D174=0,"",RES_hhdet_tes!D174/RES_hhdet_fec!D174)</f>
        <v/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0.71217985923813709</v>
      </c>
      <c r="C175" s="124">
        <f>IF(RES_hhdet_tes!C175=0,"",RES_hhdet_tes!C175/RES_hhdet_fec!C175)</f>
        <v>0.71284399610539573</v>
      </c>
      <c r="D175" s="124">
        <f>IF(RES_hhdet_tes!D175=0,"",RES_hhdet_tes!D175/RES_hhdet_fec!D175)</f>
        <v>0.71714009838323589</v>
      </c>
      <c r="E175" s="124">
        <f>IF(RES_hhdet_tes!E175=0,"",RES_hhdet_tes!E175/RES_hhdet_fec!E175)</f>
        <v>0.72168498390875402</v>
      </c>
      <c r="F175" s="124">
        <f>IF(RES_hhdet_tes!F175=0,"",RES_hhdet_tes!F175/RES_hhdet_fec!F175)</f>
        <v>0.72364673098868726</v>
      </c>
      <c r="G175" s="124">
        <f>IF(RES_hhdet_tes!G175=0,"",RES_hhdet_tes!G175/RES_hhdet_fec!G175)</f>
        <v>0.73148065981706278</v>
      </c>
      <c r="H175" s="124">
        <f>IF(RES_hhdet_tes!H175=0,"",RES_hhdet_tes!H175/RES_hhdet_fec!H175)</f>
        <v>0.73519351552216883</v>
      </c>
      <c r="I175" s="124">
        <f>IF(RES_hhdet_tes!I175=0,"",RES_hhdet_tes!I175/RES_hhdet_fec!I175)</f>
        <v>0.73731038688787409</v>
      </c>
      <c r="J175" s="124">
        <f>IF(RES_hhdet_tes!J175=0,"",RES_hhdet_tes!J175/RES_hhdet_fec!J175)</f>
        <v>0.74021446986008543</v>
      </c>
      <c r="K175" s="124">
        <f>IF(RES_hhdet_tes!K175=0,"",RES_hhdet_tes!K175/RES_hhdet_fec!K175)</f>
        <v>0.7451527559872988</v>
      </c>
      <c r="L175" s="124">
        <f>IF(RES_hhdet_tes!L175=0,"",RES_hhdet_tes!L175/RES_hhdet_fec!L175)</f>
        <v>0.74360864669001381</v>
      </c>
      <c r="M175" s="124">
        <f>IF(RES_hhdet_tes!M175=0,"",RES_hhdet_tes!M175/RES_hhdet_fec!M175)</f>
        <v>0.74228374939243591</v>
      </c>
      <c r="N175" s="124">
        <f>IF(RES_hhdet_tes!N175=0,"",RES_hhdet_tes!N175/RES_hhdet_fec!N175)</f>
        <v>0.74312575464371633</v>
      </c>
      <c r="O175" s="124">
        <f>IF(RES_hhdet_tes!O175=0,"",RES_hhdet_tes!O175/RES_hhdet_fec!O175)</f>
        <v>0.74898561371678263</v>
      </c>
      <c r="P175" s="124">
        <f>IF(RES_hhdet_tes!P175=0,"",RES_hhdet_tes!P175/RES_hhdet_fec!P175)</f>
        <v>0.74482825274918363</v>
      </c>
      <c r="Q175" s="124">
        <f>IF(RES_hhdet_tes!Q175=0,"",RES_hhdet_tes!Q175/RES_hhdet_fec!Q175)</f>
        <v>0.75292766676759282</v>
      </c>
      <c r="R175" s="124">
        <f>IF(RES_hhdet_tes!R175=0,"",RES_hhdet_tes!R175/RES_hhdet_fec!R175)</f>
        <v>0.76371039260493523</v>
      </c>
      <c r="S175" s="124">
        <f>IF(RES_hhdet_tes!S175=0,"",RES_hhdet_tes!S175/RES_hhdet_fec!S175)</f>
        <v>0.7715743774620567</v>
      </c>
      <c r="T175" s="124">
        <f>IF(RES_hhdet_tes!T175=0,"",RES_hhdet_tes!T175/RES_hhdet_fec!T175)</f>
        <v>0.77862805218468112</v>
      </c>
      <c r="U175" s="124">
        <f>IF(RES_hhdet_tes!U175=0,"",RES_hhdet_tes!U175/RES_hhdet_fec!U175)</f>
        <v>0.7930945408766118</v>
      </c>
      <c r="V175" s="124">
        <f>IF(RES_hhdet_tes!V175=0,"",RES_hhdet_tes!V175/RES_hhdet_fec!V175)</f>
        <v>0.80441195806718235</v>
      </c>
      <c r="W175" s="124">
        <f>IF(RES_hhdet_tes!W175=0,"",RES_hhdet_tes!W175/RES_hhdet_fec!W175)</f>
        <v>0.81660874122679716</v>
      </c>
      <c r="X175" s="124">
        <f>IF(RES_hhdet_tes!X175=0,"",RES_hhdet_tes!X175/RES_hhdet_fec!X175)</f>
        <v>0.82307288113335064</v>
      </c>
      <c r="Y175" s="124">
        <f>IF(RES_hhdet_tes!Y175=0,"",RES_hhdet_tes!Y175/RES_hhdet_fec!Y175)</f>
        <v>0.82936317031025863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0.56373029697869081</v>
      </c>
      <c r="C176" s="111">
        <f>IF(RES_hhdet_tes!C176=0,"",RES_hhdet_tes!C176/RES_hhdet_fec!C176)</f>
        <v>0.56462001711218313</v>
      </c>
      <c r="D176" s="111">
        <f>IF(RES_hhdet_tes!D176=0,"",RES_hhdet_tes!D176/RES_hhdet_fec!D176)</f>
        <v>0.5651479949550845</v>
      </c>
      <c r="E176" s="111">
        <f>IF(RES_hhdet_tes!E176=0,"",RES_hhdet_tes!E176/RES_hhdet_fec!E176)</f>
        <v>0.56583862581550304</v>
      </c>
      <c r="F176" s="111">
        <f>IF(RES_hhdet_tes!F176=0,"",RES_hhdet_tes!F176/RES_hhdet_fec!F176)</f>
        <v>0.56686731930307688</v>
      </c>
      <c r="G176" s="111">
        <f>IF(RES_hhdet_tes!G176=0,"",RES_hhdet_tes!G176/RES_hhdet_fec!G176)</f>
        <v>0.56799899896378836</v>
      </c>
      <c r="H176" s="111">
        <f>IF(RES_hhdet_tes!H176=0,"",RES_hhdet_tes!H176/RES_hhdet_fec!H176)</f>
        <v>0.57022056122487674</v>
      </c>
      <c r="I176" s="111">
        <f>IF(RES_hhdet_tes!I176=0,"",RES_hhdet_tes!I176/RES_hhdet_fec!I176)</f>
        <v>0.57140914850048208</v>
      </c>
      <c r="J176" s="111">
        <f>IF(RES_hhdet_tes!J176=0,"",RES_hhdet_tes!J176/RES_hhdet_fec!J176)</f>
        <v>0.57168419062096421</v>
      </c>
      <c r="K176" s="111">
        <f>IF(RES_hhdet_tes!K176=0,"",RES_hhdet_tes!K176/RES_hhdet_fec!K176)</f>
        <v>0.57243305225599395</v>
      </c>
      <c r="L176" s="111">
        <f>IF(RES_hhdet_tes!L176=0,"",RES_hhdet_tes!L176/RES_hhdet_fec!L176)</f>
        <v>0.57307299595539452</v>
      </c>
      <c r="M176" s="111">
        <f>IF(RES_hhdet_tes!M176=0,"",RES_hhdet_tes!M176/RES_hhdet_fec!M176)</f>
        <v>0.5741625904169847</v>
      </c>
      <c r="N176" s="111">
        <f>IF(RES_hhdet_tes!N176=0,"",RES_hhdet_tes!N176/RES_hhdet_fec!N176)</f>
        <v>0.57513389549749061</v>
      </c>
      <c r="O176" s="111">
        <f>IF(RES_hhdet_tes!O176=0,"",RES_hhdet_tes!O176/RES_hhdet_fec!O176)</f>
        <v>0.57557117984963624</v>
      </c>
      <c r="P176" s="111">
        <f>IF(RES_hhdet_tes!P176=0,"",RES_hhdet_tes!P176/RES_hhdet_fec!P176)</f>
        <v>0.57577494775868598</v>
      </c>
      <c r="Q176" s="111">
        <f>IF(RES_hhdet_tes!Q176=0,"",RES_hhdet_tes!Q176/RES_hhdet_fec!Q176)</f>
        <v>0.57590868892663605</v>
      </c>
      <c r="R176" s="111">
        <f>IF(RES_hhdet_tes!R176=0,"",RES_hhdet_tes!R176/RES_hhdet_fec!R176)</f>
        <v>0.57601033482466368</v>
      </c>
      <c r="S176" s="111">
        <f>IF(RES_hhdet_tes!S176=0,"",RES_hhdet_tes!S176/RES_hhdet_fec!S176)</f>
        <v>0.57752325848586883</v>
      </c>
      <c r="T176" s="111">
        <f>IF(RES_hhdet_tes!T176=0,"",RES_hhdet_tes!T176/RES_hhdet_fec!T176)</f>
        <v>0.58094081824043975</v>
      </c>
      <c r="U176" s="111">
        <f>IF(RES_hhdet_tes!U176=0,"",RES_hhdet_tes!U176/RES_hhdet_fec!U176)</f>
        <v>0.58738689702944058</v>
      </c>
      <c r="V176" s="111">
        <f>IF(RES_hhdet_tes!V176=0,"",RES_hhdet_tes!V176/RES_hhdet_fec!V176)</f>
        <v>0.59322705893040328</v>
      </c>
      <c r="W176" s="111">
        <f>IF(RES_hhdet_tes!W176=0,"",RES_hhdet_tes!W176/RES_hhdet_fec!W176)</f>
        <v>0.5962039924892093</v>
      </c>
      <c r="X176" s="111">
        <f>IF(RES_hhdet_tes!X176=0,"",RES_hhdet_tes!X176/RES_hhdet_fec!X176)</f>
        <v>0.59804423297861453</v>
      </c>
      <c r="Y176" s="111">
        <f>IF(RES_hhdet_tes!Y176=0,"",RES_hhdet_tes!Y176/RES_hhdet_fec!Y176)</f>
        <v>0.59894264979918155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0.72790410791098592</v>
      </c>
      <c r="C177" s="45">
        <f>IF(RES_hhdet_tes!C177=0,"",RES_hhdet_tes!C177/RES_hhdet_fec!C177)</f>
        <v>0.72977177185177566</v>
      </c>
      <c r="D177" s="45">
        <f>IF(RES_hhdet_tes!D177=0,"",RES_hhdet_tes!D177/RES_hhdet_fec!D177)</f>
        <v>0.73188676671049802</v>
      </c>
      <c r="E177" s="45">
        <f>IF(RES_hhdet_tes!E177=0,"",RES_hhdet_tes!E177/RES_hhdet_fec!E177)</f>
        <v>0.73435795220083944</v>
      </c>
      <c r="F177" s="45">
        <f>IF(RES_hhdet_tes!F177=0,"",RES_hhdet_tes!F177/RES_hhdet_fec!F177)</f>
        <v>0.73701738069329925</v>
      </c>
      <c r="G177" s="45">
        <f>IF(RES_hhdet_tes!G177=0,"",RES_hhdet_tes!G177/RES_hhdet_fec!G177)</f>
        <v>0.73996950662059524</v>
      </c>
      <c r="H177" s="45">
        <f>IF(RES_hhdet_tes!H177=0,"",RES_hhdet_tes!H177/RES_hhdet_fec!H177)</f>
        <v>0.74317226371802936</v>
      </c>
      <c r="I177" s="45">
        <f>IF(RES_hhdet_tes!I177=0,"",RES_hhdet_tes!I177/RES_hhdet_fec!I177)</f>
        <v>0.74474200062631679</v>
      </c>
      <c r="J177" s="45">
        <f>IF(RES_hhdet_tes!J177=0,"",RES_hhdet_tes!J177/RES_hhdet_fec!J177)</f>
        <v>0.74538153186575595</v>
      </c>
      <c r="K177" s="45">
        <f>IF(RES_hhdet_tes!K177=0,"",RES_hhdet_tes!K177/RES_hhdet_fec!K177)</f>
        <v>0.74651757088846593</v>
      </c>
      <c r="L177" s="45">
        <f>IF(RES_hhdet_tes!L177=0,"",RES_hhdet_tes!L177/RES_hhdet_fec!L177)</f>
        <v>0.74802642445474332</v>
      </c>
      <c r="M177" s="45">
        <f>IF(RES_hhdet_tes!M177=0,"",RES_hhdet_tes!M177/RES_hhdet_fec!M177)</f>
        <v>0.7501908128145387</v>
      </c>
      <c r="N177" s="45">
        <f>IF(RES_hhdet_tes!N177=0,"",RES_hhdet_tes!N177/RES_hhdet_fec!N177)</f>
        <v>0.75356746929612473</v>
      </c>
      <c r="O177" s="45">
        <f>IF(RES_hhdet_tes!O177=0,"",RES_hhdet_tes!O177/RES_hhdet_fec!O177)</f>
        <v>0.75783962395688331</v>
      </c>
      <c r="P177" s="45">
        <f>IF(RES_hhdet_tes!P177=0,"",RES_hhdet_tes!P177/RES_hhdet_fec!P177)</f>
        <v>0.76057059547450023</v>
      </c>
      <c r="Q177" s="45">
        <f>IF(RES_hhdet_tes!Q177=0,"",RES_hhdet_tes!Q177/RES_hhdet_fec!Q177)</f>
        <v>0.76473670188773646</v>
      </c>
      <c r="R177" s="45">
        <f>IF(RES_hhdet_tes!R177=0,"",RES_hhdet_tes!R177/RES_hhdet_fec!R177)</f>
        <v>0.7715510215152086</v>
      </c>
      <c r="S177" s="45">
        <f>IF(RES_hhdet_tes!S177=0,"",RES_hhdet_tes!S177/RES_hhdet_fec!S177)</f>
        <v>0.77950951768734733</v>
      </c>
      <c r="T177" s="45">
        <f>IF(RES_hhdet_tes!T177=0,"",RES_hhdet_tes!T177/RES_hhdet_fec!T177)</f>
        <v>0.78880411384522064</v>
      </c>
      <c r="U177" s="45">
        <f>IF(RES_hhdet_tes!U177=0,"",RES_hhdet_tes!U177/RES_hhdet_fec!U177)</f>
        <v>0.80237481782361786</v>
      </c>
      <c r="V177" s="45">
        <f>IF(RES_hhdet_tes!V177=0,"",RES_hhdet_tes!V177/RES_hhdet_fec!V177)</f>
        <v>0.81446183115730486</v>
      </c>
      <c r="W177" s="45">
        <f>IF(RES_hhdet_tes!W177=0,"",RES_hhdet_tes!W177/RES_hhdet_fec!W177)</f>
        <v>0.82335648561453589</v>
      </c>
      <c r="X177" s="45">
        <f>IF(RES_hhdet_tes!X177=0,"",RES_hhdet_tes!X177/RES_hhdet_fec!X177)</f>
        <v>0.82980849755427533</v>
      </c>
      <c r="Y177" s="45">
        <f>IF(RES_hhdet_tes!Y177=0,"",RES_hhdet_tes!Y177/RES_hhdet_fec!Y177)</f>
        <v>0.83752444989212782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3704.3799151079161</v>
      </c>
      <c r="C3" s="117">
        <f t="shared" si="0"/>
        <v>3749.6307552913304</v>
      </c>
      <c r="D3" s="117">
        <f t="shared" si="0"/>
        <v>3419.9111977589346</v>
      </c>
      <c r="E3" s="117">
        <f t="shared" si="0"/>
        <v>3423.0113840025047</v>
      </c>
      <c r="F3" s="117">
        <f t="shared" si="0"/>
        <v>3351.1617817074612</v>
      </c>
      <c r="G3" s="117">
        <f t="shared" si="0"/>
        <v>2802.7155388211772</v>
      </c>
      <c r="H3" s="117">
        <f t="shared" si="0"/>
        <v>3244.9436800933163</v>
      </c>
      <c r="I3" s="117">
        <f t="shared" si="0"/>
        <v>2614.5189983397709</v>
      </c>
      <c r="J3" s="117">
        <f t="shared" si="0"/>
        <v>2622.2069302652135</v>
      </c>
      <c r="K3" s="117">
        <f t="shared" si="0"/>
        <v>2934.7178845692179</v>
      </c>
      <c r="L3" s="117">
        <f t="shared" si="0"/>
        <v>3822.351815455499</v>
      </c>
      <c r="M3" s="117">
        <f t="shared" si="0"/>
        <v>3597.1138096677905</v>
      </c>
      <c r="N3" s="117">
        <f t="shared" si="0"/>
        <v>3776.7512215276056</v>
      </c>
      <c r="O3" s="117">
        <f t="shared" si="0"/>
        <v>3939.8777356599016</v>
      </c>
      <c r="P3" s="117">
        <f t="shared" si="0"/>
        <v>3345.8987454836852</v>
      </c>
      <c r="Q3" s="117">
        <f t="shared" si="0"/>
        <v>3341.8097660770486</v>
      </c>
      <c r="R3" s="117">
        <f t="shared" ref="R3:V3" si="1">R4+R7+R9+R19</f>
        <v>3295.6178640100061</v>
      </c>
      <c r="S3" s="117">
        <f t="shared" si="1"/>
        <v>3368.3591783119396</v>
      </c>
      <c r="T3" s="117">
        <f t="shared" si="1"/>
        <v>3157.5943138901889</v>
      </c>
      <c r="U3" s="117">
        <f t="shared" si="1"/>
        <v>2604.3487753142917</v>
      </c>
      <c r="V3" s="117">
        <f t="shared" si="1"/>
        <v>2551.2562375867324</v>
      </c>
      <c r="W3" s="117">
        <f t="shared" ref="W3:Y3" si="2">W4+W7+W9+W19</f>
        <v>2555.2583797774796</v>
      </c>
      <c r="X3" s="117">
        <f t="shared" si="2"/>
        <v>2689.0157391815105</v>
      </c>
      <c r="Y3" s="117">
        <f t="shared" si="2"/>
        <v>1725.4826870440461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3547.6036584599101</v>
      </c>
      <c r="C4" s="122">
        <f t="shared" si="3"/>
        <v>3599.9662946052003</v>
      </c>
      <c r="D4" s="122">
        <f t="shared" si="3"/>
        <v>3279.5675206810333</v>
      </c>
      <c r="E4" s="122">
        <f t="shared" si="3"/>
        <v>3282.925207661342</v>
      </c>
      <c r="F4" s="122">
        <f t="shared" si="3"/>
        <v>3214.0752273548969</v>
      </c>
      <c r="G4" s="122">
        <f t="shared" si="3"/>
        <v>2680.9141416542343</v>
      </c>
      <c r="H4" s="122">
        <f t="shared" si="3"/>
        <v>3109.3601735024481</v>
      </c>
      <c r="I4" s="122">
        <f t="shared" si="3"/>
        <v>2502.7318255445812</v>
      </c>
      <c r="J4" s="122">
        <f t="shared" si="3"/>
        <v>2514.838220871352</v>
      </c>
      <c r="K4" s="122">
        <f t="shared" si="3"/>
        <v>2824.5378276180959</v>
      </c>
      <c r="L4" s="122">
        <f t="shared" si="3"/>
        <v>3690.8455260954929</v>
      </c>
      <c r="M4" s="122">
        <f t="shared" si="3"/>
        <v>3462.3358355460946</v>
      </c>
      <c r="N4" s="122">
        <f t="shared" si="3"/>
        <v>3639.8137209207171</v>
      </c>
      <c r="O4" s="122">
        <f t="shared" si="3"/>
        <v>3804.3808207279776</v>
      </c>
      <c r="P4" s="122">
        <f t="shared" si="3"/>
        <v>3207.5421911110116</v>
      </c>
      <c r="Q4" s="122">
        <f t="shared" si="3"/>
        <v>3205.4269838430041</v>
      </c>
      <c r="R4" s="122">
        <f t="shared" ref="R4:V4" si="4">SUM(R5:R6)</f>
        <v>3181.6517624341618</v>
      </c>
      <c r="S4" s="122">
        <f t="shared" si="4"/>
        <v>3248.2562684926406</v>
      </c>
      <c r="T4" s="122">
        <f t="shared" si="4"/>
        <v>3048.6734556813954</v>
      </c>
      <c r="U4" s="122">
        <f t="shared" si="4"/>
        <v>2517.9664708647365</v>
      </c>
      <c r="V4" s="122">
        <f t="shared" si="4"/>
        <v>2467.9973719064888</v>
      </c>
      <c r="W4" s="122">
        <f t="shared" ref="W4:Y4" si="5">SUM(W5:W6)</f>
        <v>2488.1497962833387</v>
      </c>
      <c r="X4" s="122">
        <f t="shared" si="5"/>
        <v>2615.0285044978386</v>
      </c>
      <c r="Y4" s="122">
        <f t="shared" si="5"/>
        <v>1671.2519230920543</v>
      </c>
      <c r="DA4" s="130" t="s">
        <v>2077</v>
      </c>
    </row>
    <row r="5" spans="1:105" ht="12" customHeight="1" x14ac:dyDescent="0.25">
      <c r="A5" s="97" t="s">
        <v>51</v>
      </c>
      <c r="B5" s="98">
        <v>3547.6036584599101</v>
      </c>
      <c r="C5" s="98">
        <v>3599.9662946052003</v>
      </c>
      <c r="D5" s="98">
        <v>3279.5675206810333</v>
      </c>
      <c r="E5" s="98">
        <v>3282.925207661342</v>
      </c>
      <c r="F5" s="98">
        <v>3214.0752273548969</v>
      </c>
      <c r="G5" s="98">
        <v>2680.9141416542343</v>
      </c>
      <c r="H5" s="98">
        <v>3109.3601735024481</v>
      </c>
      <c r="I5" s="98">
        <v>2502.7318255445812</v>
      </c>
      <c r="J5" s="98">
        <v>2514.838220871352</v>
      </c>
      <c r="K5" s="98">
        <v>2824.5378276180959</v>
      </c>
      <c r="L5" s="98">
        <v>3690.8455260954929</v>
      </c>
      <c r="M5" s="98">
        <v>3462.3358355460946</v>
      </c>
      <c r="N5" s="98">
        <v>3639.8137209207171</v>
      </c>
      <c r="O5" s="98">
        <v>3804.3808207279776</v>
      </c>
      <c r="P5" s="98">
        <v>3207.5421911110116</v>
      </c>
      <c r="Q5" s="98">
        <v>3205.4269838430041</v>
      </c>
      <c r="R5" s="98">
        <v>3181.6517624341618</v>
      </c>
      <c r="S5" s="98">
        <v>3248.2562684926406</v>
      </c>
      <c r="T5" s="98">
        <v>3048.6734556813954</v>
      </c>
      <c r="U5" s="98">
        <v>2517.9664708647365</v>
      </c>
      <c r="V5" s="98">
        <v>2467.9973719064888</v>
      </c>
      <c r="W5" s="98">
        <v>2488.1497962833387</v>
      </c>
      <c r="X5" s="98">
        <v>2615.0285044978386</v>
      </c>
      <c r="Y5" s="98">
        <v>1671.2519230920543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140.41834184743792</v>
      </c>
      <c r="C9" s="122">
        <v>133.21293007337303</v>
      </c>
      <c r="D9" s="122">
        <v>126.36781057775795</v>
      </c>
      <c r="E9" s="122">
        <v>127.68656823918963</v>
      </c>
      <c r="F9" s="122">
        <v>124.56748835003584</v>
      </c>
      <c r="G9" s="122">
        <v>113.33713018634563</v>
      </c>
      <c r="H9" s="122">
        <v>126.73520123604477</v>
      </c>
      <c r="I9" s="122">
        <v>104.94445516511858</v>
      </c>
      <c r="J9" s="122">
        <v>101.6276949776753</v>
      </c>
      <c r="K9" s="122">
        <v>106.04744968747325</v>
      </c>
      <c r="L9" s="122">
        <v>123.98209878433197</v>
      </c>
      <c r="M9" s="122">
        <v>124.53074941967628</v>
      </c>
      <c r="N9" s="122">
        <v>124.63163940353104</v>
      </c>
      <c r="O9" s="122">
        <v>124.97658934450018</v>
      </c>
      <c r="P9" s="122">
        <v>124.53713352442398</v>
      </c>
      <c r="Q9" s="122">
        <v>124.72006353181369</v>
      </c>
      <c r="R9" s="122">
        <v>105.92886895081004</v>
      </c>
      <c r="S9" s="122">
        <v>111.99458164156997</v>
      </c>
      <c r="T9" s="122">
        <v>100.27822736858705</v>
      </c>
      <c r="U9" s="122">
        <v>79.666825288241213</v>
      </c>
      <c r="V9" s="122">
        <v>77.705784639251888</v>
      </c>
      <c r="W9" s="122">
        <v>64.495304792092611</v>
      </c>
      <c r="X9" s="122">
        <v>72.114787080142079</v>
      </c>
      <c r="Y9" s="122">
        <v>52.35623002109309</v>
      </c>
      <c r="DA9" s="130" t="s">
        <v>2082</v>
      </c>
    </row>
    <row r="10" spans="1:105" ht="12" customHeight="1" x14ac:dyDescent="0.25">
      <c r="A10" s="97" t="s">
        <v>143</v>
      </c>
      <c r="B10" s="98">
        <v>140.41834184743792</v>
      </c>
      <c r="C10" s="98">
        <v>133.21293007337303</v>
      </c>
      <c r="D10" s="98">
        <v>126.36781057775795</v>
      </c>
      <c r="E10" s="98">
        <v>127.68656823918963</v>
      </c>
      <c r="F10" s="98">
        <v>124.56748835003584</v>
      </c>
      <c r="G10" s="98">
        <v>113.33713018634563</v>
      </c>
      <c r="H10" s="98">
        <v>126.73520123604477</v>
      </c>
      <c r="I10" s="98">
        <v>104.94445516511858</v>
      </c>
      <c r="J10" s="98">
        <v>101.6276949776753</v>
      </c>
      <c r="K10" s="98">
        <v>106.04744968747325</v>
      </c>
      <c r="L10" s="98">
        <v>123.98209878433197</v>
      </c>
      <c r="M10" s="98">
        <v>124.53074941967628</v>
      </c>
      <c r="N10" s="98">
        <v>124.63163940353104</v>
      </c>
      <c r="O10" s="98">
        <v>124.97658934450018</v>
      </c>
      <c r="P10" s="98">
        <v>124.53713352442398</v>
      </c>
      <c r="Q10" s="98">
        <v>124.72006353181369</v>
      </c>
      <c r="R10" s="98">
        <v>105.92886895081004</v>
      </c>
      <c r="S10" s="98">
        <v>111.99458164156997</v>
      </c>
      <c r="T10" s="98">
        <v>100.27822736858705</v>
      </c>
      <c r="U10" s="98">
        <v>79.666825288241213</v>
      </c>
      <c r="V10" s="98">
        <v>77.705784639251888</v>
      </c>
      <c r="W10" s="98">
        <v>64.495304792092611</v>
      </c>
      <c r="X10" s="98">
        <v>72.114787080142079</v>
      </c>
      <c r="Y10" s="98">
        <v>52.35623002109309</v>
      </c>
      <c r="DA10" s="63" t="s">
        <v>2083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16.357914800567954</v>
      </c>
      <c r="C19" s="122">
        <v>16.451530612756773</v>
      </c>
      <c r="D19" s="122">
        <v>13.975866500143391</v>
      </c>
      <c r="E19" s="122">
        <v>12.399608101973055</v>
      </c>
      <c r="F19" s="122">
        <v>12.519066002528191</v>
      </c>
      <c r="G19" s="122">
        <v>8.4642669805973281</v>
      </c>
      <c r="H19" s="122">
        <v>8.8483053548234238</v>
      </c>
      <c r="I19" s="122">
        <v>6.8427176300709451</v>
      </c>
      <c r="J19" s="122">
        <v>5.7410144161863084</v>
      </c>
      <c r="K19" s="122">
        <v>4.1326072636488096</v>
      </c>
      <c r="L19" s="122">
        <v>7.5241905756742025</v>
      </c>
      <c r="M19" s="122">
        <v>10.247224702019569</v>
      </c>
      <c r="N19" s="122">
        <v>12.305861203357345</v>
      </c>
      <c r="O19" s="122">
        <v>10.520325587424086</v>
      </c>
      <c r="P19" s="122">
        <v>13.81942084824939</v>
      </c>
      <c r="Q19" s="122">
        <v>11.662718702230919</v>
      </c>
      <c r="R19" s="122">
        <v>8.037232625034493</v>
      </c>
      <c r="S19" s="122">
        <v>8.1083281777293301</v>
      </c>
      <c r="T19" s="122">
        <v>8.6426308402065448</v>
      </c>
      <c r="U19" s="122">
        <v>6.7154791613140477</v>
      </c>
      <c r="V19" s="122">
        <v>5.5530810409918958</v>
      </c>
      <c r="W19" s="122">
        <v>2.6132787020481594</v>
      </c>
      <c r="X19" s="122">
        <v>1.8724476035301665</v>
      </c>
      <c r="Y19" s="122">
        <v>1.8745339308986166</v>
      </c>
      <c r="DA19" s="130" t="s">
        <v>2092</v>
      </c>
    </row>
    <row r="20" spans="1:105" ht="12" customHeight="1" x14ac:dyDescent="0.25">
      <c r="A20" s="97" t="s">
        <v>51</v>
      </c>
      <c r="B20" s="98">
        <v>3.5016609311910827</v>
      </c>
      <c r="C20" s="98">
        <v>3.2389672397817093</v>
      </c>
      <c r="D20" s="98">
        <v>3.0535485866051091</v>
      </c>
      <c r="E20" s="98">
        <v>3.1082139574930752</v>
      </c>
      <c r="F20" s="98">
        <v>3.1121294307487486</v>
      </c>
      <c r="G20" s="98">
        <v>2.7770806121703573</v>
      </c>
      <c r="H20" s="98">
        <v>3.3522478249773617</v>
      </c>
      <c r="I20" s="98">
        <v>2.5758696928924141</v>
      </c>
      <c r="J20" s="98">
        <v>2.7203423261498694</v>
      </c>
      <c r="K20" s="98">
        <v>3.1698998123863951</v>
      </c>
      <c r="L20" s="98">
        <v>3.8859363224584511</v>
      </c>
      <c r="M20" s="98">
        <v>3.894109966939399</v>
      </c>
      <c r="N20" s="98">
        <v>3.9014157792199939</v>
      </c>
      <c r="O20" s="98">
        <v>3.9107802484137091</v>
      </c>
      <c r="P20" s="98">
        <v>3.8892739774788589</v>
      </c>
      <c r="Q20" s="98">
        <v>3.8975019853691757</v>
      </c>
      <c r="R20" s="98">
        <v>2.9375299415530933</v>
      </c>
      <c r="S20" s="98">
        <v>3.2633580606989043</v>
      </c>
      <c r="T20" s="98">
        <v>3.2574712533049932</v>
      </c>
      <c r="U20" s="98">
        <v>2.8200244157403098</v>
      </c>
      <c r="V20" s="98">
        <v>1.6266451783822988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12.856253869376872</v>
      </c>
      <c r="C21" s="98">
        <v>13.212563372975064</v>
      </c>
      <c r="D21" s="98">
        <v>10.922317913538283</v>
      </c>
      <c r="E21" s="98">
        <v>9.2913941444799786</v>
      </c>
      <c r="F21" s="98">
        <v>9.4069365717794433</v>
      </c>
      <c r="G21" s="98">
        <v>5.6871863684269712</v>
      </c>
      <c r="H21" s="98">
        <v>5.4960575298460626</v>
      </c>
      <c r="I21" s="98">
        <v>4.2668479371785315</v>
      </c>
      <c r="J21" s="98">
        <v>3.0206720900364386</v>
      </c>
      <c r="K21" s="98">
        <v>0.96270745126241419</v>
      </c>
      <c r="L21" s="98">
        <v>3.6382542532157509</v>
      </c>
      <c r="M21" s="98">
        <v>6.3531147350801698</v>
      </c>
      <c r="N21" s="98">
        <v>8.4044454241373518</v>
      </c>
      <c r="O21" s="98">
        <v>6.6095453390103769</v>
      </c>
      <c r="P21" s="98">
        <v>9.93014687077053</v>
      </c>
      <c r="Q21" s="98">
        <v>7.7652167168617421</v>
      </c>
      <c r="R21" s="98">
        <v>5.0997026834813992</v>
      </c>
      <c r="S21" s="98">
        <v>4.8449701170304262</v>
      </c>
      <c r="T21" s="98">
        <v>5.3851595869015521</v>
      </c>
      <c r="U21" s="98">
        <v>3.8954547455737378</v>
      </c>
      <c r="V21" s="98">
        <v>3.9264358626095968</v>
      </c>
      <c r="W21" s="98">
        <v>2.6132787020481594</v>
      </c>
      <c r="X21" s="98">
        <v>1.8724476035301665</v>
      </c>
      <c r="Y21" s="98">
        <v>1.8745339308986166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153.67334541969265</v>
      </c>
      <c r="C24" s="117">
        <f t="shared" si="7"/>
        <v>179.54093570020927</v>
      </c>
      <c r="D24" s="117">
        <f t="shared" si="7"/>
        <v>139.83992989093403</v>
      </c>
      <c r="E24" s="117">
        <f t="shared" si="7"/>
        <v>125.78401438526886</v>
      </c>
      <c r="F24" s="117">
        <f t="shared" si="7"/>
        <v>127.05643211978577</v>
      </c>
      <c r="G24" s="117">
        <f t="shared" si="7"/>
        <v>76.775616248139613</v>
      </c>
      <c r="H24" s="117">
        <f t="shared" si="7"/>
        <v>79.686710720962978</v>
      </c>
      <c r="I24" s="117">
        <f t="shared" si="7"/>
        <v>52.738257498159683</v>
      </c>
      <c r="J24" s="117">
        <f t="shared" si="7"/>
        <v>38.734504558595319</v>
      </c>
      <c r="K24" s="117">
        <f t="shared" si="7"/>
        <v>12.435000989017931</v>
      </c>
      <c r="L24" s="117">
        <f t="shared" si="7"/>
        <v>54.518947905076999</v>
      </c>
      <c r="M24" s="117">
        <f t="shared" si="7"/>
        <v>66.108828499808169</v>
      </c>
      <c r="N24" s="117">
        <f t="shared" si="7"/>
        <v>103.80200125498102</v>
      </c>
      <c r="O24" s="117">
        <f t="shared" si="7"/>
        <v>90.618286570460413</v>
      </c>
      <c r="P24" s="117">
        <f t="shared" si="7"/>
        <v>99.212151234583629</v>
      </c>
      <c r="Q24" s="117">
        <f t="shared" si="7"/>
        <v>99.931803463551006</v>
      </c>
      <c r="R24" s="117">
        <f t="shared" ref="R24:V24" si="8">R25+R28+R30+R39</f>
        <v>111.6768012743989</v>
      </c>
      <c r="S24" s="117">
        <f t="shared" si="8"/>
        <v>112.05691752567553</v>
      </c>
      <c r="T24" s="117">
        <f t="shared" si="8"/>
        <v>126.61413585113388</v>
      </c>
      <c r="U24" s="117">
        <f t="shared" si="8"/>
        <v>116.90688309036156</v>
      </c>
      <c r="V24" s="117">
        <f t="shared" si="8"/>
        <v>122.19120769897626</v>
      </c>
      <c r="W24" s="117">
        <f t="shared" ref="W24:Y24" si="9">W25+W28+W30+W39</f>
        <v>133.41045159824262</v>
      </c>
      <c r="X24" s="117">
        <f t="shared" si="9"/>
        <v>121.77745501419044</v>
      </c>
      <c r="Y24" s="117">
        <f t="shared" si="9"/>
        <v>151.83130217815656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152.88026258736554</v>
      </c>
      <c r="C25" s="122">
        <f t="shared" si="10"/>
        <v>178.70720296465251</v>
      </c>
      <c r="D25" s="122">
        <f t="shared" si="10"/>
        <v>139.17025662313452</v>
      </c>
      <c r="E25" s="122">
        <f t="shared" si="10"/>
        <v>125.23325245165293</v>
      </c>
      <c r="F25" s="122">
        <f t="shared" si="10"/>
        <v>126.53110906762144</v>
      </c>
      <c r="G25" s="122">
        <f t="shared" si="10"/>
        <v>76.483113027466089</v>
      </c>
      <c r="H25" s="122">
        <f t="shared" si="10"/>
        <v>79.453596608775086</v>
      </c>
      <c r="I25" s="122">
        <f t="shared" si="10"/>
        <v>52.578014046693994</v>
      </c>
      <c r="J25" s="122">
        <f t="shared" si="10"/>
        <v>38.630503369470929</v>
      </c>
      <c r="K25" s="122">
        <f t="shared" si="10"/>
        <v>12.409347909124675</v>
      </c>
      <c r="L25" s="122">
        <f t="shared" si="10"/>
        <v>54.429391190239677</v>
      </c>
      <c r="M25" s="122">
        <f t="shared" si="10"/>
        <v>65.884090101849054</v>
      </c>
      <c r="N25" s="122">
        <f t="shared" si="10"/>
        <v>103.38942542132855</v>
      </c>
      <c r="O25" s="122">
        <f t="shared" si="10"/>
        <v>90.281676585600351</v>
      </c>
      <c r="P25" s="122">
        <f t="shared" si="10"/>
        <v>98.66964995364134</v>
      </c>
      <c r="Q25" s="122">
        <f t="shared" si="10"/>
        <v>99.496155719999933</v>
      </c>
      <c r="R25" s="122">
        <f t="shared" ref="R25:V25" si="11">SUM(R26:R27)</f>
        <v>111.37488216000004</v>
      </c>
      <c r="S25" s="122">
        <f t="shared" si="11"/>
        <v>111.75628380000006</v>
      </c>
      <c r="T25" s="122">
        <f t="shared" si="11"/>
        <v>126.24939468000005</v>
      </c>
      <c r="U25" s="122">
        <f t="shared" si="11"/>
        <v>116.61216954000015</v>
      </c>
      <c r="V25" s="122">
        <f t="shared" si="11"/>
        <v>121.87440666000018</v>
      </c>
      <c r="W25" s="122">
        <f t="shared" ref="W25:Y25" si="12">SUM(W26:W27)</f>
        <v>133.18387014000004</v>
      </c>
      <c r="X25" s="122">
        <f t="shared" si="12"/>
        <v>121.60639572000001</v>
      </c>
      <c r="Y25" s="122">
        <f t="shared" si="12"/>
        <v>151.65413616000009</v>
      </c>
      <c r="DA25" s="130" t="s">
        <v>2097</v>
      </c>
    </row>
    <row r="26" spans="1:105" ht="12" customHeight="1" x14ac:dyDescent="0.25">
      <c r="A26" s="97" t="s">
        <v>74</v>
      </c>
      <c r="B26" s="98">
        <v>152.88026258736554</v>
      </c>
      <c r="C26" s="98">
        <v>178.70720296465251</v>
      </c>
      <c r="D26" s="98">
        <v>139.17025662313452</v>
      </c>
      <c r="E26" s="98">
        <v>125.23325245165293</v>
      </c>
      <c r="F26" s="98">
        <v>126.53110906762144</v>
      </c>
      <c r="G26" s="98">
        <v>76.483113027466089</v>
      </c>
      <c r="H26" s="98">
        <v>79.453596608775086</v>
      </c>
      <c r="I26" s="98">
        <v>52.578014046693994</v>
      </c>
      <c r="J26" s="98">
        <v>38.630503369470929</v>
      </c>
      <c r="K26" s="98">
        <v>12.409347909124675</v>
      </c>
      <c r="L26" s="98">
        <v>54.429391190239677</v>
      </c>
      <c r="M26" s="98">
        <v>65.884090101849054</v>
      </c>
      <c r="N26" s="98">
        <v>103.38942542132855</v>
      </c>
      <c r="O26" s="98">
        <v>90.281676585600351</v>
      </c>
      <c r="P26" s="98">
        <v>98.66964995364134</v>
      </c>
      <c r="Q26" s="98">
        <v>99.496155719999933</v>
      </c>
      <c r="R26" s="98">
        <v>111.37488216000004</v>
      </c>
      <c r="S26" s="98">
        <v>111.75628380000006</v>
      </c>
      <c r="T26" s="98">
        <v>126.24939468000005</v>
      </c>
      <c r="U26" s="98">
        <v>116.61216954000015</v>
      </c>
      <c r="V26" s="98">
        <v>121.87440666000018</v>
      </c>
      <c r="W26" s="98">
        <v>133.18387014000004</v>
      </c>
      <c r="X26" s="98">
        <v>121.60639572000001</v>
      </c>
      <c r="Y26" s="98">
        <v>151.65413616000009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2102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0.79308283232711896</v>
      </c>
      <c r="C39" s="122">
        <v>0.83373273555677785</v>
      </c>
      <c r="D39" s="122">
        <v>0.66967326779950365</v>
      </c>
      <c r="E39" s="122">
        <v>0.55076193361592996</v>
      </c>
      <c r="F39" s="122">
        <v>0.52532305216432373</v>
      </c>
      <c r="G39" s="122">
        <v>0.29250322067352413</v>
      </c>
      <c r="H39" s="122">
        <v>0.23311411218789344</v>
      </c>
      <c r="I39" s="122">
        <v>0.16024345146568747</v>
      </c>
      <c r="J39" s="122">
        <v>0.10400118912438724</v>
      </c>
      <c r="K39" s="122">
        <v>2.5653079893255947E-2</v>
      </c>
      <c r="L39" s="122">
        <v>8.9556714837320223E-2</v>
      </c>
      <c r="M39" s="122">
        <v>0.22473839795910991</v>
      </c>
      <c r="N39" s="122">
        <v>0.41257583365247458</v>
      </c>
      <c r="O39" s="122">
        <v>0.33660998486005878</v>
      </c>
      <c r="P39" s="122">
        <v>0.54250128094228556</v>
      </c>
      <c r="Q39" s="122">
        <v>0.4356477435510725</v>
      </c>
      <c r="R39" s="122">
        <v>0.3019191143988541</v>
      </c>
      <c r="S39" s="122">
        <v>0.30063372567547036</v>
      </c>
      <c r="T39" s="122">
        <v>0.36474117113382892</v>
      </c>
      <c r="U39" s="122">
        <v>0.29471355036141178</v>
      </c>
      <c r="V39" s="122">
        <v>0.31680103897607775</v>
      </c>
      <c r="W39" s="122">
        <v>0.22658145824258355</v>
      </c>
      <c r="X39" s="122">
        <v>0.1710592941904267</v>
      </c>
      <c r="Y39" s="122">
        <v>0.17716601815646152</v>
      </c>
      <c r="DA39" s="130" t="s">
        <v>2111</v>
      </c>
    </row>
    <row r="40" spans="1:105" ht="12" customHeight="1" x14ac:dyDescent="0.25">
      <c r="A40" s="97" t="s">
        <v>50</v>
      </c>
      <c r="B40" s="98">
        <v>0.79308283232711896</v>
      </c>
      <c r="C40" s="98">
        <v>0.83373273555677785</v>
      </c>
      <c r="D40" s="98">
        <v>0.66967326779950365</v>
      </c>
      <c r="E40" s="98">
        <v>0.55076193361592996</v>
      </c>
      <c r="F40" s="98">
        <v>0.52532305216432373</v>
      </c>
      <c r="G40" s="98">
        <v>0.29250322067352413</v>
      </c>
      <c r="H40" s="98">
        <v>0.23311411218789344</v>
      </c>
      <c r="I40" s="98">
        <v>0.16024345146568747</v>
      </c>
      <c r="J40" s="98">
        <v>0.10400118912438724</v>
      </c>
      <c r="K40" s="98">
        <v>2.5653079893255947E-2</v>
      </c>
      <c r="L40" s="98">
        <v>8.9556714837320223E-2</v>
      </c>
      <c r="M40" s="98">
        <v>0.22473839795910991</v>
      </c>
      <c r="N40" s="98">
        <v>0.41257583365247458</v>
      </c>
      <c r="O40" s="98">
        <v>0.33660998486005878</v>
      </c>
      <c r="P40" s="98">
        <v>0.54250128094228556</v>
      </c>
      <c r="Q40" s="98">
        <v>0.4356477435510725</v>
      </c>
      <c r="R40" s="98">
        <v>0.3019191143988541</v>
      </c>
      <c r="S40" s="98">
        <v>0.30063372567547036</v>
      </c>
      <c r="T40" s="98">
        <v>0.36474117113382892</v>
      </c>
      <c r="U40" s="98">
        <v>0.29471355036141178</v>
      </c>
      <c r="V40" s="98">
        <v>0.31680103897607775</v>
      </c>
      <c r="W40" s="98">
        <v>0.22658145824258355</v>
      </c>
      <c r="X40" s="98">
        <v>0.1710592941904267</v>
      </c>
      <c r="Y40" s="98">
        <v>0.17716601815646152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2115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2120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2121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2122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2129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4813.4136600000011</v>
      </c>
      <c r="C62" s="117">
        <f t="shared" si="21"/>
        <v>5583.1841999999997</v>
      </c>
      <c r="D62" s="117">
        <f t="shared" si="21"/>
        <v>5236.8228000000026</v>
      </c>
      <c r="E62" s="117">
        <f t="shared" si="21"/>
        <v>5641.7525999999998</v>
      </c>
      <c r="F62" s="117">
        <f t="shared" si="21"/>
        <v>5522.1922800000002</v>
      </c>
      <c r="G62" s="117">
        <f t="shared" si="21"/>
        <v>5427.0186299999987</v>
      </c>
      <c r="H62" s="117">
        <f t="shared" si="21"/>
        <v>5344.61895</v>
      </c>
      <c r="I62" s="117">
        <f t="shared" si="21"/>
        <v>4782.3118199999972</v>
      </c>
      <c r="J62" s="117">
        <f t="shared" si="21"/>
        <v>4808.9705400000003</v>
      </c>
      <c r="K62" s="117">
        <f t="shared" si="21"/>
        <v>4836.7905300000011</v>
      </c>
      <c r="L62" s="117">
        <f t="shared" si="21"/>
        <v>5595.7057199999999</v>
      </c>
      <c r="M62" s="117">
        <f t="shared" si="21"/>
        <v>4703.2444800000021</v>
      </c>
      <c r="N62" s="117">
        <f t="shared" si="21"/>
        <v>4752.4217400000007</v>
      </c>
      <c r="O62" s="117">
        <f t="shared" si="21"/>
        <v>4767.9221700000016</v>
      </c>
      <c r="P62" s="117">
        <f t="shared" si="21"/>
        <v>3863.7977400000032</v>
      </c>
      <c r="Q62" s="117">
        <f t="shared" si="21"/>
        <v>4202.9390700000004</v>
      </c>
      <c r="R62" s="117">
        <f t="shared" ref="R62:V62" si="22">R63+R66+R68+R77</f>
        <v>4682.7590713199997</v>
      </c>
      <c r="S62" s="117">
        <f t="shared" si="22"/>
        <v>4708.0915199999981</v>
      </c>
      <c r="T62" s="117">
        <f t="shared" si="22"/>
        <v>4413.0164482799973</v>
      </c>
      <c r="U62" s="117">
        <f t="shared" si="22"/>
        <v>4216.9966977600006</v>
      </c>
      <c r="V62" s="117">
        <f t="shared" si="22"/>
        <v>4358.9877262787131</v>
      </c>
      <c r="W62" s="117">
        <f t="shared" ref="W62:Y62" si="23">W63+W66+W68+W77</f>
        <v>4888.6432161935309</v>
      </c>
      <c r="X62" s="117">
        <f t="shared" si="23"/>
        <v>3903.1355401558999</v>
      </c>
      <c r="Y62" s="117">
        <f t="shared" si="23"/>
        <v>3489.1004939951495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4004.5922352379812</v>
      </c>
      <c r="C63" s="122">
        <f t="shared" si="24"/>
        <v>4698.8028172855393</v>
      </c>
      <c r="D63" s="122">
        <f t="shared" si="24"/>
        <v>4378.6829967100548</v>
      </c>
      <c r="E63" s="122">
        <f t="shared" si="24"/>
        <v>4706.5564815864964</v>
      </c>
      <c r="F63" s="122">
        <f t="shared" si="24"/>
        <v>4603.0691471630817</v>
      </c>
      <c r="G63" s="122">
        <f t="shared" si="24"/>
        <v>4459.8043855660635</v>
      </c>
      <c r="H63" s="122">
        <f t="shared" si="24"/>
        <v>4402.5205631651797</v>
      </c>
      <c r="I63" s="122">
        <f t="shared" si="24"/>
        <v>3936.9369292595989</v>
      </c>
      <c r="J63" s="122">
        <f t="shared" si="24"/>
        <v>3966.4250778010014</v>
      </c>
      <c r="K63" s="122">
        <f t="shared" si="24"/>
        <v>4019.1567980467521</v>
      </c>
      <c r="L63" s="122">
        <f t="shared" si="24"/>
        <v>4723.574531258113</v>
      </c>
      <c r="M63" s="122">
        <f t="shared" si="24"/>
        <v>3989.1973864064607</v>
      </c>
      <c r="N63" s="122">
        <f t="shared" si="24"/>
        <v>4040.4666617074467</v>
      </c>
      <c r="O63" s="122">
        <f t="shared" si="24"/>
        <v>4068.8987683494638</v>
      </c>
      <c r="P63" s="122">
        <f t="shared" si="24"/>
        <v>3264.6430711010876</v>
      </c>
      <c r="Q63" s="122">
        <f t="shared" si="24"/>
        <v>3545.3020729535701</v>
      </c>
      <c r="R63" s="122">
        <f t="shared" ref="R63:V63" si="25">SUM(R64:R65)</f>
        <v>3947.9930267601112</v>
      </c>
      <c r="S63" s="122">
        <f t="shared" si="25"/>
        <v>3947.240109626588</v>
      </c>
      <c r="T63" s="122">
        <f t="shared" si="25"/>
        <v>3697.3513783146263</v>
      </c>
      <c r="U63" s="122">
        <f t="shared" si="25"/>
        <v>3537.5436236028968</v>
      </c>
      <c r="V63" s="122">
        <f t="shared" si="25"/>
        <v>3635.2571278955552</v>
      </c>
      <c r="W63" s="122">
        <f t="shared" ref="W63:Y63" si="26">SUM(W64:W65)</f>
        <v>4121.0574957260305</v>
      </c>
      <c r="X63" s="122">
        <f t="shared" si="26"/>
        <v>3332.2596293668571</v>
      </c>
      <c r="Y63" s="122">
        <f t="shared" si="26"/>
        <v>2945.7854767773301</v>
      </c>
      <c r="DA63" s="130" t="s">
        <v>2133</v>
      </c>
    </row>
    <row r="64" spans="1:105" ht="12" customHeight="1" x14ac:dyDescent="0.25">
      <c r="A64" s="97" t="s">
        <v>212</v>
      </c>
      <c r="B64" s="98">
        <v>4004.5922352379812</v>
      </c>
      <c r="C64" s="98">
        <v>4698.8028172855393</v>
      </c>
      <c r="D64" s="98">
        <v>4378.6829967100548</v>
      </c>
      <c r="E64" s="98">
        <v>4706.5564815864964</v>
      </c>
      <c r="F64" s="98">
        <v>4603.0691471630817</v>
      </c>
      <c r="G64" s="98">
        <v>4459.8043855660635</v>
      </c>
      <c r="H64" s="98">
        <v>4402.5205631651797</v>
      </c>
      <c r="I64" s="98">
        <v>3936.9369292595989</v>
      </c>
      <c r="J64" s="98">
        <v>3966.4250778010014</v>
      </c>
      <c r="K64" s="98">
        <v>4019.1567980467521</v>
      </c>
      <c r="L64" s="98">
        <v>4723.574531258113</v>
      </c>
      <c r="M64" s="98">
        <v>3989.1973864064607</v>
      </c>
      <c r="N64" s="98">
        <v>4040.4666617074467</v>
      </c>
      <c r="O64" s="98">
        <v>4068.8987683494638</v>
      </c>
      <c r="P64" s="98">
        <v>3264.6430711010876</v>
      </c>
      <c r="Q64" s="98">
        <v>3545.3020729535701</v>
      </c>
      <c r="R64" s="98">
        <v>3947.9930267601112</v>
      </c>
      <c r="S64" s="98">
        <v>3947.240109626588</v>
      </c>
      <c r="T64" s="98">
        <v>3697.3513783146263</v>
      </c>
      <c r="U64" s="98">
        <v>3537.5436236028968</v>
      </c>
      <c r="V64" s="98">
        <v>3635.2571278955552</v>
      </c>
      <c r="W64" s="98">
        <v>4121.0574957260305</v>
      </c>
      <c r="X64" s="98">
        <v>3332.2596293668571</v>
      </c>
      <c r="Y64" s="98">
        <v>2945.7854767773301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576.85474468635528</v>
      </c>
      <c r="C68" s="122">
        <v>632.96231976738159</v>
      </c>
      <c r="D68" s="122">
        <v>612.72006694314132</v>
      </c>
      <c r="E68" s="122">
        <v>663.22926698809704</v>
      </c>
      <c r="F68" s="122">
        <v>644.19561783837071</v>
      </c>
      <c r="G68" s="122">
        <v>679.19439001201647</v>
      </c>
      <c r="H68" s="122">
        <v>644.9808186611458</v>
      </c>
      <c r="I68" s="122">
        <v>591.30222549060898</v>
      </c>
      <c r="J68" s="122">
        <v>575.29208201819085</v>
      </c>
      <c r="K68" s="122">
        <v>539.86800419826477</v>
      </c>
      <c r="L68" s="122">
        <v>566.57962496387302</v>
      </c>
      <c r="M68" s="122">
        <v>464.35949729589305</v>
      </c>
      <c r="N68" s="122">
        <v>447.02382350375291</v>
      </c>
      <c r="O68" s="122">
        <v>432.7038130944203</v>
      </c>
      <c r="P68" s="122">
        <v>389.96364880323182</v>
      </c>
      <c r="Q68" s="122">
        <v>417.17236538573434</v>
      </c>
      <c r="R68" s="122">
        <v>467.89673854616211</v>
      </c>
      <c r="S68" s="122">
        <v>492.40215031232918</v>
      </c>
      <c r="T68" s="122">
        <v>465.82769885009264</v>
      </c>
      <c r="U68" s="122">
        <v>441.8177156440675</v>
      </c>
      <c r="V68" s="122">
        <v>464.74894153853404</v>
      </c>
      <c r="W68" s="122">
        <v>454.40149717122057</v>
      </c>
      <c r="X68" s="122">
        <v>353.52374100918888</v>
      </c>
      <c r="Y68" s="122">
        <v>316.52158249147925</v>
      </c>
      <c r="DA68" s="130" t="s">
        <v>2138</v>
      </c>
    </row>
    <row r="69" spans="1:105" ht="12" customHeight="1" x14ac:dyDescent="0.25">
      <c r="A69" s="97" t="s">
        <v>134</v>
      </c>
      <c r="B69" s="98">
        <v>576.85474468635528</v>
      </c>
      <c r="C69" s="98">
        <v>632.96231976738159</v>
      </c>
      <c r="D69" s="98">
        <v>612.72006694314132</v>
      </c>
      <c r="E69" s="98">
        <v>663.17189078724209</v>
      </c>
      <c r="F69" s="98">
        <v>644.13337519569689</v>
      </c>
      <c r="G69" s="98">
        <v>679.11985789763025</v>
      </c>
      <c r="H69" s="98">
        <v>644.89449076825258</v>
      </c>
      <c r="I69" s="98">
        <v>591.20421111728751</v>
      </c>
      <c r="J69" s="98">
        <v>575.17328235520267</v>
      </c>
      <c r="K69" s="98">
        <v>539.7165976166774</v>
      </c>
      <c r="L69" s="98">
        <v>566.36378015848993</v>
      </c>
      <c r="M69" s="98">
        <v>464.17998295199249</v>
      </c>
      <c r="N69" s="98">
        <v>446.82803175356401</v>
      </c>
      <c r="O69" s="98">
        <v>432.49891647074526</v>
      </c>
      <c r="P69" s="98">
        <v>389.76751224029795</v>
      </c>
      <c r="Q69" s="98">
        <v>416.9727769048302</v>
      </c>
      <c r="R69" s="98">
        <v>467.66109018599724</v>
      </c>
      <c r="S69" s="98">
        <v>492.14302979656452</v>
      </c>
      <c r="T69" s="98">
        <v>465.57649051132091</v>
      </c>
      <c r="U69" s="98">
        <v>441.58484423030848</v>
      </c>
      <c r="V69" s="98">
        <v>464.48652710314758</v>
      </c>
      <c r="W69" s="98">
        <v>454.14951705124884</v>
      </c>
      <c r="X69" s="98">
        <v>353.31552373180199</v>
      </c>
      <c r="Y69" s="98">
        <v>316.33170345735397</v>
      </c>
      <c r="DA69" s="63" t="s">
        <v>2139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5.737620085496823E-2</v>
      </c>
      <c r="F70" s="98">
        <v>6.2242642673789879E-2</v>
      </c>
      <c r="G70" s="98">
        <v>7.4532114386174408E-2</v>
      </c>
      <c r="H70" s="98">
        <v>8.6327892893189262E-2</v>
      </c>
      <c r="I70" s="98">
        <v>9.8014373321490933E-2</v>
      </c>
      <c r="J70" s="98">
        <v>0.1187996629881414</v>
      </c>
      <c r="K70" s="98">
        <v>0.15140658158734607</v>
      </c>
      <c r="L70" s="98">
        <v>0.21584480538313508</v>
      </c>
      <c r="M70" s="98">
        <v>0.17951434390053586</v>
      </c>
      <c r="N70" s="98">
        <v>0.19579175018893083</v>
      </c>
      <c r="O70" s="98">
        <v>0.20489662367506775</v>
      </c>
      <c r="P70" s="98">
        <v>0.19613656293387691</v>
      </c>
      <c r="Q70" s="98">
        <v>0.19958848090416673</v>
      </c>
      <c r="R70" s="98">
        <v>0.23564836016485829</v>
      </c>
      <c r="S70" s="98">
        <v>0.2591205157646827</v>
      </c>
      <c r="T70" s="98">
        <v>0.25120833877173371</v>
      </c>
      <c r="U70" s="98">
        <v>0.23287141375901538</v>
      </c>
      <c r="V70" s="98">
        <v>0.26241443538647752</v>
      </c>
      <c r="W70" s="98">
        <v>0.25198011997173858</v>
      </c>
      <c r="X70" s="98">
        <v>0.20821727738689827</v>
      </c>
      <c r="Y70" s="98">
        <v>0.18987903412530974</v>
      </c>
      <c r="DA70" s="63" t="s">
        <v>2140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5.737620085496823E-2</v>
      </c>
      <c r="F71" s="101">
        <v>6.2242642673789879E-2</v>
      </c>
      <c r="G71" s="101">
        <v>7.4532114386174408E-2</v>
      </c>
      <c r="H71" s="101">
        <v>8.6327892893189262E-2</v>
      </c>
      <c r="I71" s="101">
        <v>9.8014373321490933E-2</v>
      </c>
      <c r="J71" s="101">
        <v>0.1187996629881414</v>
      </c>
      <c r="K71" s="101">
        <v>0.15140658158734607</v>
      </c>
      <c r="L71" s="101">
        <v>0.21584480538313508</v>
      </c>
      <c r="M71" s="101">
        <v>0.17951434390053586</v>
      </c>
      <c r="N71" s="101">
        <v>0.19579175018893083</v>
      </c>
      <c r="O71" s="101">
        <v>0.20489662367506775</v>
      </c>
      <c r="P71" s="101">
        <v>0.19613656293387691</v>
      </c>
      <c r="Q71" s="101">
        <v>0.19958848090416673</v>
      </c>
      <c r="R71" s="101">
        <v>0.23564836016485829</v>
      </c>
      <c r="S71" s="101">
        <v>0.2591205157646827</v>
      </c>
      <c r="T71" s="101">
        <v>0.25120833877173371</v>
      </c>
      <c r="U71" s="101">
        <v>0.23287141375901538</v>
      </c>
      <c r="V71" s="101">
        <v>0.26241443538647752</v>
      </c>
      <c r="W71" s="101">
        <v>0.25198011997173858</v>
      </c>
      <c r="X71" s="101">
        <v>0.20821727738689827</v>
      </c>
      <c r="Y71" s="101">
        <v>0.18987903412530974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231.96668007566495</v>
      </c>
      <c r="C77" s="122">
        <v>251.41906294707815</v>
      </c>
      <c r="D77" s="122">
        <v>245.41973634680647</v>
      </c>
      <c r="E77" s="122">
        <v>271.96685142540662</v>
      </c>
      <c r="F77" s="122">
        <v>274.92751499854802</v>
      </c>
      <c r="G77" s="122">
        <v>288.01985442191796</v>
      </c>
      <c r="H77" s="122">
        <v>297.11756817367512</v>
      </c>
      <c r="I77" s="122">
        <v>254.07266524978999</v>
      </c>
      <c r="J77" s="122">
        <v>267.25338018080726</v>
      </c>
      <c r="K77" s="122">
        <v>277.76572775498425</v>
      </c>
      <c r="L77" s="122">
        <v>305.55156377801319</v>
      </c>
      <c r="M77" s="122">
        <v>249.68759629764824</v>
      </c>
      <c r="N77" s="122">
        <v>264.93125478880148</v>
      </c>
      <c r="O77" s="122">
        <v>266.31958855611748</v>
      </c>
      <c r="P77" s="122">
        <v>209.19102009568351</v>
      </c>
      <c r="Q77" s="122">
        <v>240.46463166069555</v>
      </c>
      <c r="R77" s="122">
        <v>266.86930601372694</v>
      </c>
      <c r="S77" s="122">
        <v>268.44926006108142</v>
      </c>
      <c r="T77" s="122">
        <v>249.8373711152777</v>
      </c>
      <c r="U77" s="122">
        <v>237.63535851303624</v>
      </c>
      <c r="V77" s="122">
        <v>258.98165684462413</v>
      </c>
      <c r="W77" s="122">
        <v>313.18422329627992</v>
      </c>
      <c r="X77" s="122">
        <v>217.3521697798538</v>
      </c>
      <c r="Y77" s="122">
        <v>226.79343472633988</v>
      </c>
      <c r="DA77" s="130" t="s">
        <v>2147</v>
      </c>
    </row>
    <row r="78" spans="1:105" ht="12" customHeight="1" x14ac:dyDescent="0.25">
      <c r="A78" s="97" t="s">
        <v>189</v>
      </c>
      <c r="B78" s="98">
        <v>231.96668007566495</v>
      </c>
      <c r="C78" s="98">
        <v>251.41906294707815</v>
      </c>
      <c r="D78" s="98">
        <v>245.41973634680647</v>
      </c>
      <c r="E78" s="98">
        <v>271.96685142540662</v>
      </c>
      <c r="F78" s="98">
        <v>274.92751499854802</v>
      </c>
      <c r="G78" s="98">
        <v>288.01985442191796</v>
      </c>
      <c r="H78" s="98">
        <v>297.11756817367512</v>
      </c>
      <c r="I78" s="98">
        <v>254.07266524978999</v>
      </c>
      <c r="J78" s="98">
        <v>267.25338018080726</v>
      </c>
      <c r="K78" s="98">
        <v>277.76572775498425</v>
      </c>
      <c r="L78" s="98">
        <v>305.55156377801319</v>
      </c>
      <c r="M78" s="98">
        <v>249.68759629764824</v>
      </c>
      <c r="N78" s="98">
        <v>264.93125478880148</v>
      </c>
      <c r="O78" s="98">
        <v>266.31958855611748</v>
      </c>
      <c r="P78" s="98">
        <v>209.19102009568351</v>
      </c>
      <c r="Q78" s="98">
        <v>240.46463166069555</v>
      </c>
      <c r="R78" s="98">
        <v>266.86930601372694</v>
      </c>
      <c r="S78" s="98">
        <v>268.44926006108142</v>
      </c>
      <c r="T78" s="98">
        <v>249.8373711152777</v>
      </c>
      <c r="U78" s="98">
        <v>237.63535851303624</v>
      </c>
      <c r="V78" s="98">
        <v>258.98165684462413</v>
      </c>
      <c r="W78" s="98">
        <v>313.18422329627992</v>
      </c>
      <c r="X78" s="98">
        <v>217.3521697798538</v>
      </c>
      <c r="Y78" s="98">
        <v>226.79343472633988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10.006528614017327</v>
      </c>
      <c r="C81" s="117">
        <f t="shared" si="28"/>
        <v>10.938658845645104</v>
      </c>
      <c r="D81" s="117">
        <f t="shared" si="28"/>
        <v>9.5086091082775894</v>
      </c>
      <c r="E81" s="117">
        <f t="shared" si="28"/>
        <v>8.5632394267829</v>
      </c>
      <c r="F81" s="117">
        <f t="shared" si="28"/>
        <v>9.3897822245399976</v>
      </c>
      <c r="G81" s="117">
        <f t="shared" si="28"/>
        <v>6.2431793935805358</v>
      </c>
      <c r="H81" s="117">
        <f t="shared" si="28"/>
        <v>6.9846195714833703</v>
      </c>
      <c r="I81" s="117">
        <f t="shared" si="28"/>
        <v>5.8760704385198403</v>
      </c>
      <c r="J81" s="117">
        <f t="shared" si="28"/>
        <v>4.3432288739717553</v>
      </c>
      <c r="K81" s="117">
        <f t="shared" si="28"/>
        <v>1.3838885680404642</v>
      </c>
      <c r="L81" s="117">
        <f t="shared" si="28"/>
        <v>4.8789021438648073</v>
      </c>
      <c r="M81" s="117">
        <f t="shared" si="28"/>
        <v>8.8492418306536287</v>
      </c>
      <c r="N81" s="117">
        <f t="shared" si="28"/>
        <v>12.573462225762002</v>
      </c>
      <c r="O81" s="117">
        <f t="shared" si="28"/>
        <v>10.760520968095332</v>
      </c>
      <c r="P81" s="117">
        <f t="shared" si="28"/>
        <v>17.596521926768546</v>
      </c>
      <c r="Q81" s="117">
        <f t="shared" si="28"/>
        <v>14.166710184112054</v>
      </c>
      <c r="R81" s="117">
        <f t="shared" ref="R81:V81" si="29">R82+R85+R87+R100</f>
        <v>9.5788824305333105</v>
      </c>
      <c r="S81" s="117">
        <f t="shared" si="29"/>
        <v>9.5612166343667226</v>
      </c>
      <c r="T81" s="117">
        <f t="shared" si="29"/>
        <v>12.035504910091143</v>
      </c>
      <c r="U81" s="117">
        <f t="shared" si="29"/>
        <v>11.027459069259997</v>
      </c>
      <c r="V81" s="117">
        <f t="shared" si="29"/>
        <v>12.781550964637724</v>
      </c>
      <c r="W81" s="117">
        <f t="shared" ref="W81:Y81" si="30">W82+W85+W87+W100</f>
        <v>8.8634839951469164</v>
      </c>
      <c r="X81" s="117">
        <f t="shared" si="30"/>
        <v>6.534772607414685</v>
      </c>
      <c r="Y81" s="117">
        <f t="shared" si="30"/>
        <v>6.7805129505468882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10.006528614017327</v>
      </c>
      <c r="C100" s="122">
        <v>10.938658845645104</v>
      </c>
      <c r="D100" s="122">
        <v>9.5086091082775894</v>
      </c>
      <c r="E100" s="122">
        <v>8.5632394267829</v>
      </c>
      <c r="F100" s="122">
        <v>9.3897822245399976</v>
      </c>
      <c r="G100" s="122">
        <v>6.2431793935805358</v>
      </c>
      <c r="H100" s="122">
        <v>6.9846195714833703</v>
      </c>
      <c r="I100" s="122">
        <v>5.8760704385198403</v>
      </c>
      <c r="J100" s="122">
        <v>4.3432288739717553</v>
      </c>
      <c r="K100" s="122">
        <v>1.3838885680404642</v>
      </c>
      <c r="L100" s="122">
        <v>4.8789021438648073</v>
      </c>
      <c r="M100" s="122">
        <v>8.8492418306536287</v>
      </c>
      <c r="N100" s="122">
        <v>12.573462225762002</v>
      </c>
      <c r="O100" s="122">
        <v>10.760520968095332</v>
      </c>
      <c r="P100" s="122">
        <v>17.596521926768546</v>
      </c>
      <c r="Q100" s="122">
        <v>14.166710184112054</v>
      </c>
      <c r="R100" s="122">
        <v>9.5788824305333105</v>
      </c>
      <c r="S100" s="122">
        <v>9.5612166343667226</v>
      </c>
      <c r="T100" s="122">
        <v>12.035504910091143</v>
      </c>
      <c r="U100" s="122">
        <v>11.027459069259997</v>
      </c>
      <c r="V100" s="122">
        <v>12.781550964637724</v>
      </c>
      <c r="W100" s="122">
        <v>8.8634839951469164</v>
      </c>
      <c r="X100" s="122">
        <v>6.534772607414685</v>
      </c>
      <c r="Y100" s="122">
        <v>6.7805129505468882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10.006528614017327</v>
      </c>
      <c r="C102" s="98">
        <v>10.938658845645104</v>
      </c>
      <c r="D102" s="98">
        <v>9.5086091082775894</v>
      </c>
      <c r="E102" s="98">
        <v>8.5632394267829</v>
      </c>
      <c r="F102" s="98">
        <v>9.3897822245399976</v>
      </c>
      <c r="G102" s="98">
        <v>6.2431793935805358</v>
      </c>
      <c r="H102" s="98">
        <v>6.9846195714833703</v>
      </c>
      <c r="I102" s="98">
        <v>5.8760704385198403</v>
      </c>
      <c r="J102" s="98">
        <v>4.3432288739717553</v>
      </c>
      <c r="K102" s="98">
        <v>1.3838885680404642</v>
      </c>
      <c r="L102" s="98">
        <v>4.8789021438648073</v>
      </c>
      <c r="M102" s="98">
        <v>8.8492418306536287</v>
      </c>
      <c r="N102" s="98">
        <v>12.573462225762002</v>
      </c>
      <c r="O102" s="98">
        <v>10.760520968095332</v>
      </c>
      <c r="P102" s="98">
        <v>17.596521926768546</v>
      </c>
      <c r="Q102" s="98">
        <v>14.166710184112054</v>
      </c>
      <c r="R102" s="98">
        <v>9.5788824305333105</v>
      </c>
      <c r="S102" s="98">
        <v>9.5612166343667226</v>
      </c>
      <c r="T102" s="98">
        <v>12.035504910091143</v>
      </c>
      <c r="U102" s="98">
        <v>11.027459069259997</v>
      </c>
      <c r="V102" s="98">
        <v>12.781550964637724</v>
      </c>
      <c r="W102" s="98">
        <v>8.8634839951469164</v>
      </c>
      <c r="X102" s="98">
        <v>6.534772607414685</v>
      </c>
      <c r="Y102" s="98">
        <v>6.7805129505468882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20.444040573801303</v>
      </c>
      <c r="C124" s="117">
        <f t="shared" si="42"/>
        <v>22.041874658344756</v>
      </c>
      <c r="D124" s="117">
        <f t="shared" si="42"/>
        <v>18.514436150670178</v>
      </c>
      <c r="E124" s="117">
        <f t="shared" si="42"/>
        <v>16.002549602999704</v>
      </c>
      <c r="F124" s="117">
        <f t="shared" si="42"/>
        <v>16.287972742396413</v>
      </c>
      <c r="G124" s="117">
        <f t="shared" si="42"/>
        <v>10.119271988769457</v>
      </c>
      <c r="H124" s="117">
        <f t="shared" si="42"/>
        <v>9.8906510707442816</v>
      </c>
      <c r="I124" s="117">
        <f t="shared" si="42"/>
        <v>7.74629331000782</v>
      </c>
      <c r="J124" s="117">
        <f t="shared" si="42"/>
        <v>5.3099418079039458</v>
      </c>
      <c r="K124" s="117">
        <f t="shared" si="42"/>
        <v>1.4826830165305125</v>
      </c>
      <c r="L124" s="117">
        <f t="shared" si="42"/>
        <v>4.9819990611642631</v>
      </c>
      <c r="M124" s="117">
        <f t="shared" si="42"/>
        <v>8.0001408104083787</v>
      </c>
      <c r="N124" s="117">
        <f t="shared" si="42"/>
        <v>10.655046446365585</v>
      </c>
      <c r="O124" s="117">
        <f t="shared" si="42"/>
        <v>8.5231810703572801</v>
      </c>
      <c r="P124" s="117">
        <f t="shared" si="42"/>
        <v>13.046958471173051</v>
      </c>
      <c r="Q124" s="117">
        <f t="shared" si="42"/>
        <v>10.338629986055016</v>
      </c>
      <c r="R124" s="117">
        <f t="shared" ref="R124:V124" si="43">R125+R128+R130+R139</f>
        <v>6.857553630913821</v>
      </c>
      <c r="S124" s="117">
        <f t="shared" si="43"/>
        <v>6.6232273179330852</v>
      </c>
      <c r="T124" s="117">
        <f t="shared" si="43"/>
        <v>7.6182529122647864</v>
      </c>
      <c r="U124" s="117">
        <f t="shared" si="43"/>
        <v>6.128884949085438</v>
      </c>
      <c r="V124" s="117">
        <f t="shared" si="43"/>
        <v>6.5751897416027116</v>
      </c>
      <c r="W124" s="117">
        <f t="shared" ref="W124:Y124" si="44">W125+W128+W130+W139</f>
        <v>4.4113096590081842</v>
      </c>
      <c r="X124" s="117">
        <f t="shared" si="44"/>
        <v>3.2082821724409376</v>
      </c>
      <c r="Y124" s="117">
        <f t="shared" si="44"/>
        <v>3.2569868704619704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20.444040573801303</v>
      </c>
      <c r="C139" s="122">
        <v>22.041874658344756</v>
      </c>
      <c r="D139" s="122">
        <v>18.514436150670178</v>
      </c>
      <c r="E139" s="122">
        <v>16.002549602999704</v>
      </c>
      <c r="F139" s="122">
        <v>16.287972742396413</v>
      </c>
      <c r="G139" s="122">
        <v>10.119271988769457</v>
      </c>
      <c r="H139" s="122">
        <v>9.8906510707442816</v>
      </c>
      <c r="I139" s="122">
        <v>7.74629331000782</v>
      </c>
      <c r="J139" s="122">
        <v>5.3099418079039458</v>
      </c>
      <c r="K139" s="122">
        <v>1.4826830165305125</v>
      </c>
      <c r="L139" s="122">
        <v>4.9819990611642631</v>
      </c>
      <c r="M139" s="122">
        <v>8.0001408104083787</v>
      </c>
      <c r="N139" s="122">
        <v>10.655046446365585</v>
      </c>
      <c r="O139" s="122">
        <v>8.5231810703572801</v>
      </c>
      <c r="P139" s="122">
        <v>13.046958471173051</v>
      </c>
      <c r="Q139" s="122">
        <v>10.338629986055016</v>
      </c>
      <c r="R139" s="122">
        <v>6.857553630913821</v>
      </c>
      <c r="S139" s="122">
        <v>6.6232273179330852</v>
      </c>
      <c r="T139" s="122">
        <v>7.6182529122647864</v>
      </c>
      <c r="U139" s="122">
        <v>6.128884949085438</v>
      </c>
      <c r="V139" s="122">
        <v>6.5751897416027116</v>
      </c>
      <c r="W139" s="122">
        <v>4.4113096590081842</v>
      </c>
      <c r="X139" s="122">
        <v>3.2082821724409376</v>
      </c>
      <c r="Y139" s="122">
        <v>3.2569868704619704</v>
      </c>
      <c r="DA139" s="130" t="s">
        <v>2206</v>
      </c>
    </row>
    <row r="140" spans="1:105" ht="12" customHeight="1" x14ac:dyDescent="0.25">
      <c r="A140" s="97" t="s">
        <v>50</v>
      </c>
      <c r="B140" s="98">
        <v>20.444040573801303</v>
      </c>
      <c r="C140" s="98">
        <v>22.041874658344756</v>
      </c>
      <c r="D140" s="98">
        <v>18.514436150670178</v>
      </c>
      <c r="E140" s="98">
        <v>16.002549602999704</v>
      </c>
      <c r="F140" s="98">
        <v>16.287972742396413</v>
      </c>
      <c r="G140" s="98">
        <v>10.119271988769457</v>
      </c>
      <c r="H140" s="98">
        <v>9.8906510707442816</v>
      </c>
      <c r="I140" s="98">
        <v>7.74629331000782</v>
      </c>
      <c r="J140" s="98">
        <v>5.3099418079039458</v>
      </c>
      <c r="K140" s="98">
        <v>1.4826830165305125</v>
      </c>
      <c r="L140" s="98">
        <v>4.9819990611642631</v>
      </c>
      <c r="M140" s="98">
        <v>8.0001408104083787</v>
      </c>
      <c r="N140" s="98">
        <v>10.655046446365585</v>
      </c>
      <c r="O140" s="98">
        <v>8.5231810703572801</v>
      </c>
      <c r="P140" s="98">
        <v>13.046958471173051</v>
      </c>
      <c r="Q140" s="98">
        <v>10.338629986055016</v>
      </c>
      <c r="R140" s="98">
        <v>6.857553630913821</v>
      </c>
      <c r="S140" s="98">
        <v>6.6232273179330852</v>
      </c>
      <c r="T140" s="98">
        <v>7.6182529122647864</v>
      </c>
      <c r="U140" s="98">
        <v>6.128884949085438</v>
      </c>
      <c r="V140" s="98">
        <v>6.5751897416027116</v>
      </c>
      <c r="W140" s="98">
        <v>4.4113096590081842</v>
      </c>
      <c r="X140" s="98">
        <v>3.2082821724409376</v>
      </c>
      <c r="Y140" s="98">
        <v>3.2569868704619704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0.13202739681183945</v>
      </c>
      <c r="C143" s="117">
        <f t="shared" si="49"/>
        <v>0.20646831349437281</v>
      </c>
      <c r="D143" s="117">
        <f t="shared" si="49"/>
        <v>0.23024778847222704</v>
      </c>
      <c r="E143" s="117">
        <f t="shared" si="49"/>
        <v>0.25572568175164606</v>
      </c>
      <c r="F143" s="117">
        <f t="shared" si="49"/>
        <v>0.35529913798483376</v>
      </c>
      <c r="G143" s="117">
        <f t="shared" si="49"/>
        <v>0.28412699822770815</v>
      </c>
      <c r="H143" s="117">
        <f t="shared" si="49"/>
        <v>0.42208182077292244</v>
      </c>
      <c r="I143" s="117">
        <f t="shared" si="49"/>
        <v>0.39268123987901504</v>
      </c>
      <c r="J143" s="117">
        <f t="shared" si="49"/>
        <v>0.32660484831873365</v>
      </c>
      <c r="K143" s="117">
        <f t="shared" si="49"/>
        <v>0.12802365027756624</v>
      </c>
      <c r="L143" s="117">
        <f t="shared" si="49"/>
        <v>0.51385760810492742</v>
      </c>
      <c r="M143" s="117">
        <f t="shared" si="49"/>
        <v>1.065414462311038</v>
      </c>
      <c r="N143" s="117">
        <f t="shared" si="49"/>
        <v>1.6262369050567476</v>
      </c>
      <c r="O143" s="117">
        <f t="shared" si="49"/>
        <v>1.4332093667338239</v>
      </c>
      <c r="P143" s="117">
        <f t="shared" si="49"/>
        <v>2.5410002138721937</v>
      </c>
      <c r="Q143" s="117">
        <f t="shared" si="49"/>
        <v>2.0972097039732946</v>
      </c>
      <c r="R143" s="117">
        <f t="shared" ref="R143:V143" si="50">R144+R146+R148+R157</f>
        <v>1.4412627215381417</v>
      </c>
      <c r="S143" s="117">
        <f t="shared" si="50"/>
        <v>1.5675388831091392</v>
      </c>
      <c r="T143" s="117">
        <f t="shared" si="50"/>
        <v>2.2159452368665522</v>
      </c>
      <c r="U143" s="117">
        <f t="shared" si="50"/>
        <v>2.2178263186013751</v>
      </c>
      <c r="V143" s="117">
        <f t="shared" si="50"/>
        <v>2.955032853926828</v>
      </c>
      <c r="W143" s="117">
        <f t="shared" ref="W143:Y143" si="51">W144+W146+W148+W157</f>
        <v>2.1720822156929396</v>
      </c>
      <c r="X143" s="117">
        <f t="shared" si="51"/>
        <v>1.6781410904839875</v>
      </c>
      <c r="Y143" s="117">
        <f t="shared" si="51"/>
        <v>1.7953986550894643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2214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0.13202739681183945</v>
      </c>
      <c r="C157" s="122">
        <v>0.20646831349437281</v>
      </c>
      <c r="D157" s="122">
        <v>0.23024778847222704</v>
      </c>
      <c r="E157" s="122">
        <v>0.25572568175164606</v>
      </c>
      <c r="F157" s="122">
        <v>0.35529913798483376</v>
      </c>
      <c r="G157" s="122">
        <v>0.28412699822770815</v>
      </c>
      <c r="H157" s="122">
        <v>0.42208182077292244</v>
      </c>
      <c r="I157" s="122">
        <v>0.39268123987901504</v>
      </c>
      <c r="J157" s="122">
        <v>0.32660484831873365</v>
      </c>
      <c r="K157" s="122">
        <v>0.12802365027756624</v>
      </c>
      <c r="L157" s="122">
        <v>0.51385760810492742</v>
      </c>
      <c r="M157" s="122">
        <v>1.065414462311038</v>
      </c>
      <c r="N157" s="122">
        <v>1.6262369050567476</v>
      </c>
      <c r="O157" s="122">
        <v>1.4332093667338239</v>
      </c>
      <c r="P157" s="122">
        <v>2.5410002138721937</v>
      </c>
      <c r="Q157" s="122">
        <v>2.0972097039732946</v>
      </c>
      <c r="R157" s="122">
        <v>1.4412627215381417</v>
      </c>
      <c r="S157" s="122">
        <v>1.5675388831091392</v>
      </c>
      <c r="T157" s="122">
        <v>2.2159452368665522</v>
      </c>
      <c r="U157" s="122">
        <v>2.2178263186013751</v>
      </c>
      <c r="V157" s="122">
        <v>2.955032853926828</v>
      </c>
      <c r="W157" s="122">
        <v>2.1720822156929396</v>
      </c>
      <c r="X157" s="122">
        <v>1.6781410904839875</v>
      </c>
      <c r="Y157" s="122">
        <v>1.7953986550894643</v>
      </c>
      <c r="DA157" s="130" t="s">
        <v>2223</v>
      </c>
    </row>
    <row r="158" spans="1:105" ht="12" customHeight="1" x14ac:dyDescent="0.25">
      <c r="A158" s="97" t="s">
        <v>50</v>
      </c>
      <c r="B158" s="98">
        <v>0.13202739681183945</v>
      </c>
      <c r="C158" s="98">
        <v>0.20646831349437281</v>
      </c>
      <c r="D158" s="98">
        <v>0.23024778847222704</v>
      </c>
      <c r="E158" s="98">
        <v>0.25572568175164606</v>
      </c>
      <c r="F158" s="98">
        <v>0.35529913798483376</v>
      </c>
      <c r="G158" s="98">
        <v>0.28412699822770815</v>
      </c>
      <c r="H158" s="98">
        <v>0.42208182077292244</v>
      </c>
      <c r="I158" s="98">
        <v>0.39268123987901504</v>
      </c>
      <c r="J158" s="98">
        <v>0.32660484831873365</v>
      </c>
      <c r="K158" s="98">
        <v>0.12802365027756624</v>
      </c>
      <c r="L158" s="98">
        <v>0.51385760810492742</v>
      </c>
      <c r="M158" s="98">
        <v>1.065414462311038</v>
      </c>
      <c r="N158" s="98">
        <v>1.6262369050567476</v>
      </c>
      <c r="O158" s="98">
        <v>1.4332093667338239</v>
      </c>
      <c r="P158" s="98">
        <v>2.5410002138721937</v>
      </c>
      <c r="Q158" s="98">
        <v>2.0972097039732946</v>
      </c>
      <c r="R158" s="98">
        <v>1.4412627215381417</v>
      </c>
      <c r="S158" s="98">
        <v>1.5675388831091392</v>
      </c>
      <c r="T158" s="98">
        <v>2.2159452368665522</v>
      </c>
      <c r="U158" s="98">
        <v>2.2178263186013751</v>
      </c>
      <c r="V158" s="98">
        <v>2.955032853926828</v>
      </c>
      <c r="W158" s="98">
        <v>2.1720822156929396</v>
      </c>
      <c r="X158" s="98">
        <v>1.6781410904839875</v>
      </c>
      <c r="Y158" s="98">
        <v>1.7953986550894643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3.1672798463000231</v>
      </c>
      <c r="C161" s="117">
        <f t="shared" si="54"/>
        <v>3.3852425493314744</v>
      </c>
      <c r="D161" s="117">
        <f t="shared" si="54"/>
        <v>2.8451205881077297</v>
      </c>
      <c r="E161" s="117">
        <f t="shared" si="54"/>
        <v>2.4811336387169285</v>
      </c>
      <c r="F161" s="117">
        <f t="shared" si="54"/>
        <v>2.5657566435135903</v>
      </c>
      <c r="G161" s="117">
        <f t="shared" si="54"/>
        <v>1.6065482028557307</v>
      </c>
      <c r="H161" s="117">
        <f t="shared" si="54"/>
        <v>1.5659740861903992</v>
      </c>
      <c r="I161" s="117">
        <f t="shared" si="54"/>
        <v>1.2339937362551052</v>
      </c>
      <c r="J161" s="117">
        <f t="shared" si="54"/>
        <v>0.80806446117379571</v>
      </c>
      <c r="K161" s="117">
        <f t="shared" si="54"/>
        <v>0.19673680487111592</v>
      </c>
      <c r="L161" s="117">
        <f t="shared" si="54"/>
        <v>0.59737022857329514</v>
      </c>
      <c r="M161" s="117">
        <f t="shared" si="54"/>
        <v>0.85730330173863378</v>
      </c>
      <c r="N161" s="117">
        <f t="shared" si="54"/>
        <v>1.127732023697235</v>
      </c>
      <c r="O161" s="117">
        <f t="shared" si="54"/>
        <v>0.89787240534264523</v>
      </c>
      <c r="P161" s="117">
        <f t="shared" si="54"/>
        <v>1.3898570028319019</v>
      </c>
      <c r="Q161" s="117">
        <f t="shared" si="54"/>
        <v>1.1257256654467669</v>
      </c>
      <c r="R161" s="117">
        <f t="shared" ref="R161:V161" si="55">R162+R164+R166+R175</f>
        <v>0.77109297913441821</v>
      </c>
      <c r="S161" s="117">
        <f t="shared" si="55"/>
        <v>0.77142524188512718</v>
      </c>
      <c r="T161" s="117">
        <f t="shared" si="55"/>
        <v>0.90260578274196746</v>
      </c>
      <c r="U161" s="117">
        <f t="shared" si="55"/>
        <v>0.77627182711796672</v>
      </c>
      <c r="V161" s="117">
        <f t="shared" si="55"/>
        <v>0.81470287824683274</v>
      </c>
      <c r="W161" s="117">
        <f t="shared" ref="W161:Y161" si="56">W162+W164+W166+W175</f>
        <v>0.5373695498611476</v>
      </c>
      <c r="X161" s="117">
        <f t="shared" si="56"/>
        <v>0.35419723193976477</v>
      </c>
      <c r="Y161" s="117">
        <f t="shared" si="56"/>
        <v>0.28806541484645154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2231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3.1672798463000231</v>
      </c>
      <c r="C175" s="122">
        <v>3.3852425493314744</v>
      </c>
      <c r="D175" s="122">
        <v>2.8451205881077297</v>
      </c>
      <c r="E175" s="122">
        <v>2.4811336387169285</v>
      </c>
      <c r="F175" s="122">
        <v>2.5657566435135903</v>
      </c>
      <c r="G175" s="122">
        <v>1.6065482028557307</v>
      </c>
      <c r="H175" s="122">
        <v>1.5659740861903992</v>
      </c>
      <c r="I175" s="122">
        <v>1.2339937362551052</v>
      </c>
      <c r="J175" s="122">
        <v>0.80806446117379571</v>
      </c>
      <c r="K175" s="122">
        <v>0.19673680487111592</v>
      </c>
      <c r="L175" s="122">
        <v>0.59737022857329514</v>
      </c>
      <c r="M175" s="122">
        <v>0.85730330173863378</v>
      </c>
      <c r="N175" s="122">
        <v>1.127732023697235</v>
      </c>
      <c r="O175" s="122">
        <v>0.89787240534264523</v>
      </c>
      <c r="P175" s="122">
        <v>1.3898570028319019</v>
      </c>
      <c r="Q175" s="122">
        <v>1.1257256654467669</v>
      </c>
      <c r="R175" s="122">
        <v>0.77109297913441821</v>
      </c>
      <c r="S175" s="122">
        <v>0.77142524188512718</v>
      </c>
      <c r="T175" s="122">
        <v>0.90260578274196746</v>
      </c>
      <c r="U175" s="122">
        <v>0.77627182711796672</v>
      </c>
      <c r="V175" s="122">
        <v>0.81470287824683274</v>
      </c>
      <c r="W175" s="122">
        <v>0.5373695498611476</v>
      </c>
      <c r="X175" s="122">
        <v>0.35419723193976477</v>
      </c>
      <c r="Y175" s="122">
        <v>0.28806541484645154</v>
      </c>
      <c r="DA175" s="130" t="s">
        <v>2240</v>
      </c>
    </row>
    <row r="176" spans="1:105" ht="12" customHeight="1" x14ac:dyDescent="0.25">
      <c r="A176" s="97" t="s">
        <v>50</v>
      </c>
      <c r="B176" s="98">
        <v>3.1672798463000231</v>
      </c>
      <c r="C176" s="98">
        <v>3.3852425493314744</v>
      </c>
      <c r="D176" s="98">
        <v>2.8451205881077297</v>
      </c>
      <c r="E176" s="98">
        <v>2.4811336387169285</v>
      </c>
      <c r="F176" s="98">
        <v>2.5657566435135903</v>
      </c>
      <c r="G176" s="98">
        <v>1.6065482028557307</v>
      </c>
      <c r="H176" s="98">
        <v>1.5659740861903992</v>
      </c>
      <c r="I176" s="98">
        <v>1.2339937362551052</v>
      </c>
      <c r="J176" s="98">
        <v>0.80806446117379571</v>
      </c>
      <c r="K176" s="98">
        <v>0.19673680487111592</v>
      </c>
      <c r="L176" s="98">
        <v>0.59737022857329514</v>
      </c>
      <c r="M176" s="98">
        <v>0.85730330173863378</v>
      </c>
      <c r="N176" s="98">
        <v>1.127732023697235</v>
      </c>
      <c r="O176" s="98">
        <v>0.89787240534264523</v>
      </c>
      <c r="P176" s="98">
        <v>1.3898570028319019</v>
      </c>
      <c r="Q176" s="98">
        <v>1.1257256654467669</v>
      </c>
      <c r="R176" s="98">
        <v>0.77109297913441821</v>
      </c>
      <c r="S176" s="98">
        <v>0.77142524188512718</v>
      </c>
      <c r="T176" s="98">
        <v>0.90260578274196746</v>
      </c>
      <c r="U176" s="98">
        <v>0.77627182711796672</v>
      </c>
      <c r="V176" s="98">
        <v>0.81470287824683274</v>
      </c>
      <c r="W176" s="98">
        <v>0.5373695498611476</v>
      </c>
      <c r="X176" s="98">
        <v>0.35419723193976477</v>
      </c>
      <c r="Y176" s="98">
        <v>0.28806541484645154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16855.788193640623</v>
      </c>
      <c r="C3" s="117">
        <f t="shared" si="0"/>
        <v>17762.45478961409</v>
      </c>
      <c r="D3" s="117">
        <f t="shared" si="0"/>
        <v>16965.373024572174</v>
      </c>
      <c r="E3" s="117">
        <f t="shared" si="0"/>
        <v>17626.567012189418</v>
      </c>
      <c r="F3" s="117">
        <f t="shared" si="0"/>
        <v>17624.950424705934</v>
      </c>
      <c r="G3" s="117">
        <f t="shared" si="0"/>
        <v>15758.772882859699</v>
      </c>
      <c r="H3" s="117">
        <f t="shared" si="0"/>
        <v>18146.088726047528</v>
      </c>
      <c r="I3" s="117">
        <f t="shared" si="0"/>
        <v>15455.933727068954</v>
      </c>
      <c r="J3" s="117">
        <f t="shared" si="0"/>
        <v>15285.17752648147</v>
      </c>
      <c r="K3" s="117">
        <f t="shared" si="0"/>
        <v>16072.51201427617</v>
      </c>
      <c r="L3" s="117">
        <f t="shared" si="0"/>
        <v>18995.17006149302</v>
      </c>
      <c r="M3" s="117">
        <f t="shared" si="0"/>
        <v>16892.375231041173</v>
      </c>
      <c r="N3" s="117">
        <f t="shared" si="0"/>
        <v>17315.745190391175</v>
      </c>
      <c r="O3" s="117">
        <f t="shared" si="0"/>
        <v>17887.223245637459</v>
      </c>
      <c r="P3" s="117">
        <f t="shared" si="0"/>
        <v>15785.367715550485</v>
      </c>
      <c r="Q3" s="117">
        <f t="shared" si="0"/>
        <v>16344.64115487979</v>
      </c>
      <c r="R3" s="117">
        <f t="shared" ref="R3:V3" si="1">R4+R7+R9+R19</f>
        <v>16800.042984140633</v>
      </c>
      <c r="S3" s="117">
        <f t="shared" si="1"/>
        <v>17831.571343800955</v>
      </c>
      <c r="T3" s="117">
        <f t="shared" si="1"/>
        <v>17777.652806848615</v>
      </c>
      <c r="U3" s="117">
        <f t="shared" si="1"/>
        <v>16303.854625021422</v>
      </c>
      <c r="V3" s="117">
        <f t="shared" si="1"/>
        <v>17135.99132250906</v>
      </c>
      <c r="W3" s="117">
        <f t="shared" ref="W3:Y3" si="2">W4+W7+W9+W19</f>
        <v>18249.71632101027</v>
      </c>
      <c r="X3" s="117">
        <f t="shared" si="2"/>
        <v>19850.032025081178</v>
      </c>
      <c r="Y3" s="117">
        <f t="shared" si="2"/>
        <v>13663.21834719475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13966.307060710806</v>
      </c>
      <c r="C4" s="122">
        <f t="shared" si="3"/>
        <v>14859.782387308265</v>
      </c>
      <c r="D4" s="122">
        <f t="shared" si="3"/>
        <v>14084.611400988304</v>
      </c>
      <c r="E4" s="122">
        <f t="shared" si="3"/>
        <v>14660.784510907417</v>
      </c>
      <c r="F4" s="122">
        <f t="shared" si="3"/>
        <v>14699.498469745846</v>
      </c>
      <c r="G4" s="122">
        <f t="shared" si="3"/>
        <v>12848.520226964305</v>
      </c>
      <c r="H4" s="122">
        <f t="shared" si="3"/>
        <v>15063.485719294</v>
      </c>
      <c r="I4" s="122">
        <f t="shared" si="3"/>
        <v>12610.899800475774</v>
      </c>
      <c r="J4" s="122">
        <f t="shared" si="3"/>
        <v>12487.77033774269</v>
      </c>
      <c r="K4" s="122">
        <f t="shared" si="3"/>
        <v>13285.159783578047</v>
      </c>
      <c r="L4" s="122">
        <f t="shared" si="3"/>
        <v>16117.57423611915</v>
      </c>
      <c r="M4" s="122">
        <f t="shared" si="3"/>
        <v>14271.383722956225</v>
      </c>
      <c r="N4" s="122">
        <f t="shared" si="3"/>
        <v>14693.301712067288</v>
      </c>
      <c r="O4" s="122">
        <f t="shared" si="3"/>
        <v>15311.803475153012</v>
      </c>
      <c r="P4" s="122">
        <f t="shared" si="3"/>
        <v>13269.026770057231</v>
      </c>
      <c r="Q4" s="122">
        <f t="shared" si="3"/>
        <v>13741.578113820238</v>
      </c>
      <c r="R4" s="122">
        <f t="shared" ref="R4:V4" si="4">SUM(R5:R6)</f>
        <v>14219.064199494462</v>
      </c>
      <c r="S4" s="122">
        <f t="shared" si="4"/>
        <v>15117.147456790097</v>
      </c>
      <c r="T4" s="122">
        <f t="shared" si="4"/>
        <v>15122.588105994011</v>
      </c>
      <c r="U4" s="122">
        <f t="shared" si="4"/>
        <v>13759.682965189253</v>
      </c>
      <c r="V4" s="122">
        <f t="shared" si="4"/>
        <v>14465.696328930146</v>
      </c>
      <c r="W4" s="122">
        <f t="shared" ref="W4:Y4" si="5">SUM(W5:W6)</f>
        <v>15651.798842726777</v>
      </c>
      <c r="X4" s="122">
        <f t="shared" si="5"/>
        <v>17433.596427042885</v>
      </c>
      <c r="Y4" s="122">
        <f t="shared" si="5"/>
        <v>11611.966617006119</v>
      </c>
      <c r="DA4" s="130" t="s">
        <v>2245</v>
      </c>
    </row>
    <row r="5" spans="1:105" ht="12" customHeight="1" x14ac:dyDescent="0.25">
      <c r="A5" s="97" t="s">
        <v>51</v>
      </c>
      <c r="B5" s="98">
        <v>13899.001657058046</v>
      </c>
      <c r="C5" s="98">
        <v>14788.840893104723</v>
      </c>
      <c r="D5" s="98">
        <v>14019.42008087439</v>
      </c>
      <c r="E5" s="98">
        <v>14593.406778371114</v>
      </c>
      <c r="F5" s="98">
        <v>14633.056139848512</v>
      </c>
      <c r="G5" s="98">
        <v>12791.266360249945</v>
      </c>
      <c r="H5" s="98">
        <v>14996.254117791474</v>
      </c>
      <c r="I5" s="98">
        <v>12556.579871295486</v>
      </c>
      <c r="J5" s="98">
        <v>12433.974426423452</v>
      </c>
      <c r="K5" s="98">
        <v>13227.439838195498</v>
      </c>
      <c r="L5" s="98">
        <v>16045.116649176045</v>
      </c>
      <c r="M5" s="98">
        <v>14209.882528326818</v>
      </c>
      <c r="N5" s="98">
        <v>14628.511879549089</v>
      </c>
      <c r="O5" s="98">
        <v>15243.622917446804</v>
      </c>
      <c r="P5" s="98">
        <v>13212.42239226835</v>
      </c>
      <c r="Q5" s="98">
        <v>13682.21642358047</v>
      </c>
      <c r="R5" s="98">
        <v>14157.059793367736</v>
      </c>
      <c r="S5" s="98">
        <v>15050.781314575161</v>
      </c>
      <c r="T5" s="98">
        <v>15056.548365080112</v>
      </c>
      <c r="U5" s="98">
        <v>13699.16161909242</v>
      </c>
      <c r="V5" s="98">
        <v>14401.356354809088</v>
      </c>
      <c r="W5" s="98">
        <v>15581.903819577172</v>
      </c>
      <c r="X5" s="98">
        <v>17355.732048588518</v>
      </c>
      <c r="Y5" s="98">
        <v>11559.868601350941</v>
      </c>
      <c r="DA5" s="63" t="s">
        <v>2246</v>
      </c>
    </row>
    <row r="6" spans="1:105" ht="12" customHeight="1" x14ac:dyDescent="0.25">
      <c r="A6" s="97" t="s">
        <v>53</v>
      </c>
      <c r="B6" s="98">
        <v>67.305403652759622</v>
      </c>
      <c r="C6" s="98">
        <v>70.94149420354141</v>
      </c>
      <c r="D6" s="98">
        <v>65.191320113914301</v>
      </c>
      <c r="E6" s="98">
        <v>67.377732536302219</v>
      </c>
      <c r="F6" s="98">
        <v>66.442329897333849</v>
      </c>
      <c r="G6" s="98">
        <v>57.253866714359788</v>
      </c>
      <c r="H6" s="98">
        <v>67.231601502526217</v>
      </c>
      <c r="I6" s="98">
        <v>54.319929180287794</v>
      </c>
      <c r="J6" s="98">
        <v>53.795911319237163</v>
      </c>
      <c r="K6" s="98">
        <v>57.719945382549049</v>
      </c>
      <c r="L6" s="98">
        <v>72.457586943103905</v>
      </c>
      <c r="M6" s="98">
        <v>61.501194629406214</v>
      </c>
      <c r="N6" s="98">
        <v>64.789832518199091</v>
      </c>
      <c r="O6" s="98">
        <v>68.18055770620829</v>
      </c>
      <c r="P6" s="98">
        <v>56.60437778888064</v>
      </c>
      <c r="Q6" s="98">
        <v>59.361690239768421</v>
      </c>
      <c r="R6" s="98">
        <v>62.004406126725272</v>
      </c>
      <c r="S6" s="98">
        <v>66.366142214936431</v>
      </c>
      <c r="T6" s="98">
        <v>66.039740913898157</v>
      </c>
      <c r="U6" s="98">
        <v>60.52134609683371</v>
      </c>
      <c r="V6" s="98">
        <v>64.339974121056997</v>
      </c>
      <c r="W6" s="98">
        <v>69.895023149605876</v>
      </c>
      <c r="X6" s="98">
        <v>77.864378454368889</v>
      </c>
      <c r="Y6" s="98">
        <v>52.098015655177356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1.998819912747775</v>
      </c>
      <c r="C7" s="122">
        <f t="shared" si="6"/>
        <v>1.8120288897823824</v>
      </c>
      <c r="D7" s="122">
        <f t="shared" si="6"/>
        <v>1.765266669237824</v>
      </c>
      <c r="E7" s="122">
        <f t="shared" si="6"/>
        <v>2.0945454541504609</v>
      </c>
      <c r="F7" s="122">
        <f t="shared" si="6"/>
        <v>1.5711669340959176</v>
      </c>
      <c r="G7" s="122">
        <f t="shared" si="6"/>
        <v>1.5891697415902333</v>
      </c>
      <c r="H7" s="122">
        <f t="shared" si="6"/>
        <v>1.7502148646364102</v>
      </c>
      <c r="I7" s="122">
        <f t="shared" si="6"/>
        <v>1.7575533801102163</v>
      </c>
      <c r="J7" s="122">
        <f t="shared" si="6"/>
        <v>1.8333280713575943</v>
      </c>
      <c r="K7" s="122">
        <f t="shared" si="6"/>
        <v>2.1021774886541054</v>
      </c>
      <c r="L7" s="122">
        <f t="shared" si="6"/>
        <v>2.8465049699078331</v>
      </c>
      <c r="M7" s="122">
        <f t="shared" si="6"/>
        <v>3.4353506730362122</v>
      </c>
      <c r="N7" s="122">
        <f t="shared" si="6"/>
        <v>4.4038521958265475</v>
      </c>
      <c r="O7" s="122">
        <f t="shared" si="6"/>
        <v>6.2211764542833707</v>
      </c>
      <c r="P7" s="122">
        <f t="shared" si="6"/>
        <v>5.5532060216934296</v>
      </c>
      <c r="Q7" s="122">
        <f t="shared" si="6"/>
        <v>10.379620054557419</v>
      </c>
      <c r="R7" s="122">
        <f t="shared" si="6"/>
        <v>8.6432621591808836</v>
      </c>
      <c r="S7" s="122">
        <f t="shared" si="6"/>
        <v>6.9254955021406186</v>
      </c>
      <c r="T7" s="122">
        <f t="shared" si="6"/>
        <v>7.179873051671656</v>
      </c>
      <c r="U7" s="122">
        <f t="shared" si="6"/>
        <v>6.3898403989159887</v>
      </c>
      <c r="V7" s="122">
        <f t="shared" si="6"/>
        <v>5.0868319047912092</v>
      </c>
      <c r="W7" s="122">
        <f t="shared" si="6"/>
        <v>5.6259845441561644</v>
      </c>
      <c r="X7" s="122">
        <f t="shared" si="6"/>
        <v>7.0205221668162316</v>
      </c>
      <c r="Y7" s="122">
        <f t="shared" si="6"/>
        <v>7.3366112613465084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1.998819912747775</v>
      </c>
      <c r="C8" s="98">
        <f>IF(RES_hhdet_fec!C8=0,0,RES_hhdet_fec!C8*1000*11630/RES_hhdet_num!C3)</f>
        <v>1.8120288897823824</v>
      </c>
      <c r="D8" s="98">
        <f>IF(RES_hhdet_fec!D8=0,0,RES_hhdet_fec!D8*1000*11630/RES_hhdet_num!D3)</f>
        <v>1.765266669237824</v>
      </c>
      <c r="E8" s="98">
        <f>IF(RES_hhdet_fec!E8=0,0,RES_hhdet_fec!E8*1000*11630/RES_hhdet_num!E3)</f>
        <v>2.0945454541504609</v>
      </c>
      <c r="F8" s="98">
        <f>IF(RES_hhdet_fec!F8=0,0,RES_hhdet_fec!F8*1000*11630/RES_hhdet_num!F3)</f>
        <v>1.5711669340959176</v>
      </c>
      <c r="G8" s="98">
        <f>IF(RES_hhdet_fec!G8=0,0,RES_hhdet_fec!G8*1000*11630/RES_hhdet_num!G3)</f>
        <v>1.5891697415902333</v>
      </c>
      <c r="H8" s="98">
        <f>IF(RES_hhdet_fec!H8=0,0,RES_hhdet_fec!H8*1000*11630/RES_hhdet_num!H3)</f>
        <v>1.7502148646364102</v>
      </c>
      <c r="I8" s="98">
        <f>IF(RES_hhdet_fec!I8=0,0,RES_hhdet_fec!I8*1000*11630/RES_hhdet_num!I3)</f>
        <v>1.7575533801102163</v>
      </c>
      <c r="J8" s="98">
        <f>IF(RES_hhdet_fec!J8=0,0,RES_hhdet_fec!J8*1000*11630/RES_hhdet_num!J3)</f>
        <v>1.8333280713575943</v>
      </c>
      <c r="K8" s="98">
        <f>IF(RES_hhdet_fec!K8=0,0,RES_hhdet_fec!K8*1000*11630/RES_hhdet_num!K3)</f>
        <v>2.1021774886541054</v>
      </c>
      <c r="L8" s="98">
        <f>IF(RES_hhdet_fec!L8=0,0,RES_hhdet_fec!L8*1000*11630/RES_hhdet_num!L3)</f>
        <v>2.8465049699078331</v>
      </c>
      <c r="M8" s="98">
        <f>IF(RES_hhdet_fec!M8=0,0,RES_hhdet_fec!M8*1000*11630/RES_hhdet_num!M3)</f>
        <v>3.4353506730362122</v>
      </c>
      <c r="N8" s="98">
        <f>IF(RES_hhdet_fec!N8=0,0,RES_hhdet_fec!N8*1000*11630/RES_hhdet_num!N3)</f>
        <v>4.4038521958265475</v>
      </c>
      <c r="O8" s="98">
        <f>IF(RES_hhdet_fec!O8=0,0,RES_hhdet_fec!O8*1000*11630/RES_hhdet_num!O3)</f>
        <v>6.2211764542833707</v>
      </c>
      <c r="P8" s="98">
        <f>IF(RES_hhdet_fec!P8=0,0,RES_hhdet_fec!P8*1000*11630/RES_hhdet_num!P3)</f>
        <v>5.5532060216934296</v>
      </c>
      <c r="Q8" s="98">
        <f>IF(RES_hhdet_fec!Q8=0,0,RES_hhdet_fec!Q8*1000*11630/RES_hhdet_num!Q3)</f>
        <v>10.379620054557419</v>
      </c>
      <c r="R8" s="98">
        <f>IF(RES_hhdet_fec!R8=0,0,RES_hhdet_fec!R8*1000*11630/RES_hhdet_num!R3)</f>
        <v>8.6432621591808836</v>
      </c>
      <c r="S8" s="98">
        <f>IF(RES_hhdet_fec!S8=0,0,RES_hhdet_fec!S8*1000*11630/RES_hhdet_num!S3)</f>
        <v>6.9254955021406186</v>
      </c>
      <c r="T8" s="98">
        <f>IF(RES_hhdet_fec!T8=0,0,RES_hhdet_fec!T8*1000*11630/RES_hhdet_num!T3)</f>
        <v>7.179873051671656</v>
      </c>
      <c r="U8" s="98">
        <f>IF(RES_hhdet_fec!U8=0,0,RES_hhdet_fec!U8*1000*11630/RES_hhdet_num!U3)</f>
        <v>6.3898403989159887</v>
      </c>
      <c r="V8" s="98">
        <f>IF(RES_hhdet_fec!V8=0,0,RES_hhdet_fec!V8*1000*11630/RES_hhdet_num!V3)</f>
        <v>5.0868319047912092</v>
      </c>
      <c r="W8" s="98">
        <f>IF(RES_hhdet_fec!W8=0,0,RES_hhdet_fec!W8*1000*11630/RES_hhdet_num!W3)</f>
        <v>5.6259845441561644</v>
      </c>
      <c r="X8" s="98">
        <f>IF(RES_hhdet_fec!X8=0,0,RES_hhdet_fec!X8*1000*11630/RES_hhdet_num!X3)</f>
        <v>7.0205221668162316</v>
      </c>
      <c r="Y8" s="98">
        <f>IF(RES_hhdet_fec!Y8=0,0,RES_hhdet_fec!Y8*1000*11630/RES_hhdet_num!Y3)</f>
        <v>7.3366112613465084</v>
      </c>
      <c r="DA8" s="63" t="s">
        <v>2249</v>
      </c>
    </row>
    <row r="9" spans="1:105" ht="12" customHeight="1" x14ac:dyDescent="0.25">
      <c r="A9" s="121" t="s">
        <v>55</v>
      </c>
      <c r="B9" s="122">
        <v>2065.0450526811978</v>
      </c>
      <c r="C9" s="122">
        <v>2073.5907181339767</v>
      </c>
      <c r="D9" s="122">
        <v>2063.1532899978315</v>
      </c>
      <c r="E9" s="122">
        <v>2126.0421854565489</v>
      </c>
      <c r="F9" s="122">
        <v>2091.7709640218463</v>
      </c>
      <c r="G9" s="122">
        <v>2076.6952461195315</v>
      </c>
      <c r="H9" s="122">
        <v>2189.9739237741428</v>
      </c>
      <c r="I9" s="122">
        <v>2038.2746870028768</v>
      </c>
      <c r="J9" s="122">
        <v>1960.360796952996</v>
      </c>
      <c r="K9" s="122">
        <v>1912.181089533959</v>
      </c>
      <c r="L9" s="122">
        <v>1952.9569508804898</v>
      </c>
      <c r="M9" s="122">
        <v>1786.837429054465</v>
      </c>
      <c r="N9" s="122">
        <v>1729.8902801556126</v>
      </c>
      <c r="O9" s="122">
        <v>1685.4620790977588</v>
      </c>
      <c r="P9" s="122">
        <v>1730.1465391176669</v>
      </c>
      <c r="Q9" s="122">
        <v>1764.5608835834764</v>
      </c>
      <c r="R9" s="122">
        <v>1753.114183380824</v>
      </c>
      <c r="S9" s="122">
        <v>1889.0757909023744</v>
      </c>
      <c r="T9" s="122">
        <v>1868.6642821346015</v>
      </c>
      <c r="U9" s="122">
        <v>1791.8589671309771</v>
      </c>
      <c r="V9" s="122">
        <v>1886.7001524996222</v>
      </c>
      <c r="W9" s="122">
        <v>1697.8235815467945</v>
      </c>
      <c r="X9" s="122">
        <v>1674.3438558746125</v>
      </c>
      <c r="Y9" s="122">
        <v>1332.3899807401792</v>
      </c>
      <c r="DA9" s="130" t="s">
        <v>2250</v>
      </c>
    </row>
    <row r="10" spans="1:105" ht="12" customHeight="1" x14ac:dyDescent="0.25">
      <c r="A10" s="97" t="s">
        <v>143</v>
      </c>
      <c r="B10" s="98">
        <v>2129.2377275255149</v>
      </c>
      <c r="C10" s="98">
        <v>2117.1489975275231</v>
      </c>
      <c r="D10" s="98">
        <v>2086.4582351125855</v>
      </c>
      <c r="E10" s="98">
        <v>2188.228262005895</v>
      </c>
      <c r="F10" s="98">
        <v>2181.9057925047209</v>
      </c>
      <c r="G10" s="98">
        <v>2077.3022076159809</v>
      </c>
      <c r="H10" s="98">
        <v>2346.1857803380858</v>
      </c>
      <c r="I10" s="98">
        <v>2019.8020546249547</v>
      </c>
      <c r="J10" s="98">
        <v>1926.5755246012861</v>
      </c>
      <c r="K10" s="98">
        <v>1880.7494911717802</v>
      </c>
      <c r="L10" s="98">
        <v>1998.4159070492196</v>
      </c>
      <c r="M10" s="98">
        <v>1822.9040310007513</v>
      </c>
      <c r="N10" s="98">
        <v>1745.4767421934405</v>
      </c>
      <c r="O10" s="98">
        <v>1710.2234393246288</v>
      </c>
      <c r="P10" s="98">
        <v>1735.1327809476763</v>
      </c>
      <c r="Q10" s="98">
        <v>1822.9202578897621</v>
      </c>
      <c r="R10" s="98">
        <v>1713.5528975166637</v>
      </c>
      <c r="S10" s="98">
        <v>1976.6726183584281</v>
      </c>
      <c r="T10" s="98">
        <v>1972.2988505816481</v>
      </c>
      <c r="U10" s="98">
        <v>1768.9522271971757</v>
      </c>
      <c r="V10" s="98">
        <v>1880.5324830990926</v>
      </c>
      <c r="W10" s="98">
        <v>1665.3753557531318</v>
      </c>
      <c r="X10" s="98">
        <v>1890.6259927903359</v>
      </c>
      <c r="Y10" s="98">
        <v>1338.5442146036844</v>
      </c>
      <c r="DA10" s="63" t="s">
        <v>2251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2042.68110261724</v>
      </c>
      <c r="C15" s="101">
        <v>2058.4069416647467</v>
      </c>
      <c r="D15" s="101">
        <v>2055.0116036179156</v>
      </c>
      <c r="E15" s="101">
        <v>2111.4500607050732</v>
      </c>
      <c r="F15" s="101">
        <v>2068.1680971740379</v>
      </c>
      <c r="G15" s="101">
        <v>2086.1187978362696</v>
      </c>
      <c r="H15" s="101">
        <v>2146.9792140200816</v>
      </c>
      <c r="I15" s="101">
        <v>2059.1627731876761</v>
      </c>
      <c r="J15" s="101">
        <v>1989.5706274719696</v>
      </c>
      <c r="K15" s="101">
        <v>1946.9646876319762</v>
      </c>
      <c r="L15" s="101">
        <v>1969.0166259332466</v>
      </c>
      <c r="M15" s="101">
        <v>1811.2772974254915</v>
      </c>
      <c r="N15" s="101">
        <v>1765.004439080014</v>
      </c>
      <c r="O15" s="101">
        <v>1717.5330677709203</v>
      </c>
      <c r="P15" s="101">
        <v>1770.8501676153878</v>
      </c>
      <c r="Q15" s="101">
        <v>1784.5810395880567</v>
      </c>
      <c r="R15" s="101">
        <v>1812.4823191967648</v>
      </c>
      <c r="S15" s="101">
        <v>1901.7854363628646</v>
      </c>
      <c r="T15" s="101">
        <v>1875.3540952524033</v>
      </c>
      <c r="U15" s="101">
        <v>1838.2720503682006</v>
      </c>
      <c r="V15" s="101">
        <v>1926.1003996577117</v>
      </c>
      <c r="W15" s="101">
        <v>1744.0731132567785</v>
      </c>
      <c r="X15" s="101">
        <v>1635.7334560964227</v>
      </c>
      <c r="Y15" s="101">
        <v>1362.0701802437234</v>
      </c>
      <c r="DA15" s="131" t="s">
        <v>2256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1650.7029607657287</v>
      </c>
      <c r="F16" s="104">
        <v>1629.9556897250366</v>
      </c>
      <c r="G16" s="104">
        <v>1641.9587283133972</v>
      </c>
      <c r="H16" s="104">
        <v>1721.3067726857548</v>
      </c>
      <c r="I16" s="104">
        <v>1649.8641992874548</v>
      </c>
      <c r="J16" s="104">
        <v>1586.7276565817731</v>
      </c>
      <c r="K16" s="104">
        <v>1558.6801346435541</v>
      </c>
      <c r="L16" s="104">
        <v>1569.6556242348188</v>
      </c>
      <c r="M16" s="104">
        <v>1413.0353003715545</v>
      </c>
      <c r="N16" s="104">
        <v>1376.0126783488022</v>
      </c>
      <c r="O16" s="104">
        <v>1339.9428600467456</v>
      </c>
      <c r="P16" s="104">
        <v>1405.5484988282681</v>
      </c>
      <c r="Q16" s="104">
        <v>1407.8658072361643</v>
      </c>
      <c r="R16" s="104">
        <v>1434.8223100627708</v>
      </c>
      <c r="S16" s="104">
        <v>1528.9905187564564</v>
      </c>
      <c r="T16" s="104">
        <v>1527.5533204055821</v>
      </c>
      <c r="U16" s="104">
        <v>1510.4355960224284</v>
      </c>
      <c r="V16" s="104">
        <v>1613.6522312523146</v>
      </c>
      <c r="W16" s="104">
        <v>1449.5008401754067</v>
      </c>
      <c r="X16" s="104">
        <v>1375.4172091374105</v>
      </c>
      <c r="Y16" s="104">
        <v>1135.4379856976386</v>
      </c>
      <c r="DA16" s="132" t="s">
        <v>2257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1007.157240335884</v>
      </c>
      <c r="F17" s="98">
        <v>999.79627692755071</v>
      </c>
      <c r="G17" s="98">
        <v>980.76594300504405</v>
      </c>
      <c r="H17" s="98">
        <v>1062.9370497540626</v>
      </c>
      <c r="I17" s="98">
        <v>1006.0722388323547</v>
      </c>
      <c r="J17" s="98">
        <v>952.51420405631814</v>
      </c>
      <c r="K17" s="98">
        <v>945.54008608035349</v>
      </c>
      <c r="L17" s="98">
        <v>933.77439719896745</v>
      </c>
      <c r="M17" s="98">
        <v>769.00595954756852</v>
      </c>
      <c r="N17" s="98">
        <v>731.26266688860619</v>
      </c>
      <c r="O17" s="98">
        <v>695.71192953355558</v>
      </c>
      <c r="P17" s="98">
        <v>766.66233673218983</v>
      </c>
      <c r="Q17" s="98">
        <v>725.51346494036159</v>
      </c>
      <c r="R17" s="98">
        <v>715.42723113996624</v>
      </c>
      <c r="S17" s="98">
        <v>773.84585901472826</v>
      </c>
      <c r="T17" s="98">
        <v>778.62967317097002</v>
      </c>
      <c r="U17" s="98">
        <v>761.72897088166667</v>
      </c>
      <c r="V17" s="98">
        <v>848.74853583656761</v>
      </c>
      <c r="W17" s="98">
        <v>686.52512520654761</v>
      </c>
      <c r="X17" s="98">
        <v>686.17238887810834</v>
      </c>
      <c r="Y17" s="98">
        <v>501.6903491364053</v>
      </c>
      <c r="DA17" s="63" t="s">
        <v>2258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643.54572042984489</v>
      </c>
      <c r="F18" s="98">
        <v>630.15941279748574</v>
      </c>
      <c r="G18" s="98">
        <v>661.19278530835311</v>
      </c>
      <c r="H18" s="98">
        <v>658.36972293169197</v>
      </c>
      <c r="I18" s="98">
        <v>643.7919604550998</v>
      </c>
      <c r="J18" s="98">
        <v>634.21345252545495</v>
      </c>
      <c r="K18" s="98">
        <v>613.14004856320059</v>
      </c>
      <c r="L18" s="98">
        <v>635.88122703585123</v>
      </c>
      <c r="M18" s="98">
        <v>644.02934082398599</v>
      </c>
      <c r="N18" s="98">
        <v>644.75001146019588</v>
      </c>
      <c r="O18" s="98">
        <v>644.23093051319006</v>
      </c>
      <c r="P18" s="98">
        <v>638.88616209607812</v>
      </c>
      <c r="Q18" s="98">
        <v>682.35234229580271</v>
      </c>
      <c r="R18" s="98">
        <v>719.3950789228046</v>
      </c>
      <c r="S18" s="98">
        <v>755.14465974172833</v>
      </c>
      <c r="T18" s="98">
        <v>748.92364723461208</v>
      </c>
      <c r="U18" s="98">
        <v>748.70662514076162</v>
      </c>
      <c r="V18" s="98">
        <v>764.90369541574682</v>
      </c>
      <c r="W18" s="98">
        <v>762.97571496885894</v>
      </c>
      <c r="X18" s="98">
        <v>689.24482025930217</v>
      </c>
      <c r="Y18" s="98">
        <v>633.74763656123343</v>
      </c>
      <c r="DA18" s="63" t="s">
        <v>2259</v>
      </c>
    </row>
    <row r="19" spans="1:105" ht="12" customHeight="1" x14ac:dyDescent="0.25">
      <c r="A19" s="121" t="s">
        <v>54</v>
      </c>
      <c r="B19" s="122">
        <v>822.43726033587291</v>
      </c>
      <c r="C19" s="122">
        <v>827.26965528206756</v>
      </c>
      <c r="D19" s="122">
        <v>815.84306691679956</v>
      </c>
      <c r="E19" s="122">
        <v>837.64577037130312</v>
      </c>
      <c r="F19" s="122">
        <v>832.10982400414537</v>
      </c>
      <c r="G19" s="122">
        <v>831.96824003427105</v>
      </c>
      <c r="H19" s="122">
        <v>890.87886811475062</v>
      </c>
      <c r="I19" s="122">
        <v>805.00168621019236</v>
      </c>
      <c r="J19" s="122">
        <v>835.21306371442495</v>
      </c>
      <c r="K19" s="122">
        <v>873.06896367551053</v>
      </c>
      <c r="L19" s="122">
        <v>921.7923695234723</v>
      </c>
      <c r="M19" s="122">
        <v>830.71872835744489</v>
      </c>
      <c r="N19" s="122">
        <v>888.14934597244633</v>
      </c>
      <c r="O19" s="122">
        <v>883.73651493240789</v>
      </c>
      <c r="P19" s="122">
        <v>780.64120035389328</v>
      </c>
      <c r="Q19" s="122">
        <v>828.12253742151972</v>
      </c>
      <c r="R19" s="122">
        <v>819.22133910616765</v>
      </c>
      <c r="S19" s="122">
        <v>818.42260060634385</v>
      </c>
      <c r="T19" s="122">
        <v>779.22054566833015</v>
      </c>
      <c r="U19" s="122">
        <v>745.92285230227697</v>
      </c>
      <c r="V19" s="122">
        <v>778.50800917449885</v>
      </c>
      <c r="W19" s="122">
        <v>894.46791219253964</v>
      </c>
      <c r="X19" s="122">
        <v>735.07121999686512</v>
      </c>
      <c r="Y19" s="122">
        <v>711.52513818710656</v>
      </c>
      <c r="DA19" s="130" t="s">
        <v>2260</v>
      </c>
    </row>
    <row r="20" spans="1:105" ht="12" customHeight="1" x14ac:dyDescent="0.25">
      <c r="A20" s="97" t="s">
        <v>51</v>
      </c>
      <c r="B20" s="98">
        <v>1042.5673043517611</v>
      </c>
      <c r="C20" s="98">
        <v>1012.981570380424</v>
      </c>
      <c r="D20" s="98">
        <v>991.29216156408199</v>
      </c>
      <c r="E20" s="98">
        <v>1046.073396673374</v>
      </c>
      <c r="F20" s="98">
        <v>1068.0170364252085</v>
      </c>
      <c r="G20" s="98">
        <v>995.42676879741555</v>
      </c>
      <c r="H20" s="98">
        <v>1211.3543987324899</v>
      </c>
      <c r="I20" s="98">
        <v>964.06374393253736</v>
      </c>
      <c r="J20" s="98">
        <v>998.00720915786781</v>
      </c>
      <c r="K20" s="98">
        <v>1081.9125219485491</v>
      </c>
      <c r="L20" s="98">
        <v>1214.1437084744639</v>
      </c>
      <c r="M20" s="98">
        <v>1125.6230507993116</v>
      </c>
      <c r="N20" s="98">
        <v>1104.7892440448081</v>
      </c>
      <c r="O20" s="98">
        <v>1085.2979179957656</v>
      </c>
      <c r="P20" s="98">
        <v>1070.1004227824587</v>
      </c>
      <c r="Q20" s="98">
        <v>1125.6216838910498</v>
      </c>
      <c r="R20" s="98">
        <v>934.63729400714647</v>
      </c>
      <c r="S20" s="98">
        <v>1073.9309926902217</v>
      </c>
      <c r="T20" s="98">
        <v>1140.6490981023285</v>
      </c>
      <c r="U20" s="98">
        <v>1188.7350178166519</v>
      </c>
      <c r="V20" s="98">
        <v>1093.9555761937986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1010.7979574775061</v>
      </c>
      <c r="C21" s="98">
        <v>1097.4777963074387</v>
      </c>
      <c r="D21" s="98">
        <v>1027.8114515537495</v>
      </c>
      <c r="E21" s="98">
        <v>1015.3011427528924</v>
      </c>
      <c r="F21" s="98">
        <v>1193.402328587531</v>
      </c>
      <c r="G21" s="98">
        <v>935.15754877764175</v>
      </c>
      <c r="H21" s="98">
        <v>1127.2726869285623</v>
      </c>
      <c r="I21" s="98">
        <v>1148.2026721408556</v>
      </c>
      <c r="J21" s="98">
        <v>905.88955530624503</v>
      </c>
      <c r="K21" s="98">
        <v>272.68143359385635</v>
      </c>
      <c r="L21" s="98">
        <v>927.45745442633756</v>
      </c>
      <c r="M21" s="98">
        <v>1211.7142564196502</v>
      </c>
      <c r="N21" s="98">
        <v>1255.997244457209</v>
      </c>
      <c r="O21" s="98">
        <v>924.28307883040532</v>
      </c>
      <c r="P21" s="98">
        <v>1369.0676022031114</v>
      </c>
      <c r="Q21" s="98">
        <v>1135.0746703726604</v>
      </c>
      <c r="R21" s="98">
        <v>884.40856135641354</v>
      </c>
      <c r="S21" s="98">
        <v>927.08195361456137</v>
      </c>
      <c r="T21" s="98">
        <v>1141.4898202435422</v>
      </c>
      <c r="U21" s="98">
        <v>1012.3085324538467</v>
      </c>
      <c r="V21" s="98">
        <v>1227.707301759255</v>
      </c>
      <c r="W21" s="98">
        <v>1058.9223433957909</v>
      </c>
      <c r="X21" s="98">
        <v>901.94309148239495</v>
      </c>
      <c r="Y21" s="98">
        <v>1012.1479589033663</v>
      </c>
      <c r="DA21" s="63" t="s">
        <v>2262</v>
      </c>
    </row>
    <row r="22" spans="1:105" ht="12" customHeight="1" x14ac:dyDescent="0.25">
      <c r="A22" s="109" t="s">
        <v>120</v>
      </c>
      <c r="B22" s="33">
        <v>803.39736413260403</v>
      </c>
      <c r="C22" s="33">
        <v>801.99810764132872</v>
      </c>
      <c r="D22" s="33">
        <v>797.12720498858721</v>
      </c>
      <c r="E22" s="33">
        <v>822.57164952197752</v>
      </c>
      <c r="F22" s="33">
        <v>807.27583444303355</v>
      </c>
      <c r="G22" s="33">
        <v>824.76492815658639</v>
      </c>
      <c r="H22" s="33">
        <v>877.42012382780092</v>
      </c>
      <c r="I22" s="33">
        <v>792.49704926274921</v>
      </c>
      <c r="J22" s="33">
        <v>831.06750697781672</v>
      </c>
      <c r="K22" s="33">
        <v>885.95105990700279</v>
      </c>
      <c r="L22" s="33">
        <v>917.40297093688548</v>
      </c>
      <c r="M22" s="33">
        <v>813.17195882249882</v>
      </c>
      <c r="N22" s="33">
        <v>868.97183243593861</v>
      </c>
      <c r="O22" s="33">
        <v>878.76824983935558</v>
      </c>
      <c r="P22" s="33">
        <v>747.56617878528027</v>
      </c>
      <c r="Q22" s="33">
        <v>808.97247951870099</v>
      </c>
      <c r="R22" s="33">
        <v>814.83449042480936</v>
      </c>
      <c r="S22" s="33">
        <v>810.41860507977719</v>
      </c>
      <c r="T22" s="33">
        <v>760.38342776169213</v>
      </c>
      <c r="U22" s="33">
        <v>731.05166598329595</v>
      </c>
      <c r="V22" s="33">
        <v>762.43511122499865</v>
      </c>
      <c r="W22" s="33">
        <v>890.51662684185521</v>
      </c>
      <c r="X22" s="33">
        <v>731.49587481909623</v>
      </c>
      <c r="Y22" s="33">
        <v>705.53715370250382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18152.359878343879</v>
      </c>
      <c r="C24" s="117">
        <f t="shared" si="7"/>
        <v>21196.164859773144</v>
      </c>
      <c r="D24" s="117">
        <f t="shared" si="7"/>
        <v>18883.824014816597</v>
      </c>
      <c r="E24" s="117">
        <f t="shared" si="7"/>
        <v>19217.33406279785</v>
      </c>
      <c r="F24" s="117">
        <f t="shared" si="7"/>
        <v>21458.528013769072</v>
      </c>
      <c r="G24" s="117">
        <f t="shared" si="7"/>
        <v>16869.477116835875</v>
      </c>
      <c r="H24" s="117">
        <f t="shared" si="7"/>
        <v>20425.371272649285</v>
      </c>
      <c r="I24" s="117">
        <f t="shared" si="7"/>
        <v>16685.098400956867</v>
      </c>
      <c r="J24" s="117">
        <f t="shared" si="7"/>
        <v>13926.867746962504</v>
      </c>
      <c r="K24" s="117">
        <f t="shared" si="7"/>
        <v>6600.5300513309885</v>
      </c>
      <c r="L24" s="117">
        <f t="shared" si="7"/>
        <v>19186.939643604797</v>
      </c>
      <c r="M24" s="117">
        <f t="shared" si="7"/>
        <v>17899.171962378419</v>
      </c>
      <c r="N24" s="117">
        <f t="shared" si="7"/>
        <v>20528.731968742759</v>
      </c>
      <c r="O24" s="117">
        <f t="shared" si="7"/>
        <v>16775.518116037823</v>
      </c>
      <c r="P24" s="117">
        <f t="shared" si="7"/>
        <v>16522.937537495171</v>
      </c>
      <c r="Q24" s="117">
        <f t="shared" si="7"/>
        <v>16251.395269376952</v>
      </c>
      <c r="R24" s="117">
        <f t="shared" ref="R24:V24" si="8">R25+R28+R30+R39</f>
        <v>17071.741286782904</v>
      </c>
      <c r="S24" s="117">
        <f t="shared" si="8"/>
        <v>16785.15339941928</v>
      </c>
      <c r="T24" s="117">
        <f t="shared" si="8"/>
        <v>17753.384942296165</v>
      </c>
      <c r="U24" s="117">
        <f t="shared" si="8"/>
        <v>16496.392330568717</v>
      </c>
      <c r="V24" s="117">
        <f t="shared" si="8"/>
        <v>17200.660243249094</v>
      </c>
      <c r="W24" s="117">
        <f t="shared" ref="W24:Y24" si="9">W25+W28+W30+W39</f>
        <v>18013.083125828205</v>
      </c>
      <c r="X24" s="117">
        <f t="shared" si="9"/>
        <v>15663.074328654675</v>
      </c>
      <c r="Y24" s="117">
        <f t="shared" si="9"/>
        <v>18022.772373823882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15288.171491538063</v>
      </c>
      <c r="C25" s="122">
        <f t="shared" si="10"/>
        <v>18312.855492510385</v>
      </c>
      <c r="D25" s="122">
        <f t="shared" si="10"/>
        <v>16009.164394029252</v>
      </c>
      <c r="E25" s="122">
        <f t="shared" si="10"/>
        <v>16263.794914758177</v>
      </c>
      <c r="F25" s="122">
        <f t="shared" si="10"/>
        <v>18550.144900688661</v>
      </c>
      <c r="G25" s="122">
        <f t="shared" si="10"/>
        <v>13941.659804655677</v>
      </c>
      <c r="H25" s="122">
        <f t="shared" si="10"/>
        <v>17386.725055578314</v>
      </c>
      <c r="I25" s="122">
        <f t="shared" si="10"/>
        <v>13824.400786361815</v>
      </c>
      <c r="J25" s="122">
        <f t="shared" si="10"/>
        <v>11105.908208832127</v>
      </c>
      <c r="K25" s="122">
        <f t="shared" si="10"/>
        <v>3794.6403172231007</v>
      </c>
      <c r="L25" s="122">
        <f t="shared" si="10"/>
        <v>16324.467890164709</v>
      </c>
      <c r="M25" s="122">
        <f t="shared" si="10"/>
        <v>15307.785734443847</v>
      </c>
      <c r="N25" s="122">
        <f t="shared" si="10"/>
        <v>17937.286803017534</v>
      </c>
      <c r="O25" s="122">
        <f t="shared" si="10"/>
        <v>14240.710306052648</v>
      </c>
      <c r="P25" s="122">
        <f t="shared" si="10"/>
        <v>14034.600075334163</v>
      </c>
      <c r="Q25" s="122">
        <f t="shared" si="10"/>
        <v>13692.234889523177</v>
      </c>
      <c r="R25" s="122">
        <f t="shared" ref="R25:V25" si="11">SUM(R26:R27)</f>
        <v>14487.758782445797</v>
      </c>
      <c r="S25" s="122">
        <f t="shared" si="11"/>
        <v>14106.835541492123</v>
      </c>
      <c r="T25" s="122">
        <f t="shared" si="11"/>
        <v>15145.938493318075</v>
      </c>
      <c r="U25" s="122">
        <f t="shared" si="11"/>
        <v>13975.00275314668</v>
      </c>
      <c r="V25" s="122">
        <f t="shared" si="11"/>
        <v>14567.665782544831</v>
      </c>
      <c r="W25" s="122">
        <f t="shared" ref="W25:Y25" si="12">SUM(W26:W27)</f>
        <v>15440.936918263918</v>
      </c>
      <c r="X25" s="122">
        <f t="shared" si="12"/>
        <v>13353.893447645982</v>
      </c>
      <c r="Y25" s="122">
        <f t="shared" si="12"/>
        <v>15992.910580923161</v>
      </c>
      <c r="DA25" s="130" t="s">
        <v>2265</v>
      </c>
    </row>
    <row r="26" spans="1:105" ht="12" customHeight="1" x14ac:dyDescent="0.25">
      <c r="A26" s="97" t="s">
        <v>74</v>
      </c>
      <c r="B26" s="98">
        <v>15129.87201204894</v>
      </c>
      <c r="C26" s="98">
        <v>18124.266165633206</v>
      </c>
      <c r="D26" s="98">
        <v>15849.666400173019</v>
      </c>
      <c r="E26" s="98">
        <v>16103.39580738963</v>
      </c>
      <c r="F26" s="98">
        <v>18371.146386019544</v>
      </c>
      <c r="G26" s="98">
        <v>13809.634424285814</v>
      </c>
      <c r="H26" s="98">
        <v>17223.227824339967</v>
      </c>
      <c r="I26" s="98">
        <v>13699.796685747049</v>
      </c>
      <c r="J26" s="98">
        <v>11007.026787919303</v>
      </c>
      <c r="K26" s="98">
        <v>3760.9794423713033</v>
      </c>
      <c r="L26" s="98">
        <v>16170.07469886833</v>
      </c>
      <c r="M26" s="98">
        <v>15160.412588957321</v>
      </c>
      <c r="N26" s="98">
        <v>17751.139660975648</v>
      </c>
      <c r="O26" s="98">
        <v>14086.999095571589</v>
      </c>
      <c r="P26" s="98">
        <v>13888.026067913372</v>
      </c>
      <c r="Q26" s="98">
        <v>13546.541716924905</v>
      </c>
      <c r="R26" s="98">
        <v>14330.595582575826</v>
      </c>
      <c r="S26" s="98">
        <v>13951.893445257414</v>
      </c>
      <c r="T26" s="98">
        <v>14979.596787235192</v>
      </c>
      <c r="U26" s="98">
        <v>13820.114865168051</v>
      </c>
      <c r="V26" s="98">
        <v>14404.593781882637</v>
      </c>
      <c r="W26" s="98">
        <v>15267.429647761403</v>
      </c>
      <c r="X26" s="98">
        <v>13204.096062616645</v>
      </c>
      <c r="Y26" s="98">
        <v>15813.75591191543</v>
      </c>
      <c r="DA26" s="63" t="s">
        <v>2266</v>
      </c>
    </row>
    <row r="27" spans="1:105" ht="12" customHeight="1" x14ac:dyDescent="0.25">
      <c r="A27" s="97" t="s">
        <v>53</v>
      </c>
      <c r="B27" s="98">
        <v>158.29947948912459</v>
      </c>
      <c r="C27" s="98">
        <v>188.58932687718018</v>
      </c>
      <c r="D27" s="98">
        <v>159.49799385623282</v>
      </c>
      <c r="E27" s="98">
        <v>160.39910736854694</v>
      </c>
      <c r="F27" s="98">
        <v>178.99851466911844</v>
      </c>
      <c r="G27" s="98">
        <v>132.02538036986257</v>
      </c>
      <c r="H27" s="98">
        <v>163.49723123834656</v>
      </c>
      <c r="I27" s="98">
        <v>124.60410061476638</v>
      </c>
      <c r="J27" s="98">
        <v>98.881420912823927</v>
      </c>
      <c r="K27" s="98">
        <v>33.660874851797637</v>
      </c>
      <c r="L27" s="98">
        <v>154.39319129638056</v>
      </c>
      <c r="M27" s="98">
        <v>147.37314548652697</v>
      </c>
      <c r="N27" s="98">
        <v>186.14714204188607</v>
      </c>
      <c r="O27" s="98">
        <v>153.71121048105908</v>
      </c>
      <c r="P27" s="98">
        <v>146.5740074207923</v>
      </c>
      <c r="Q27" s="98">
        <v>145.69317259827164</v>
      </c>
      <c r="R27" s="98">
        <v>157.16319986997104</v>
      </c>
      <c r="S27" s="98">
        <v>154.94209623470914</v>
      </c>
      <c r="T27" s="98">
        <v>166.34170608288312</v>
      </c>
      <c r="U27" s="98">
        <v>154.88788797862915</v>
      </c>
      <c r="V27" s="98">
        <v>163.07200066219434</v>
      </c>
      <c r="W27" s="98">
        <v>173.50727050251538</v>
      </c>
      <c r="X27" s="98">
        <v>149.79738502933731</v>
      </c>
      <c r="Y27" s="98">
        <v>179.15466900773089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2.005391270997829</v>
      </c>
      <c r="C28" s="122">
        <f t="shared" si="13"/>
        <v>1.7786075703989492</v>
      </c>
      <c r="D28" s="122">
        <f t="shared" si="13"/>
        <v>1.8698052896377562</v>
      </c>
      <c r="E28" s="122">
        <f t="shared" si="13"/>
        <v>2.2901787610122701</v>
      </c>
      <c r="F28" s="122">
        <f t="shared" si="13"/>
        <v>1.6358117917768509</v>
      </c>
      <c r="G28" s="122">
        <f t="shared" si="13"/>
        <v>1.5149462937595766</v>
      </c>
      <c r="H28" s="122">
        <f t="shared" si="13"/>
        <v>1.3509435200004207</v>
      </c>
      <c r="I28" s="122">
        <f t="shared" si="13"/>
        <v>1.0330553822169857</v>
      </c>
      <c r="J28" s="122">
        <f t="shared" si="13"/>
        <v>0.94015828467844398</v>
      </c>
      <c r="K28" s="122">
        <f t="shared" si="13"/>
        <v>0.68761106249918924</v>
      </c>
      <c r="L28" s="122">
        <f t="shared" si="13"/>
        <v>1.1045373764812869</v>
      </c>
      <c r="M28" s="122">
        <f t="shared" si="13"/>
        <v>2.0043206074497868</v>
      </c>
      <c r="N28" s="122">
        <f t="shared" si="13"/>
        <v>3.6153159657442302</v>
      </c>
      <c r="O28" s="122">
        <f t="shared" si="13"/>
        <v>6.7145502936582613</v>
      </c>
      <c r="P28" s="122">
        <f t="shared" si="13"/>
        <v>6.8047795094202987</v>
      </c>
      <c r="Q28" s="122">
        <f t="shared" si="13"/>
        <v>14.27256133759477</v>
      </c>
      <c r="R28" s="122">
        <f t="shared" si="13"/>
        <v>13.479859017764717</v>
      </c>
      <c r="S28" s="122">
        <f t="shared" si="13"/>
        <v>11.827434914267709</v>
      </c>
      <c r="T28" s="122">
        <f t="shared" si="13"/>
        <v>12.948353277572952</v>
      </c>
      <c r="U28" s="122">
        <f t="shared" si="13"/>
        <v>11.748655526411058</v>
      </c>
      <c r="V28" s="122">
        <f t="shared" si="13"/>
        <v>9.3198407062926609</v>
      </c>
      <c r="W28" s="122">
        <f t="shared" si="13"/>
        <v>9.3617426533548205</v>
      </c>
      <c r="X28" s="122">
        <f t="shared" si="13"/>
        <v>10.064990561991841</v>
      </c>
      <c r="Y28" s="122">
        <f t="shared" si="13"/>
        <v>9.2356682775751811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2.005391270997829</v>
      </c>
      <c r="C29" s="98">
        <f>IF(RES_hhdet_fec!C29=0,0,RES_hhdet_fec!C29*1000*11630/RES_hhdet_num!C24)</f>
        <v>1.7786075703989492</v>
      </c>
      <c r="D29" s="98">
        <f>IF(RES_hhdet_fec!D29=0,0,RES_hhdet_fec!D29*1000*11630/RES_hhdet_num!D24)</f>
        <v>1.8698052896377562</v>
      </c>
      <c r="E29" s="98">
        <f>IF(RES_hhdet_fec!E29=0,0,RES_hhdet_fec!E29*1000*11630/RES_hhdet_num!E24)</f>
        <v>2.2901787610122701</v>
      </c>
      <c r="F29" s="98">
        <f>IF(RES_hhdet_fec!F29=0,0,RES_hhdet_fec!F29*1000*11630/RES_hhdet_num!F24)</f>
        <v>1.6358117917768509</v>
      </c>
      <c r="G29" s="98">
        <f>IF(RES_hhdet_fec!G29=0,0,RES_hhdet_fec!G29*1000*11630/RES_hhdet_num!G24)</f>
        <v>1.5149462937595766</v>
      </c>
      <c r="H29" s="98">
        <f>IF(RES_hhdet_fec!H29=0,0,RES_hhdet_fec!H29*1000*11630/RES_hhdet_num!H24)</f>
        <v>1.3509435200004207</v>
      </c>
      <c r="I29" s="98">
        <f>IF(RES_hhdet_fec!I29=0,0,RES_hhdet_fec!I29*1000*11630/RES_hhdet_num!I24)</f>
        <v>1.0330553822169857</v>
      </c>
      <c r="J29" s="98">
        <f>IF(RES_hhdet_fec!J29=0,0,RES_hhdet_fec!J29*1000*11630/RES_hhdet_num!J24)</f>
        <v>0.94015828467844398</v>
      </c>
      <c r="K29" s="98">
        <f>IF(RES_hhdet_fec!K29=0,0,RES_hhdet_fec!K29*1000*11630/RES_hhdet_num!K24)</f>
        <v>0.68761106249918924</v>
      </c>
      <c r="L29" s="98">
        <f>IF(RES_hhdet_fec!L29=0,0,RES_hhdet_fec!L29*1000*11630/RES_hhdet_num!L24)</f>
        <v>1.1045373764812869</v>
      </c>
      <c r="M29" s="98">
        <f>IF(RES_hhdet_fec!M29=0,0,RES_hhdet_fec!M29*1000*11630/RES_hhdet_num!M24)</f>
        <v>2.0043206074497868</v>
      </c>
      <c r="N29" s="98">
        <f>IF(RES_hhdet_fec!N29=0,0,RES_hhdet_fec!N29*1000*11630/RES_hhdet_num!N24)</f>
        <v>3.6153159657442302</v>
      </c>
      <c r="O29" s="98">
        <f>IF(RES_hhdet_fec!O29=0,0,RES_hhdet_fec!O29*1000*11630/RES_hhdet_num!O24)</f>
        <v>6.7145502936582613</v>
      </c>
      <c r="P29" s="98">
        <f>IF(RES_hhdet_fec!P29=0,0,RES_hhdet_fec!P29*1000*11630/RES_hhdet_num!P24)</f>
        <v>6.8047795094202987</v>
      </c>
      <c r="Q29" s="98">
        <f>IF(RES_hhdet_fec!Q29=0,0,RES_hhdet_fec!Q29*1000*11630/RES_hhdet_num!Q24)</f>
        <v>14.27256133759477</v>
      </c>
      <c r="R29" s="98">
        <f>IF(RES_hhdet_fec!R29=0,0,RES_hhdet_fec!R29*1000*11630/RES_hhdet_num!R24)</f>
        <v>13.479859017764717</v>
      </c>
      <c r="S29" s="98">
        <f>IF(RES_hhdet_fec!S29=0,0,RES_hhdet_fec!S29*1000*11630/RES_hhdet_num!S24)</f>
        <v>11.827434914267709</v>
      </c>
      <c r="T29" s="98">
        <f>IF(RES_hhdet_fec!T29=0,0,RES_hhdet_fec!T29*1000*11630/RES_hhdet_num!T24)</f>
        <v>12.948353277572952</v>
      </c>
      <c r="U29" s="98">
        <f>IF(RES_hhdet_fec!U29=0,0,RES_hhdet_fec!U29*1000*11630/RES_hhdet_num!U24)</f>
        <v>11.748655526411058</v>
      </c>
      <c r="V29" s="98">
        <f>IF(RES_hhdet_fec!V29=0,0,RES_hhdet_fec!V29*1000*11630/RES_hhdet_num!V24)</f>
        <v>9.3198407062926609</v>
      </c>
      <c r="W29" s="98">
        <f>IF(RES_hhdet_fec!W29=0,0,RES_hhdet_fec!W29*1000*11630/RES_hhdet_num!W24)</f>
        <v>9.3617426533548205</v>
      </c>
      <c r="X29" s="98">
        <f>IF(RES_hhdet_fec!X29=0,0,RES_hhdet_fec!X29*1000*11630/RES_hhdet_num!X24)</f>
        <v>10.064990561991841</v>
      </c>
      <c r="Y29" s="98">
        <f>IF(RES_hhdet_fec!Y29=0,0,RES_hhdet_fec!Y29*1000*11630/RES_hhdet_num!Y24)</f>
        <v>9.2356682775751811</v>
      </c>
      <c r="DA29" s="63" t="s">
        <v>2269</v>
      </c>
    </row>
    <row r="30" spans="1:105" ht="12" customHeight="1" x14ac:dyDescent="0.25">
      <c r="A30" s="121" t="s">
        <v>55</v>
      </c>
      <c r="B30" s="122">
        <v>2042.6811026172402</v>
      </c>
      <c r="C30" s="122">
        <v>2057.0479028505538</v>
      </c>
      <c r="D30" s="122">
        <v>2057.925570532328</v>
      </c>
      <c r="E30" s="122">
        <v>2113.8109816354659</v>
      </c>
      <c r="F30" s="122">
        <v>2072.802690403304</v>
      </c>
      <c r="G30" s="122">
        <v>2092.617609517255</v>
      </c>
      <c r="H30" s="122">
        <v>2146.944365288326</v>
      </c>
      <c r="I30" s="122">
        <v>2053.482102899829</v>
      </c>
      <c r="J30" s="122">
        <v>1985.3249537547811</v>
      </c>
      <c r="K30" s="122">
        <v>1936.0273969392567</v>
      </c>
      <c r="L30" s="122">
        <v>1943.4458699812335</v>
      </c>
      <c r="M30" s="122">
        <v>1760.7671705573532</v>
      </c>
      <c r="N30" s="122">
        <v>1700.2816365725571</v>
      </c>
      <c r="O30" s="122">
        <v>1650.1565722799494</v>
      </c>
      <c r="P30" s="122">
        <v>1702.016648143401</v>
      </c>
      <c r="Q30" s="122">
        <v>1720.7743968425402</v>
      </c>
      <c r="R30" s="122">
        <v>1753.7293764943108</v>
      </c>
      <c r="S30" s="122">
        <v>1851.0872905974641</v>
      </c>
      <c r="T30" s="122">
        <v>1821.159974549533</v>
      </c>
      <c r="U30" s="122">
        <v>1773.6654738762954</v>
      </c>
      <c r="V30" s="122">
        <v>1854.2200847128579</v>
      </c>
      <c r="W30" s="122">
        <v>1676.710512327388</v>
      </c>
      <c r="X30" s="122">
        <v>1571.4829364230304</v>
      </c>
      <c r="Y30" s="122">
        <v>1314.2900617687176</v>
      </c>
      <c r="DA30" s="130" t="s">
        <v>2270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2042.6811026172402</v>
      </c>
      <c r="C35" s="101">
        <v>2057.0479028505538</v>
      </c>
      <c r="D35" s="101">
        <v>2057.925570532328</v>
      </c>
      <c r="E35" s="101">
        <v>2118.01197408403</v>
      </c>
      <c r="F35" s="101">
        <v>2078.0698924178701</v>
      </c>
      <c r="G35" s="101">
        <v>2099.7711630847716</v>
      </c>
      <c r="H35" s="101">
        <v>2157.5199448811995</v>
      </c>
      <c r="I35" s="101">
        <v>2066.4143297151072</v>
      </c>
      <c r="J35" s="101">
        <v>2000.0038451531307</v>
      </c>
      <c r="K35" s="101">
        <v>1957.8998747764483</v>
      </c>
      <c r="L35" s="101">
        <v>1976.2928414084195</v>
      </c>
      <c r="M35" s="101">
        <v>1803.7560646416384</v>
      </c>
      <c r="N35" s="101">
        <v>1743.169844249252</v>
      </c>
      <c r="O35" s="101">
        <v>1691.8773543508064</v>
      </c>
      <c r="P35" s="101">
        <v>1743.0056759585166</v>
      </c>
      <c r="Q35" s="101">
        <v>1763.098616885783</v>
      </c>
      <c r="R35" s="101">
        <v>1796.6636190177771</v>
      </c>
      <c r="S35" s="101">
        <v>1894.5501288100079</v>
      </c>
      <c r="T35" s="101">
        <v>1862.884285352435</v>
      </c>
      <c r="U35" s="101">
        <v>1811.7676199139576</v>
      </c>
      <c r="V35" s="101">
        <v>1889.7979512854388</v>
      </c>
      <c r="W35" s="101">
        <v>1710.5494188227565</v>
      </c>
      <c r="X35" s="101">
        <v>1605.8131237168577</v>
      </c>
      <c r="Y35" s="101">
        <v>1345.8507140216543</v>
      </c>
      <c r="DA35" s="131" t="s">
        <v>2275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1652.571920761656</v>
      </c>
      <c r="F36" s="104">
        <v>1631.9761352065934</v>
      </c>
      <c r="G36" s="104">
        <v>1644.3905115713776</v>
      </c>
      <c r="H36" s="104">
        <v>1724.5181900987923</v>
      </c>
      <c r="I36" s="104">
        <v>1654.9454558090263</v>
      </c>
      <c r="J36" s="104">
        <v>1595.7456061076789</v>
      </c>
      <c r="K36" s="104">
        <v>1569.0409511715523</v>
      </c>
      <c r="L36" s="104">
        <v>1573.7068839162414</v>
      </c>
      <c r="M36" s="104">
        <v>1408.931036928504</v>
      </c>
      <c r="N36" s="104">
        <v>1367.0913063455398</v>
      </c>
      <c r="O36" s="104">
        <v>1329.367830308584</v>
      </c>
      <c r="P36" s="104">
        <v>1390.2338449333217</v>
      </c>
      <c r="Q36" s="104">
        <v>1394.2390463579734</v>
      </c>
      <c r="R36" s="104">
        <v>1421.8462575849226</v>
      </c>
      <c r="S36" s="104">
        <v>1518.9161579642407</v>
      </c>
      <c r="T36" s="104">
        <v>1515.0066720020409</v>
      </c>
      <c r="U36" s="104">
        <v>1492.6460382749592</v>
      </c>
      <c r="V36" s="104">
        <v>1591.8813104665642</v>
      </c>
      <c r="W36" s="104">
        <v>1430.6093741792536</v>
      </c>
      <c r="X36" s="104">
        <v>1357.9326636182561</v>
      </c>
      <c r="Y36" s="104">
        <v>1128.0321663410546</v>
      </c>
      <c r="DA36" s="132" t="s">
        <v>2276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1008.297564571398</v>
      </c>
      <c r="F37" s="98">
        <v>1001.0294536569413</v>
      </c>
      <c r="G37" s="98">
        <v>982.31009729305686</v>
      </c>
      <c r="H37" s="98">
        <v>1064.9911286787119</v>
      </c>
      <c r="I37" s="98">
        <v>1009.519019121387</v>
      </c>
      <c r="J37" s="98">
        <v>958.79359096880239</v>
      </c>
      <c r="K37" s="98">
        <v>952.32255503889075</v>
      </c>
      <c r="L37" s="98">
        <v>936.13844259064172</v>
      </c>
      <c r="M37" s="98">
        <v>765.38426690290441</v>
      </c>
      <c r="N37" s="98">
        <v>723.94879202735569</v>
      </c>
      <c r="O37" s="98">
        <v>687.28692547384105</v>
      </c>
      <c r="P37" s="98">
        <v>755.25644543551459</v>
      </c>
      <c r="Q37" s="98">
        <v>716.57232456802467</v>
      </c>
      <c r="R37" s="98">
        <v>708.23282605079169</v>
      </c>
      <c r="S37" s="98">
        <v>769.89190618419002</v>
      </c>
      <c r="T37" s="98">
        <v>772.50835711778188</v>
      </c>
      <c r="U37" s="98">
        <v>750.69318604024511</v>
      </c>
      <c r="V37" s="98">
        <v>833.43729364220746</v>
      </c>
      <c r="W37" s="98">
        <v>673.81771053875957</v>
      </c>
      <c r="X37" s="98">
        <v>673.36998633404664</v>
      </c>
      <c r="Y37" s="98">
        <v>496.04716662988</v>
      </c>
      <c r="DA37" s="63" t="s">
        <v>2277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644.274356190258</v>
      </c>
      <c r="F38" s="98">
        <v>630.946681549652</v>
      </c>
      <c r="G38" s="98">
        <v>662.08041427832097</v>
      </c>
      <c r="H38" s="98">
        <v>659.5270614200806</v>
      </c>
      <c r="I38" s="98">
        <v>645.42643668763935</v>
      </c>
      <c r="J38" s="98">
        <v>636.95201513887639</v>
      </c>
      <c r="K38" s="98">
        <v>616.71839613266138</v>
      </c>
      <c r="L38" s="98">
        <v>637.56844132559968</v>
      </c>
      <c r="M38" s="98">
        <v>643.5467700255997</v>
      </c>
      <c r="N38" s="98">
        <v>643.142514318184</v>
      </c>
      <c r="O38" s="98">
        <v>642.08090483474268</v>
      </c>
      <c r="P38" s="98">
        <v>634.97739949780703</v>
      </c>
      <c r="Q38" s="98">
        <v>677.6667217899485</v>
      </c>
      <c r="R38" s="98">
        <v>713.613431534131</v>
      </c>
      <c r="S38" s="98">
        <v>749.02425178005035</v>
      </c>
      <c r="T38" s="98">
        <v>742.49831488425912</v>
      </c>
      <c r="U38" s="98">
        <v>741.95285223471399</v>
      </c>
      <c r="V38" s="98">
        <v>758.44401682435682</v>
      </c>
      <c r="W38" s="98">
        <v>756.79166364049399</v>
      </c>
      <c r="X38" s="98">
        <v>684.5626772842096</v>
      </c>
      <c r="Y38" s="98">
        <v>631.9849997111744</v>
      </c>
      <c r="DA38" s="63" t="s">
        <v>2278</v>
      </c>
    </row>
    <row r="39" spans="1:105" ht="12" customHeight="1" x14ac:dyDescent="0.25">
      <c r="A39" s="121" t="s">
        <v>54</v>
      </c>
      <c r="B39" s="122">
        <v>819.50189291757977</v>
      </c>
      <c r="C39" s="122">
        <v>824.48285684180519</v>
      </c>
      <c r="D39" s="122">
        <v>814.86424496537859</v>
      </c>
      <c r="E39" s="122">
        <v>837.43798764319615</v>
      </c>
      <c r="F39" s="122">
        <v>833.94461088532898</v>
      </c>
      <c r="G39" s="122">
        <v>833.68475636918618</v>
      </c>
      <c r="H39" s="122">
        <v>890.35090826264502</v>
      </c>
      <c r="I39" s="122">
        <v>806.18245631300636</v>
      </c>
      <c r="J39" s="122">
        <v>834.69442609091641</v>
      </c>
      <c r="K39" s="122">
        <v>869.17472610613186</v>
      </c>
      <c r="L39" s="122">
        <v>917.9213460823737</v>
      </c>
      <c r="M39" s="122">
        <v>828.61473676977027</v>
      </c>
      <c r="N39" s="122">
        <v>887.5482131869253</v>
      </c>
      <c r="O39" s="122">
        <v>877.93668741156841</v>
      </c>
      <c r="P39" s="122">
        <v>779.51603450818561</v>
      </c>
      <c r="Q39" s="122">
        <v>824.11342167363944</v>
      </c>
      <c r="R39" s="122">
        <v>816.77326882502962</v>
      </c>
      <c r="S39" s="122">
        <v>815.40313241542447</v>
      </c>
      <c r="T39" s="122">
        <v>773.33812115098351</v>
      </c>
      <c r="U39" s="122">
        <v>735.97544801932804</v>
      </c>
      <c r="V39" s="122">
        <v>769.45453528511302</v>
      </c>
      <c r="W39" s="122">
        <v>886.07395258354632</v>
      </c>
      <c r="X39" s="122">
        <v>727.63295402367089</v>
      </c>
      <c r="Y39" s="122">
        <v>706.33606285442704</v>
      </c>
      <c r="DA39" s="130" t="s">
        <v>2279</v>
      </c>
    </row>
    <row r="40" spans="1:105" ht="12" customHeight="1" x14ac:dyDescent="0.25">
      <c r="A40" s="97" t="s">
        <v>50</v>
      </c>
      <c r="B40" s="98">
        <v>1010.7979574775062</v>
      </c>
      <c r="C40" s="98">
        <v>1097.2330277162232</v>
      </c>
      <c r="D40" s="98">
        <v>1027.9025796787591</v>
      </c>
      <c r="E40" s="98">
        <v>1015.7331743750982</v>
      </c>
      <c r="F40" s="98">
        <v>1194.5085038641066</v>
      </c>
      <c r="G40" s="98">
        <v>936.47479765491391</v>
      </c>
      <c r="H40" s="98">
        <v>1128.9450982722974</v>
      </c>
      <c r="I40" s="98">
        <v>1148.8942594501218</v>
      </c>
      <c r="J40" s="98">
        <v>906.59864747826578</v>
      </c>
      <c r="K40" s="98">
        <v>272.77672607334529</v>
      </c>
      <c r="L40" s="98">
        <v>927.6355078806356</v>
      </c>
      <c r="M40" s="98">
        <v>1210.9420605791629</v>
      </c>
      <c r="N40" s="98">
        <v>1255.1724398016604</v>
      </c>
      <c r="O40" s="98">
        <v>923.82725409375257</v>
      </c>
      <c r="P40" s="98">
        <v>1368.5903601573521</v>
      </c>
      <c r="Q40" s="98">
        <v>1134.7936692722185</v>
      </c>
      <c r="R40" s="98">
        <v>884.30029182362534</v>
      </c>
      <c r="S40" s="98">
        <v>927.43154982731926</v>
      </c>
      <c r="T40" s="98">
        <v>1140.3817891606391</v>
      </c>
      <c r="U40" s="98">
        <v>1008.8515735766148</v>
      </c>
      <c r="V40" s="98">
        <v>1222.2754611569915</v>
      </c>
      <c r="W40" s="98">
        <v>1055.5059820436729</v>
      </c>
      <c r="X40" s="98">
        <v>899.68267562727522</v>
      </c>
      <c r="Y40" s="98">
        <v>1010.2555944023244</v>
      </c>
      <c r="DA40" s="63" t="s">
        <v>2280</v>
      </c>
    </row>
    <row r="41" spans="1:105" ht="12" customHeight="1" x14ac:dyDescent="0.25">
      <c r="A41" s="109" t="s">
        <v>120</v>
      </c>
      <c r="B41" s="33">
        <v>803.39736413260403</v>
      </c>
      <c r="C41" s="33">
        <v>801.70885415652697</v>
      </c>
      <c r="D41" s="33">
        <v>797.79069821642713</v>
      </c>
      <c r="E41" s="33">
        <v>824.07480594484605</v>
      </c>
      <c r="F41" s="33">
        <v>809.35147049613363</v>
      </c>
      <c r="G41" s="33">
        <v>827.54130219341118</v>
      </c>
      <c r="H41" s="33">
        <v>879.17084131492732</v>
      </c>
      <c r="I41" s="33">
        <v>793.25787876087884</v>
      </c>
      <c r="J41" s="33">
        <v>832.26474179512445</v>
      </c>
      <c r="K41" s="33">
        <v>886.6723359150451</v>
      </c>
      <c r="L41" s="33">
        <v>917.63450395326493</v>
      </c>
      <c r="M41" s="33">
        <v>811.55885473677506</v>
      </c>
      <c r="N41" s="33">
        <v>865.56035488446071</v>
      </c>
      <c r="O41" s="33">
        <v>875.17038770251418</v>
      </c>
      <c r="P41" s="33">
        <v>744.70736909699735</v>
      </c>
      <c r="Q41" s="33">
        <v>806.97901517161301</v>
      </c>
      <c r="R41" s="33">
        <v>813.67045269641801</v>
      </c>
      <c r="S41" s="33">
        <v>810.67830452576072</v>
      </c>
      <c r="T41" s="33">
        <v>758.8595677650477</v>
      </c>
      <c r="U41" s="33">
        <v>726.18937764740826</v>
      </c>
      <c r="V41" s="33">
        <v>755.14436560169486</v>
      </c>
      <c r="W41" s="33">
        <v>881.79936391280853</v>
      </c>
      <c r="X41" s="33">
        <v>724.00615663833321</v>
      </c>
      <c r="Y41" s="33">
        <v>700.67492451795761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2283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2284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</v>
      </c>
      <c r="C48" s="98">
        <f>IF(RES_hhdet_fec!C48=0,0,RES_hhdet_fec!C48*1000*11630/RES_hhdet_num!C43)</f>
        <v>0</v>
      </c>
      <c r="D48" s="98">
        <f>IF(RES_hhdet_fec!D48=0,0,RES_hhdet_fec!D48*1000*11630/RES_hhdet_num!D43)</f>
        <v>0</v>
      </c>
      <c r="E48" s="98">
        <f>IF(RES_hhdet_fec!E48=0,0,RES_hhdet_fec!E48*1000*11630/RES_hhdet_num!E43)</f>
        <v>0</v>
      </c>
      <c r="F48" s="98">
        <f>IF(RES_hhdet_fec!F48=0,0,RES_hhdet_fec!F48*1000*11630/RES_hhdet_num!F43)</f>
        <v>0</v>
      </c>
      <c r="G48" s="98">
        <f>IF(RES_hhdet_fec!G48=0,0,RES_hhdet_fec!G48*1000*11630/RES_hhdet_num!G43)</f>
        <v>0</v>
      </c>
      <c r="H48" s="98">
        <f>IF(RES_hhdet_fec!H48=0,0,RES_hhdet_fec!H48*1000*11630/RES_hhdet_num!H43)</f>
        <v>0</v>
      </c>
      <c r="I48" s="98">
        <f>IF(RES_hhdet_fec!I48=0,0,RES_hhdet_fec!I48*1000*11630/RES_hhdet_num!I43)</f>
        <v>0</v>
      </c>
      <c r="J48" s="98">
        <f>IF(RES_hhdet_fec!J48=0,0,RES_hhdet_fec!J48*1000*11630/RES_hhdet_num!J43)</f>
        <v>0</v>
      </c>
      <c r="K48" s="98">
        <f>IF(RES_hhdet_fec!K48=0,0,RES_hhdet_fec!K48*1000*11630/RES_hhdet_num!K43)</f>
        <v>0</v>
      </c>
      <c r="L48" s="98">
        <f>IF(RES_hhdet_fec!L48=0,0,RES_hhdet_fec!L48*1000*11630/RES_hhdet_num!L43)</f>
        <v>0</v>
      </c>
      <c r="M48" s="98">
        <f>IF(RES_hhdet_fec!M48=0,0,RES_hhdet_fec!M48*1000*11630/RES_hhdet_num!M43)</f>
        <v>0</v>
      </c>
      <c r="N48" s="98">
        <f>IF(RES_hhdet_fec!N48=0,0,RES_hhdet_fec!N48*1000*11630/RES_hhdet_num!N43)</f>
        <v>0</v>
      </c>
      <c r="O48" s="98">
        <f>IF(RES_hhdet_fec!O48=0,0,RES_hhdet_fec!O48*1000*11630/RES_hhdet_num!O43)</f>
        <v>0</v>
      </c>
      <c r="P48" s="98">
        <f>IF(RES_hhdet_fec!P48=0,0,RES_hhdet_fec!P48*1000*11630/RES_hhdet_num!P43)</f>
        <v>0</v>
      </c>
      <c r="Q48" s="98">
        <f>IF(RES_hhdet_fec!Q48=0,0,RES_hhdet_fec!Q48*1000*11630/RES_hhdet_num!Q43)</f>
        <v>0</v>
      </c>
      <c r="R48" s="98">
        <f>IF(RES_hhdet_fec!R48=0,0,RES_hhdet_fec!R48*1000*11630/RES_hhdet_num!R43)</f>
        <v>0</v>
      </c>
      <c r="S48" s="98">
        <f>IF(RES_hhdet_fec!S48=0,0,RES_hhdet_fec!S48*1000*11630/RES_hhdet_num!S43)</f>
        <v>0</v>
      </c>
      <c r="T48" s="98">
        <f>IF(RES_hhdet_fec!T48=0,0,RES_hhdet_fec!T48*1000*11630/RES_hhdet_num!T43)</f>
        <v>0</v>
      </c>
      <c r="U48" s="98">
        <f>IF(RES_hhdet_fec!U48=0,0,RES_hhdet_fec!U48*1000*11630/RES_hhdet_num!U43)</f>
        <v>0</v>
      </c>
      <c r="V48" s="98">
        <f>IF(RES_hhdet_fec!V48=0,0,RES_hhdet_fec!V48*1000*11630/RES_hhdet_num!V43)</f>
        <v>0</v>
      </c>
      <c r="W48" s="98">
        <f>IF(RES_hhdet_fec!W48=0,0,RES_hhdet_fec!W48*1000*11630/RES_hhdet_num!W43)</f>
        <v>0</v>
      </c>
      <c r="X48" s="98">
        <f>IF(RES_hhdet_fec!X48=0,0,RES_hhdet_fec!X48*1000*11630/RES_hhdet_num!X43)</f>
        <v>0</v>
      </c>
      <c r="Y48" s="98">
        <f>IF(RES_hhdet_fec!Y48=0,0,RES_hhdet_fec!Y48*1000*11630/RES_hhdet_num!Y43)</f>
        <v>0</v>
      </c>
      <c r="DA48" s="63" t="s">
        <v>2287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2288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2289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2290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2291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2292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2293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2294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2295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2296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2297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2298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19596.560614402519</v>
      </c>
      <c r="C62" s="117">
        <f t="shared" si="21"/>
        <v>22177.636724365726</v>
      </c>
      <c r="D62" s="117">
        <f t="shared" si="21"/>
        <v>20422.866817324459</v>
      </c>
      <c r="E62" s="117">
        <f t="shared" si="21"/>
        <v>21366.341314142261</v>
      </c>
      <c r="F62" s="117">
        <f t="shared" si="21"/>
        <v>20604.672016184843</v>
      </c>
      <c r="G62" s="117">
        <f t="shared" si="21"/>
        <v>20130.606408790707</v>
      </c>
      <c r="H62" s="117">
        <f t="shared" si="21"/>
        <v>20385.979494248466</v>
      </c>
      <c r="I62" s="117">
        <f t="shared" si="21"/>
        <v>18877.929953227078</v>
      </c>
      <c r="J62" s="117">
        <f t="shared" si="21"/>
        <v>18964.024721235717</v>
      </c>
      <c r="K62" s="117">
        <f t="shared" si="21"/>
        <v>19404.460849348881</v>
      </c>
      <c r="L62" s="117">
        <f t="shared" si="21"/>
        <v>22638.399352289827</v>
      </c>
      <c r="M62" s="117">
        <f t="shared" si="21"/>
        <v>19506.715146150986</v>
      </c>
      <c r="N62" s="117">
        <f t="shared" si="21"/>
        <v>20012.082684472538</v>
      </c>
      <c r="O62" s="117">
        <f t="shared" si="21"/>
        <v>20620.359632016429</v>
      </c>
      <c r="P62" s="117">
        <f t="shared" si="21"/>
        <v>16984.780024524989</v>
      </c>
      <c r="Q62" s="117">
        <f t="shared" si="21"/>
        <v>18013.993066117338</v>
      </c>
      <c r="R62" s="117">
        <f t="shared" ref="R62:V62" si="22">R63+R66+R68+R77</f>
        <v>19354.394609059851</v>
      </c>
      <c r="S62" s="117">
        <f t="shared" si="22"/>
        <v>19082.14255457043</v>
      </c>
      <c r="T62" s="117">
        <f t="shared" si="22"/>
        <v>17885.432586542283</v>
      </c>
      <c r="U62" s="117">
        <f t="shared" si="22"/>
        <v>17113.287679703033</v>
      </c>
      <c r="V62" s="117">
        <f t="shared" si="22"/>
        <v>17712.83570901565</v>
      </c>
      <c r="W62" s="117">
        <f t="shared" ref="W62:Y62" si="23">W63+W66+W68+W77</f>
        <v>19862.094278983237</v>
      </c>
      <c r="X62" s="117">
        <f t="shared" si="23"/>
        <v>16429.230369300167</v>
      </c>
      <c r="Y62" s="117">
        <f t="shared" si="23"/>
        <v>14560.114212027314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16232.129249784837</v>
      </c>
      <c r="C63" s="122">
        <f t="shared" si="24"/>
        <v>18593.271468224913</v>
      </c>
      <c r="D63" s="122">
        <f t="shared" si="24"/>
        <v>17015.563605904234</v>
      </c>
      <c r="E63" s="122">
        <f t="shared" si="24"/>
        <v>17766.264926196134</v>
      </c>
      <c r="F63" s="122">
        <f t="shared" si="24"/>
        <v>17117.422565001521</v>
      </c>
      <c r="G63" s="122">
        <f t="shared" si="24"/>
        <v>16480.57631751951</v>
      </c>
      <c r="H63" s="122">
        <f t="shared" si="24"/>
        <v>16753.236060289975</v>
      </c>
      <c r="I63" s="122">
        <f t="shared" si="24"/>
        <v>15525.47865581634</v>
      </c>
      <c r="J63" s="122">
        <f t="shared" si="24"/>
        <v>15592.969078311076</v>
      </c>
      <c r="K63" s="122">
        <f t="shared" si="24"/>
        <v>16092.893915763176</v>
      </c>
      <c r="L63" s="122">
        <f t="shared" si="24"/>
        <v>19088.914734978549</v>
      </c>
      <c r="M63" s="122">
        <f t="shared" si="24"/>
        <v>16517.169195399369</v>
      </c>
      <c r="N63" s="122">
        <f t="shared" si="24"/>
        <v>16961.411745594349</v>
      </c>
      <c r="O63" s="122">
        <f t="shared" si="24"/>
        <v>17556.108494997286</v>
      </c>
      <c r="P63" s="122">
        <f t="shared" si="24"/>
        <v>14308.932679668787</v>
      </c>
      <c r="Q63" s="122">
        <f t="shared" si="24"/>
        <v>15150.577347860084</v>
      </c>
      <c r="R63" s="122">
        <f t="shared" ref="R63:V63" si="25">SUM(R64:R65)</f>
        <v>16275.168968325412</v>
      </c>
      <c r="S63" s="122">
        <f t="shared" si="25"/>
        <v>15954.396884677308</v>
      </c>
      <c r="T63" s="122">
        <f t="shared" si="25"/>
        <v>14938.896921501593</v>
      </c>
      <c r="U63" s="122">
        <f t="shared" si="25"/>
        <v>14310.984351786799</v>
      </c>
      <c r="V63" s="122">
        <f t="shared" si="25"/>
        <v>14724.977913450652</v>
      </c>
      <c r="W63" s="122">
        <f t="shared" ref="W63:Y63" si="26">SUM(W64:W65)</f>
        <v>16684.269582817087</v>
      </c>
      <c r="X63" s="122">
        <f t="shared" si="26"/>
        <v>13950.531139709161</v>
      </c>
      <c r="Y63" s="122">
        <f t="shared" si="26"/>
        <v>12183.003043036555</v>
      </c>
      <c r="DA63" s="130" t="s">
        <v>2301</v>
      </c>
    </row>
    <row r="64" spans="1:105" ht="12" customHeight="1" x14ac:dyDescent="0.25">
      <c r="A64" s="97" t="s">
        <v>212</v>
      </c>
      <c r="B64" s="98">
        <v>16073.852784296314</v>
      </c>
      <c r="C64" s="98">
        <v>18412.27401383152</v>
      </c>
      <c r="D64" s="98">
        <v>16853.874204942578</v>
      </c>
      <c r="E64" s="98">
        <v>17597.363230751529</v>
      </c>
      <c r="F64" s="98">
        <v>16956.605797163087</v>
      </c>
      <c r="G64" s="98">
        <v>16327.110093681584</v>
      </c>
      <c r="H64" s="98">
        <v>16597.082188044929</v>
      </c>
      <c r="I64" s="98">
        <v>15385.575234420921</v>
      </c>
      <c r="J64" s="98">
        <v>15452.275515447272</v>
      </c>
      <c r="K64" s="98">
        <v>15946.809057275719</v>
      </c>
      <c r="L64" s="98">
        <v>18909.86275742864</v>
      </c>
      <c r="M64" s="98">
        <v>16368.245738867618</v>
      </c>
      <c r="N64" s="98">
        <v>16803.393762739495</v>
      </c>
      <c r="O64" s="98">
        <v>17388.760578307825</v>
      </c>
      <c r="P64" s="98">
        <v>14177.11243991732</v>
      </c>
      <c r="Q64" s="98">
        <v>15006.173183596849</v>
      </c>
      <c r="R64" s="98">
        <v>16114.171006407974</v>
      </c>
      <c r="S64" s="98">
        <v>15790.936235819874</v>
      </c>
      <c r="T64" s="98">
        <v>14782.943380173776</v>
      </c>
      <c r="U64" s="98">
        <v>14156.794868567407</v>
      </c>
      <c r="V64" s="98">
        <v>14561.678783614865</v>
      </c>
      <c r="W64" s="98">
        <v>16496.135948263767</v>
      </c>
      <c r="X64" s="98">
        <v>13792.918738371136</v>
      </c>
      <c r="Y64" s="98">
        <v>12044.245135082218</v>
      </c>
      <c r="DA64" s="63" t="s">
        <v>2302</v>
      </c>
    </row>
    <row r="65" spans="1:105" ht="12" customHeight="1" x14ac:dyDescent="0.25">
      <c r="A65" s="97" t="s">
        <v>53</v>
      </c>
      <c r="B65" s="98">
        <v>158.276465488523</v>
      </c>
      <c r="C65" s="98">
        <v>180.99745439339154</v>
      </c>
      <c r="D65" s="98">
        <v>161.68940096165363</v>
      </c>
      <c r="E65" s="98">
        <v>168.90169544460667</v>
      </c>
      <c r="F65" s="98">
        <v>160.81676783843326</v>
      </c>
      <c r="G65" s="98">
        <v>153.46622383792459</v>
      </c>
      <c r="H65" s="98">
        <v>156.15387224504701</v>
      </c>
      <c r="I65" s="98">
        <v>139.90342139541863</v>
      </c>
      <c r="J65" s="98">
        <v>140.69356286380346</v>
      </c>
      <c r="K65" s="98">
        <v>146.0848584874573</v>
      </c>
      <c r="L65" s="98">
        <v>179.05197754990749</v>
      </c>
      <c r="M65" s="98">
        <v>148.92345653175076</v>
      </c>
      <c r="N65" s="98">
        <v>158.01798285485407</v>
      </c>
      <c r="O65" s="98">
        <v>167.34791668946042</v>
      </c>
      <c r="P65" s="98">
        <v>131.82023975146618</v>
      </c>
      <c r="Q65" s="98">
        <v>144.40416426323472</v>
      </c>
      <c r="R65" s="98">
        <v>160.99796191743746</v>
      </c>
      <c r="S65" s="98">
        <v>163.4606488574336</v>
      </c>
      <c r="T65" s="98">
        <v>155.95354132781753</v>
      </c>
      <c r="U65" s="98">
        <v>154.18948321939175</v>
      </c>
      <c r="V65" s="98">
        <v>163.299129835786</v>
      </c>
      <c r="W65" s="98">
        <v>188.13363455332049</v>
      </c>
      <c r="X65" s="98">
        <v>157.61240133802556</v>
      </c>
      <c r="Y65" s="98">
        <v>138.75790795433778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1.9990985699513957</v>
      </c>
      <c r="C66" s="122">
        <f t="shared" si="27"/>
        <v>1.6912392694554794</v>
      </c>
      <c r="D66" s="122">
        <f t="shared" si="27"/>
        <v>1.5741624331556339</v>
      </c>
      <c r="E66" s="122">
        <f t="shared" si="27"/>
        <v>1.9855932663773435</v>
      </c>
      <c r="F66" s="122">
        <f t="shared" si="27"/>
        <v>1.6578737492862314</v>
      </c>
      <c r="G66" s="122">
        <f t="shared" si="27"/>
        <v>1.8196903262284194</v>
      </c>
      <c r="H66" s="122">
        <f t="shared" si="27"/>
        <v>2.1755280346696142</v>
      </c>
      <c r="I66" s="122">
        <f t="shared" si="27"/>
        <v>2.1553607657013809</v>
      </c>
      <c r="J66" s="122">
        <f t="shared" si="27"/>
        <v>2.1052163627024649</v>
      </c>
      <c r="K66" s="122">
        <f t="shared" si="27"/>
        <v>2.2913759783073995</v>
      </c>
      <c r="L66" s="122">
        <f t="shared" si="27"/>
        <v>2.8274159727995287</v>
      </c>
      <c r="M66" s="122">
        <f t="shared" si="27"/>
        <v>2.981017354768388</v>
      </c>
      <c r="N66" s="122">
        <f t="shared" si="27"/>
        <v>3.4642732495870203</v>
      </c>
      <c r="O66" s="122">
        <f t="shared" si="27"/>
        <v>4.7152983273349296</v>
      </c>
      <c r="P66" s="122">
        <f t="shared" si="27"/>
        <v>4.300075246136605</v>
      </c>
      <c r="Q66" s="122">
        <f t="shared" si="27"/>
        <v>8.8234528715247968</v>
      </c>
      <c r="R66" s="122">
        <f t="shared" si="27"/>
        <v>9.1226587209319536</v>
      </c>
      <c r="S66" s="122">
        <f t="shared" si="27"/>
        <v>9.6433434934520612</v>
      </c>
      <c r="T66" s="122">
        <f t="shared" si="27"/>
        <v>12.639751117685545</v>
      </c>
      <c r="U66" s="122">
        <f t="shared" si="27"/>
        <v>13.243936789010432</v>
      </c>
      <c r="V66" s="122">
        <f t="shared" si="27"/>
        <v>11.885324972261587</v>
      </c>
      <c r="W66" s="122">
        <f t="shared" si="27"/>
        <v>13.33402635479047</v>
      </c>
      <c r="X66" s="122">
        <f t="shared" si="27"/>
        <v>15.833815514396179</v>
      </c>
      <c r="Y66" s="122">
        <f t="shared" si="27"/>
        <v>14.215060173691969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1.9990985699513957</v>
      </c>
      <c r="C67" s="98">
        <f>IF(RES_hhdet_fec!C67=0,0,RES_hhdet_fec!C67*1000*11630/RES_hhdet_num!C62)</f>
        <v>1.6912392694554794</v>
      </c>
      <c r="D67" s="98">
        <f>IF(RES_hhdet_fec!D67=0,0,RES_hhdet_fec!D67*1000*11630/RES_hhdet_num!D62)</f>
        <v>1.5741624331556339</v>
      </c>
      <c r="E67" s="98">
        <f>IF(RES_hhdet_fec!E67=0,0,RES_hhdet_fec!E67*1000*11630/RES_hhdet_num!E62)</f>
        <v>1.9855932663773435</v>
      </c>
      <c r="F67" s="98">
        <f>IF(RES_hhdet_fec!F67=0,0,RES_hhdet_fec!F67*1000*11630/RES_hhdet_num!F62)</f>
        <v>1.6578737492862314</v>
      </c>
      <c r="G67" s="98">
        <f>IF(RES_hhdet_fec!G67=0,0,RES_hhdet_fec!G67*1000*11630/RES_hhdet_num!G62)</f>
        <v>1.8196903262284194</v>
      </c>
      <c r="H67" s="98">
        <f>IF(RES_hhdet_fec!H67=0,0,RES_hhdet_fec!H67*1000*11630/RES_hhdet_num!H62)</f>
        <v>2.1755280346696142</v>
      </c>
      <c r="I67" s="98">
        <f>IF(RES_hhdet_fec!I67=0,0,RES_hhdet_fec!I67*1000*11630/RES_hhdet_num!I62)</f>
        <v>2.1553607657013809</v>
      </c>
      <c r="J67" s="98">
        <f>IF(RES_hhdet_fec!J67=0,0,RES_hhdet_fec!J67*1000*11630/RES_hhdet_num!J62)</f>
        <v>2.1052163627024649</v>
      </c>
      <c r="K67" s="98">
        <f>IF(RES_hhdet_fec!K67=0,0,RES_hhdet_fec!K67*1000*11630/RES_hhdet_num!K62)</f>
        <v>2.2913759783073995</v>
      </c>
      <c r="L67" s="98">
        <f>IF(RES_hhdet_fec!L67=0,0,RES_hhdet_fec!L67*1000*11630/RES_hhdet_num!L62)</f>
        <v>2.8274159727995287</v>
      </c>
      <c r="M67" s="98">
        <f>IF(RES_hhdet_fec!M67=0,0,RES_hhdet_fec!M67*1000*11630/RES_hhdet_num!M62)</f>
        <v>2.981017354768388</v>
      </c>
      <c r="N67" s="98">
        <f>IF(RES_hhdet_fec!N67=0,0,RES_hhdet_fec!N67*1000*11630/RES_hhdet_num!N62)</f>
        <v>3.4642732495870203</v>
      </c>
      <c r="O67" s="98">
        <f>IF(RES_hhdet_fec!O67=0,0,RES_hhdet_fec!O67*1000*11630/RES_hhdet_num!O62)</f>
        <v>4.7152983273349296</v>
      </c>
      <c r="P67" s="98">
        <f>IF(RES_hhdet_fec!P67=0,0,RES_hhdet_fec!P67*1000*11630/RES_hhdet_num!P62)</f>
        <v>4.300075246136605</v>
      </c>
      <c r="Q67" s="98">
        <f>IF(RES_hhdet_fec!Q67=0,0,RES_hhdet_fec!Q67*1000*11630/RES_hhdet_num!Q62)</f>
        <v>8.8234528715247968</v>
      </c>
      <c r="R67" s="98">
        <f>IF(RES_hhdet_fec!R67=0,0,RES_hhdet_fec!R67*1000*11630/RES_hhdet_num!R62)</f>
        <v>9.1226587209319536</v>
      </c>
      <c r="S67" s="98">
        <f>IF(RES_hhdet_fec!S67=0,0,RES_hhdet_fec!S67*1000*11630/RES_hhdet_num!S62)</f>
        <v>9.6433434934520612</v>
      </c>
      <c r="T67" s="98">
        <f>IF(RES_hhdet_fec!T67=0,0,RES_hhdet_fec!T67*1000*11630/RES_hhdet_num!T62)</f>
        <v>12.639751117685545</v>
      </c>
      <c r="U67" s="98">
        <f>IF(RES_hhdet_fec!U67=0,0,RES_hhdet_fec!U67*1000*11630/RES_hhdet_num!U62)</f>
        <v>13.243936789010432</v>
      </c>
      <c r="V67" s="98">
        <f>IF(RES_hhdet_fec!V67=0,0,RES_hhdet_fec!V67*1000*11630/RES_hhdet_num!V62)</f>
        <v>11.885324972261587</v>
      </c>
      <c r="W67" s="98">
        <f>IF(RES_hhdet_fec!W67=0,0,RES_hhdet_fec!W67*1000*11630/RES_hhdet_num!W62)</f>
        <v>13.33402635479047</v>
      </c>
      <c r="X67" s="98">
        <f>IF(RES_hhdet_fec!X67=0,0,RES_hhdet_fec!X67*1000*11630/RES_hhdet_num!X62)</f>
        <v>15.833815514396179</v>
      </c>
      <c r="Y67" s="98">
        <f>IF(RES_hhdet_fec!Y67=0,0,RES_hhdet_fec!Y67*1000*11630/RES_hhdet_num!Y62)</f>
        <v>14.215060173691969</v>
      </c>
      <c r="DA67" s="63" t="s">
        <v>2305</v>
      </c>
    </row>
    <row r="68" spans="1:105" ht="12" customHeight="1" x14ac:dyDescent="0.25">
      <c r="A68" s="121" t="s">
        <v>55</v>
      </c>
      <c r="B68" s="122">
        <v>2370.739092832966</v>
      </c>
      <c r="C68" s="122">
        <v>2538.0040346906981</v>
      </c>
      <c r="D68" s="122">
        <v>2410.7288728152425</v>
      </c>
      <c r="E68" s="122">
        <v>2535.6315827234971</v>
      </c>
      <c r="F68" s="122">
        <v>2433.6624141336511</v>
      </c>
      <c r="G68" s="122">
        <v>2556.8068644525702</v>
      </c>
      <c r="H68" s="122">
        <v>2484.2196567378683</v>
      </c>
      <c r="I68" s="122">
        <v>2343.549345541624</v>
      </c>
      <c r="J68" s="122">
        <v>2301.9750187064228</v>
      </c>
      <c r="K68" s="122">
        <v>2186.8320917148517</v>
      </c>
      <c r="L68" s="122">
        <v>2306.0017478674513</v>
      </c>
      <c r="M68" s="122">
        <v>1944.5401829941586</v>
      </c>
      <c r="N68" s="122">
        <v>1916.7423901668335</v>
      </c>
      <c r="O68" s="122">
        <v>1896.9580648878634</v>
      </c>
      <c r="P68" s="122">
        <v>1742.3647284845742</v>
      </c>
      <c r="Q68" s="122">
        <v>1814.3768027174801</v>
      </c>
      <c r="R68" s="122">
        <v>1958.3249851201397</v>
      </c>
      <c r="S68" s="122">
        <v>2021.7361265563413</v>
      </c>
      <c r="T68" s="122">
        <v>1913.9026408438733</v>
      </c>
      <c r="U68" s="122">
        <v>1817.9097095002821</v>
      </c>
      <c r="V68" s="122">
        <v>1915.8356055982867</v>
      </c>
      <c r="W68" s="122">
        <v>1877.9004312304041</v>
      </c>
      <c r="X68" s="122">
        <v>1528.2200840873909</v>
      </c>
      <c r="Y68" s="122">
        <v>1382.2250062694939</v>
      </c>
      <c r="DA68" s="130" t="s">
        <v>2306</v>
      </c>
    </row>
    <row r="69" spans="1:105" ht="12" customHeight="1" x14ac:dyDescent="0.25">
      <c r="A69" s="97" t="s">
        <v>134</v>
      </c>
      <c r="B69" s="98">
        <v>2379.8722013898096</v>
      </c>
      <c r="C69" s="98">
        <v>2552.0636089705563</v>
      </c>
      <c r="D69" s="98">
        <v>2420.1267105022807</v>
      </c>
      <c r="E69" s="98">
        <v>2547.9311524747473</v>
      </c>
      <c r="F69" s="98">
        <v>2445.6363790784108</v>
      </c>
      <c r="G69" s="98">
        <v>2574.4611971106137</v>
      </c>
      <c r="H69" s="98">
        <v>2493.6524347733516</v>
      </c>
      <c r="I69" s="98">
        <v>2348.5721955898789</v>
      </c>
      <c r="J69" s="98">
        <v>2313.3485327939056</v>
      </c>
      <c r="K69" s="98">
        <v>2193.7429507859065</v>
      </c>
      <c r="L69" s="98">
        <v>2313.7726422052187</v>
      </c>
      <c r="M69" s="98">
        <v>1948.63319681299</v>
      </c>
      <c r="N69" s="98">
        <v>1923.9501943421378</v>
      </c>
      <c r="O69" s="98">
        <v>1903.7740245416903</v>
      </c>
      <c r="P69" s="98">
        <v>1743.1446144489578</v>
      </c>
      <c r="Q69" s="98">
        <v>1817.5300281257594</v>
      </c>
      <c r="R69" s="98">
        <v>1965.9187529866995</v>
      </c>
      <c r="S69" s="98">
        <v>2028.0620445096026</v>
      </c>
      <c r="T69" s="98">
        <v>1917.3749701669262</v>
      </c>
      <c r="U69" s="98">
        <v>1819.914763858834</v>
      </c>
      <c r="V69" s="98">
        <v>1919.0143239422712</v>
      </c>
      <c r="W69" s="98">
        <v>1886.8344559335494</v>
      </c>
      <c r="X69" s="98">
        <v>1528.2568160513895</v>
      </c>
      <c r="Y69" s="98">
        <v>1392.8647935545737</v>
      </c>
      <c r="DA69" s="63" t="s">
        <v>2307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1785.5050191350176</v>
      </c>
      <c r="F70" s="98">
        <v>1734.6046181558554</v>
      </c>
      <c r="G70" s="98">
        <v>1824.1204485035337</v>
      </c>
      <c r="H70" s="98">
        <v>1801.4022458767795</v>
      </c>
      <c r="I70" s="98">
        <v>1698.788571896597</v>
      </c>
      <c r="J70" s="98">
        <v>1676.8501534715433</v>
      </c>
      <c r="K70" s="98">
        <v>1608.650865866801</v>
      </c>
      <c r="L70" s="98">
        <v>1701.1573623052541</v>
      </c>
      <c r="M70" s="98">
        <v>1417.4332764577061</v>
      </c>
      <c r="N70" s="98">
        <v>1417.2821454579791</v>
      </c>
      <c r="O70" s="98">
        <v>1421.7563199700996</v>
      </c>
      <c r="P70" s="98">
        <v>1332.2451412206724</v>
      </c>
      <c r="Q70" s="98">
        <v>1390.5253077128511</v>
      </c>
      <c r="R70" s="98">
        <v>1512.3627245737364</v>
      </c>
      <c r="S70" s="98">
        <v>1605.5334564323412</v>
      </c>
      <c r="T70" s="98">
        <v>1552.2173727922543</v>
      </c>
      <c r="U70" s="98">
        <v>1497.6901533814005</v>
      </c>
      <c r="V70" s="98">
        <v>1615.6454167740746</v>
      </c>
      <c r="W70" s="98">
        <v>1563.1402861737756</v>
      </c>
      <c r="X70" s="98">
        <v>1288.7620661187291</v>
      </c>
      <c r="Y70" s="98">
        <v>1153.8110881106386</v>
      </c>
      <c r="DA70" s="63" t="s">
        <v>2308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1131.8599804578125</v>
      </c>
      <c r="F71" s="101">
        <v>1104.6341316352411</v>
      </c>
      <c r="G71" s="101">
        <v>1132.0366297732287</v>
      </c>
      <c r="H71" s="101">
        <v>1152.1575473191465</v>
      </c>
      <c r="I71" s="101">
        <v>1071.33724512461</v>
      </c>
      <c r="J71" s="101">
        <v>1039.2820236955345</v>
      </c>
      <c r="K71" s="101">
        <v>1003.5956964939447</v>
      </c>
      <c r="L71" s="101">
        <v>1037.6216254643093</v>
      </c>
      <c r="M71" s="101">
        <v>792.21112553542059</v>
      </c>
      <c r="N71" s="101">
        <v>771.8615142815803</v>
      </c>
      <c r="O71" s="101">
        <v>754.86653295865597</v>
      </c>
      <c r="P71" s="101">
        <v>743.61821884383312</v>
      </c>
      <c r="Q71" s="101">
        <v>733.12869525595272</v>
      </c>
      <c r="R71" s="101">
        <v>766.62752386942475</v>
      </c>
      <c r="S71" s="101">
        <v>828.29496168242849</v>
      </c>
      <c r="T71" s="101">
        <v>809.27257306417164</v>
      </c>
      <c r="U71" s="101">
        <v>772.82648064721536</v>
      </c>
      <c r="V71" s="101">
        <v>866.8755646260521</v>
      </c>
      <c r="W71" s="101">
        <v>749.44337719887415</v>
      </c>
      <c r="X71" s="101">
        <v>650.15859702494288</v>
      </c>
      <c r="Y71" s="101">
        <v>511.4505206314991</v>
      </c>
      <c r="DA71" s="131" t="s">
        <v>2309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653.64503867720509</v>
      </c>
      <c r="F72" s="104">
        <v>629.97048652061449</v>
      </c>
      <c r="G72" s="104">
        <v>692.08381873030521</v>
      </c>
      <c r="H72" s="104">
        <v>649.24469855763277</v>
      </c>
      <c r="I72" s="104">
        <v>627.45132677198671</v>
      </c>
      <c r="J72" s="104">
        <v>637.56812977600885</v>
      </c>
      <c r="K72" s="104">
        <v>605.0551693728562</v>
      </c>
      <c r="L72" s="104">
        <v>663.53573684094476</v>
      </c>
      <c r="M72" s="104">
        <v>625.22215092228578</v>
      </c>
      <c r="N72" s="104">
        <v>645.42063117639873</v>
      </c>
      <c r="O72" s="104">
        <v>666.88978701144379</v>
      </c>
      <c r="P72" s="104">
        <v>588.62692237683962</v>
      </c>
      <c r="Q72" s="104">
        <v>657.39661245689842</v>
      </c>
      <c r="R72" s="104">
        <v>745.7352007043113</v>
      </c>
      <c r="S72" s="104">
        <v>777.23849474991289</v>
      </c>
      <c r="T72" s="104">
        <v>742.94479972808244</v>
      </c>
      <c r="U72" s="104">
        <v>724.86367273418512</v>
      </c>
      <c r="V72" s="104">
        <v>748.76985214802244</v>
      </c>
      <c r="W72" s="104">
        <v>813.69690897490148</v>
      </c>
      <c r="X72" s="104">
        <v>638.6034690937862</v>
      </c>
      <c r="Y72" s="104">
        <v>642.36056747913949</v>
      </c>
      <c r="DA72" s="132" t="s">
        <v>2310</v>
      </c>
    </row>
    <row r="73" spans="1:105" ht="12" customHeight="1" x14ac:dyDescent="0.25">
      <c r="A73" s="106" t="s">
        <v>122</v>
      </c>
      <c r="B73" s="101">
        <v>2042.68110261724</v>
      </c>
      <c r="C73" s="101">
        <v>2052.3202926817053</v>
      </c>
      <c r="D73" s="101">
        <v>2051.6359708817495</v>
      </c>
      <c r="E73" s="101">
        <v>2103.3679322296562</v>
      </c>
      <c r="F73" s="101">
        <v>2056.7478709346678</v>
      </c>
      <c r="G73" s="101">
        <v>2072.6039368446518</v>
      </c>
      <c r="H73" s="101">
        <v>2135.8797974162062</v>
      </c>
      <c r="I73" s="101">
        <v>2053.4007022860474</v>
      </c>
      <c r="J73" s="101">
        <v>1974.6012767937959</v>
      </c>
      <c r="K73" s="101">
        <v>1934.9264165429809</v>
      </c>
      <c r="L73" s="101">
        <v>1964.119007711635</v>
      </c>
      <c r="M73" s="101">
        <v>1813.5442622509684</v>
      </c>
      <c r="N73" s="101">
        <v>1755.8974231255256</v>
      </c>
      <c r="O73" s="101">
        <v>1716.5660393470819</v>
      </c>
      <c r="P73" s="101">
        <v>1769.0831425333356</v>
      </c>
      <c r="Q73" s="101">
        <v>1760.0720381025817</v>
      </c>
      <c r="R73" s="101">
        <v>1752.5412234913254</v>
      </c>
      <c r="S73" s="101">
        <v>1861.6089775368273</v>
      </c>
      <c r="T73" s="101">
        <v>1849.3622038694891</v>
      </c>
      <c r="U73" s="101">
        <v>1799.0416024232798</v>
      </c>
      <c r="V73" s="101">
        <v>1856.5819839038147</v>
      </c>
      <c r="W73" s="101">
        <v>1677.5650056362838</v>
      </c>
      <c r="X73" s="101">
        <v>1569.3211907170733</v>
      </c>
      <c r="Y73" s="101">
        <v>1276.0581441893023</v>
      </c>
      <c r="DA73" s="131" t="s">
        <v>2311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1648.4170235341305</v>
      </c>
      <c r="F74" s="104">
        <v>1627.6043916027922</v>
      </c>
      <c r="G74" s="104">
        <v>1638.9493804896658</v>
      </c>
      <c r="H74" s="104">
        <v>1720.8084678132286</v>
      </c>
      <c r="I74" s="104">
        <v>1647.1057770173627</v>
      </c>
      <c r="J74" s="104">
        <v>1573.9252943295294</v>
      </c>
      <c r="K74" s="104">
        <v>1552.1488018501786</v>
      </c>
      <c r="L74" s="104">
        <v>1570.1448791728876</v>
      </c>
      <c r="M74" s="104">
        <v>1415.1139175818437</v>
      </c>
      <c r="N74" s="104">
        <v>1369.2872584041472</v>
      </c>
      <c r="O74" s="104">
        <v>1336.6600031267153</v>
      </c>
      <c r="P74" s="104">
        <v>1397.8505556669561</v>
      </c>
      <c r="Q74" s="104">
        <v>1387.2514994033022</v>
      </c>
      <c r="R74" s="104">
        <v>1396.8294379176489</v>
      </c>
      <c r="S74" s="104">
        <v>1498.2964089842178</v>
      </c>
      <c r="T74" s="104">
        <v>1503.163509066035</v>
      </c>
      <c r="U74" s="104">
        <v>1478.9357801324486</v>
      </c>
      <c r="V74" s="104">
        <v>1566.3329883936071</v>
      </c>
      <c r="W74" s="104">
        <v>1403.4413977211584</v>
      </c>
      <c r="X74" s="104">
        <v>1329.9774987265496</v>
      </c>
      <c r="Y74" s="104">
        <v>1083.916091833084</v>
      </c>
      <c r="DA74" s="132" t="s">
        <v>2312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1005.7625022827759</v>
      </c>
      <c r="F75" s="98">
        <v>998.34564343231148</v>
      </c>
      <c r="G75" s="98">
        <v>978.87752022414611</v>
      </c>
      <c r="H75" s="98">
        <v>1063.2905296608142</v>
      </c>
      <c r="I75" s="98">
        <v>1004.5125290638629</v>
      </c>
      <c r="J75" s="98">
        <v>942.66789173455879</v>
      </c>
      <c r="K75" s="98">
        <v>940.96244021587279</v>
      </c>
      <c r="L75" s="98">
        <v>935.20552431868305</v>
      </c>
      <c r="M75" s="98">
        <v>771.64320430721841</v>
      </c>
      <c r="N75" s="98">
        <v>726.24382064184499</v>
      </c>
      <c r="O75" s="98">
        <v>693.85206786353251</v>
      </c>
      <c r="P75" s="98">
        <v>762.29665585931036</v>
      </c>
      <c r="Q75" s="98">
        <v>711.66105626389617</v>
      </c>
      <c r="R75" s="98">
        <v>688.67047153275007</v>
      </c>
      <c r="S75" s="98">
        <v>755.1586516442876</v>
      </c>
      <c r="T75" s="98">
        <v>767.24023939360393</v>
      </c>
      <c r="U75" s="98">
        <v>746.00579288724964</v>
      </c>
      <c r="V75" s="98">
        <v>819.81836050821255</v>
      </c>
      <c r="W75" s="98">
        <v>660.18754500799866</v>
      </c>
      <c r="X75" s="98">
        <v>657.09937855174587</v>
      </c>
      <c r="Y75" s="98">
        <v>471.25799585869896</v>
      </c>
      <c r="DA75" s="63" t="s">
        <v>2313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642.65452125135425</v>
      </c>
      <c r="F76" s="98">
        <v>629.25874817048089</v>
      </c>
      <c r="G76" s="98">
        <v>660.07186026551983</v>
      </c>
      <c r="H76" s="98">
        <v>657.51793815241422</v>
      </c>
      <c r="I76" s="98">
        <v>642.5932479534996</v>
      </c>
      <c r="J76" s="98">
        <v>631.25740259497059</v>
      </c>
      <c r="K76" s="98">
        <v>611.18636163430585</v>
      </c>
      <c r="L76" s="98">
        <v>634.93935485420468</v>
      </c>
      <c r="M76" s="98">
        <v>643.4707132746255</v>
      </c>
      <c r="N76" s="98">
        <v>643.04343776230223</v>
      </c>
      <c r="O76" s="98">
        <v>642.8079352631828</v>
      </c>
      <c r="P76" s="98">
        <v>635.55389980764539</v>
      </c>
      <c r="Q76" s="98">
        <v>675.59044313940615</v>
      </c>
      <c r="R76" s="98">
        <v>708.15896638489903</v>
      </c>
      <c r="S76" s="98">
        <v>743.13775733993009</v>
      </c>
      <c r="T76" s="98">
        <v>735.92326967243116</v>
      </c>
      <c r="U76" s="98">
        <v>732.92998724519884</v>
      </c>
      <c r="V76" s="98">
        <v>746.51462788539459</v>
      </c>
      <c r="W76" s="98">
        <v>743.25385271315997</v>
      </c>
      <c r="X76" s="98">
        <v>672.8781201748036</v>
      </c>
      <c r="Y76" s="98">
        <v>612.65809597438511</v>
      </c>
      <c r="DA76" s="63" t="s">
        <v>2314</v>
      </c>
    </row>
    <row r="77" spans="1:105" ht="12" customHeight="1" x14ac:dyDescent="0.25">
      <c r="A77" s="121" t="s">
        <v>54</v>
      </c>
      <c r="B77" s="122">
        <v>991.69317321476456</v>
      </c>
      <c r="C77" s="122">
        <v>1044.6699821806612</v>
      </c>
      <c r="D77" s="122">
        <v>995.00017617182561</v>
      </c>
      <c r="E77" s="122">
        <v>1062.4592119562517</v>
      </c>
      <c r="F77" s="122">
        <v>1051.9291633003841</v>
      </c>
      <c r="G77" s="122">
        <v>1091.4035364923998</v>
      </c>
      <c r="H77" s="122">
        <v>1146.3482491859552</v>
      </c>
      <c r="I77" s="122">
        <v>1006.7465911034107</v>
      </c>
      <c r="J77" s="122">
        <v>1066.9754078555163</v>
      </c>
      <c r="K77" s="122">
        <v>1122.4434658925456</v>
      </c>
      <c r="L77" s="122">
        <v>1240.6554534710276</v>
      </c>
      <c r="M77" s="122">
        <v>1042.0247504026902</v>
      </c>
      <c r="N77" s="122">
        <v>1130.4642754617666</v>
      </c>
      <c r="O77" s="122">
        <v>1162.577773803946</v>
      </c>
      <c r="P77" s="122">
        <v>929.18254112549232</v>
      </c>
      <c r="Q77" s="122">
        <v>1040.2154626682486</v>
      </c>
      <c r="R77" s="122">
        <v>1111.7779968933685</v>
      </c>
      <c r="S77" s="122">
        <v>1096.3661998433283</v>
      </c>
      <c r="T77" s="122">
        <v>1019.9932730791311</v>
      </c>
      <c r="U77" s="122">
        <v>971.14968162694197</v>
      </c>
      <c r="V77" s="122">
        <v>1060.1368649944482</v>
      </c>
      <c r="W77" s="122">
        <v>1286.5902385809568</v>
      </c>
      <c r="X77" s="122">
        <v>934.64532998922073</v>
      </c>
      <c r="Y77" s="122">
        <v>980.67110254757517</v>
      </c>
      <c r="DA77" s="130" t="s">
        <v>2315</v>
      </c>
    </row>
    <row r="78" spans="1:105" ht="12" customHeight="1" x14ac:dyDescent="0.25">
      <c r="A78" s="97" t="s">
        <v>189</v>
      </c>
      <c r="B78" s="98">
        <v>1007.0584408984471</v>
      </c>
      <c r="C78" s="98">
        <v>1064.1804697486407</v>
      </c>
      <c r="D78" s="98">
        <v>1008.28391286095</v>
      </c>
      <c r="E78" s="98">
        <v>1076.4314019320805</v>
      </c>
      <c r="F78" s="98">
        <v>1064.2639813155638</v>
      </c>
      <c r="G78" s="98">
        <v>1103.8225368705248</v>
      </c>
      <c r="H78" s="98">
        <v>1154.6533350628774</v>
      </c>
      <c r="I78" s="98">
        <v>1010.5750699217377</v>
      </c>
      <c r="J78" s="98">
        <v>1074.6328353107426</v>
      </c>
      <c r="K78" s="98">
        <v>1128.1055660489637</v>
      </c>
      <c r="L78" s="98">
        <v>1247.0531313069325</v>
      </c>
      <c r="M78" s="98">
        <v>1047.1395175578855</v>
      </c>
      <c r="N78" s="98">
        <v>1139.5170456585352</v>
      </c>
      <c r="O78" s="98">
        <v>1170.9917863682747</v>
      </c>
      <c r="P78" s="98">
        <v>934.57228391007845</v>
      </c>
      <c r="Q78" s="98">
        <v>1046.9365297166553</v>
      </c>
      <c r="R78" s="98">
        <v>1120.2142103476147</v>
      </c>
      <c r="S78" s="98">
        <v>1104.3151262365759</v>
      </c>
      <c r="T78" s="98">
        <v>1027.1014909914925</v>
      </c>
      <c r="U78" s="98">
        <v>977.8294665839901</v>
      </c>
      <c r="V78" s="98">
        <v>1069.7833669476975</v>
      </c>
      <c r="W78" s="98">
        <v>1303.2322487165275</v>
      </c>
      <c r="X78" s="98">
        <v>946.10154580602591</v>
      </c>
      <c r="Y78" s="98">
        <v>1005.257440949154</v>
      </c>
      <c r="DA78" s="63" t="s">
        <v>2316</v>
      </c>
    </row>
    <row r="79" spans="1:105" ht="12" customHeight="1" x14ac:dyDescent="0.25">
      <c r="A79" s="109" t="s">
        <v>120</v>
      </c>
      <c r="B79" s="33">
        <v>803.39736413260403</v>
      </c>
      <c r="C79" s="33">
        <v>801.34197385614095</v>
      </c>
      <c r="D79" s="33">
        <v>797.83956041398005</v>
      </c>
      <c r="E79" s="33">
        <v>823.96812011047382</v>
      </c>
      <c r="F79" s="33">
        <v>809.3450411773166</v>
      </c>
      <c r="G79" s="33">
        <v>826.30796396931862</v>
      </c>
      <c r="H79" s="33">
        <v>877.08692109207243</v>
      </c>
      <c r="I79" s="33">
        <v>791.46253533636582</v>
      </c>
      <c r="J79" s="33">
        <v>828.8130129611975</v>
      </c>
      <c r="K79" s="33">
        <v>882.57094787530752</v>
      </c>
      <c r="L79" s="33">
        <v>912.39600162458521</v>
      </c>
      <c r="M79" s="33">
        <v>810.52771451923343</v>
      </c>
      <c r="N79" s="33">
        <v>866.08774326109096</v>
      </c>
      <c r="O79" s="33">
        <v>871.09683120952786</v>
      </c>
      <c r="P79" s="33">
        <v>741.83569046626042</v>
      </c>
      <c r="Q79" s="33">
        <v>805.32819306352462</v>
      </c>
      <c r="R79" s="33">
        <v>814.94583172902003</v>
      </c>
      <c r="S79" s="33">
        <v>815.40640826241872</v>
      </c>
      <c r="T79" s="33">
        <v>768.10160441835956</v>
      </c>
      <c r="U79" s="33">
        <v>734.50287147398933</v>
      </c>
      <c r="V79" s="33">
        <v>751.13330125087066</v>
      </c>
      <c r="W79" s="33">
        <v>865.88269700207911</v>
      </c>
      <c r="X79" s="33">
        <v>712.68656235267201</v>
      </c>
      <c r="Y79" s="33">
        <v>688.31598910088746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21589.936459167191</v>
      </c>
      <c r="C81" s="117">
        <f t="shared" si="28"/>
        <v>22421.975684981931</v>
      </c>
      <c r="D81" s="117">
        <f t="shared" si="28"/>
        <v>21780.287868487048</v>
      </c>
      <c r="E81" s="117">
        <f t="shared" si="28"/>
        <v>21290.630365222245</v>
      </c>
      <c r="F81" s="117">
        <f t="shared" si="28"/>
        <v>20480.905069989265</v>
      </c>
      <c r="G81" s="117">
        <f t="shared" si="28"/>
        <v>19600.757636383638</v>
      </c>
      <c r="H81" s="117">
        <f t="shared" si="28"/>
        <v>19133.453974154741</v>
      </c>
      <c r="I81" s="117">
        <f t="shared" si="28"/>
        <v>18244.631302197042</v>
      </c>
      <c r="J81" s="117">
        <f t="shared" si="28"/>
        <v>18196.604674653303</v>
      </c>
      <c r="K81" s="117">
        <f t="shared" si="28"/>
        <v>18547.798957454557</v>
      </c>
      <c r="L81" s="117">
        <f t="shared" si="28"/>
        <v>18968.0995924374</v>
      </c>
      <c r="M81" s="117">
        <f t="shared" si="28"/>
        <v>18398.788032878285</v>
      </c>
      <c r="N81" s="117">
        <f t="shared" si="28"/>
        <v>18262.378664880049</v>
      </c>
      <c r="O81" s="117">
        <f t="shared" si="28"/>
        <v>17704.259037425192</v>
      </c>
      <c r="P81" s="117">
        <f t="shared" si="28"/>
        <v>17196.23576984313</v>
      </c>
      <c r="Q81" s="117">
        <f t="shared" si="28"/>
        <v>17238.331664807407</v>
      </c>
      <c r="R81" s="117">
        <f t="shared" ref="R81:V81" si="29">R82+R85+R87+R100</f>
        <v>17302.823666404856</v>
      </c>
      <c r="S81" s="117">
        <f t="shared" si="29"/>
        <v>17461.571613623917</v>
      </c>
      <c r="T81" s="117">
        <f t="shared" si="29"/>
        <v>17293.256969644557</v>
      </c>
      <c r="U81" s="117">
        <f t="shared" si="29"/>
        <v>17291.141949406687</v>
      </c>
      <c r="V81" s="117">
        <f t="shared" si="29"/>
        <v>17388.197735655292</v>
      </c>
      <c r="W81" s="117">
        <f t="shared" ref="W81:Y81" si="30">W82+W85+W87+W100</f>
        <v>18676.542128653025</v>
      </c>
      <c r="X81" s="117">
        <f t="shared" si="30"/>
        <v>17520.427350358681</v>
      </c>
      <c r="Y81" s="117">
        <f t="shared" si="30"/>
        <v>15144.55556008973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18529.89121450948</v>
      </c>
      <c r="C82" s="122">
        <f t="shared" si="31"/>
        <v>19366.608671594033</v>
      </c>
      <c r="D82" s="122">
        <f t="shared" si="31"/>
        <v>18737.7796682673</v>
      </c>
      <c r="E82" s="122">
        <f t="shared" si="31"/>
        <v>18208.669929928845</v>
      </c>
      <c r="F82" s="122">
        <f t="shared" si="31"/>
        <v>17468.850022995077</v>
      </c>
      <c r="G82" s="122">
        <f t="shared" si="31"/>
        <v>16551.259997143268</v>
      </c>
      <c r="H82" s="122">
        <f t="shared" si="31"/>
        <v>16022.286933930711</v>
      </c>
      <c r="I82" s="122">
        <f t="shared" si="31"/>
        <v>15297.576859374067</v>
      </c>
      <c r="J82" s="122">
        <f t="shared" si="31"/>
        <v>15297.03455699515</v>
      </c>
      <c r="K82" s="122">
        <f t="shared" si="31"/>
        <v>15671.032083658485</v>
      </c>
      <c r="L82" s="122">
        <f t="shared" si="31"/>
        <v>16083.119504406483</v>
      </c>
      <c r="M82" s="122">
        <f t="shared" si="31"/>
        <v>15752.736344927605</v>
      </c>
      <c r="N82" s="122">
        <f t="shared" si="31"/>
        <v>15635.890326088362</v>
      </c>
      <c r="O82" s="122">
        <f t="shared" si="31"/>
        <v>15155.966584291447</v>
      </c>
      <c r="P82" s="122">
        <f t="shared" si="31"/>
        <v>14654.526981818384</v>
      </c>
      <c r="Q82" s="122">
        <f t="shared" si="31"/>
        <v>14709.801816454557</v>
      </c>
      <c r="R82" s="122">
        <f t="shared" ref="R82:V82" si="32">SUM(R83:R84)</f>
        <v>14705.294229318943</v>
      </c>
      <c r="S82" s="122">
        <f t="shared" si="32"/>
        <v>14761.717490716461</v>
      </c>
      <c r="T82" s="122">
        <f t="shared" si="32"/>
        <v>14643.077090923593</v>
      </c>
      <c r="U82" s="122">
        <f t="shared" si="32"/>
        <v>14733.465842741114</v>
      </c>
      <c r="V82" s="122">
        <f t="shared" si="32"/>
        <v>14756.623773343292</v>
      </c>
      <c r="W82" s="122">
        <f t="shared" ref="W82:Y82" si="33">SUM(W83:W84)</f>
        <v>16059.349956308577</v>
      </c>
      <c r="X82" s="122">
        <f t="shared" si="33"/>
        <v>15219.829556891724</v>
      </c>
      <c r="Y82" s="122">
        <f t="shared" si="33"/>
        <v>13068.894418685964</v>
      </c>
      <c r="DA82" s="130" t="s">
        <v>2319</v>
      </c>
    </row>
    <row r="83" spans="1:105" ht="12" customHeight="1" x14ac:dyDescent="0.25">
      <c r="A83" s="97" t="s">
        <v>199</v>
      </c>
      <c r="B83" s="98">
        <v>18463.987787740803</v>
      </c>
      <c r="C83" s="98">
        <v>19297.113007040349</v>
      </c>
      <c r="D83" s="98">
        <v>18670.815143818101</v>
      </c>
      <c r="E83" s="98">
        <v>18142.404038915563</v>
      </c>
      <c r="F83" s="98">
        <v>17404.678864766698</v>
      </c>
      <c r="G83" s="98">
        <v>16489.656314341952</v>
      </c>
      <c r="H83" s="98">
        <v>15961.20565150089</v>
      </c>
      <c r="I83" s="98">
        <v>15239.900584437211</v>
      </c>
      <c r="J83" s="98">
        <v>15238.516355150836</v>
      </c>
      <c r="K83" s="98">
        <v>15609.97079192927</v>
      </c>
      <c r="L83" s="98">
        <v>16017.910967314408</v>
      </c>
      <c r="M83" s="98">
        <v>15690.714290186916</v>
      </c>
      <c r="N83" s="98">
        <v>15572.005187835715</v>
      </c>
      <c r="O83" s="98">
        <v>15092.506182063495</v>
      </c>
      <c r="P83" s="98">
        <v>14595.24226165905</v>
      </c>
      <c r="Q83" s="98">
        <v>14649.118969769344</v>
      </c>
      <c r="R83" s="98">
        <v>14643.570429835976</v>
      </c>
      <c r="S83" s="98">
        <v>14698.766692608759</v>
      </c>
      <c r="T83" s="98">
        <v>14580.117300027556</v>
      </c>
      <c r="U83" s="98">
        <v>14668.613095373472</v>
      </c>
      <c r="V83" s="98">
        <v>14690.436474332902</v>
      </c>
      <c r="W83" s="98">
        <v>15986.711301082178</v>
      </c>
      <c r="X83" s="98">
        <v>15151.247646025544</v>
      </c>
      <c r="Y83" s="98">
        <v>13010.059075407258</v>
      </c>
      <c r="DA83" s="63" t="s">
        <v>2320</v>
      </c>
    </row>
    <row r="84" spans="1:105" ht="12" customHeight="1" x14ac:dyDescent="0.25">
      <c r="A84" s="97" t="s">
        <v>53</v>
      </c>
      <c r="B84" s="98">
        <v>65.903426768676695</v>
      </c>
      <c r="C84" s="98">
        <v>69.495664553685685</v>
      </c>
      <c r="D84" s="98">
        <v>66.964524449196986</v>
      </c>
      <c r="E84" s="98">
        <v>66.265891013282484</v>
      </c>
      <c r="F84" s="98">
        <v>64.171158228379056</v>
      </c>
      <c r="G84" s="98">
        <v>61.603682801315337</v>
      </c>
      <c r="H84" s="98">
        <v>61.081282429821066</v>
      </c>
      <c r="I84" s="98">
        <v>57.676274936855052</v>
      </c>
      <c r="J84" s="98">
        <v>58.518201844313417</v>
      </c>
      <c r="K84" s="98">
        <v>61.061291729215171</v>
      </c>
      <c r="L84" s="98">
        <v>65.208537092073598</v>
      </c>
      <c r="M84" s="98">
        <v>62.022054740689569</v>
      </c>
      <c r="N84" s="98">
        <v>63.885138252645874</v>
      </c>
      <c r="O84" s="98">
        <v>63.460402227952741</v>
      </c>
      <c r="P84" s="98">
        <v>59.28472015933361</v>
      </c>
      <c r="Q84" s="98">
        <v>60.682846685213718</v>
      </c>
      <c r="R84" s="98">
        <v>61.723799482966591</v>
      </c>
      <c r="S84" s="98">
        <v>62.950798107702241</v>
      </c>
      <c r="T84" s="98">
        <v>62.959790896037568</v>
      </c>
      <c r="U84" s="98">
        <v>64.852747367642579</v>
      </c>
      <c r="V84" s="98">
        <v>66.187299010389921</v>
      </c>
      <c r="W84" s="98">
        <v>72.638655226399024</v>
      </c>
      <c r="X84" s="98">
        <v>68.581910866179157</v>
      </c>
      <c r="Y84" s="98">
        <v>58.835343278705984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1.9996302774082986</v>
      </c>
      <c r="C85" s="122">
        <f t="shared" si="34"/>
        <v>1.7040842692774574</v>
      </c>
      <c r="D85" s="122">
        <f t="shared" si="34"/>
        <v>1.5228489647278156</v>
      </c>
      <c r="E85" s="122">
        <f t="shared" si="34"/>
        <v>1.9417961755158113</v>
      </c>
      <c r="F85" s="122">
        <f t="shared" si="34"/>
        <v>1.6786558098131334</v>
      </c>
      <c r="G85" s="122">
        <f t="shared" si="34"/>
        <v>1.9113655039243795</v>
      </c>
      <c r="H85" s="122">
        <f t="shared" si="34"/>
        <v>2.3855521254525023</v>
      </c>
      <c r="I85" s="122">
        <f t="shared" si="34"/>
        <v>2.4005532589436736</v>
      </c>
      <c r="J85" s="122">
        <f t="shared" si="34"/>
        <v>2.4322648474819708</v>
      </c>
      <c r="K85" s="122">
        <f t="shared" si="34"/>
        <v>2.7076085253151496</v>
      </c>
      <c r="L85" s="122">
        <f t="shared" si="34"/>
        <v>3.3553654166601645</v>
      </c>
      <c r="M85" s="122">
        <f t="shared" si="34"/>
        <v>3.4144265828671982</v>
      </c>
      <c r="N85" s="122">
        <f t="shared" si="34"/>
        <v>3.8130330346789418</v>
      </c>
      <c r="O85" s="122">
        <f t="shared" si="34"/>
        <v>5.0391587422135462</v>
      </c>
      <c r="P85" s="122">
        <f t="shared" si="34"/>
        <v>4.6248242205375725</v>
      </c>
      <c r="Q85" s="122">
        <f t="shared" si="34"/>
        <v>9.7637447201522161</v>
      </c>
      <c r="R85" s="122">
        <f t="shared" si="34"/>
        <v>9.8841246472845938</v>
      </c>
      <c r="S85" s="122">
        <f t="shared" si="34"/>
        <v>9.4713280990934319</v>
      </c>
      <c r="T85" s="122">
        <f t="shared" si="34"/>
        <v>11.637808205753824</v>
      </c>
      <c r="U85" s="122">
        <f t="shared" si="34"/>
        <v>12.194148718469908</v>
      </c>
      <c r="V85" s="122">
        <f t="shared" si="34"/>
        <v>11.503751280895681</v>
      </c>
      <c r="W85" s="122">
        <f t="shared" si="34"/>
        <v>13.261809813444813</v>
      </c>
      <c r="X85" s="122">
        <f t="shared" si="34"/>
        <v>15.750932418750898</v>
      </c>
      <c r="Y85" s="122">
        <f t="shared" si="34"/>
        <v>14.362802402717509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1.9996302774082986</v>
      </c>
      <c r="C86" s="98">
        <f>IF(RES_hhdet_fec!C86=0,0,RES_hhdet_fec!C86*1000*11630/RES_hhdet_num!C81)</f>
        <v>1.7040842692774574</v>
      </c>
      <c r="D86" s="98">
        <f>IF(RES_hhdet_fec!D86=0,0,RES_hhdet_fec!D86*1000*11630/RES_hhdet_num!D81)</f>
        <v>1.5228489647278156</v>
      </c>
      <c r="E86" s="98">
        <f>IF(RES_hhdet_fec!E86=0,0,RES_hhdet_fec!E86*1000*11630/RES_hhdet_num!E81)</f>
        <v>1.9417961755158113</v>
      </c>
      <c r="F86" s="98">
        <f>IF(RES_hhdet_fec!F86=0,0,RES_hhdet_fec!F86*1000*11630/RES_hhdet_num!F81)</f>
        <v>1.6786558098131334</v>
      </c>
      <c r="G86" s="98">
        <f>IF(RES_hhdet_fec!G86=0,0,RES_hhdet_fec!G86*1000*11630/RES_hhdet_num!G81)</f>
        <v>1.9113655039243795</v>
      </c>
      <c r="H86" s="98">
        <f>IF(RES_hhdet_fec!H86=0,0,RES_hhdet_fec!H86*1000*11630/RES_hhdet_num!H81)</f>
        <v>2.3855521254525023</v>
      </c>
      <c r="I86" s="98">
        <f>IF(RES_hhdet_fec!I86=0,0,RES_hhdet_fec!I86*1000*11630/RES_hhdet_num!I81)</f>
        <v>2.4005532589436736</v>
      </c>
      <c r="J86" s="98">
        <f>IF(RES_hhdet_fec!J86=0,0,RES_hhdet_fec!J86*1000*11630/RES_hhdet_num!J81)</f>
        <v>2.4322648474819708</v>
      </c>
      <c r="K86" s="98">
        <f>IF(RES_hhdet_fec!K86=0,0,RES_hhdet_fec!K86*1000*11630/RES_hhdet_num!K81)</f>
        <v>2.7076085253151496</v>
      </c>
      <c r="L86" s="98">
        <f>IF(RES_hhdet_fec!L86=0,0,RES_hhdet_fec!L86*1000*11630/RES_hhdet_num!L81)</f>
        <v>3.3553654166601645</v>
      </c>
      <c r="M86" s="98">
        <f>IF(RES_hhdet_fec!M86=0,0,RES_hhdet_fec!M86*1000*11630/RES_hhdet_num!M81)</f>
        <v>3.4144265828671982</v>
      </c>
      <c r="N86" s="98">
        <f>IF(RES_hhdet_fec!N86=0,0,RES_hhdet_fec!N86*1000*11630/RES_hhdet_num!N81)</f>
        <v>3.8130330346789418</v>
      </c>
      <c r="O86" s="98">
        <f>IF(RES_hhdet_fec!O86=0,0,RES_hhdet_fec!O86*1000*11630/RES_hhdet_num!O81)</f>
        <v>5.0391587422135462</v>
      </c>
      <c r="P86" s="98">
        <f>IF(RES_hhdet_fec!P86=0,0,RES_hhdet_fec!P86*1000*11630/RES_hhdet_num!P81)</f>
        <v>4.6248242205375725</v>
      </c>
      <c r="Q86" s="98">
        <f>IF(RES_hhdet_fec!Q86=0,0,RES_hhdet_fec!Q86*1000*11630/RES_hhdet_num!Q81)</f>
        <v>9.7637447201522161</v>
      </c>
      <c r="R86" s="98">
        <f>IF(RES_hhdet_fec!R86=0,0,RES_hhdet_fec!R86*1000*11630/RES_hhdet_num!R81)</f>
        <v>9.8841246472845938</v>
      </c>
      <c r="S86" s="98">
        <f>IF(RES_hhdet_fec!S86=0,0,RES_hhdet_fec!S86*1000*11630/RES_hhdet_num!S81)</f>
        <v>9.4713280990934319</v>
      </c>
      <c r="T86" s="98">
        <f>IF(RES_hhdet_fec!T86=0,0,RES_hhdet_fec!T86*1000*11630/RES_hhdet_num!T81)</f>
        <v>11.637808205753824</v>
      </c>
      <c r="U86" s="98">
        <f>IF(RES_hhdet_fec!U86=0,0,RES_hhdet_fec!U86*1000*11630/RES_hhdet_num!U81)</f>
        <v>12.194148718469908</v>
      </c>
      <c r="V86" s="98">
        <f>IF(RES_hhdet_fec!V86=0,0,RES_hhdet_fec!V86*1000*11630/RES_hhdet_num!V81)</f>
        <v>11.503751280895681</v>
      </c>
      <c r="W86" s="98">
        <f>IF(RES_hhdet_fec!W86=0,0,RES_hhdet_fec!W86*1000*11630/RES_hhdet_num!W81)</f>
        <v>13.261809813444813</v>
      </c>
      <c r="X86" s="98">
        <f>IF(RES_hhdet_fec!X86=0,0,RES_hhdet_fec!X86*1000*11630/RES_hhdet_num!X81)</f>
        <v>15.750932418750898</v>
      </c>
      <c r="Y86" s="98">
        <f>IF(RES_hhdet_fec!Y86=0,0,RES_hhdet_fec!Y86*1000*11630/RES_hhdet_num!Y81)</f>
        <v>14.362802402717509</v>
      </c>
      <c r="DA86" s="63" t="s">
        <v>2323</v>
      </c>
    </row>
    <row r="87" spans="1:105" ht="12" customHeight="1" x14ac:dyDescent="0.25">
      <c r="A87" s="121" t="s">
        <v>55</v>
      </c>
      <c r="B87" s="122">
        <v>2222.9076919788008</v>
      </c>
      <c r="C87" s="122">
        <v>2216.6017105238229</v>
      </c>
      <c r="D87" s="122">
        <v>2214.0803635857396</v>
      </c>
      <c r="E87" s="122">
        <v>2233.2742825247428</v>
      </c>
      <c r="F87" s="122">
        <v>2169.807676195715</v>
      </c>
      <c r="G87" s="122">
        <v>2201.5235709123049</v>
      </c>
      <c r="H87" s="122">
        <v>2206.7874396597408</v>
      </c>
      <c r="I87" s="122">
        <v>2126.0253451000553</v>
      </c>
      <c r="J87" s="122">
        <v>2044.9060765424726</v>
      </c>
      <c r="K87" s="122">
        <v>1979.8751922313579</v>
      </c>
      <c r="L87" s="122">
        <v>1946.5501581133128</v>
      </c>
      <c r="M87" s="122">
        <v>1793.7179681036889</v>
      </c>
      <c r="N87" s="122">
        <v>1725.7049032352656</v>
      </c>
      <c r="O87" s="122">
        <v>1655.7430038123648</v>
      </c>
      <c r="P87" s="122">
        <v>1732.2653019138781</v>
      </c>
      <c r="Q87" s="122">
        <v>1685.8631645737848</v>
      </c>
      <c r="R87" s="122">
        <v>1748.5464225993717</v>
      </c>
      <c r="S87" s="122">
        <v>1857.4805141313575</v>
      </c>
      <c r="T87" s="122">
        <v>1836.9775293893322</v>
      </c>
      <c r="U87" s="122">
        <v>1779.5164703379687</v>
      </c>
      <c r="V87" s="122">
        <v>1809.5767637322901</v>
      </c>
      <c r="W87" s="122">
        <v>1701.3339011500329</v>
      </c>
      <c r="X87" s="122">
        <v>1551.8963318473554</v>
      </c>
      <c r="Y87" s="122">
        <v>1344.3176854650221</v>
      </c>
      <c r="DA87" s="130" t="s">
        <v>2324</v>
      </c>
    </row>
    <row r="88" spans="1:105" ht="12" customHeight="1" x14ac:dyDescent="0.25">
      <c r="A88" s="97" t="s">
        <v>132</v>
      </c>
      <c r="B88" s="98">
        <v>2806.3014604414766</v>
      </c>
      <c r="C88" s="98">
        <v>2740.1919963208288</v>
      </c>
      <c r="D88" s="98">
        <v>2753.6865864645688</v>
      </c>
      <c r="E88" s="98">
        <v>2692.3047200196465</v>
      </c>
      <c r="F88" s="98">
        <v>2563.702561970676</v>
      </c>
      <c r="G88" s="98">
        <v>2639.6991470162825</v>
      </c>
      <c r="H88" s="98">
        <v>2455.0094741994008</v>
      </c>
      <c r="I88" s="98">
        <v>2403.2367934975287</v>
      </c>
      <c r="J88" s="98">
        <v>2292.6384869253443</v>
      </c>
      <c r="K88" s="98">
        <v>2165.3316590188606</v>
      </c>
      <c r="L88" s="98">
        <v>1966.4301842634852</v>
      </c>
      <c r="M88" s="98">
        <v>1846.2084941649894</v>
      </c>
      <c r="N88" s="98">
        <v>1720.183854946674</v>
      </c>
      <c r="O88" s="98">
        <v>1600.5578116426268</v>
      </c>
      <c r="P88" s="98">
        <v>1781.9798492251889</v>
      </c>
      <c r="Q88" s="98">
        <v>1596.6005000087175</v>
      </c>
      <c r="R88" s="98">
        <v>1742.2970872828075</v>
      </c>
      <c r="S88" s="98">
        <v>1876.1005015144415</v>
      </c>
      <c r="T88" s="98">
        <v>1868.0529838853708</v>
      </c>
      <c r="U88" s="98">
        <v>1803.3879697087025</v>
      </c>
      <c r="V88" s="98">
        <v>1741.9463399555841</v>
      </c>
      <c r="W88" s="98">
        <v>1757.0022311624541</v>
      </c>
      <c r="X88" s="98">
        <v>1531.5678083483347</v>
      </c>
      <c r="Y88" s="98">
        <v>1389.9286046590389</v>
      </c>
      <c r="DA88" s="63" t="s">
        <v>2325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1703.9878421244441</v>
      </c>
      <c r="F89" s="98">
        <v>1677.1928132470382</v>
      </c>
      <c r="G89" s="98">
        <v>1762.4848278687375</v>
      </c>
      <c r="H89" s="98">
        <v>1703.4908621193156</v>
      </c>
      <c r="I89" s="98">
        <v>1694.6193042404559</v>
      </c>
      <c r="J89" s="98">
        <v>1655.5293118634124</v>
      </c>
      <c r="K89" s="98">
        <v>1600.4938957530348</v>
      </c>
      <c r="L89" s="98">
        <v>1476.8735335567719</v>
      </c>
      <c r="M89" s="98">
        <v>1390.4691936918141</v>
      </c>
      <c r="N89" s="98">
        <v>1331.813637639016</v>
      </c>
      <c r="O89" s="98">
        <v>1265.6178135190494</v>
      </c>
      <c r="P89" s="98">
        <v>1429.4011584105403</v>
      </c>
      <c r="Q89" s="98">
        <v>1278.073763102135</v>
      </c>
      <c r="R89" s="98">
        <v>1397.9707176725174</v>
      </c>
      <c r="S89" s="98">
        <v>1528.6317355652795</v>
      </c>
      <c r="T89" s="98">
        <v>1539.6434045769181</v>
      </c>
      <c r="U89" s="98">
        <v>1499.350478396349</v>
      </c>
      <c r="V89" s="98">
        <v>1476.6443597903674</v>
      </c>
      <c r="W89" s="98">
        <v>1473.1965929843091</v>
      </c>
      <c r="X89" s="98">
        <v>1303.2086153872247</v>
      </c>
      <c r="Y89" s="98">
        <v>1171.7436305803121</v>
      </c>
      <c r="DA89" s="63" t="s">
        <v>2326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1068.9681511726988</v>
      </c>
      <c r="F90" s="101">
        <v>1056.1787180000531</v>
      </c>
      <c r="G90" s="101">
        <v>1078.9784087757789</v>
      </c>
      <c r="H90" s="101">
        <v>1073.1616542188249</v>
      </c>
      <c r="I90" s="101">
        <v>1046.6722495496053</v>
      </c>
      <c r="J90" s="101">
        <v>1001.0663463243444</v>
      </c>
      <c r="K90" s="101">
        <v>971.35339362922844</v>
      </c>
      <c r="L90" s="101">
        <v>874.38784819893192</v>
      </c>
      <c r="M90" s="101">
        <v>746.81151573042257</v>
      </c>
      <c r="N90" s="101">
        <v>694.9158023776647</v>
      </c>
      <c r="O90" s="101">
        <v>643.05447545175934</v>
      </c>
      <c r="P90" s="101">
        <v>761.9773326622967</v>
      </c>
      <c r="Q90" s="101">
        <v>645.44954165145418</v>
      </c>
      <c r="R90" s="101">
        <v>684.51221071893394</v>
      </c>
      <c r="S90" s="101">
        <v>763.93706515243593</v>
      </c>
      <c r="T90" s="101">
        <v>777.4014579690089</v>
      </c>
      <c r="U90" s="101">
        <v>749.97162870086299</v>
      </c>
      <c r="V90" s="101">
        <v>772.35224081235367</v>
      </c>
      <c r="W90" s="101">
        <v>689.69204502208254</v>
      </c>
      <c r="X90" s="101">
        <v>641.33408271809935</v>
      </c>
      <c r="Y90" s="101">
        <v>509.95063992902107</v>
      </c>
      <c r="DA90" s="131" t="s">
        <v>2327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635.01969095174559</v>
      </c>
      <c r="F91" s="104">
        <v>621.01409524698499</v>
      </c>
      <c r="G91" s="104">
        <v>683.50641909295882</v>
      </c>
      <c r="H91" s="104">
        <v>630.3292079004907</v>
      </c>
      <c r="I91" s="104">
        <v>647.94705469085056</v>
      </c>
      <c r="J91" s="104">
        <v>654.46296553906802</v>
      </c>
      <c r="K91" s="104">
        <v>629.1405021238063</v>
      </c>
      <c r="L91" s="104">
        <v>602.48568535784</v>
      </c>
      <c r="M91" s="104">
        <v>643.65767796139153</v>
      </c>
      <c r="N91" s="104">
        <v>636.89783526135136</v>
      </c>
      <c r="O91" s="104">
        <v>622.56333806728992</v>
      </c>
      <c r="P91" s="104">
        <v>667.42382574824364</v>
      </c>
      <c r="Q91" s="104">
        <v>632.62422145068081</v>
      </c>
      <c r="R91" s="104">
        <v>713.45850695358354</v>
      </c>
      <c r="S91" s="104">
        <v>764.69467041284349</v>
      </c>
      <c r="T91" s="104">
        <v>762.24194660790931</v>
      </c>
      <c r="U91" s="104">
        <v>749.37884969548611</v>
      </c>
      <c r="V91" s="104">
        <v>704.29211897801372</v>
      </c>
      <c r="W91" s="104">
        <v>783.50454796222607</v>
      </c>
      <c r="X91" s="104">
        <v>661.8745326691253</v>
      </c>
      <c r="Y91" s="104">
        <v>661.79299065129089</v>
      </c>
      <c r="DA91" s="132" t="s">
        <v>2328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2042.6811026172402</v>
      </c>
      <c r="C96" s="101">
        <v>2054.7703572956984</v>
      </c>
      <c r="D96" s="101">
        <v>2046.9204211062747</v>
      </c>
      <c r="E96" s="101">
        <v>2100.6667745198856</v>
      </c>
      <c r="F96" s="101">
        <v>2057.2244763821959</v>
      </c>
      <c r="G96" s="101">
        <v>2075.694279666438</v>
      </c>
      <c r="H96" s="101">
        <v>2141.7062038984354</v>
      </c>
      <c r="I96" s="101">
        <v>2055.0421198898057</v>
      </c>
      <c r="J96" s="101">
        <v>1985.9865371983019</v>
      </c>
      <c r="K96" s="101">
        <v>1945.5177415228166</v>
      </c>
      <c r="L96" s="101">
        <v>1971.192401576327</v>
      </c>
      <c r="M96" s="101">
        <v>1813.8856095944013</v>
      </c>
      <c r="N96" s="101">
        <v>1767.1012353984609</v>
      </c>
      <c r="O96" s="101">
        <v>1713.9314359604848</v>
      </c>
      <c r="P96" s="101">
        <v>1755.256000499229</v>
      </c>
      <c r="Q96" s="101">
        <v>1762.1497874521599</v>
      </c>
      <c r="R96" s="101">
        <v>1794.0357041620084</v>
      </c>
      <c r="S96" s="101">
        <v>1891.1763730356629</v>
      </c>
      <c r="T96" s="101">
        <v>1861.6884721902873</v>
      </c>
      <c r="U96" s="101">
        <v>1804.1665086449302</v>
      </c>
      <c r="V96" s="101">
        <v>1884.1768748126917</v>
      </c>
      <c r="W96" s="101">
        <v>1699.4550480484293</v>
      </c>
      <c r="X96" s="101">
        <v>1598.6481936500313</v>
      </c>
      <c r="Y96" s="101">
        <v>1337.8544151177384</v>
      </c>
      <c r="DA96" s="131" t="s">
        <v>2333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1649.323863899049</v>
      </c>
      <c r="F97" s="104">
        <v>1628.598384833457</v>
      </c>
      <c r="G97" s="104">
        <v>1640.2536187072069</v>
      </c>
      <c r="H97" s="104">
        <v>1719.6310941770462</v>
      </c>
      <c r="I97" s="104">
        <v>1646.4657214938691</v>
      </c>
      <c r="J97" s="104">
        <v>1584.6155668405549</v>
      </c>
      <c r="K97" s="104">
        <v>1559.0945781723851</v>
      </c>
      <c r="L97" s="104">
        <v>1572.9232747667133</v>
      </c>
      <c r="M97" s="104">
        <v>1415.5318715545902</v>
      </c>
      <c r="N97" s="104">
        <v>1377.6586062408853</v>
      </c>
      <c r="O97" s="104">
        <v>1338.9105680744076</v>
      </c>
      <c r="P97" s="104">
        <v>1396.4213573935599</v>
      </c>
      <c r="Q97" s="104">
        <v>1395.4333942954013</v>
      </c>
      <c r="R97" s="104">
        <v>1422.7212414865385</v>
      </c>
      <c r="S97" s="104">
        <v>1518.5869970523315</v>
      </c>
      <c r="T97" s="104">
        <v>1513.2597233540073</v>
      </c>
      <c r="U97" s="104">
        <v>1485.6905394668968</v>
      </c>
      <c r="V97" s="104">
        <v>1583.5751568677604</v>
      </c>
      <c r="W97" s="104">
        <v>1419.6152498755325</v>
      </c>
      <c r="X97" s="104">
        <v>1353.4128549435222</v>
      </c>
      <c r="Y97" s="104">
        <v>1121.883724154673</v>
      </c>
      <c r="DA97" s="132" t="s">
        <v>2334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1006.3158003994361</v>
      </c>
      <c r="F98" s="98">
        <v>998.96886750677925</v>
      </c>
      <c r="G98" s="98">
        <v>979.71678028887095</v>
      </c>
      <c r="H98" s="98">
        <v>1061.918810292379</v>
      </c>
      <c r="I98" s="98">
        <v>1003.5753839355965</v>
      </c>
      <c r="J98" s="98">
        <v>950.93948591194476</v>
      </c>
      <c r="K98" s="98">
        <v>945.83393057208673</v>
      </c>
      <c r="L98" s="98">
        <v>936.15746461599917</v>
      </c>
      <c r="M98" s="98">
        <v>770.54035509348512</v>
      </c>
      <c r="N98" s="98">
        <v>732.0212415352089</v>
      </c>
      <c r="O98" s="98">
        <v>694.13105559524467</v>
      </c>
      <c r="P98" s="98">
        <v>759.08662852374846</v>
      </c>
      <c r="Q98" s="98">
        <v>715.87667594346419</v>
      </c>
      <c r="R98" s="98">
        <v>707.47296859129631</v>
      </c>
      <c r="S98" s="98">
        <v>768.86397001097805</v>
      </c>
      <c r="T98" s="98">
        <v>771.98968490835136</v>
      </c>
      <c r="U98" s="98">
        <v>747.73580031102506</v>
      </c>
      <c r="V98" s="98">
        <v>830.63534859790593</v>
      </c>
      <c r="W98" s="98">
        <v>669.22553041874289</v>
      </c>
      <c r="X98" s="98">
        <v>672.81245330562206</v>
      </c>
      <c r="Y98" s="98">
        <v>494.2490763815901</v>
      </c>
      <c r="DA98" s="63" t="s">
        <v>2335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643.00806349961294</v>
      </c>
      <c r="F99" s="98">
        <v>629.62951732667773</v>
      </c>
      <c r="G99" s="98">
        <v>660.53683841833561</v>
      </c>
      <c r="H99" s="98">
        <v>657.71228388466727</v>
      </c>
      <c r="I99" s="98">
        <v>642.89033755827268</v>
      </c>
      <c r="J99" s="98">
        <v>633.67608092860996</v>
      </c>
      <c r="K99" s="98">
        <v>613.2606476002984</v>
      </c>
      <c r="L99" s="98">
        <v>636.76581015071429</v>
      </c>
      <c r="M99" s="98">
        <v>644.99151646110522</v>
      </c>
      <c r="N99" s="98">
        <v>645.63736470567608</v>
      </c>
      <c r="O99" s="98">
        <v>644.77951247916315</v>
      </c>
      <c r="P99" s="98">
        <v>637.33472886981156</v>
      </c>
      <c r="Q99" s="98">
        <v>679.55671835193709</v>
      </c>
      <c r="R99" s="98">
        <v>715.24827289524217</v>
      </c>
      <c r="S99" s="98">
        <v>749.72302704135348</v>
      </c>
      <c r="T99" s="98">
        <v>741.27003844565604</v>
      </c>
      <c r="U99" s="98">
        <v>737.95473915587172</v>
      </c>
      <c r="V99" s="98">
        <v>752.93980826985421</v>
      </c>
      <c r="W99" s="98">
        <v>750.38971945678963</v>
      </c>
      <c r="X99" s="98">
        <v>680.60040163790052</v>
      </c>
      <c r="Y99" s="98">
        <v>627.63464777308297</v>
      </c>
      <c r="DA99" s="63" t="s">
        <v>2336</v>
      </c>
    </row>
    <row r="100" spans="1:105" ht="12" customHeight="1" x14ac:dyDescent="0.25">
      <c r="A100" s="121" t="s">
        <v>54</v>
      </c>
      <c r="B100" s="122">
        <v>835.13792240149917</v>
      </c>
      <c r="C100" s="122">
        <v>837.06121859479879</v>
      </c>
      <c r="D100" s="122">
        <v>826.90498766927954</v>
      </c>
      <c r="E100" s="122">
        <v>846.74435659313963</v>
      </c>
      <c r="F100" s="122">
        <v>840.56871498865746</v>
      </c>
      <c r="G100" s="122">
        <v>846.06270282414062</v>
      </c>
      <c r="H100" s="122">
        <v>901.99404843883963</v>
      </c>
      <c r="I100" s="122">
        <v>818.62854446397762</v>
      </c>
      <c r="J100" s="122">
        <v>852.23177626819916</v>
      </c>
      <c r="K100" s="122">
        <v>894.18407303940035</v>
      </c>
      <c r="L100" s="122">
        <v>935.07456450094458</v>
      </c>
      <c r="M100" s="122">
        <v>848.91929326412276</v>
      </c>
      <c r="N100" s="122">
        <v>896.97040252174168</v>
      </c>
      <c r="O100" s="122">
        <v>887.51029057916696</v>
      </c>
      <c r="P100" s="122">
        <v>804.81866189032769</v>
      </c>
      <c r="Q100" s="122">
        <v>832.90293905891463</v>
      </c>
      <c r="R100" s="122">
        <v>839.09888983925782</v>
      </c>
      <c r="S100" s="122">
        <v>832.90228067700298</v>
      </c>
      <c r="T100" s="122">
        <v>801.5645411258771</v>
      </c>
      <c r="U100" s="122">
        <v>765.96548760913424</v>
      </c>
      <c r="V100" s="122">
        <v>810.493447298815</v>
      </c>
      <c r="W100" s="122">
        <v>902.59646138096969</v>
      </c>
      <c r="X100" s="122">
        <v>732.95052920085084</v>
      </c>
      <c r="Y100" s="122">
        <v>716.98065353602533</v>
      </c>
      <c r="DA100" s="130" t="s">
        <v>2337</v>
      </c>
    </row>
    <row r="101" spans="1:105" ht="12" customHeight="1" x14ac:dyDescent="0.25">
      <c r="A101" s="97" t="s">
        <v>202</v>
      </c>
      <c r="B101" s="98">
        <v>1031.7329847758788</v>
      </c>
      <c r="C101" s="98">
        <v>1002.089025091067</v>
      </c>
      <c r="D101" s="98">
        <v>1027.205477169681</v>
      </c>
      <c r="E101" s="98">
        <v>1037.1651753176625</v>
      </c>
      <c r="F101" s="98">
        <v>1039.8997270896846</v>
      </c>
      <c r="G101" s="98">
        <v>1080.0696261771948</v>
      </c>
      <c r="H101" s="98">
        <v>1110.516039141585</v>
      </c>
      <c r="I101" s="98">
        <v>1033.4249031883003</v>
      </c>
      <c r="J101" s="98">
        <v>1096.1636302708457</v>
      </c>
      <c r="K101" s="98">
        <v>1169.6272893326122</v>
      </c>
      <c r="L101" s="98">
        <v>1145.2587044776485</v>
      </c>
      <c r="M101" s="98">
        <v>1142.8502459673257</v>
      </c>
      <c r="N101" s="98">
        <v>1057.3234962598401</v>
      </c>
      <c r="O101" s="98">
        <v>986.12652598679233</v>
      </c>
      <c r="P101" s="98">
        <v>1173.5716301704185</v>
      </c>
      <c r="Q101" s="98">
        <v>983.44240603654794</v>
      </c>
      <c r="R101" s="98">
        <v>1112.8653691738643</v>
      </c>
      <c r="S101" s="98">
        <v>1050.1648384760786</v>
      </c>
      <c r="T101" s="98">
        <v>1145.3963380164384</v>
      </c>
      <c r="U101" s="98">
        <v>1156.4153106174078</v>
      </c>
      <c r="V101" s="98">
        <v>1380.3335118609286</v>
      </c>
      <c r="W101" s="98">
        <v>1195.2787678716777</v>
      </c>
      <c r="X101" s="98">
        <v>870.71834729276759</v>
      </c>
      <c r="Y101" s="98">
        <v>1054.7291803627866</v>
      </c>
      <c r="DA101" s="63" t="s">
        <v>2338</v>
      </c>
    </row>
    <row r="102" spans="1:105" ht="12" customHeight="1" x14ac:dyDescent="0.25">
      <c r="A102" s="97" t="s">
        <v>50</v>
      </c>
      <c r="B102" s="98">
        <v>1010.7979574775062</v>
      </c>
      <c r="C102" s="98">
        <v>1096.8267156356865</v>
      </c>
      <c r="D102" s="98">
        <v>1026.7775888055278</v>
      </c>
      <c r="E102" s="98">
        <v>1013.9040119855542</v>
      </c>
      <c r="F102" s="98">
        <v>1191.3977292955201</v>
      </c>
      <c r="G102" s="98">
        <v>933.51520695198724</v>
      </c>
      <c r="H102" s="98">
        <v>1126.2436142513282</v>
      </c>
      <c r="I102" s="98">
        <v>1148.1376045024897</v>
      </c>
      <c r="J102" s="98">
        <v>905.80303259048856</v>
      </c>
      <c r="K102" s="98">
        <v>272.68839338215525</v>
      </c>
      <c r="L102" s="98">
        <v>927.64749418787562</v>
      </c>
      <c r="M102" s="98">
        <v>1211.7701326378963</v>
      </c>
      <c r="N102" s="98">
        <v>1255.943539617188</v>
      </c>
      <c r="O102" s="98">
        <v>924.19837429140398</v>
      </c>
      <c r="P102" s="98">
        <v>1368.77561154915</v>
      </c>
      <c r="Q102" s="98">
        <v>1134.7864254062856</v>
      </c>
      <c r="R102" s="98">
        <v>884.19194442064861</v>
      </c>
      <c r="S102" s="98">
        <v>926.97506816866553</v>
      </c>
      <c r="T102" s="98">
        <v>1139.9479522539643</v>
      </c>
      <c r="U102" s="98">
        <v>1007.9502133266557</v>
      </c>
      <c r="V102" s="98">
        <v>1223.3760038211831</v>
      </c>
      <c r="W102" s="98">
        <v>1055.7288575269274</v>
      </c>
      <c r="X102" s="98">
        <v>899.08951236314681</v>
      </c>
      <c r="Y102" s="98">
        <v>1009.2666819008095</v>
      </c>
      <c r="DA102" s="63" t="s">
        <v>2339</v>
      </c>
    </row>
    <row r="103" spans="1:105" ht="12" customHeight="1" x14ac:dyDescent="0.25">
      <c r="A103" s="109" t="s">
        <v>120</v>
      </c>
      <c r="B103" s="33">
        <v>803.39736413260425</v>
      </c>
      <c r="C103" s="33">
        <v>801.23109400895487</v>
      </c>
      <c r="D103" s="33">
        <v>795.42616077982962</v>
      </c>
      <c r="E103" s="33">
        <v>820.33446963966344</v>
      </c>
      <c r="F103" s="33">
        <v>805.14103073033004</v>
      </c>
      <c r="G103" s="33">
        <v>822.90425808820271</v>
      </c>
      <c r="H103" s="33">
        <v>876.73157985337787</v>
      </c>
      <c r="I103" s="33">
        <v>792.09309834439387</v>
      </c>
      <c r="J103" s="33">
        <v>830.69241315801912</v>
      </c>
      <c r="K103" s="33">
        <v>885.86683302752635</v>
      </c>
      <c r="L103" s="33">
        <v>917.87839298786105</v>
      </c>
      <c r="M103" s="33">
        <v>813.59348345189414</v>
      </c>
      <c r="N103" s="33">
        <v>869.23021679151157</v>
      </c>
      <c r="O103" s="33">
        <v>878.1621148982473</v>
      </c>
      <c r="P103" s="33">
        <v>745.74257716687043</v>
      </c>
      <c r="Q103" s="33">
        <v>805.91533177582426</v>
      </c>
      <c r="R103" s="33">
        <v>812.18525380080212</v>
      </c>
      <c r="S103" s="33">
        <v>809.14695691307463</v>
      </c>
      <c r="T103" s="33">
        <v>758.85575076849852</v>
      </c>
      <c r="U103" s="33">
        <v>726.23184603403706</v>
      </c>
      <c r="V103" s="33">
        <v>756.67852846686549</v>
      </c>
      <c r="W103" s="33">
        <v>881.59597225312382</v>
      </c>
      <c r="X103" s="33">
        <v>723.8540005493478</v>
      </c>
      <c r="Y103" s="33">
        <v>699.61716091111964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13212.969606268418</v>
      </c>
      <c r="C124" s="117">
        <f t="shared" si="42"/>
        <v>14505.533751254034</v>
      </c>
      <c r="D124" s="117">
        <f t="shared" si="42"/>
        <v>14076.644984789951</v>
      </c>
      <c r="E124" s="117">
        <f t="shared" si="42"/>
        <v>14234.115143146351</v>
      </c>
      <c r="F124" s="117">
        <f t="shared" si="42"/>
        <v>13780.908858448414</v>
      </c>
      <c r="G124" s="117">
        <f t="shared" si="42"/>
        <v>13736.574682045044</v>
      </c>
      <c r="H124" s="117">
        <f t="shared" si="42"/>
        <v>13372.346809971292</v>
      </c>
      <c r="I124" s="117">
        <f t="shared" si="42"/>
        <v>13424.548797801754</v>
      </c>
      <c r="J124" s="117">
        <f t="shared" si="42"/>
        <v>13625.755799814246</v>
      </c>
      <c r="K124" s="117">
        <f t="shared" si="42"/>
        <v>13586.110837556003</v>
      </c>
      <c r="L124" s="117">
        <f t="shared" si="42"/>
        <v>15373.699892076476</v>
      </c>
      <c r="M124" s="117">
        <f t="shared" si="42"/>
        <v>14027.405610825721</v>
      </c>
      <c r="N124" s="117">
        <f t="shared" si="42"/>
        <v>14909.105142554883</v>
      </c>
      <c r="O124" s="117">
        <f t="shared" si="42"/>
        <v>15423.681635508086</v>
      </c>
      <c r="P124" s="117">
        <f t="shared" si="42"/>
        <v>13417.870854623672</v>
      </c>
      <c r="Q124" s="117">
        <f t="shared" si="42"/>
        <v>13964.516757385934</v>
      </c>
      <c r="R124" s="117">
        <f t="shared" ref="R124:V124" si="43">R125+R128+R130+R139</f>
        <v>14846.229664921859</v>
      </c>
      <c r="S124" s="117">
        <f t="shared" si="43"/>
        <v>15306.916690396572</v>
      </c>
      <c r="T124" s="117">
        <f t="shared" si="43"/>
        <v>14769.295081699454</v>
      </c>
      <c r="U124" s="117">
        <f t="shared" si="43"/>
        <v>14663.756290079698</v>
      </c>
      <c r="V124" s="117">
        <f t="shared" si="43"/>
        <v>15067.216247221961</v>
      </c>
      <c r="W124" s="117">
        <f t="shared" ref="W124:Y124" si="44">W125+W128+W130+W139</f>
        <v>17087.725483413964</v>
      </c>
      <c r="X124" s="117">
        <f t="shared" si="44"/>
        <v>15346.591082923698</v>
      </c>
      <c r="Y124" s="117">
        <f t="shared" si="44"/>
        <v>13377.490515868727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10805.154493268463</v>
      </c>
      <c r="C125" s="122">
        <f t="shared" si="45"/>
        <v>12030.988499613879</v>
      </c>
      <c r="D125" s="122">
        <f t="shared" si="45"/>
        <v>11609.2515693232</v>
      </c>
      <c r="E125" s="122">
        <f t="shared" si="45"/>
        <v>11717.469316100316</v>
      </c>
      <c r="F125" s="122">
        <f t="shared" si="45"/>
        <v>11334.428994050148</v>
      </c>
      <c r="G125" s="122">
        <f t="shared" si="45"/>
        <v>11173.887661244826</v>
      </c>
      <c r="H125" s="122">
        <f t="shared" si="45"/>
        <v>10860.28138029508</v>
      </c>
      <c r="I125" s="122">
        <f t="shared" si="45"/>
        <v>10942.672957410125</v>
      </c>
      <c r="J125" s="122">
        <f t="shared" si="45"/>
        <v>11142.172011147191</v>
      </c>
      <c r="K125" s="122">
        <f t="shared" si="45"/>
        <v>11175.450947286514</v>
      </c>
      <c r="L125" s="122">
        <f t="shared" si="45"/>
        <v>12870.664567261285</v>
      </c>
      <c r="M125" s="122">
        <f t="shared" si="45"/>
        <v>11788.574077238933</v>
      </c>
      <c r="N125" s="122">
        <f t="shared" si="45"/>
        <v>12592.203003917723</v>
      </c>
      <c r="O125" s="122">
        <f t="shared" si="45"/>
        <v>13109.272036757946</v>
      </c>
      <c r="P125" s="122">
        <f t="shared" si="45"/>
        <v>11258.904192415377</v>
      </c>
      <c r="Q125" s="122">
        <f t="shared" si="45"/>
        <v>11721.849827352722</v>
      </c>
      <c r="R125" s="122">
        <f t="shared" ref="R125:V125" si="46">SUM(R126:R127)</f>
        <v>12512.334979111853</v>
      </c>
      <c r="S125" s="122">
        <f t="shared" si="46"/>
        <v>12860.064948293602</v>
      </c>
      <c r="T125" s="122">
        <f t="shared" si="46"/>
        <v>12395.513297076101</v>
      </c>
      <c r="U125" s="122">
        <f t="shared" si="46"/>
        <v>12348.364833919533</v>
      </c>
      <c r="V125" s="122">
        <f t="shared" si="46"/>
        <v>12661.060276886765</v>
      </c>
      <c r="W125" s="122">
        <f t="shared" ref="W125:Y125" si="47">SUM(W126:W127)</f>
        <v>14581.762467316861</v>
      </c>
      <c r="X125" s="122">
        <f t="shared" si="47"/>
        <v>13202.714570297021</v>
      </c>
      <c r="Y125" s="122">
        <f t="shared" si="47"/>
        <v>11438.826249220781</v>
      </c>
      <c r="DA125" s="130" t="s">
        <v>2360</v>
      </c>
    </row>
    <row r="126" spans="1:105" ht="12" customHeight="1" x14ac:dyDescent="0.25">
      <c r="A126" s="97" t="s">
        <v>198</v>
      </c>
      <c r="B126" s="98">
        <v>10772.402362597877</v>
      </c>
      <c r="C126" s="98">
        <v>11994.835256479846</v>
      </c>
      <c r="D126" s="98">
        <v>11575.45323569362</v>
      </c>
      <c r="E126" s="98">
        <v>11683.643791452838</v>
      </c>
      <c r="F126" s="98">
        <v>11302.359662938212</v>
      </c>
      <c r="G126" s="98">
        <v>11142.784278107425</v>
      </c>
      <c r="H126" s="98">
        <v>10830.171310391637</v>
      </c>
      <c r="I126" s="98">
        <v>10913.48651427072</v>
      </c>
      <c r="J126" s="98">
        <v>11112.708941752837</v>
      </c>
      <c r="K126" s="98">
        <v>11146.001573392647</v>
      </c>
      <c r="L126" s="98">
        <v>12836.030385577938</v>
      </c>
      <c r="M126" s="98">
        <v>11758.489976768509</v>
      </c>
      <c r="N126" s="98">
        <v>12559.614385274166</v>
      </c>
      <c r="O126" s="98">
        <v>13075.239324896347</v>
      </c>
      <c r="P126" s="98">
        <v>11230.91568302427</v>
      </c>
      <c r="Q126" s="98">
        <v>11692.346842110264</v>
      </c>
      <c r="R126" s="98">
        <v>12480.551788128223</v>
      </c>
      <c r="S126" s="98">
        <v>12827.220251838942</v>
      </c>
      <c r="T126" s="98">
        <v>12364.059303137152</v>
      </c>
      <c r="U126" s="98">
        <v>12316.777184192448</v>
      </c>
      <c r="V126" s="98">
        <v>12628.420570790993</v>
      </c>
      <c r="W126" s="98">
        <v>14544.241103270655</v>
      </c>
      <c r="X126" s="98">
        <v>13169.11468611025</v>
      </c>
      <c r="Y126" s="98">
        <v>11409.98625723531</v>
      </c>
      <c r="DA126" s="63" t="s">
        <v>2361</v>
      </c>
    </row>
    <row r="127" spans="1:105" ht="12" customHeight="1" x14ac:dyDescent="0.25">
      <c r="A127" s="97" t="s">
        <v>53</v>
      </c>
      <c r="B127" s="98">
        <v>32.752130670585004</v>
      </c>
      <c r="C127" s="98">
        <v>36.153243134032522</v>
      </c>
      <c r="D127" s="98">
        <v>33.798333629580654</v>
      </c>
      <c r="E127" s="98">
        <v>33.825524647478815</v>
      </c>
      <c r="F127" s="98">
        <v>32.069331111934929</v>
      </c>
      <c r="G127" s="98">
        <v>31.103383137400677</v>
      </c>
      <c r="H127" s="98">
        <v>30.110069903443112</v>
      </c>
      <c r="I127" s="98">
        <v>29.186443139405068</v>
      </c>
      <c r="J127" s="98">
        <v>29.463069394355173</v>
      </c>
      <c r="K127" s="98">
        <v>29.449373893867318</v>
      </c>
      <c r="L127" s="98">
        <v>34.634181683345588</v>
      </c>
      <c r="M127" s="98">
        <v>30.084100470424048</v>
      </c>
      <c r="N127" s="98">
        <v>32.588618643556195</v>
      </c>
      <c r="O127" s="98">
        <v>34.032711861598344</v>
      </c>
      <c r="P127" s="98">
        <v>27.988509391107371</v>
      </c>
      <c r="Q127" s="98">
        <v>29.50298524245807</v>
      </c>
      <c r="R127" s="98">
        <v>31.783190983630416</v>
      </c>
      <c r="S127" s="98">
        <v>32.84469645466087</v>
      </c>
      <c r="T127" s="98">
        <v>31.453993938949463</v>
      </c>
      <c r="U127" s="98">
        <v>31.58764972708553</v>
      </c>
      <c r="V127" s="98">
        <v>32.639706095771785</v>
      </c>
      <c r="W127" s="98">
        <v>37.521364046206557</v>
      </c>
      <c r="X127" s="98">
        <v>33.599884186771511</v>
      </c>
      <c r="Y127" s="98">
        <v>28.83999198547049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1.9993180481351953</v>
      </c>
      <c r="C128" s="122">
        <f t="shared" si="48"/>
        <v>1.7266245598600007</v>
      </c>
      <c r="D128" s="122">
        <f t="shared" si="48"/>
        <v>1.6540813787104687</v>
      </c>
      <c r="E128" s="122">
        <f t="shared" si="48"/>
        <v>2.0664217413997892</v>
      </c>
      <c r="F128" s="122">
        <f t="shared" si="48"/>
        <v>1.6221470184207964</v>
      </c>
      <c r="G128" s="122">
        <f t="shared" si="48"/>
        <v>1.6444375810666032</v>
      </c>
      <c r="H128" s="122">
        <f t="shared" si="48"/>
        <v>1.85784133701223</v>
      </c>
      <c r="I128" s="122">
        <f t="shared" si="48"/>
        <v>1.8402757234588369</v>
      </c>
      <c r="J128" s="122">
        <f t="shared" si="48"/>
        <v>1.92051468857528</v>
      </c>
      <c r="K128" s="122">
        <f t="shared" si="48"/>
        <v>2.2111917383142266</v>
      </c>
      <c r="L128" s="122">
        <f t="shared" si="48"/>
        <v>2.8265035942667835</v>
      </c>
      <c r="M128" s="122">
        <f t="shared" si="48"/>
        <v>3.0758505184716078</v>
      </c>
      <c r="N128" s="122">
        <f t="shared" si="48"/>
        <v>3.6929201651261301</v>
      </c>
      <c r="O128" s="122">
        <f t="shared" si="48"/>
        <v>5.1142719229943356</v>
      </c>
      <c r="P128" s="122">
        <f t="shared" si="48"/>
        <v>4.6145231208599524</v>
      </c>
      <c r="Q128" s="122">
        <f t="shared" si="48"/>
        <v>8.8958590488914808</v>
      </c>
      <c r="R128" s="122">
        <f t="shared" si="48"/>
        <v>8.0834017608496129</v>
      </c>
      <c r="S128" s="122">
        <f t="shared" si="48"/>
        <v>7.5359331925205382</v>
      </c>
      <c r="T128" s="122">
        <f t="shared" si="48"/>
        <v>9.2756233168768158</v>
      </c>
      <c r="U128" s="122">
        <f t="shared" si="48"/>
        <v>9.6701723352364048</v>
      </c>
      <c r="V128" s="122">
        <f t="shared" si="48"/>
        <v>8.915563120736703</v>
      </c>
      <c r="W128" s="122">
        <f t="shared" si="48"/>
        <v>10.467197669011046</v>
      </c>
      <c r="X128" s="122">
        <f t="shared" si="48"/>
        <v>12.869291788692564</v>
      </c>
      <c r="Y128" s="122">
        <f t="shared" si="48"/>
        <v>12.580650881969621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1.9993180481351953</v>
      </c>
      <c r="C129" s="98">
        <f>IF(RES_hhdet_fec!C129=0,0,RES_hhdet_fec!C129*1000*11630/RES_hhdet_num!C124)</f>
        <v>1.7266245598600007</v>
      </c>
      <c r="D129" s="98">
        <f>IF(RES_hhdet_fec!D129=0,0,RES_hhdet_fec!D129*1000*11630/RES_hhdet_num!D124)</f>
        <v>1.6540813787104687</v>
      </c>
      <c r="E129" s="98">
        <f>IF(RES_hhdet_fec!E129=0,0,RES_hhdet_fec!E129*1000*11630/RES_hhdet_num!E124)</f>
        <v>2.0664217413997892</v>
      </c>
      <c r="F129" s="98">
        <f>IF(RES_hhdet_fec!F129=0,0,RES_hhdet_fec!F129*1000*11630/RES_hhdet_num!F124)</f>
        <v>1.6221470184207964</v>
      </c>
      <c r="G129" s="98">
        <f>IF(RES_hhdet_fec!G129=0,0,RES_hhdet_fec!G129*1000*11630/RES_hhdet_num!G124)</f>
        <v>1.6444375810666032</v>
      </c>
      <c r="H129" s="98">
        <f>IF(RES_hhdet_fec!H129=0,0,RES_hhdet_fec!H129*1000*11630/RES_hhdet_num!H124)</f>
        <v>1.85784133701223</v>
      </c>
      <c r="I129" s="98">
        <f>IF(RES_hhdet_fec!I129=0,0,RES_hhdet_fec!I129*1000*11630/RES_hhdet_num!I124)</f>
        <v>1.8402757234588369</v>
      </c>
      <c r="J129" s="98">
        <f>IF(RES_hhdet_fec!J129=0,0,RES_hhdet_fec!J129*1000*11630/RES_hhdet_num!J124)</f>
        <v>1.92051468857528</v>
      </c>
      <c r="K129" s="98">
        <f>IF(RES_hhdet_fec!K129=0,0,RES_hhdet_fec!K129*1000*11630/RES_hhdet_num!K124)</f>
        <v>2.2111917383142266</v>
      </c>
      <c r="L129" s="98">
        <f>IF(RES_hhdet_fec!L129=0,0,RES_hhdet_fec!L129*1000*11630/RES_hhdet_num!L124)</f>
        <v>2.8265035942667835</v>
      </c>
      <c r="M129" s="98">
        <f>IF(RES_hhdet_fec!M129=0,0,RES_hhdet_fec!M129*1000*11630/RES_hhdet_num!M124)</f>
        <v>3.0758505184716078</v>
      </c>
      <c r="N129" s="98">
        <f>IF(RES_hhdet_fec!N129=0,0,RES_hhdet_fec!N129*1000*11630/RES_hhdet_num!N124)</f>
        <v>3.6929201651261301</v>
      </c>
      <c r="O129" s="98">
        <f>IF(RES_hhdet_fec!O129=0,0,RES_hhdet_fec!O129*1000*11630/RES_hhdet_num!O124)</f>
        <v>5.1142719229943356</v>
      </c>
      <c r="P129" s="98">
        <f>IF(RES_hhdet_fec!P129=0,0,RES_hhdet_fec!P129*1000*11630/RES_hhdet_num!P124)</f>
        <v>4.6145231208599524</v>
      </c>
      <c r="Q129" s="98">
        <f>IF(RES_hhdet_fec!Q129=0,0,RES_hhdet_fec!Q129*1000*11630/RES_hhdet_num!Q124)</f>
        <v>8.8958590488914808</v>
      </c>
      <c r="R129" s="98">
        <f>IF(RES_hhdet_fec!R129=0,0,RES_hhdet_fec!R129*1000*11630/RES_hhdet_num!R124)</f>
        <v>8.0834017608496129</v>
      </c>
      <c r="S129" s="98">
        <f>IF(RES_hhdet_fec!S129=0,0,RES_hhdet_fec!S129*1000*11630/RES_hhdet_num!S124)</f>
        <v>7.5359331925205382</v>
      </c>
      <c r="T129" s="98">
        <f>IF(RES_hhdet_fec!T129=0,0,RES_hhdet_fec!T129*1000*11630/RES_hhdet_num!T124)</f>
        <v>9.2756233168768158</v>
      </c>
      <c r="U129" s="98">
        <f>IF(RES_hhdet_fec!U129=0,0,RES_hhdet_fec!U129*1000*11630/RES_hhdet_num!U124)</f>
        <v>9.6701723352364048</v>
      </c>
      <c r="V129" s="98">
        <f>IF(RES_hhdet_fec!V129=0,0,RES_hhdet_fec!V129*1000*11630/RES_hhdet_num!V124)</f>
        <v>8.915563120736703</v>
      </c>
      <c r="W129" s="98">
        <f>IF(RES_hhdet_fec!W129=0,0,RES_hhdet_fec!W129*1000*11630/RES_hhdet_num!W124)</f>
        <v>10.467197669011046</v>
      </c>
      <c r="X129" s="98">
        <f>IF(RES_hhdet_fec!X129=0,0,RES_hhdet_fec!X129*1000*11630/RES_hhdet_num!X124)</f>
        <v>12.869291788692564</v>
      </c>
      <c r="Y129" s="98">
        <f>IF(RES_hhdet_fec!Y129=0,0,RES_hhdet_fec!Y129*1000*11630/RES_hhdet_num!Y124)</f>
        <v>12.580650881969621</v>
      </c>
      <c r="DA129" s="63" t="s">
        <v>2364</v>
      </c>
    </row>
    <row r="130" spans="1:105" ht="12" customHeight="1" x14ac:dyDescent="0.25">
      <c r="A130" s="121" t="s">
        <v>55</v>
      </c>
      <c r="B130" s="122">
        <v>1586.3139825698224</v>
      </c>
      <c r="C130" s="122">
        <v>1648.6692055709746</v>
      </c>
      <c r="D130" s="122">
        <v>1653.1890154793614</v>
      </c>
      <c r="E130" s="122">
        <v>1680.6796639483878</v>
      </c>
      <c r="F130" s="122">
        <v>1616.3859194528793</v>
      </c>
      <c r="G130" s="122">
        <v>1731.6949213151204</v>
      </c>
      <c r="H130" s="122">
        <v>1623.4575562331365</v>
      </c>
      <c r="I130" s="122">
        <v>1677.5632537154122</v>
      </c>
      <c r="J130" s="122">
        <v>1648.7347660531336</v>
      </c>
      <c r="K130" s="122">
        <v>1536.5360078230456</v>
      </c>
      <c r="L130" s="122">
        <v>1581.7381139139402</v>
      </c>
      <c r="M130" s="122">
        <v>1409.9049996297897</v>
      </c>
      <c r="N130" s="122">
        <v>1428.6507662919587</v>
      </c>
      <c r="O130" s="122">
        <v>1428.4893280108172</v>
      </c>
      <c r="P130" s="122">
        <v>1379.1338914134301</v>
      </c>
      <c r="Q130" s="122">
        <v>1411.7248388442169</v>
      </c>
      <c r="R130" s="122">
        <v>1509.7577028430837</v>
      </c>
      <c r="S130" s="122">
        <v>1625.3404237664786</v>
      </c>
      <c r="T130" s="122">
        <v>1590.4131516898588</v>
      </c>
      <c r="U130" s="122">
        <v>1566.7836323391896</v>
      </c>
      <c r="V130" s="122">
        <v>1623.6581062561111</v>
      </c>
      <c r="W130" s="122">
        <v>1605.9325711112822</v>
      </c>
      <c r="X130" s="122">
        <v>1400.2301447674311</v>
      </c>
      <c r="Y130" s="122">
        <v>1217.7614403918235</v>
      </c>
      <c r="DA130" s="130" t="s">
        <v>2365</v>
      </c>
    </row>
    <row r="131" spans="1:105" ht="12" customHeight="1" x14ac:dyDescent="0.25">
      <c r="A131" s="97" t="s">
        <v>128</v>
      </c>
      <c r="B131" s="98">
        <v>1574.3456271393293</v>
      </c>
      <c r="C131" s="98">
        <v>1638.1354544923663</v>
      </c>
      <c r="D131" s="98">
        <v>1643.4310149120709</v>
      </c>
      <c r="E131" s="98">
        <v>1671.0960298462041</v>
      </c>
      <c r="F131" s="98">
        <v>1607.1779215769782</v>
      </c>
      <c r="G131" s="98">
        <v>1725.0911997291487</v>
      </c>
      <c r="H131" s="98">
        <v>1614.1767784286626</v>
      </c>
      <c r="I131" s="98">
        <v>1671.2177930356349</v>
      </c>
      <c r="J131" s="98">
        <v>1643.2797837590808</v>
      </c>
      <c r="K131" s="98">
        <v>1530.139427182603</v>
      </c>
      <c r="L131" s="98">
        <v>1575.8991435958051</v>
      </c>
      <c r="M131" s="98">
        <v>1403.9861923672238</v>
      </c>
      <c r="N131" s="98">
        <v>1423.8693227542819</v>
      </c>
      <c r="O131" s="98">
        <v>1424.6524700421696</v>
      </c>
      <c r="P131" s="98">
        <v>1373.9476161545851</v>
      </c>
      <c r="Q131" s="98">
        <v>1407.0818843022732</v>
      </c>
      <c r="R131" s="98">
        <v>1506.3676081964024</v>
      </c>
      <c r="S131" s="98">
        <v>1622.5876801065372</v>
      </c>
      <c r="T131" s="98">
        <v>1588.3240155199076</v>
      </c>
      <c r="U131" s="98">
        <v>1564.7314429000617</v>
      </c>
      <c r="V131" s="98">
        <v>1621.2782064640296</v>
      </c>
      <c r="W131" s="98">
        <v>1605.8828429099242</v>
      </c>
      <c r="X131" s="98">
        <v>1398.6185490090209</v>
      </c>
      <c r="Y131" s="98">
        <v>1217.0730105607629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1436.2239399670743</v>
      </c>
      <c r="F132" s="98">
        <v>1385.7219607361471</v>
      </c>
      <c r="G132" s="98">
        <v>1485.4643472039359</v>
      </c>
      <c r="H132" s="98">
        <v>1401.5788685125563</v>
      </c>
      <c r="I132" s="98">
        <v>1452.6124793493314</v>
      </c>
      <c r="J132" s="98">
        <v>1429.6117892078844</v>
      </c>
      <c r="K132" s="98">
        <v>1337.5528346632184</v>
      </c>
      <c r="L132" s="98">
        <v>1378.2476711718796</v>
      </c>
      <c r="M132" s="98">
        <v>1219.129530106768</v>
      </c>
      <c r="N132" s="98">
        <v>1240.1560435438564</v>
      </c>
      <c r="O132" s="98">
        <v>1244.240354088244</v>
      </c>
      <c r="P132" s="98">
        <v>1208.8033675647603</v>
      </c>
      <c r="Q132" s="98">
        <v>1232.3979685305806</v>
      </c>
      <c r="R132" s="98">
        <v>1317.6135616477954</v>
      </c>
      <c r="S132" s="98">
        <v>1427.9977434783118</v>
      </c>
      <c r="T132" s="98">
        <v>1404.984104394244</v>
      </c>
      <c r="U132" s="98">
        <v>1387.82707760836</v>
      </c>
      <c r="V132" s="98">
        <v>1453.2753814681319</v>
      </c>
      <c r="W132" s="98">
        <v>1425.4124743982113</v>
      </c>
      <c r="X132" s="98">
        <v>1251.3704802096454</v>
      </c>
      <c r="Y132" s="98">
        <v>1078.7705982259756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790.91161457755504</v>
      </c>
      <c r="F133" s="101">
        <v>767.77148175223215</v>
      </c>
      <c r="G133" s="101">
        <v>798.51310538838982</v>
      </c>
      <c r="H133" s="101">
        <v>782.82094232994598</v>
      </c>
      <c r="I133" s="101">
        <v>799.75679806758387</v>
      </c>
      <c r="J133" s="101">
        <v>773.64290071442281</v>
      </c>
      <c r="K133" s="101">
        <v>733.19878086395101</v>
      </c>
      <c r="L133" s="101">
        <v>739.76570071913329</v>
      </c>
      <c r="M133" s="101">
        <v>592.04803200022207</v>
      </c>
      <c r="N133" s="101">
        <v>587.34938303453964</v>
      </c>
      <c r="O133" s="101">
        <v>575.36661321448764</v>
      </c>
      <c r="P133" s="101">
        <v>592.62074904636427</v>
      </c>
      <c r="Q133" s="101">
        <v>569.84016876373255</v>
      </c>
      <c r="R133" s="101">
        <v>592.46976888625738</v>
      </c>
      <c r="S133" s="101">
        <v>660.33070014018551</v>
      </c>
      <c r="T133" s="101">
        <v>662.66107098804866</v>
      </c>
      <c r="U133" s="101">
        <v>652.01233491618098</v>
      </c>
      <c r="V133" s="101">
        <v>719.40265621747437</v>
      </c>
      <c r="W133" s="101">
        <v>633.18923847535984</v>
      </c>
      <c r="X133" s="101">
        <v>589.35091460080162</v>
      </c>
      <c r="Y133" s="101">
        <v>449.14045551744863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645.31232538951929</v>
      </c>
      <c r="F134" s="104">
        <v>617.95047898391476</v>
      </c>
      <c r="G134" s="104">
        <v>686.95124181554604</v>
      </c>
      <c r="H134" s="104">
        <v>618.75792618261039</v>
      </c>
      <c r="I134" s="104">
        <v>652.85568128174771</v>
      </c>
      <c r="J134" s="104">
        <v>655.96888849346158</v>
      </c>
      <c r="K134" s="104">
        <v>604.35405379926738</v>
      </c>
      <c r="L134" s="104">
        <v>638.48197045274651</v>
      </c>
      <c r="M134" s="104">
        <v>627.08149810654618</v>
      </c>
      <c r="N134" s="104">
        <v>652.80666050931677</v>
      </c>
      <c r="O134" s="104">
        <v>668.87374087375633</v>
      </c>
      <c r="P134" s="104">
        <v>616.18261851839577</v>
      </c>
      <c r="Q134" s="104">
        <v>662.55779976684812</v>
      </c>
      <c r="R134" s="104">
        <v>725.14379276153784</v>
      </c>
      <c r="S134" s="104">
        <v>767.6670433381264</v>
      </c>
      <c r="T134" s="104">
        <v>742.32303340619535</v>
      </c>
      <c r="U134" s="104">
        <v>735.81474269217892</v>
      </c>
      <c r="V134" s="104">
        <v>733.87272525065748</v>
      </c>
      <c r="W134" s="104">
        <v>792.22323592285125</v>
      </c>
      <c r="X134" s="104">
        <v>662.01956560884366</v>
      </c>
      <c r="Y134" s="104">
        <v>629.63014270852705</v>
      </c>
      <c r="DA134" s="132" t="s">
        <v>2369</v>
      </c>
    </row>
    <row r="135" spans="1:105" ht="12" customHeight="1" x14ac:dyDescent="0.25">
      <c r="A135" s="106" t="s">
        <v>122</v>
      </c>
      <c r="B135" s="101">
        <v>2042.6811026172402</v>
      </c>
      <c r="C135" s="101">
        <v>2056.2505288674015</v>
      </c>
      <c r="D135" s="101">
        <v>2054.8165050576604</v>
      </c>
      <c r="E135" s="101">
        <v>2113.6934104376473</v>
      </c>
      <c r="F135" s="101">
        <v>2073.8491913567577</v>
      </c>
      <c r="G135" s="101">
        <v>2089.9479610587009</v>
      </c>
      <c r="H135" s="101">
        <v>2146.4586645967465</v>
      </c>
      <c r="I135" s="101">
        <v>2054.8088083106531</v>
      </c>
      <c r="J135" s="101">
        <v>1986.8345638853834</v>
      </c>
      <c r="K135" s="101">
        <v>1945.5618242409198</v>
      </c>
      <c r="L135" s="101">
        <v>1971.7583958877947</v>
      </c>
      <c r="M135" s="101">
        <v>1816.388701012823</v>
      </c>
      <c r="N135" s="101">
        <v>1768.9898725607186</v>
      </c>
      <c r="O135" s="101">
        <v>1714.7296645733136</v>
      </c>
      <c r="P135" s="101">
        <v>1748.0009570876318</v>
      </c>
      <c r="Q135" s="101">
        <v>1754.0734836632143</v>
      </c>
      <c r="R135" s="101">
        <v>1794.7690101246412</v>
      </c>
      <c r="S135" s="101">
        <v>1908.1502287460164</v>
      </c>
      <c r="T135" s="101">
        <v>1891.1406025988324</v>
      </c>
      <c r="U135" s="101">
        <v>1864.4708984673018</v>
      </c>
      <c r="V135" s="101">
        <v>1863.7845343173051</v>
      </c>
      <c r="W135" s="101">
        <v>1656.1066505283775</v>
      </c>
      <c r="X135" s="101">
        <v>1553.8579007739418</v>
      </c>
      <c r="Y135" s="101">
        <v>1314.8305333693972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1648.4197829081941</v>
      </c>
      <c r="F136" s="104">
        <v>1627.7566399252985</v>
      </c>
      <c r="G136" s="104">
        <v>1639.0721435070786</v>
      </c>
      <c r="H136" s="104">
        <v>1717.2268494183102</v>
      </c>
      <c r="I136" s="104">
        <v>1644.6427860386752</v>
      </c>
      <c r="J136" s="104">
        <v>1584.2510065199895</v>
      </c>
      <c r="K136" s="104">
        <v>1558.3469780239536</v>
      </c>
      <c r="L136" s="104">
        <v>1571.3552383956542</v>
      </c>
      <c r="M136" s="104">
        <v>1413.9566616852424</v>
      </c>
      <c r="N136" s="104">
        <v>1375.1235419851396</v>
      </c>
      <c r="O136" s="104">
        <v>1336.0563807778858</v>
      </c>
      <c r="P136" s="104">
        <v>1389.7409074521711</v>
      </c>
      <c r="Q136" s="104">
        <v>1387.9000675719853</v>
      </c>
      <c r="R136" s="104">
        <v>1418.8465324107203</v>
      </c>
      <c r="S136" s="104">
        <v>1522.0639606054635</v>
      </c>
      <c r="T136" s="104">
        <v>1522.533691143846</v>
      </c>
      <c r="U136" s="104">
        <v>1508.4416857792039</v>
      </c>
      <c r="V136" s="104">
        <v>1568.8976456939345</v>
      </c>
      <c r="W136" s="104">
        <v>1392.616676109908</v>
      </c>
      <c r="X136" s="104">
        <v>1325.8541573879256</v>
      </c>
      <c r="Y136" s="104">
        <v>1111.4957812055368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1005.7641858828138</v>
      </c>
      <c r="F137" s="98">
        <v>998.47279045190919</v>
      </c>
      <c r="G137" s="98">
        <v>978.97811394201983</v>
      </c>
      <c r="H137" s="98">
        <v>1060.1888505840861</v>
      </c>
      <c r="I137" s="98">
        <v>1002.32904266659</v>
      </c>
      <c r="J137" s="98">
        <v>950.96592593733124</v>
      </c>
      <c r="K137" s="98">
        <v>945.7701384570679</v>
      </c>
      <c r="L137" s="98">
        <v>935.71643796652813</v>
      </c>
      <c r="M137" s="98">
        <v>770.31308893870312</v>
      </c>
      <c r="N137" s="98">
        <v>731.10322185323037</v>
      </c>
      <c r="O137" s="98">
        <v>693.08367100383316</v>
      </c>
      <c r="P137" s="98">
        <v>755.47926769372293</v>
      </c>
      <c r="Q137" s="98">
        <v>712.34441873259163</v>
      </c>
      <c r="R137" s="98">
        <v>707.70959756242632</v>
      </c>
      <c r="S137" s="98">
        <v>776.63081344596003</v>
      </c>
      <c r="T137" s="98">
        <v>785.97743324987664</v>
      </c>
      <c r="U137" s="98">
        <v>773.39086990111753</v>
      </c>
      <c r="V137" s="98">
        <v>822.89341419840332</v>
      </c>
      <c r="W137" s="98">
        <v>651.78885554340229</v>
      </c>
      <c r="X137" s="98">
        <v>653.49676316709372</v>
      </c>
      <c r="Y137" s="98">
        <v>486.90512771368628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642.65559702538019</v>
      </c>
      <c r="F138" s="98">
        <v>629.2838494733893</v>
      </c>
      <c r="G138" s="98">
        <v>660.09402956505858</v>
      </c>
      <c r="H138" s="98">
        <v>657.03799883422369</v>
      </c>
      <c r="I138" s="98">
        <v>642.31374337208524</v>
      </c>
      <c r="J138" s="98">
        <v>633.285080582658</v>
      </c>
      <c r="K138" s="98">
        <v>612.5768395668855</v>
      </c>
      <c r="L138" s="98">
        <v>635.63880042912604</v>
      </c>
      <c r="M138" s="98">
        <v>643.64357274653912</v>
      </c>
      <c r="N138" s="98">
        <v>644.02032013190922</v>
      </c>
      <c r="O138" s="98">
        <v>642.97270977405287</v>
      </c>
      <c r="P138" s="98">
        <v>634.26163975844804</v>
      </c>
      <c r="Q138" s="98">
        <v>675.55564883939371</v>
      </c>
      <c r="R138" s="98">
        <v>711.13693484829412</v>
      </c>
      <c r="S138" s="98">
        <v>745.43314715950339</v>
      </c>
      <c r="T138" s="98">
        <v>736.55625789396936</v>
      </c>
      <c r="U138" s="98">
        <v>735.05081587808661</v>
      </c>
      <c r="V138" s="98">
        <v>746.00423149553092</v>
      </c>
      <c r="W138" s="98">
        <v>740.82782056650558</v>
      </c>
      <c r="X138" s="98">
        <v>672.35739422083202</v>
      </c>
      <c r="Y138" s="98">
        <v>624.59065349185039</v>
      </c>
      <c r="DA138" s="63" t="s">
        <v>2373</v>
      </c>
    </row>
    <row r="139" spans="1:105" ht="12" customHeight="1" x14ac:dyDescent="0.25">
      <c r="A139" s="121" t="s">
        <v>54</v>
      </c>
      <c r="B139" s="122">
        <v>819.50181238199809</v>
      </c>
      <c r="C139" s="122">
        <v>824.1494215093212</v>
      </c>
      <c r="D139" s="122">
        <v>812.55031860867871</v>
      </c>
      <c r="E139" s="122">
        <v>833.899741356248</v>
      </c>
      <c r="F139" s="122">
        <v>828.47179792696625</v>
      </c>
      <c r="G139" s="122">
        <v>829.34766190403241</v>
      </c>
      <c r="H139" s="122">
        <v>886.75003210606246</v>
      </c>
      <c r="I139" s="122">
        <v>802.47231095275856</v>
      </c>
      <c r="J139" s="122">
        <v>832.92850792534375</v>
      </c>
      <c r="K139" s="122">
        <v>871.91269070813019</v>
      </c>
      <c r="L139" s="122">
        <v>918.47070730698624</v>
      </c>
      <c r="M139" s="122">
        <v>825.85068343852879</v>
      </c>
      <c r="N139" s="122">
        <v>884.55845218007516</v>
      </c>
      <c r="O139" s="122">
        <v>880.80599881632941</v>
      </c>
      <c r="P139" s="122">
        <v>775.21824767400472</v>
      </c>
      <c r="Q139" s="122">
        <v>822.04623214010383</v>
      </c>
      <c r="R139" s="122">
        <v>816.0535812060707</v>
      </c>
      <c r="S139" s="122">
        <v>813.9753851439707</v>
      </c>
      <c r="T139" s="122">
        <v>774.09300961661768</v>
      </c>
      <c r="U139" s="122">
        <v>738.93765148573982</v>
      </c>
      <c r="V139" s="122">
        <v>773.58230095835006</v>
      </c>
      <c r="W139" s="122">
        <v>889.56324731681025</v>
      </c>
      <c r="X139" s="122">
        <v>730.77707607055368</v>
      </c>
      <c r="Y139" s="122">
        <v>708.32217537415306</v>
      </c>
      <c r="DA139" s="130" t="s">
        <v>2374</v>
      </c>
    </row>
    <row r="140" spans="1:105" ht="12" customHeight="1" x14ac:dyDescent="0.25">
      <c r="A140" s="97" t="s">
        <v>50</v>
      </c>
      <c r="B140" s="98">
        <v>1010.7979574775061</v>
      </c>
      <c r="C140" s="98">
        <v>1096.9688152788246</v>
      </c>
      <c r="D140" s="98">
        <v>1027.2225375539238</v>
      </c>
      <c r="E140" s="98">
        <v>1014.6503557351346</v>
      </c>
      <c r="F140" s="98">
        <v>1192.777798487125</v>
      </c>
      <c r="G140" s="98">
        <v>934.68090660977941</v>
      </c>
      <c r="H140" s="98">
        <v>1127.2319365148251</v>
      </c>
      <c r="I140" s="98">
        <v>1148.4778547705939</v>
      </c>
      <c r="J140" s="98">
        <v>906.09109708063068</v>
      </c>
      <c r="K140" s="98">
        <v>272.75564922300305</v>
      </c>
      <c r="L140" s="98">
        <v>927.85353384171196</v>
      </c>
      <c r="M140" s="98">
        <v>1212.117974094461</v>
      </c>
      <c r="N140" s="98">
        <v>1256.1385468216997</v>
      </c>
      <c r="O140" s="98">
        <v>924.26670601329261</v>
      </c>
      <c r="P140" s="98">
        <v>1368.9692548035684</v>
      </c>
      <c r="Q140" s="98">
        <v>1134.9479105642799</v>
      </c>
      <c r="R140" s="98">
        <v>884.29929485756099</v>
      </c>
      <c r="S140" s="98">
        <v>927.05039277636843</v>
      </c>
      <c r="T140" s="98">
        <v>1141.6055805475839</v>
      </c>
      <c r="U140" s="98">
        <v>1010.8454569749207</v>
      </c>
      <c r="V140" s="98">
        <v>1225.3488984050578</v>
      </c>
      <c r="W140" s="98">
        <v>1056.8377969696649</v>
      </c>
      <c r="X140" s="98">
        <v>900.1559457200218</v>
      </c>
      <c r="Y140" s="98">
        <v>1010.2060033481439</v>
      </c>
      <c r="DA140" s="63" t="s">
        <v>2375</v>
      </c>
    </row>
    <row r="141" spans="1:105" ht="12" customHeight="1" x14ac:dyDescent="0.25">
      <c r="A141" s="109" t="s">
        <v>120</v>
      </c>
      <c r="B141" s="33">
        <v>803.39736413260425</v>
      </c>
      <c r="C141" s="33">
        <v>801.39805355976978</v>
      </c>
      <c r="D141" s="33">
        <v>796.35455735919527</v>
      </c>
      <c r="E141" s="33">
        <v>821.77941791892397</v>
      </c>
      <c r="F141" s="33">
        <v>806.84650497914424</v>
      </c>
      <c r="G141" s="33">
        <v>824.37918638607198</v>
      </c>
      <c r="H141" s="33">
        <v>877.49652645794538</v>
      </c>
      <c r="I141" s="33">
        <v>792.43950176619694</v>
      </c>
      <c r="J141" s="33">
        <v>831.08015760464946</v>
      </c>
      <c r="K141" s="33">
        <v>886.24240809083074</v>
      </c>
      <c r="L141" s="33">
        <v>918.24357743624864</v>
      </c>
      <c r="M141" s="33">
        <v>814.08216961892686</v>
      </c>
      <c r="N141" s="33">
        <v>869.75689479393577</v>
      </c>
      <c r="O141" s="33">
        <v>878.88589080209761</v>
      </c>
      <c r="P141" s="33">
        <v>747.16498144692514</v>
      </c>
      <c r="Q141" s="33">
        <v>807.51825311234154</v>
      </c>
      <c r="R141" s="33">
        <v>813.30033173179834</v>
      </c>
      <c r="S141" s="33">
        <v>809.67879496356102</v>
      </c>
      <c r="T141" s="33">
        <v>760.65925032964083</v>
      </c>
      <c r="U141" s="33">
        <v>729.72622278119047</v>
      </c>
      <c r="V141" s="33">
        <v>759.79651692301877</v>
      </c>
      <c r="W141" s="33">
        <v>885.56167743690787</v>
      </c>
      <c r="X141" s="33">
        <v>727.23422752565807</v>
      </c>
      <c r="Y141" s="33">
        <v>702.46843806399215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7662.702088635986</v>
      </c>
      <c r="C143" s="117">
        <f t="shared" si="49"/>
        <v>8105.3520318672581</v>
      </c>
      <c r="D143" s="117">
        <f t="shared" si="49"/>
        <v>8405.3739914512607</v>
      </c>
      <c r="E143" s="117">
        <f t="shared" si="49"/>
        <v>8267.1959298143483</v>
      </c>
      <c r="F143" s="117">
        <f t="shared" si="49"/>
        <v>7947.1363162331209</v>
      </c>
      <c r="G143" s="117">
        <f t="shared" si="49"/>
        <v>7449.543457259867</v>
      </c>
      <c r="H143" s="117">
        <f t="shared" si="49"/>
        <v>7523.7891030714227</v>
      </c>
      <c r="I143" s="117">
        <f t="shared" si="49"/>
        <v>7220.2722064980007</v>
      </c>
      <c r="J143" s="117">
        <f t="shared" si="49"/>
        <v>7078.4778327462645</v>
      </c>
      <c r="K143" s="117">
        <f t="shared" si="49"/>
        <v>7124.8079975676328</v>
      </c>
      <c r="L143" s="117">
        <f t="shared" si="49"/>
        <v>7321.1589150729214</v>
      </c>
      <c r="M143" s="117">
        <f t="shared" si="49"/>
        <v>6951.9431398752313</v>
      </c>
      <c r="N143" s="117">
        <f t="shared" si="49"/>
        <v>6854.0357193948748</v>
      </c>
      <c r="O143" s="117">
        <f t="shared" si="49"/>
        <v>6589.6795114396209</v>
      </c>
      <c r="P143" s="117">
        <f t="shared" si="49"/>
        <v>6198.2604422292716</v>
      </c>
      <c r="Q143" s="117">
        <f t="shared" si="49"/>
        <v>6117.5752844765129</v>
      </c>
      <c r="R143" s="117">
        <f t="shared" ref="R143:V143" si="50">R144+R146+R148+R157</f>
        <v>6069.3665424477758</v>
      </c>
      <c r="S143" s="117">
        <f t="shared" si="50"/>
        <v>6056.2095022291796</v>
      </c>
      <c r="T143" s="117">
        <f t="shared" si="50"/>
        <v>5878.6263993870516</v>
      </c>
      <c r="U143" s="117">
        <f t="shared" si="50"/>
        <v>5770.8208509034866</v>
      </c>
      <c r="V143" s="117">
        <f t="shared" si="50"/>
        <v>5763.5414063332037</v>
      </c>
      <c r="W143" s="117">
        <f t="shared" ref="W143:Y143" si="51">W144+W146+W148+W157</f>
        <v>5470.3870972298764</v>
      </c>
      <c r="X143" s="117">
        <f t="shared" si="51"/>
        <v>5417.9641342968362</v>
      </c>
      <c r="Y143" s="117">
        <f t="shared" si="51"/>
        <v>4946.8011801517114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4780.482918297419</v>
      </c>
      <c r="C144" s="122">
        <f t="shared" si="52"/>
        <v>5235.2923495328387</v>
      </c>
      <c r="D144" s="122">
        <f t="shared" si="52"/>
        <v>5572.5992022364499</v>
      </c>
      <c r="E144" s="122">
        <f t="shared" si="52"/>
        <v>5372.9396048770495</v>
      </c>
      <c r="F144" s="122">
        <f t="shared" si="52"/>
        <v>5097.0370151281195</v>
      </c>
      <c r="G144" s="122">
        <f t="shared" si="52"/>
        <v>4566.0246214113313</v>
      </c>
      <c r="H144" s="122">
        <f t="shared" si="52"/>
        <v>4507.1368308226374</v>
      </c>
      <c r="I144" s="122">
        <f t="shared" si="52"/>
        <v>4376.2189504445478</v>
      </c>
      <c r="J144" s="122">
        <f t="shared" si="52"/>
        <v>4276.2250110116647</v>
      </c>
      <c r="K144" s="122">
        <f t="shared" si="52"/>
        <v>4328.4145677084589</v>
      </c>
      <c r="L144" s="122">
        <f t="shared" si="52"/>
        <v>4459.27470831144</v>
      </c>
      <c r="M144" s="122">
        <f t="shared" si="52"/>
        <v>4343.7268660677028</v>
      </c>
      <c r="N144" s="122">
        <f t="shared" si="52"/>
        <v>4232.4399635254549</v>
      </c>
      <c r="O144" s="122">
        <f t="shared" si="52"/>
        <v>4018.8025894471516</v>
      </c>
      <c r="P144" s="122">
        <f t="shared" si="52"/>
        <v>3700.9608033206273</v>
      </c>
      <c r="Q144" s="122">
        <f t="shared" si="52"/>
        <v>3553.1959777877432</v>
      </c>
      <c r="R144" s="122">
        <f t="shared" si="52"/>
        <v>3485.9543803135407</v>
      </c>
      <c r="S144" s="122">
        <f t="shared" si="52"/>
        <v>3388.3302613262558</v>
      </c>
      <c r="T144" s="122">
        <f t="shared" si="52"/>
        <v>3267.74959584728</v>
      </c>
      <c r="U144" s="122">
        <f t="shared" si="52"/>
        <v>3232.1360235761767</v>
      </c>
      <c r="V144" s="122">
        <f t="shared" si="52"/>
        <v>3110.3884503842337</v>
      </c>
      <c r="W144" s="122">
        <f t="shared" si="52"/>
        <v>2882.3124178749877</v>
      </c>
      <c r="X144" s="122">
        <f t="shared" si="52"/>
        <v>3099.4949006241795</v>
      </c>
      <c r="Y144" s="122">
        <f t="shared" si="52"/>
        <v>2911.2460477209247</v>
      </c>
      <c r="DA144" s="130" t="s">
        <v>2378</v>
      </c>
    </row>
    <row r="145" spans="1:105" ht="12" customHeight="1" x14ac:dyDescent="0.25">
      <c r="A145" s="97" t="s">
        <v>53</v>
      </c>
      <c r="B145" s="98">
        <v>4780.482918297419</v>
      </c>
      <c r="C145" s="98">
        <v>5235.2923495328387</v>
      </c>
      <c r="D145" s="98">
        <v>5572.5992022364499</v>
      </c>
      <c r="E145" s="98">
        <v>5372.9396048770495</v>
      </c>
      <c r="F145" s="98">
        <v>5097.0370151281195</v>
      </c>
      <c r="G145" s="98">
        <v>4566.0246214113313</v>
      </c>
      <c r="H145" s="98">
        <v>4507.1368308226374</v>
      </c>
      <c r="I145" s="98">
        <v>4376.2189504445478</v>
      </c>
      <c r="J145" s="98">
        <v>4276.2250110116647</v>
      </c>
      <c r="K145" s="98">
        <v>4328.4145677084589</v>
      </c>
      <c r="L145" s="98">
        <v>4459.27470831144</v>
      </c>
      <c r="M145" s="98">
        <v>4343.7268660677028</v>
      </c>
      <c r="N145" s="98">
        <v>4232.4399635254549</v>
      </c>
      <c r="O145" s="98">
        <v>4018.8025894471516</v>
      </c>
      <c r="P145" s="98">
        <v>3700.9608033206273</v>
      </c>
      <c r="Q145" s="98">
        <v>3553.1959777877432</v>
      </c>
      <c r="R145" s="98">
        <v>3485.9543803135407</v>
      </c>
      <c r="S145" s="98">
        <v>3388.3302613262558</v>
      </c>
      <c r="T145" s="98">
        <v>3267.74959584728</v>
      </c>
      <c r="U145" s="98">
        <v>3232.1360235761767</v>
      </c>
      <c r="V145" s="98">
        <v>3110.3884503842337</v>
      </c>
      <c r="W145" s="98">
        <v>2882.3124178749877</v>
      </c>
      <c r="X145" s="98">
        <v>3099.4949006241795</v>
      </c>
      <c r="Y145" s="98">
        <v>2911.2460477209247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20.038173049522687</v>
      </c>
      <c r="C146" s="122">
        <f t="shared" si="53"/>
        <v>11.934731592818004</v>
      </c>
      <c r="D146" s="122">
        <f t="shared" si="53"/>
        <v>7.7080569577216105</v>
      </c>
      <c r="E146" s="122">
        <f t="shared" si="53"/>
        <v>9.3245965049665305</v>
      </c>
      <c r="F146" s="122">
        <f t="shared" si="53"/>
        <v>7.7075372151416284</v>
      </c>
      <c r="G146" s="122">
        <f t="shared" si="53"/>
        <v>8.252095927696466</v>
      </c>
      <c r="H146" s="122">
        <f t="shared" si="53"/>
        <v>9.7773892127782407</v>
      </c>
      <c r="I146" s="122">
        <f t="shared" si="53"/>
        <v>9.5177081608916421</v>
      </c>
      <c r="J146" s="122">
        <f t="shared" si="53"/>
        <v>9.5748701070780271</v>
      </c>
      <c r="K146" s="122">
        <f t="shared" si="53"/>
        <v>10.531370185317352</v>
      </c>
      <c r="L146" s="122">
        <f t="shared" si="53"/>
        <v>12.882450566672073</v>
      </c>
      <c r="M146" s="122">
        <f t="shared" si="53"/>
        <v>13.098715591998394</v>
      </c>
      <c r="N146" s="122">
        <f t="shared" si="53"/>
        <v>14.949704915218025</v>
      </c>
      <c r="O146" s="122">
        <f t="shared" si="53"/>
        <v>20.270001431467282</v>
      </c>
      <c r="P146" s="122">
        <f t="shared" si="53"/>
        <v>19.204423839428987</v>
      </c>
      <c r="Q146" s="122">
        <f t="shared" si="53"/>
        <v>42.722306463313622</v>
      </c>
      <c r="R146" s="122">
        <f t="shared" si="53"/>
        <v>45.459482859426515</v>
      </c>
      <c r="S146" s="122">
        <f t="shared" si="53"/>
        <v>43.822458145541994</v>
      </c>
      <c r="T146" s="122">
        <f t="shared" si="53"/>
        <v>53.415614981201152</v>
      </c>
      <c r="U146" s="122">
        <f t="shared" si="53"/>
        <v>55.733984690412122</v>
      </c>
      <c r="V146" s="122">
        <f t="shared" si="53"/>
        <v>50.672751569449822</v>
      </c>
      <c r="W146" s="122">
        <f t="shared" si="53"/>
        <v>57.801497142857826</v>
      </c>
      <c r="X146" s="122">
        <f t="shared" si="53"/>
        <v>66.399991502493734</v>
      </c>
      <c r="Y146" s="122">
        <f t="shared" si="53"/>
        <v>65.647034436134859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20.038173049522687</v>
      </c>
      <c r="C147" s="98">
        <f>IF(RES_hhdet_fec!C147=0,0,RES_hhdet_fec!C147*1000*11630/RES_hhdet_num!C143)</f>
        <v>11.934731592818004</v>
      </c>
      <c r="D147" s="98">
        <f>IF(RES_hhdet_fec!D147=0,0,RES_hhdet_fec!D147*1000*11630/RES_hhdet_num!D143)</f>
        <v>7.7080569577216105</v>
      </c>
      <c r="E147" s="98">
        <f>IF(RES_hhdet_fec!E147=0,0,RES_hhdet_fec!E147*1000*11630/RES_hhdet_num!E143)</f>
        <v>9.3245965049665305</v>
      </c>
      <c r="F147" s="98">
        <f>IF(RES_hhdet_fec!F147=0,0,RES_hhdet_fec!F147*1000*11630/RES_hhdet_num!F143)</f>
        <v>7.7075372151416284</v>
      </c>
      <c r="G147" s="98">
        <f>IF(RES_hhdet_fec!G147=0,0,RES_hhdet_fec!G147*1000*11630/RES_hhdet_num!G143)</f>
        <v>8.252095927696466</v>
      </c>
      <c r="H147" s="98">
        <f>IF(RES_hhdet_fec!H147=0,0,RES_hhdet_fec!H147*1000*11630/RES_hhdet_num!H143)</f>
        <v>9.7773892127782407</v>
      </c>
      <c r="I147" s="98">
        <f>IF(RES_hhdet_fec!I147=0,0,RES_hhdet_fec!I147*1000*11630/RES_hhdet_num!I143)</f>
        <v>9.5177081608916421</v>
      </c>
      <c r="J147" s="98">
        <f>IF(RES_hhdet_fec!J147=0,0,RES_hhdet_fec!J147*1000*11630/RES_hhdet_num!J143)</f>
        <v>9.5748701070780271</v>
      </c>
      <c r="K147" s="98">
        <f>IF(RES_hhdet_fec!K147=0,0,RES_hhdet_fec!K147*1000*11630/RES_hhdet_num!K143)</f>
        <v>10.531370185317352</v>
      </c>
      <c r="L147" s="98">
        <f>IF(RES_hhdet_fec!L147=0,0,RES_hhdet_fec!L147*1000*11630/RES_hhdet_num!L143)</f>
        <v>12.882450566672073</v>
      </c>
      <c r="M147" s="98">
        <f>IF(RES_hhdet_fec!M147=0,0,RES_hhdet_fec!M147*1000*11630/RES_hhdet_num!M143)</f>
        <v>13.098715591998394</v>
      </c>
      <c r="N147" s="98">
        <f>IF(RES_hhdet_fec!N147=0,0,RES_hhdet_fec!N147*1000*11630/RES_hhdet_num!N143)</f>
        <v>14.949704915218025</v>
      </c>
      <c r="O147" s="98">
        <f>IF(RES_hhdet_fec!O147=0,0,RES_hhdet_fec!O147*1000*11630/RES_hhdet_num!O143)</f>
        <v>20.270001431467282</v>
      </c>
      <c r="P147" s="98">
        <f>IF(RES_hhdet_fec!P147=0,0,RES_hhdet_fec!P147*1000*11630/RES_hhdet_num!P143)</f>
        <v>19.204423839428987</v>
      </c>
      <c r="Q147" s="98">
        <f>IF(RES_hhdet_fec!Q147=0,0,RES_hhdet_fec!Q147*1000*11630/RES_hhdet_num!Q143)</f>
        <v>42.722306463313622</v>
      </c>
      <c r="R147" s="98">
        <f>IF(RES_hhdet_fec!R147=0,0,RES_hhdet_fec!R147*1000*11630/RES_hhdet_num!R143)</f>
        <v>45.459482859426515</v>
      </c>
      <c r="S147" s="98">
        <f>IF(RES_hhdet_fec!S147=0,0,RES_hhdet_fec!S147*1000*11630/RES_hhdet_num!S143)</f>
        <v>43.822458145541994</v>
      </c>
      <c r="T147" s="98">
        <f>IF(RES_hhdet_fec!T147=0,0,RES_hhdet_fec!T147*1000*11630/RES_hhdet_num!T143)</f>
        <v>53.415614981201152</v>
      </c>
      <c r="U147" s="98">
        <f>IF(RES_hhdet_fec!U147=0,0,RES_hhdet_fec!U147*1000*11630/RES_hhdet_num!U143)</f>
        <v>55.733984690412122</v>
      </c>
      <c r="V147" s="98">
        <f>IF(RES_hhdet_fec!V147=0,0,RES_hhdet_fec!V147*1000*11630/RES_hhdet_num!V143)</f>
        <v>50.672751569449822</v>
      </c>
      <c r="W147" s="98">
        <f>IF(RES_hhdet_fec!W147=0,0,RES_hhdet_fec!W147*1000*11630/RES_hhdet_num!W143)</f>
        <v>57.801497142857826</v>
      </c>
      <c r="X147" s="98">
        <f>IF(RES_hhdet_fec!X147=0,0,RES_hhdet_fec!X147*1000*11630/RES_hhdet_num!X143)</f>
        <v>66.399991502493734</v>
      </c>
      <c r="Y147" s="98">
        <f>IF(RES_hhdet_fec!Y147=0,0,RES_hhdet_fec!Y147*1000*11630/RES_hhdet_num!Y143)</f>
        <v>65.647034436134859</v>
      </c>
      <c r="DA147" s="63" t="s">
        <v>2381</v>
      </c>
    </row>
    <row r="148" spans="1:105" ht="12" customHeight="1" x14ac:dyDescent="0.25">
      <c r="A148" s="121" t="s">
        <v>55</v>
      </c>
      <c r="B148" s="122">
        <v>2042.68110261724</v>
      </c>
      <c r="C148" s="122">
        <v>2038.0061980711291</v>
      </c>
      <c r="D148" s="122">
        <v>2022.1597241132686</v>
      </c>
      <c r="E148" s="122">
        <v>2060.8694823920332</v>
      </c>
      <c r="F148" s="122">
        <v>2025.5069085596153</v>
      </c>
      <c r="G148" s="122">
        <v>2051.1240750134484</v>
      </c>
      <c r="H148" s="122">
        <v>2123.3035480249277</v>
      </c>
      <c r="I148" s="122">
        <v>2034.8474135410929</v>
      </c>
      <c r="J148" s="122">
        <v>1961.1965504950006</v>
      </c>
      <c r="K148" s="122">
        <v>1914.7947469828339</v>
      </c>
      <c r="L148" s="122">
        <v>1931.8867012361432</v>
      </c>
      <c r="M148" s="122">
        <v>1769.3150598827938</v>
      </c>
      <c r="N148" s="122">
        <v>1721.706427783505</v>
      </c>
      <c r="O148" s="122">
        <v>1670.6941029235411</v>
      </c>
      <c r="P148" s="122">
        <v>1704.2946457409321</v>
      </c>
      <c r="Q148" s="122">
        <v>1703.8451485287887</v>
      </c>
      <c r="R148" s="122">
        <v>1726.6016041794817</v>
      </c>
      <c r="S148" s="122">
        <v>1815.809772052512</v>
      </c>
      <c r="T148" s="122">
        <v>1790.8842930191636</v>
      </c>
      <c r="U148" s="122">
        <v>1750.1453724895775</v>
      </c>
      <c r="V148" s="122">
        <v>1834.4117529589444</v>
      </c>
      <c r="W148" s="122">
        <v>1649.5705314391348</v>
      </c>
      <c r="X148" s="122">
        <v>1532.6133020200389</v>
      </c>
      <c r="Y148" s="122">
        <v>1273.5287626461807</v>
      </c>
      <c r="DA148" s="130" t="s">
        <v>2382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2042.68110261724</v>
      </c>
      <c r="C153" s="101">
        <v>2038.0061980711291</v>
      </c>
      <c r="D153" s="101">
        <v>2022.1597241132686</v>
      </c>
      <c r="E153" s="101">
        <v>2076.7930101693323</v>
      </c>
      <c r="F153" s="101">
        <v>2038.8286823063604</v>
      </c>
      <c r="G153" s="101">
        <v>2063.6545936240727</v>
      </c>
      <c r="H153" s="101">
        <v>2136.2888608679655</v>
      </c>
      <c r="I153" s="101">
        <v>2051.7600289814782</v>
      </c>
      <c r="J153" s="101">
        <v>1981.7418659642419</v>
      </c>
      <c r="K153" s="101">
        <v>1941.102129344765</v>
      </c>
      <c r="L153" s="101">
        <v>1966.2395599069107</v>
      </c>
      <c r="M153" s="101">
        <v>1809.2768003892536</v>
      </c>
      <c r="N153" s="101">
        <v>1762.7737088508854</v>
      </c>
      <c r="O153" s="101">
        <v>1710.9252221185563</v>
      </c>
      <c r="P153" s="101">
        <v>1744.9417800506026</v>
      </c>
      <c r="Q153" s="101">
        <v>1744.5678380461222</v>
      </c>
      <c r="R153" s="101">
        <v>1767.6764105977711</v>
      </c>
      <c r="S153" s="101">
        <v>1857.3871356962925</v>
      </c>
      <c r="T153" s="101">
        <v>1831.3042520197089</v>
      </c>
      <c r="U153" s="101">
        <v>1787.2844566245772</v>
      </c>
      <c r="V153" s="101">
        <v>1868.9518878575088</v>
      </c>
      <c r="W153" s="101">
        <v>1682.111716873073</v>
      </c>
      <c r="X153" s="101">
        <v>1568.5326291938809</v>
      </c>
      <c r="Y153" s="101">
        <v>1305.4672393064827</v>
      </c>
      <c r="DA153" s="131" t="s">
        <v>2387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1648.7461272584073</v>
      </c>
      <c r="F154" s="104">
        <v>1628.0180179424492</v>
      </c>
      <c r="G154" s="104">
        <v>1639.585898114329</v>
      </c>
      <c r="H154" s="104">
        <v>1718.4394805251086</v>
      </c>
      <c r="I154" s="104">
        <v>1644.4606910404771</v>
      </c>
      <c r="J154" s="104">
        <v>1582.209402438448</v>
      </c>
      <c r="K154" s="104">
        <v>1556.8362349504628</v>
      </c>
      <c r="L154" s="104">
        <v>1570.6169120143961</v>
      </c>
      <c r="M154" s="104">
        <v>1414.0692195543666</v>
      </c>
      <c r="N154" s="104">
        <v>1376.2542509843388</v>
      </c>
      <c r="O154" s="104">
        <v>1337.8531332952075</v>
      </c>
      <c r="P154" s="104">
        <v>1390.4943177156986</v>
      </c>
      <c r="Q154" s="104">
        <v>1386.4642855066249</v>
      </c>
      <c r="R154" s="104">
        <v>1409.629907894785</v>
      </c>
      <c r="S154" s="104">
        <v>1501.8909447139624</v>
      </c>
      <c r="T154" s="104">
        <v>1499.1336025653407</v>
      </c>
      <c r="U154" s="104">
        <v>1478.5407264651508</v>
      </c>
      <c r="V154" s="104">
        <v>1576.6981196832187</v>
      </c>
      <c r="W154" s="104">
        <v>1410.4530163227225</v>
      </c>
      <c r="X154" s="104">
        <v>1332.2111162411613</v>
      </c>
      <c r="Y154" s="104">
        <v>1103.8707295540992</v>
      </c>
      <c r="DA154" s="132" t="s">
        <v>2388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1005.9633010979505</v>
      </c>
      <c r="F155" s="98">
        <v>998.61360236917392</v>
      </c>
      <c r="G155" s="98">
        <v>979.30931768825167</v>
      </c>
      <c r="H155" s="98">
        <v>1061.0829083737519</v>
      </c>
      <c r="I155" s="98">
        <v>1001.9546976185594</v>
      </c>
      <c r="J155" s="98">
        <v>948.96814905068493</v>
      </c>
      <c r="K155" s="98">
        <v>943.96980870281675</v>
      </c>
      <c r="L155" s="98">
        <v>934.31529711745043</v>
      </c>
      <c r="M155" s="98">
        <v>769.45221405314192</v>
      </c>
      <c r="N155" s="98">
        <v>730.95184113695723</v>
      </c>
      <c r="O155" s="98">
        <v>693.2985821916767</v>
      </c>
      <c r="P155" s="98">
        <v>754.36348624425318</v>
      </c>
      <c r="Q155" s="98">
        <v>708.71134739149363</v>
      </c>
      <c r="R155" s="98">
        <v>696.70666596655769</v>
      </c>
      <c r="S155" s="98">
        <v>754.6124429208902</v>
      </c>
      <c r="T155" s="98">
        <v>759.83802063794838</v>
      </c>
      <c r="U155" s="98">
        <v>741.61788624382768</v>
      </c>
      <c r="V155" s="98">
        <v>824.85985444022492</v>
      </c>
      <c r="W155" s="98">
        <v>662.42261654811614</v>
      </c>
      <c r="X155" s="98">
        <v>656.48103135582141</v>
      </c>
      <c r="Y155" s="98">
        <v>481.78171161693615</v>
      </c>
      <c r="DA155" s="63" t="s">
        <v>2389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642.78282616045658</v>
      </c>
      <c r="F156" s="98">
        <v>629.4044155732754</v>
      </c>
      <c r="G156" s="98">
        <v>660.27658042607754</v>
      </c>
      <c r="H156" s="98">
        <v>657.35657215135666</v>
      </c>
      <c r="I156" s="98">
        <v>642.50599342191742</v>
      </c>
      <c r="J156" s="98">
        <v>633.24125338776321</v>
      </c>
      <c r="K156" s="98">
        <v>612.86642624764613</v>
      </c>
      <c r="L156" s="98">
        <v>636.30161489694581</v>
      </c>
      <c r="M156" s="98">
        <v>644.61700550122487</v>
      </c>
      <c r="N156" s="98">
        <v>645.30240984738168</v>
      </c>
      <c r="O156" s="98">
        <v>644.55455110353103</v>
      </c>
      <c r="P156" s="98">
        <v>636.13083147144528</v>
      </c>
      <c r="Q156" s="98">
        <v>677.75293811513131</v>
      </c>
      <c r="R156" s="98">
        <v>712.92324192822707</v>
      </c>
      <c r="S156" s="98">
        <v>747.27850179307211</v>
      </c>
      <c r="T156" s="98">
        <v>739.29558192739228</v>
      </c>
      <c r="U156" s="98">
        <v>736.9228402213231</v>
      </c>
      <c r="V156" s="98">
        <v>751.83826524299388</v>
      </c>
      <c r="W156" s="98">
        <v>748.03039977460639</v>
      </c>
      <c r="X156" s="98">
        <v>675.73008488534015</v>
      </c>
      <c r="Y156" s="98">
        <v>622.08901793716325</v>
      </c>
      <c r="DA156" s="63" t="s">
        <v>2390</v>
      </c>
    </row>
    <row r="157" spans="1:105" ht="12" customHeight="1" x14ac:dyDescent="0.25">
      <c r="A157" s="121" t="s">
        <v>54</v>
      </c>
      <c r="B157" s="122">
        <v>819.49989467180455</v>
      </c>
      <c r="C157" s="122">
        <v>820.11875267047253</v>
      </c>
      <c r="D157" s="122">
        <v>802.90700814381989</v>
      </c>
      <c r="E157" s="122">
        <v>824.06224604029933</v>
      </c>
      <c r="F157" s="122">
        <v>816.8848553302447</v>
      </c>
      <c r="G157" s="122">
        <v>824.14266490739124</v>
      </c>
      <c r="H157" s="122">
        <v>883.57133501107933</v>
      </c>
      <c r="I157" s="122">
        <v>799.68813435146865</v>
      </c>
      <c r="J157" s="122">
        <v>831.48140113252191</v>
      </c>
      <c r="K157" s="122">
        <v>871.06731269102238</v>
      </c>
      <c r="L157" s="122">
        <v>917.11505495866675</v>
      </c>
      <c r="M157" s="122">
        <v>825.80249833273569</v>
      </c>
      <c r="N157" s="122">
        <v>884.93962317069736</v>
      </c>
      <c r="O157" s="122">
        <v>879.91281763746031</v>
      </c>
      <c r="P157" s="122">
        <v>773.80056932828268</v>
      </c>
      <c r="Q157" s="122">
        <v>817.8118516966673</v>
      </c>
      <c r="R157" s="122">
        <v>811.3510750953277</v>
      </c>
      <c r="S157" s="122">
        <v>808.2470107048706</v>
      </c>
      <c r="T157" s="122">
        <v>766.57689553940702</v>
      </c>
      <c r="U157" s="122">
        <v>732.80547014732031</v>
      </c>
      <c r="V157" s="122">
        <v>768.06845142057603</v>
      </c>
      <c r="W157" s="122">
        <v>880.70265077289605</v>
      </c>
      <c r="X157" s="122">
        <v>719.45594015012387</v>
      </c>
      <c r="Y157" s="122">
        <v>696.37933534847048</v>
      </c>
      <c r="DA157" s="130" t="s">
        <v>2391</v>
      </c>
    </row>
    <row r="158" spans="1:105" ht="12" customHeight="1" x14ac:dyDescent="0.25">
      <c r="A158" s="97" t="s">
        <v>50</v>
      </c>
      <c r="B158" s="98">
        <v>1010.7979574775062</v>
      </c>
      <c r="C158" s="98">
        <v>1093.7561966658932</v>
      </c>
      <c r="D158" s="98">
        <v>1022.7981951679707</v>
      </c>
      <c r="E158" s="98">
        <v>1009.6424864465893</v>
      </c>
      <c r="F158" s="98">
        <v>1186.7162342668157</v>
      </c>
      <c r="G158" s="98">
        <v>930.6392698471268</v>
      </c>
      <c r="H158" s="98">
        <v>1124.7467432713806</v>
      </c>
      <c r="I158" s="98">
        <v>1147.8451980626387</v>
      </c>
      <c r="J158" s="98">
        <v>905.39953950813754</v>
      </c>
      <c r="K158" s="98">
        <v>272.52591812680834</v>
      </c>
      <c r="L158" s="98">
        <v>927.08830943331509</v>
      </c>
      <c r="M158" s="98">
        <v>1211.2990569584308</v>
      </c>
      <c r="N158" s="98">
        <v>1255.743420960913</v>
      </c>
      <c r="O158" s="98">
        <v>924.16150606816768</v>
      </c>
      <c r="P158" s="98">
        <v>1368.6466624038758</v>
      </c>
      <c r="Q158" s="98">
        <v>1134.6075850109912</v>
      </c>
      <c r="R158" s="98">
        <v>884.03273616131366</v>
      </c>
      <c r="S158" s="98">
        <v>925.6329685037141</v>
      </c>
      <c r="T158" s="98">
        <v>1136.5487033651682</v>
      </c>
      <c r="U158" s="98">
        <v>1005.5905230123042</v>
      </c>
      <c r="V158" s="98">
        <v>1220.6621770949994</v>
      </c>
      <c r="W158" s="98">
        <v>1054.5830433062697</v>
      </c>
      <c r="X158" s="98">
        <v>898.28368077394498</v>
      </c>
      <c r="Y158" s="98">
        <v>1008.1217225572508</v>
      </c>
      <c r="DA158" s="63" t="s">
        <v>2392</v>
      </c>
    </row>
    <row r="159" spans="1:105" ht="12" customHeight="1" x14ac:dyDescent="0.25">
      <c r="A159" s="109" t="s">
        <v>120</v>
      </c>
      <c r="B159" s="33">
        <v>803.39736413260403</v>
      </c>
      <c r="C159" s="33">
        <v>797.68237221066056</v>
      </c>
      <c r="D159" s="33">
        <v>790.2258997673689</v>
      </c>
      <c r="E159" s="33">
        <v>815.45699077734434</v>
      </c>
      <c r="F159" s="33">
        <v>801.51263427507422</v>
      </c>
      <c r="G159" s="33">
        <v>820.62202938804523</v>
      </c>
      <c r="H159" s="33">
        <v>875.80694762272481</v>
      </c>
      <c r="I159" s="33">
        <v>791.58382444607855</v>
      </c>
      <c r="J159" s="33">
        <v>829.95261140927676</v>
      </c>
      <c r="K159" s="33">
        <v>884.97874503186495</v>
      </c>
      <c r="L159" s="33">
        <v>916.87215206178666</v>
      </c>
      <c r="M159" s="33">
        <v>812.78848137472801</v>
      </c>
      <c r="N159" s="33">
        <v>868.60027296276382</v>
      </c>
      <c r="O159" s="33">
        <v>877.85244403878858</v>
      </c>
      <c r="P159" s="33">
        <v>744.69117060298527</v>
      </c>
      <c r="Q159" s="33">
        <v>803.88520346019186</v>
      </c>
      <c r="R159" s="33">
        <v>808.81376087417152</v>
      </c>
      <c r="S159" s="33">
        <v>804.44192639332687</v>
      </c>
      <c r="T159" s="33">
        <v>754.42297096848836</v>
      </c>
      <c r="U159" s="33">
        <v>723.77473742297775</v>
      </c>
      <c r="V159" s="33">
        <v>753.6681596269857</v>
      </c>
      <c r="W159" s="33">
        <v>876.78127481317995</v>
      </c>
      <c r="X159" s="33">
        <v>716.59361039683165</v>
      </c>
      <c r="Y159" s="33">
        <v>692.53226926884452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14991.017401974934</v>
      </c>
      <c r="C161" s="117">
        <f t="shared" si="54"/>
        <v>16517.752787370879</v>
      </c>
      <c r="D161" s="117">
        <f t="shared" si="54"/>
        <v>15406.474892854567</v>
      </c>
      <c r="E161" s="117">
        <f t="shared" si="54"/>
        <v>16097.230271641034</v>
      </c>
      <c r="F161" s="117">
        <f t="shared" si="54"/>
        <v>15577.652770864932</v>
      </c>
      <c r="G161" s="117">
        <f t="shared" si="54"/>
        <v>15193.492239792105</v>
      </c>
      <c r="H161" s="117">
        <f t="shared" si="54"/>
        <v>15954.798699242025</v>
      </c>
      <c r="I161" s="117">
        <f t="shared" si="54"/>
        <v>14820.214527403194</v>
      </c>
      <c r="J161" s="117">
        <f t="shared" si="54"/>
        <v>14864.023040767601</v>
      </c>
      <c r="K161" s="117">
        <f t="shared" si="54"/>
        <v>14891.609047319422</v>
      </c>
      <c r="L161" s="117">
        <f t="shared" si="54"/>
        <v>17159.157325727592</v>
      </c>
      <c r="M161" s="117">
        <f t="shared" si="54"/>
        <v>14867.271427368703</v>
      </c>
      <c r="N161" s="117">
        <f t="shared" si="54"/>
        <v>15861.923773763232</v>
      </c>
      <c r="O161" s="117">
        <f t="shared" si="54"/>
        <v>16373.416395335253</v>
      </c>
      <c r="P161" s="117">
        <f t="shared" si="54"/>
        <v>13907.983029936733</v>
      </c>
      <c r="Q161" s="117">
        <f t="shared" si="54"/>
        <v>14126.77575224998</v>
      </c>
      <c r="R161" s="117">
        <f t="shared" ref="R161:V161" si="55">R162+R164+R166+R175</f>
        <v>16661.209371569854</v>
      </c>
      <c r="S161" s="117">
        <f t="shared" si="55"/>
        <v>16230.306294597636</v>
      </c>
      <c r="T161" s="117">
        <f t="shared" si="55"/>
        <v>14657.514814998371</v>
      </c>
      <c r="U161" s="117">
        <f t="shared" si="55"/>
        <v>14893.649640950263</v>
      </c>
      <c r="V161" s="117">
        <f t="shared" si="55"/>
        <v>15460.884955208394</v>
      </c>
      <c r="W161" s="117">
        <f t="shared" ref="W161:Y161" si="56">W162+W164+W166+W175</f>
        <v>23025.351388857729</v>
      </c>
      <c r="X161" s="117">
        <f t="shared" si="56"/>
        <v>12635.235150023285</v>
      </c>
      <c r="Y161" s="117">
        <f t="shared" si="56"/>
        <v>13076.393859272372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12118.840839123004</v>
      </c>
      <c r="C162" s="122">
        <f t="shared" si="57"/>
        <v>13628.701229089502</v>
      </c>
      <c r="D162" s="122">
        <f t="shared" si="57"/>
        <v>12534.07316845176</v>
      </c>
      <c r="E162" s="122">
        <f t="shared" si="57"/>
        <v>13155.877605531701</v>
      </c>
      <c r="F162" s="122">
        <f t="shared" si="57"/>
        <v>12687.954390482026</v>
      </c>
      <c r="G162" s="122">
        <f t="shared" si="57"/>
        <v>12285.660718317306</v>
      </c>
      <c r="H162" s="122">
        <f t="shared" si="57"/>
        <v>12926.49439710956</v>
      </c>
      <c r="I162" s="122">
        <f t="shared" si="57"/>
        <v>11962.771999557664</v>
      </c>
      <c r="J162" s="122">
        <f t="shared" si="57"/>
        <v>12043.64420130665</v>
      </c>
      <c r="K162" s="122">
        <f t="shared" si="57"/>
        <v>12073.86659624377</v>
      </c>
      <c r="L162" s="122">
        <f t="shared" si="57"/>
        <v>14271.863012206588</v>
      </c>
      <c r="M162" s="122">
        <f t="shared" si="57"/>
        <v>12236.520437713871</v>
      </c>
      <c r="N162" s="122">
        <f t="shared" si="57"/>
        <v>13230.702191532888</v>
      </c>
      <c r="O162" s="122">
        <f t="shared" si="57"/>
        <v>13807.625474345712</v>
      </c>
      <c r="P162" s="122">
        <f t="shared" si="57"/>
        <v>11398.889499607316</v>
      </c>
      <c r="Q162" s="122">
        <f t="shared" si="57"/>
        <v>11552.761304678625</v>
      </c>
      <c r="R162" s="122">
        <f t="shared" si="57"/>
        <v>14070.869449753793</v>
      </c>
      <c r="S162" s="122">
        <f t="shared" si="57"/>
        <v>13546.527518135637</v>
      </c>
      <c r="T162" s="122">
        <f t="shared" si="57"/>
        <v>12020.769178972008</v>
      </c>
      <c r="U162" s="122">
        <f t="shared" si="57"/>
        <v>12337.861810452536</v>
      </c>
      <c r="V162" s="122">
        <f t="shared" si="57"/>
        <v>12785.744478510189</v>
      </c>
      <c r="W162" s="122">
        <f t="shared" si="57"/>
        <v>20389.233164081626</v>
      </c>
      <c r="X162" s="122">
        <f t="shared" si="57"/>
        <v>10229.472050458282</v>
      </c>
      <c r="Y162" s="122">
        <f t="shared" si="57"/>
        <v>10924.435189953914</v>
      </c>
      <c r="DA162" s="130" t="s">
        <v>2395</v>
      </c>
    </row>
    <row r="163" spans="1:105" ht="12" customHeight="1" x14ac:dyDescent="0.25">
      <c r="A163" s="97" t="s">
        <v>53</v>
      </c>
      <c r="B163" s="33">
        <v>12118.840839123004</v>
      </c>
      <c r="C163" s="33">
        <v>13628.701229089502</v>
      </c>
      <c r="D163" s="33">
        <v>12534.07316845176</v>
      </c>
      <c r="E163" s="33">
        <v>13155.877605531701</v>
      </c>
      <c r="F163" s="33">
        <v>12687.954390482026</v>
      </c>
      <c r="G163" s="33">
        <v>12285.660718317306</v>
      </c>
      <c r="H163" s="33">
        <v>12926.49439710956</v>
      </c>
      <c r="I163" s="33">
        <v>11962.771999557664</v>
      </c>
      <c r="J163" s="33">
        <v>12043.64420130665</v>
      </c>
      <c r="K163" s="33">
        <v>12073.86659624377</v>
      </c>
      <c r="L163" s="33">
        <v>14271.863012206588</v>
      </c>
      <c r="M163" s="33">
        <v>12236.520437713871</v>
      </c>
      <c r="N163" s="33">
        <v>13230.702191532888</v>
      </c>
      <c r="O163" s="33">
        <v>13807.625474345712</v>
      </c>
      <c r="P163" s="33">
        <v>11398.889499607316</v>
      </c>
      <c r="Q163" s="33">
        <v>11552.761304678625</v>
      </c>
      <c r="R163" s="33">
        <v>14070.869449753793</v>
      </c>
      <c r="S163" s="33">
        <v>13546.527518135637</v>
      </c>
      <c r="T163" s="33">
        <v>12020.769178972008</v>
      </c>
      <c r="U163" s="33">
        <v>12337.861810452536</v>
      </c>
      <c r="V163" s="33">
        <v>12785.744478510189</v>
      </c>
      <c r="W163" s="33">
        <v>20389.233164081626</v>
      </c>
      <c r="X163" s="33">
        <v>10229.472050458282</v>
      </c>
      <c r="Y163" s="33">
        <v>10924.435189953914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9.9930528142967265</v>
      </c>
      <c r="C164" s="122">
        <f t="shared" si="58"/>
        <v>8.7034062354511157</v>
      </c>
      <c r="D164" s="122">
        <f t="shared" si="58"/>
        <v>8.2914601351194079</v>
      </c>
      <c r="E164" s="122">
        <f t="shared" si="58"/>
        <v>9.464879440347687</v>
      </c>
      <c r="F164" s="122">
        <f t="shared" si="58"/>
        <v>6.8232527633047919</v>
      </c>
      <c r="G164" s="122">
        <f t="shared" si="58"/>
        <v>6.4243430578951255</v>
      </c>
      <c r="H164" s="122">
        <f t="shared" si="58"/>
        <v>6.7248362416962655</v>
      </c>
      <c r="I164" s="122">
        <f t="shared" si="58"/>
        <v>6.5625614516679081</v>
      </c>
      <c r="J164" s="122">
        <f t="shared" si="58"/>
        <v>6.6658668606577045</v>
      </c>
      <c r="K164" s="122">
        <f t="shared" si="58"/>
        <v>7.0257863266621712</v>
      </c>
      <c r="L164" s="122">
        <f t="shared" si="58"/>
        <v>7.8454003970199073</v>
      </c>
      <c r="M164" s="122">
        <f t="shared" si="58"/>
        <v>7.600185391328818</v>
      </c>
      <c r="N164" s="122">
        <f t="shared" si="58"/>
        <v>8.4445624279833602</v>
      </c>
      <c r="O164" s="122">
        <f t="shared" si="58"/>
        <v>11.423203330556236</v>
      </c>
      <c r="P164" s="122">
        <f t="shared" si="58"/>
        <v>12.053323152123037</v>
      </c>
      <c r="Q164" s="122">
        <f t="shared" si="58"/>
        <v>28.517644934099557</v>
      </c>
      <c r="R164" s="122">
        <f t="shared" si="58"/>
        <v>32.174948624773492</v>
      </c>
      <c r="S164" s="122">
        <f t="shared" si="58"/>
        <v>35.467376812891864</v>
      </c>
      <c r="T164" s="122">
        <f t="shared" si="58"/>
        <v>48.043541376546024</v>
      </c>
      <c r="U164" s="122">
        <f t="shared" si="58"/>
        <v>49.542551946079044</v>
      </c>
      <c r="V164" s="122">
        <f t="shared" si="58"/>
        <v>45.747413769973832</v>
      </c>
      <c r="W164" s="122">
        <f t="shared" si="58"/>
        <v>55.575102851184283</v>
      </c>
      <c r="X164" s="122">
        <f t="shared" si="58"/>
        <v>71.55540160914191</v>
      </c>
      <c r="Y164" s="122">
        <f t="shared" si="58"/>
        <v>83.595870509827066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9.9930528142967265</v>
      </c>
      <c r="C165" s="98">
        <f>IF(RES_hhdet_fec!C165=0,0,RES_hhdet_fec!C165*1000*11630/RES_hhdet_num!C161)</f>
        <v>8.7034062354511157</v>
      </c>
      <c r="D165" s="98">
        <f>IF(RES_hhdet_fec!D165=0,0,RES_hhdet_fec!D165*1000*11630/RES_hhdet_num!D161)</f>
        <v>8.2914601351194079</v>
      </c>
      <c r="E165" s="98">
        <f>IF(RES_hhdet_fec!E165=0,0,RES_hhdet_fec!E165*1000*11630/RES_hhdet_num!E161)</f>
        <v>9.464879440347687</v>
      </c>
      <c r="F165" s="98">
        <f>IF(RES_hhdet_fec!F165=0,0,RES_hhdet_fec!F165*1000*11630/RES_hhdet_num!F161)</f>
        <v>6.8232527633047919</v>
      </c>
      <c r="G165" s="98">
        <f>IF(RES_hhdet_fec!G165=0,0,RES_hhdet_fec!G165*1000*11630/RES_hhdet_num!G161)</f>
        <v>6.4243430578951255</v>
      </c>
      <c r="H165" s="98">
        <f>IF(RES_hhdet_fec!H165=0,0,RES_hhdet_fec!H165*1000*11630/RES_hhdet_num!H161)</f>
        <v>6.7248362416962655</v>
      </c>
      <c r="I165" s="98">
        <f>IF(RES_hhdet_fec!I165=0,0,RES_hhdet_fec!I165*1000*11630/RES_hhdet_num!I161)</f>
        <v>6.5625614516679081</v>
      </c>
      <c r="J165" s="98">
        <f>IF(RES_hhdet_fec!J165=0,0,RES_hhdet_fec!J165*1000*11630/RES_hhdet_num!J161)</f>
        <v>6.6658668606577045</v>
      </c>
      <c r="K165" s="98">
        <f>IF(RES_hhdet_fec!K165=0,0,RES_hhdet_fec!K165*1000*11630/RES_hhdet_num!K161)</f>
        <v>7.0257863266621712</v>
      </c>
      <c r="L165" s="98">
        <f>IF(RES_hhdet_fec!L165=0,0,RES_hhdet_fec!L165*1000*11630/RES_hhdet_num!L161)</f>
        <v>7.8454003970199073</v>
      </c>
      <c r="M165" s="98">
        <f>IF(RES_hhdet_fec!M165=0,0,RES_hhdet_fec!M165*1000*11630/RES_hhdet_num!M161)</f>
        <v>7.600185391328818</v>
      </c>
      <c r="N165" s="98">
        <f>IF(RES_hhdet_fec!N165=0,0,RES_hhdet_fec!N165*1000*11630/RES_hhdet_num!N161)</f>
        <v>8.4445624279833602</v>
      </c>
      <c r="O165" s="98">
        <f>IF(RES_hhdet_fec!O165=0,0,RES_hhdet_fec!O165*1000*11630/RES_hhdet_num!O161)</f>
        <v>11.423203330556236</v>
      </c>
      <c r="P165" s="98">
        <f>IF(RES_hhdet_fec!P165=0,0,RES_hhdet_fec!P165*1000*11630/RES_hhdet_num!P161)</f>
        <v>12.053323152123037</v>
      </c>
      <c r="Q165" s="98">
        <f>IF(RES_hhdet_fec!Q165=0,0,RES_hhdet_fec!Q165*1000*11630/RES_hhdet_num!Q161)</f>
        <v>28.517644934099557</v>
      </c>
      <c r="R165" s="98">
        <f>IF(RES_hhdet_fec!R165=0,0,RES_hhdet_fec!R165*1000*11630/RES_hhdet_num!R161)</f>
        <v>32.174948624773492</v>
      </c>
      <c r="S165" s="98">
        <f>IF(RES_hhdet_fec!S165=0,0,RES_hhdet_fec!S165*1000*11630/RES_hhdet_num!S161)</f>
        <v>35.467376812891864</v>
      </c>
      <c r="T165" s="98">
        <f>IF(RES_hhdet_fec!T165=0,0,RES_hhdet_fec!T165*1000*11630/RES_hhdet_num!T161)</f>
        <v>48.043541376546024</v>
      </c>
      <c r="U165" s="98">
        <f>IF(RES_hhdet_fec!U165=0,0,RES_hhdet_fec!U165*1000*11630/RES_hhdet_num!U161)</f>
        <v>49.542551946079044</v>
      </c>
      <c r="V165" s="98">
        <f>IF(RES_hhdet_fec!V165=0,0,RES_hhdet_fec!V165*1000*11630/RES_hhdet_num!V161)</f>
        <v>45.747413769973832</v>
      </c>
      <c r="W165" s="98">
        <f>IF(RES_hhdet_fec!W165=0,0,RES_hhdet_fec!W165*1000*11630/RES_hhdet_num!W161)</f>
        <v>55.575102851184283</v>
      </c>
      <c r="X165" s="98">
        <f>IF(RES_hhdet_fec!X165=0,0,RES_hhdet_fec!X165*1000*11630/RES_hhdet_num!X161)</f>
        <v>71.55540160914191</v>
      </c>
      <c r="Y165" s="98">
        <f>IF(RES_hhdet_fec!Y165=0,0,RES_hhdet_fec!Y165*1000*11630/RES_hhdet_num!Y161)</f>
        <v>83.595870509827066</v>
      </c>
      <c r="DA165" s="63" t="s">
        <v>2398</v>
      </c>
    </row>
    <row r="166" spans="1:105" ht="12" customHeight="1" x14ac:dyDescent="0.25">
      <c r="A166" s="121" t="s">
        <v>55</v>
      </c>
      <c r="B166" s="122">
        <v>2042.6811026172402</v>
      </c>
      <c r="C166" s="122">
        <v>2056.082379746103</v>
      </c>
      <c r="D166" s="122">
        <v>2051.5623099401259</v>
      </c>
      <c r="E166" s="122">
        <v>2098.3900696039345</v>
      </c>
      <c r="F166" s="122">
        <v>2055.3458167311251</v>
      </c>
      <c r="G166" s="122">
        <v>2072.4771071585433</v>
      </c>
      <c r="H166" s="122">
        <v>2135.05475175318</v>
      </c>
      <c r="I166" s="122">
        <v>2047.3751819774832</v>
      </c>
      <c r="J166" s="122">
        <v>1979.7421871432471</v>
      </c>
      <c r="K166" s="122">
        <v>1938.5958244934411</v>
      </c>
      <c r="L166" s="122">
        <v>1959.6360364020995</v>
      </c>
      <c r="M166" s="122">
        <v>1796.0360188435923</v>
      </c>
      <c r="N166" s="122">
        <v>1737.1803710007175</v>
      </c>
      <c r="O166" s="122">
        <v>1674.645895996269</v>
      </c>
      <c r="P166" s="122">
        <v>1721.1006277284951</v>
      </c>
      <c r="Q166" s="122">
        <v>1724.5284718229886</v>
      </c>
      <c r="R166" s="122">
        <v>1744.4715950292934</v>
      </c>
      <c r="S166" s="122">
        <v>1836.3591194506846</v>
      </c>
      <c r="T166" s="122">
        <v>1816.1220803739366</v>
      </c>
      <c r="U166" s="122">
        <v>1768.9730657584787</v>
      </c>
      <c r="V166" s="122">
        <v>1855.6852497626235</v>
      </c>
      <c r="W166" s="122">
        <v>1685.071584727187</v>
      </c>
      <c r="X166" s="122">
        <v>1594.7572146098692</v>
      </c>
      <c r="Y166" s="122">
        <v>1347.6912860683831</v>
      </c>
      <c r="DA166" s="130" t="s">
        <v>2399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2042.6811026172402</v>
      </c>
      <c r="C171" s="101">
        <v>2056.082379746103</v>
      </c>
      <c r="D171" s="101">
        <v>2051.5623099401259</v>
      </c>
      <c r="E171" s="101">
        <v>2106.7712881532466</v>
      </c>
      <c r="F171" s="101">
        <v>2064.3883799967848</v>
      </c>
      <c r="G171" s="101">
        <v>2082.8738471020247</v>
      </c>
      <c r="H171" s="101">
        <v>2147.4575883930743</v>
      </c>
      <c r="I171" s="101">
        <v>2061.6095564551333</v>
      </c>
      <c r="J171" s="101">
        <v>1995.3552693425725</v>
      </c>
      <c r="K171" s="101">
        <v>1957.2796930453078</v>
      </c>
      <c r="L171" s="101">
        <v>1984.2519852915025</v>
      </c>
      <c r="M171" s="101">
        <v>1826.3743280950721</v>
      </c>
      <c r="N171" s="101">
        <v>1773.8672820981728</v>
      </c>
      <c r="O171" s="101">
        <v>1714.5038266857262</v>
      </c>
      <c r="P171" s="101">
        <v>1761.7439160050239</v>
      </c>
      <c r="Q171" s="101">
        <v>1765.8475050817599</v>
      </c>
      <c r="R171" s="101">
        <v>1786.1029387212616</v>
      </c>
      <c r="S171" s="101">
        <v>1878.4745670110754</v>
      </c>
      <c r="T171" s="101">
        <v>1856.733681653219</v>
      </c>
      <c r="U171" s="101">
        <v>1806.3544216394102</v>
      </c>
      <c r="V171" s="101">
        <v>1891.4261504805377</v>
      </c>
      <c r="W171" s="101">
        <v>1719.6077312957896</v>
      </c>
      <c r="X171" s="101">
        <v>1626.5261669057197</v>
      </c>
      <c r="Y171" s="101">
        <v>1377.1709976668451</v>
      </c>
      <c r="DA171" s="131" t="s">
        <v>2404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1650.5172305742483</v>
      </c>
      <c r="F172" s="104">
        <v>1629.9151023372965</v>
      </c>
      <c r="G172" s="104">
        <v>1641.8938899704438</v>
      </c>
      <c r="H172" s="104">
        <v>1722.1911642303621</v>
      </c>
      <c r="I172" s="104">
        <v>1652.0206258879386</v>
      </c>
      <c r="J172" s="104">
        <v>1592.7786409669375</v>
      </c>
      <c r="K172" s="104">
        <v>1569.0530562573665</v>
      </c>
      <c r="L172" s="104">
        <v>1582.0778200453312</v>
      </c>
      <c r="M172" s="104">
        <v>1422.0002150579292</v>
      </c>
      <c r="N172" s="104">
        <v>1381.4136083314786</v>
      </c>
      <c r="O172" s="104">
        <v>1341.3682413355277</v>
      </c>
      <c r="P172" s="104">
        <v>1402.3949763305525</v>
      </c>
      <c r="Q172" s="104">
        <v>1399.0831379488627</v>
      </c>
      <c r="R172" s="104">
        <v>1419.4454429359105</v>
      </c>
      <c r="S172" s="104">
        <v>1512.066387422791</v>
      </c>
      <c r="T172" s="104">
        <v>1511.1287902804938</v>
      </c>
      <c r="U172" s="104">
        <v>1486.7031937130807</v>
      </c>
      <c r="V172" s="104">
        <v>1587.3990804606881</v>
      </c>
      <c r="W172" s="104">
        <v>1430.6530305388189</v>
      </c>
      <c r="X172" s="104">
        <v>1371.5451820851752</v>
      </c>
      <c r="Y172" s="104">
        <v>1148.4820571412986</v>
      </c>
      <c r="DA172" s="132" t="s">
        <v>2405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1007.0439192166126</v>
      </c>
      <c r="F173" s="98">
        <v>999.78907693578128</v>
      </c>
      <c r="G173" s="98">
        <v>980.74441994510971</v>
      </c>
      <c r="H173" s="98">
        <v>1063.6626889417394</v>
      </c>
      <c r="I173" s="98">
        <v>1007.7065923724538</v>
      </c>
      <c r="J173" s="98">
        <v>957.01302202440149</v>
      </c>
      <c r="K173" s="98">
        <v>953.27897334529609</v>
      </c>
      <c r="L173" s="98">
        <v>942.60921236707986</v>
      </c>
      <c r="M173" s="98">
        <v>774.30563821608916</v>
      </c>
      <c r="N173" s="98">
        <v>733.6261777476584</v>
      </c>
      <c r="O173" s="98">
        <v>694.78220806029731</v>
      </c>
      <c r="P173" s="98">
        <v>762.7589773831611</v>
      </c>
      <c r="Q173" s="98">
        <v>718.03454799401618</v>
      </c>
      <c r="R173" s="98">
        <v>704.34427909645171</v>
      </c>
      <c r="S173" s="98">
        <v>763.31358344477644</v>
      </c>
      <c r="T173" s="98">
        <v>770.24882934220705</v>
      </c>
      <c r="U173" s="98">
        <v>748.53791091641892</v>
      </c>
      <c r="V173" s="98">
        <v>833.47634371501931</v>
      </c>
      <c r="W173" s="98">
        <v>677.06288635286955</v>
      </c>
      <c r="X173" s="98">
        <v>686.13371246091424</v>
      </c>
      <c r="Y173" s="98">
        <v>510.93583875718815</v>
      </c>
      <c r="DA173" s="63" t="s">
        <v>2406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643.47331135763579</v>
      </c>
      <c r="F174" s="33">
        <v>630.12602540151488</v>
      </c>
      <c r="G174" s="33">
        <v>661.14947002533393</v>
      </c>
      <c r="H174" s="33">
        <v>658.5284752886231</v>
      </c>
      <c r="I174" s="33">
        <v>644.31403351548477</v>
      </c>
      <c r="J174" s="33">
        <v>635.76561894253609</v>
      </c>
      <c r="K174" s="33">
        <v>615.77408291207075</v>
      </c>
      <c r="L174" s="33">
        <v>639.46860767825149</v>
      </c>
      <c r="M174" s="33">
        <v>647.69457684183965</v>
      </c>
      <c r="N174" s="33">
        <v>647.78743058382042</v>
      </c>
      <c r="O174" s="33">
        <v>646.58603327523031</v>
      </c>
      <c r="P174" s="33">
        <v>639.63599894739139</v>
      </c>
      <c r="Q174" s="33">
        <v>681.04858995484665</v>
      </c>
      <c r="R174" s="33">
        <v>715.10116383945899</v>
      </c>
      <c r="S174" s="33">
        <v>748.75280397801498</v>
      </c>
      <c r="T174" s="33">
        <v>740.87996093828656</v>
      </c>
      <c r="U174" s="33">
        <v>738.16528279666193</v>
      </c>
      <c r="V174" s="33">
        <v>753.922736745669</v>
      </c>
      <c r="W174" s="33">
        <v>753.59014418594961</v>
      </c>
      <c r="X174" s="33">
        <v>685.41146962426103</v>
      </c>
      <c r="Y174" s="33">
        <v>637.54621838411049</v>
      </c>
      <c r="DA174" s="60" t="s">
        <v>2407</v>
      </c>
    </row>
    <row r="175" spans="1:105" ht="12" customHeight="1" x14ac:dyDescent="0.25">
      <c r="A175" s="121" t="s">
        <v>54</v>
      </c>
      <c r="B175" s="122">
        <v>819.50240742039318</v>
      </c>
      <c r="C175" s="122">
        <v>824.26577229982138</v>
      </c>
      <c r="D175" s="122">
        <v>812.54795432756362</v>
      </c>
      <c r="E175" s="122">
        <v>833.49771706505146</v>
      </c>
      <c r="F175" s="122">
        <v>827.52931088847606</v>
      </c>
      <c r="G175" s="122">
        <v>828.93007125836027</v>
      </c>
      <c r="H175" s="122">
        <v>886.52471413758974</v>
      </c>
      <c r="I175" s="122">
        <v>803.50478441637824</v>
      </c>
      <c r="J175" s="122">
        <v>833.97078545704653</v>
      </c>
      <c r="K175" s="122">
        <v>872.12084025554987</v>
      </c>
      <c r="L175" s="122">
        <v>919.81287672188466</v>
      </c>
      <c r="M175" s="122">
        <v>827.11478541991175</v>
      </c>
      <c r="N175" s="122">
        <v>885.59664880164439</v>
      </c>
      <c r="O175" s="122">
        <v>879.72182166271602</v>
      </c>
      <c r="P175" s="122">
        <v>775.93957944879935</v>
      </c>
      <c r="Q175" s="122">
        <v>820.9683308142661</v>
      </c>
      <c r="R175" s="122">
        <v>813.69337816199322</v>
      </c>
      <c r="S175" s="122">
        <v>811.95228019842227</v>
      </c>
      <c r="T175" s="122">
        <v>772.58001427588044</v>
      </c>
      <c r="U175" s="122">
        <v>737.27221279317041</v>
      </c>
      <c r="V175" s="122">
        <v>773.70781316560726</v>
      </c>
      <c r="W175" s="122">
        <v>895.47153719773257</v>
      </c>
      <c r="X175" s="122">
        <v>739.45048334599255</v>
      </c>
      <c r="Y175" s="122">
        <v>720.67151274024832</v>
      </c>
      <c r="DA175" s="130" t="s">
        <v>2408</v>
      </c>
    </row>
    <row r="176" spans="1:105" ht="12" customHeight="1" x14ac:dyDescent="0.25">
      <c r="A176" s="97" t="s">
        <v>50</v>
      </c>
      <c r="B176" s="98">
        <v>1010.797957477506</v>
      </c>
      <c r="C176" s="98">
        <v>1097.0596905654784</v>
      </c>
      <c r="D176" s="98">
        <v>1027.2919012575981</v>
      </c>
      <c r="E176" s="98">
        <v>1014.6219715275557</v>
      </c>
      <c r="F176" s="98">
        <v>1192.5806691471303</v>
      </c>
      <c r="G176" s="98">
        <v>934.50316639363029</v>
      </c>
      <c r="H176" s="98">
        <v>1127.1591329374182</v>
      </c>
      <c r="I176" s="98">
        <v>1148.4707915173415</v>
      </c>
      <c r="J176" s="98">
        <v>906.30522909164222</v>
      </c>
      <c r="K176" s="98">
        <v>272.95036649962492</v>
      </c>
      <c r="L176" s="98">
        <v>928.57816153454007</v>
      </c>
      <c r="M176" s="98">
        <v>1212.727003483827</v>
      </c>
      <c r="N176" s="98">
        <v>1256.1951639622141</v>
      </c>
      <c r="O176" s="98">
        <v>924.15222647829592</v>
      </c>
      <c r="P176" s="98">
        <v>1368.7708146776297</v>
      </c>
      <c r="Q176" s="98">
        <v>1134.7952669630099</v>
      </c>
      <c r="R176" s="98">
        <v>884.21275764747008</v>
      </c>
      <c r="S176" s="98">
        <v>926.8437385922017</v>
      </c>
      <c r="T176" s="98">
        <v>1141.4640242613643</v>
      </c>
      <c r="U176" s="98">
        <v>1009.5394433272737</v>
      </c>
      <c r="V176" s="98">
        <v>1224.887825880101</v>
      </c>
      <c r="W176" s="98">
        <v>1057.0149046782651</v>
      </c>
      <c r="X176" s="98">
        <v>900.77481465755875</v>
      </c>
      <c r="Y176" s="98">
        <v>1011.2574252494202</v>
      </c>
      <c r="DA176" s="63" t="s">
        <v>2409</v>
      </c>
    </row>
    <row r="177" spans="1:105" ht="12" customHeight="1" x14ac:dyDescent="0.25">
      <c r="A177" s="109" t="s">
        <v>120</v>
      </c>
      <c r="B177" s="33">
        <v>803.39736413260391</v>
      </c>
      <c r="C177" s="33">
        <v>801.5047402388368</v>
      </c>
      <c r="D177" s="33">
        <v>796.3958561563112</v>
      </c>
      <c r="E177" s="33">
        <v>821.5715894774994</v>
      </c>
      <c r="F177" s="33">
        <v>806.47596561553451</v>
      </c>
      <c r="G177" s="33">
        <v>824.09581309322994</v>
      </c>
      <c r="H177" s="33">
        <v>877.46479708742618</v>
      </c>
      <c r="I177" s="33">
        <v>792.83701145316968</v>
      </c>
      <c r="J177" s="33">
        <v>831.93502908248286</v>
      </c>
      <c r="K177" s="33">
        <v>887.51566035391545</v>
      </c>
      <c r="L177" s="33">
        <v>919.58800774290614</v>
      </c>
      <c r="M177" s="33">
        <v>814.92770525483184</v>
      </c>
      <c r="N177" s="33">
        <v>869.64981200499619</v>
      </c>
      <c r="O177" s="33">
        <v>877.56769042352767</v>
      </c>
      <c r="P177" s="33">
        <v>745.85789641886606</v>
      </c>
      <c r="Q177" s="33">
        <v>806.09684006323198</v>
      </c>
      <c r="R177" s="33">
        <v>810.99156981831641</v>
      </c>
      <c r="S177" s="33">
        <v>807.85727632139231</v>
      </c>
      <c r="T177" s="33">
        <v>759.93826937054462</v>
      </c>
      <c r="U177" s="33">
        <v>728.40967107938809</v>
      </c>
      <c r="V177" s="33">
        <v>760.37930509691887</v>
      </c>
      <c r="W177" s="33">
        <v>891.30120941176108</v>
      </c>
      <c r="X177" s="33">
        <v>735.50763241058405</v>
      </c>
      <c r="Y177" s="33">
        <v>713.41062854372944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9631.7265949298853</v>
      </c>
      <c r="C3" s="117">
        <f t="shared" si="0"/>
        <v>10160.1279529925</v>
      </c>
      <c r="D3" s="117">
        <f t="shared" si="0"/>
        <v>9739.5877520543672</v>
      </c>
      <c r="E3" s="117">
        <f t="shared" si="0"/>
        <v>10158.242477631704</v>
      </c>
      <c r="F3" s="117">
        <f t="shared" si="0"/>
        <v>10211.05733436584</v>
      </c>
      <c r="G3" s="117">
        <f t="shared" si="0"/>
        <v>9200.9067922244503</v>
      </c>
      <c r="H3" s="117">
        <f t="shared" si="0"/>
        <v>10668.718554994735</v>
      </c>
      <c r="I3" s="117">
        <f t="shared" si="0"/>
        <v>9161.2848056022704</v>
      </c>
      <c r="J3" s="117">
        <f t="shared" si="0"/>
        <v>9166.2161880344793</v>
      </c>
      <c r="K3" s="117">
        <f t="shared" si="0"/>
        <v>9771.9858339014881</v>
      </c>
      <c r="L3" s="117">
        <f t="shared" si="0"/>
        <v>11706.857076996566</v>
      </c>
      <c r="M3" s="117">
        <f t="shared" si="0"/>
        <v>10559.224315816247</v>
      </c>
      <c r="N3" s="117">
        <f t="shared" si="0"/>
        <v>10974.102593685255</v>
      </c>
      <c r="O3" s="117">
        <f t="shared" si="0"/>
        <v>11464.203894177836</v>
      </c>
      <c r="P3" s="117">
        <f t="shared" si="0"/>
        <v>10131.897282830476</v>
      </c>
      <c r="Q3" s="117">
        <f t="shared" si="0"/>
        <v>10534.08140966762</v>
      </c>
      <c r="R3" s="117">
        <f t="shared" ref="R3:V3" si="1">R4+R7+R9+R19</f>
        <v>10862.918744269435</v>
      </c>
      <c r="S3" s="117">
        <f t="shared" si="1"/>
        <v>11589.213811745372</v>
      </c>
      <c r="T3" s="117">
        <f t="shared" si="1"/>
        <v>11620.508779809426</v>
      </c>
      <c r="U3" s="117">
        <f t="shared" si="1"/>
        <v>10719.714457425462</v>
      </c>
      <c r="V3" s="117">
        <f t="shared" si="1"/>
        <v>11362.336238282449</v>
      </c>
      <c r="W3" s="117">
        <f t="shared" ref="W3:Y3" si="2">W4+W7+W9+W19</f>
        <v>12229.420058076552</v>
      </c>
      <c r="X3" s="117">
        <f t="shared" si="2"/>
        <v>13452.543294834039</v>
      </c>
      <c r="Y3" s="117">
        <f t="shared" si="2"/>
        <v>9482.1433874432623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7838.4621270415992</v>
      </c>
      <c r="C4" s="122">
        <f t="shared" si="3"/>
        <v>8354.6698721887751</v>
      </c>
      <c r="D4" s="122">
        <f t="shared" si="3"/>
        <v>7940.2668428262014</v>
      </c>
      <c r="E4" s="122">
        <f t="shared" si="3"/>
        <v>8293.6588531408688</v>
      </c>
      <c r="F4" s="122">
        <f t="shared" si="3"/>
        <v>8361.7699272387563</v>
      </c>
      <c r="G4" s="122">
        <f t="shared" si="3"/>
        <v>7344.3550654529481</v>
      </c>
      <c r="H4" s="122">
        <f t="shared" si="3"/>
        <v>8685.1514415463062</v>
      </c>
      <c r="I4" s="122">
        <f t="shared" si="3"/>
        <v>7321.4958273600196</v>
      </c>
      <c r="J4" s="122">
        <f t="shared" si="3"/>
        <v>7340.4847855239341</v>
      </c>
      <c r="K4" s="122">
        <f t="shared" si="3"/>
        <v>7931.8842885943113</v>
      </c>
      <c r="L4" s="122">
        <f t="shared" si="3"/>
        <v>9790.8384396890888</v>
      </c>
      <c r="M4" s="122">
        <f t="shared" si="3"/>
        <v>8801.5870642725804</v>
      </c>
      <c r="N4" s="122">
        <f t="shared" si="3"/>
        <v>9193.9121956369418</v>
      </c>
      <c r="O4" s="122">
        <f t="shared" si="3"/>
        <v>9694.2280946416195</v>
      </c>
      <c r="P4" s="122">
        <f t="shared" si="3"/>
        <v>8408.9167863503098</v>
      </c>
      <c r="Q4" s="122">
        <f t="shared" si="3"/>
        <v>8721.0533739505008</v>
      </c>
      <c r="R4" s="122">
        <f t="shared" ref="R4:V4" si="4">SUM(R5:R6)</f>
        <v>9044.4050911388695</v>
      </c>
      <c r="S4" s="122">
        <f t="shared" si="4"/>
        <v>9657.3972594000479</v>
      </c>
      <c r="T4" s="122">
        <f t="shared" si="4"/>
        <v>9699.8847056954382</v>
      </c>
      <c r="U4" s="122">
        <f t="shared" si="4"/>
        <v>8848.1207076459577</v>
      </c>
      <c r="V4" s="122">
        <f t="shared" si="4"/>
        <v>9369.872645880745</v>
      </c>
      <c r="W4" s="122">
        <f t="shared" ref="W4:Y4" si="5">SUM(W5:W6)</f>
        <v>10242.514840723567</v>
      </c>
      <c r="X4" s="122">
        <f t="shared" si="5"/>
        <v>11588.7940310506</v>
      </c>
      <c r="Y4" s="122">
        <f t="shared" si="5"/>
        <v>7862.6190785047229</v>
      </c>
      <c r="DA4" s="130" t="s">
        <v>2413</v>
      </c>
    </row>
    <row r="5" spans="1:105" ht="12" customHeight="1" x14ac:dyDescent="0.25">
      <c r="A5" s="97" t="s">
        <v>51</v>
      </c>
      <c r="B5" s="98">
        <v>7771.15672338884</v>
      </c>
      <c r="C5" s="98">
        <v>8283.7283779852332</v>
      </c>
      <c r="D5" s="98">
        <v>7875.0755227122872</v>
      </c>
      <c r="E5" s="98">
        <v>8226.2811206045662</v>
      </c>
      <c r="F5" s="98">
        <v>8295.327597341422</v>
      </c>
      <c r="G5" s="98">
        <v>7287.1011987385882</v>
      </c>
      <c r="H5" s="98">
        <v>8617.9198400437799</v>
      </c>
      <c r="I5" s="98">
        <v>7267.175898179732</v>
      </c>
      <c r="J5" s="98">
        <v>7286.6888742046967</v>
      </c>
      <c r="K5" s="98">
        <v>7874.1643432117626</v>
      </c>
      <c r="L5" s="98">
        <v>9718.3808527459842</v>
      </c>
      <c r="M5" s="98">
        <v>8740.0858696431733</v>
      </c>
      <c r="N5" s="98">
        <v>9129.1223631187422</v>
      </c>
      <c r="O5" s="98">
        <v>9626.0475369354117</v>
      </c>
      <c r="P5" s="98">
        <v>8352.312408561429</v>
      </c>
      <c r="Q5" s="98">
        <v>8661.6916837107328</v>
      </c>
      <c r="R5" s="98">
        <v>8982.4006850121441</v>
      </c>
      <c r="S5" s="98">
        <v>9591.0311171851117</v>
      </c>
      <c r="T5" s="98">
        <v>9633.8449647815396</v>
      </c>
      <c r="U5" s="98">
        <v>8787.5993615491243</v>
      </c>
      <c r="V5" s="98">
        <v>9305.5326717596872</v>
      </c>
      <c r="W5" s="98">
        <v>10172.619817573961</v>
      </c>
      <c r="X5" s="98">
        <v>11510.929652596231</v>
      </c>
      <c r="Y5" s="98">
        <v>7810.5210628495452</v>
      </c>
      <c r="DA5" s="63" t="s">
        <v>2414</v>
      </c>
    </row>
    <row r="6" spans="1:105" ht="12" customHeight="1" x14ac:dyDescent="0.25">
      <c r="A6" s="97" t="s">
        <v>53</v>
      </c>
      <c r="B6" s="98">
        <v>67.305403652759622</v>
      </c>
      <c r="C6" s="98">
        <v>70.94149420354141</v>
      </c>
      <c r="D6" s="98">
        <v>65.191320113914301</v>
      </c>
      <c r="E6" s="98">
        <v>67.377732536302219</v>
      </c>
      <c r="F6" s="98">
        <v>66.442329897333849</v>
      </c>
      <c r="G6" s="98">
        <v>57.253866714359788</v>
      </c>
      <c r="H6" s="98">
        <v>67.231601502526217</v>
      </c>
      <c r="I6" s="98">
        <v>54.319929180287794</v>
      </c>
      <c r="J6" s="98">
        <v>53.795911319237163</v>
      </c>
      <c r="K6" s="98">
        <v>57.719945382549049</v>
      </c>
      <c r="L6" s="98">
        <v>72.457586943103905</v>
      </c>
      <c r="M6" s="98">
        <v>61.501194629406214</v>
      </c>
      <c r="N6" s="98">
        <v>64.789832518199091</v>
      </c>
      <c r="O6" s="98">
        <v>68.18055770620829</v>
      </c>
      <c r="P6" s="98">
        <v>56.60437778888064</v>
      </c>
      <c r="Q6" s="98">
        <v>59.361690239768421</v>
      </c>
      <c r="R6" s="98">
        <v>62.004406126725272</v>
      </c>
      <c r="S6" s="98">
        <v>66.366142214936431</v>
      </c>
      <c r="T6" s="98">
        <v>66.039740913898157</v>
      </c>
      <c r="U6" s="98">
        <v>60.52134609683371</v>
      </c>
      <c r="V6" s="98">
        <v>64.339974121056997</v>
      </c>
      <c r="W6" s="98">
        <v>69.895023149605876</v>
      </c>
      <c r="X6" s="98">
        <v>77.864378454368889</v>
      </c>
      <c r="Y6" s="98">
        <v>52.098015655177356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3.4179014918717558</v>
      </c>
      <c r="C7" s="122">
        <f t="shared" si="6"/>
        <v>3.1619211288656932</v>
      </c>
      <c r="D7" s="122">
        <f t="shared" si="6"/>
        <v>3.1968247911441079</v>
      </c>
      <c r="E7" s="122">
        <f t="shared" si="6"/>
        <v>3.9602664516663126</v>
      </c>
      <c r="F7" s="122">
        <f t="shared" si="6"/>
        <v>3.1852767592667321</v>
      </c>
      <c r="G7" s="122">
        <f t="shared" si="6"/>
        <v>3.5044538519915993</v>
      </c>
      <c r="H7" s="122">
        <f t="shared" si="6"/>
        <v>4.2513932602736162</v>
      </c>
      <c r="I7" s="122">
        <f t="shared" si="6"/>
        <v>4.4931636991130945</v>
      </c>
      <c r="J7" s="122">
        <f t="shared" si="6"/>
        <v>4.8243299855646411</v>
      </c>
      <c r="K7" s="122">
        <f t="shared" si="6"/>
        <v>5.7569546210400686</v>
      </c>
      <c r="L7" s="122">
        <f t="shared" si="6"/>
        <v>8.1589288114714069</v>
      </c>
      <c r="M7" s="122">
        <f t="shared" si="6"/>
        <v>10.263688651262713</v>
      </c>
      <c r="N7" s="122">
        <f t="shared" si="6"/>
        <v>13.647142233109529</v>
      </c>
      <c r="O7" s="122">
        <f t="shared" si="6"/>
        <v>19.943146083193934</v>
      </c>
      <c r="P7" s="122">
        <f t="shared" si="6"/>
        <v>18.235576139746332</v>
      </c>
      <c r="Q7" s="122">
        <f t="shared" si="6"/>
        <v>34.758929281181459</v>
      </c>
      <c r="R7" s="122">
        <f t="shared" si="6"/>
        <v>29.501245755984915</v>
      </c>
      <c r="S7" s="122">
        <f t="shared" si="6"/>
        <v>24.247474291377365</v>
      </c>
      <c r="T7" s="122">
        <f t="shared" si="6"/>
        <v>25.848634688297874</v>
      </c>
      <c r="U7" s="122">
        <f t="shared" si="6"/>
        <v>23.578471660261275</v>
      </c>
      <c r="V7" s="122">
        <f t="shared" si="6"/>
        <v>19.12590590535304</v>
      </c>
      <c r="W7" s="122">
        <f t="shared" si="6"/>
        <v>21.407623056931222</v>
      </c>
      <c r="X7" s="122">
        <f t="shared" si="6"/>
        <v>26.885160870103451</v>
      </c>
      <c r="Y7" s="122">
        <f t="shared" si="6"/>
        <v>28.252173114064135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3.4179014918717558</v>
      </c>
      <c r="C8" s="98">
        <f>IF(RES_hhdet_tes!C8=0,0,RES_hhdet_tes!C8*1000*11630/RES_hhdet_num!C3)</f>
        <v>3.1619211288656932</v>
      </c>
      <c r="D8" s="98">
        <f>IF(RES_hhdet_tes!D8=0,0,RES_hhdet_tes!D8*1000*11630/RES_hhdet_num!D3)</f>
        <v>3.1968247911441079</v>
      </c>
      <c r="E8" s="98">
        <f>IF(RES_hhdet_tes!E8=0,0,RES_hhdet_tes!E8*1000*11630/RES_hhdet_num!E3)</f>
        <v>3.9602664516663126</v>
      </c>
      <c r="F8" s="98">
        <f>IF(RES_hhdet_tes!F8=0,0,RES_hhdet_tes!F8*1000*11630/RES_hhdet_num!F3)</f>
        <v>3.1852767592667321</v>
      </c>
      <c r="G8" s="98">
        <f>IF(RES_hhdet_tes!G8=0,0,RES_hhdet_tes!G8*1000*11630/RES_hhdet_num!G3)</f>
        <v>3.5044538519915993</v>
      </c>
      <c r="H8" s="98">
        <f>IF(RES_hhdet_tes!H8=0,0,RES_hhdet_tes!H8*1000*11630/RES_hhdet_num!H3)</f>
        <v>4.2513932602736162</v>
      </c>
      <c r="I8" s="98">
        <f>IF(RES_hhdet_tes!I8=0,0,RES_hhdet_tes!I8*1000*11630/RES_hhdet_num!I3)</f>
        <v>4.4931636991130945</v>
      </c>
      <c r="J8" s="98">
        <f>IF(RES_hhdet_tes!J8=0,0,RES_hhdet_tes!J8*1000*11630/RES_hhdet_num!J3)</f>
        <v>4.8243299855646411</v>
      </c>
      <c r="K8" s="98">
        <f>IF(RES_hhdet_tes!K8=0,0,RES_hhdet_tes!K8*1000*11630/RES_hhdet_num!K3)</f>
        <v>5.7569546210400686</v>
      </c>
      <c r="L8" s="98">
        <f>IF(RES_hhdet_tes!L8=0,0,RES_hhdet_tes!L8*1000*11630/RES_hhdet_num!L3)</f>
        <v>8.1589288114714069</v>
      </c>
      <c r="M8" s="98">
        <f>IF(RES_hhdet_tes!M8=0,0,RES_hhdet_tes!M8*1000*11630/RES_hhdet_num!M3)</f>
        <v>10.263688651262713</v>
      </c>
      <c r="N8" s="98">
        <f>IF(RES_hhdet_tes!N8=0,0,RES_hhdet_tes!N8*1000*11630/RES_hhdet_num!N3)</f>
        <v>13.647142233109529</v>
      </c>
      <c r="O8" s="98">
        <f>IF(RES_hhdet_tes!O8=0,0,RES_hhdet_tes!O8*1000*11630/RES_hhdet_num!O3)</f>
        <v>19.943146083193934</v>
      </c>
      <c r="P8" s="98">
        <f>IF(RES_hhdet_tes!P8=0,0,RES_hhdet_tes!P8*1000*11630/RES_hhdet_num!P3)</f>
        <v>18.235576139746332</v>
      </c>
      <c r="Q8" s="98">
        <f>IF(RES_hhdet_tes!Q8=0,0,RES_hhdet_tes!Q8*1000*11630/RES_hhdet_num!Q3)</f>
        <v>34.758929281181459</v>
      </c>
      <c r="R8" s="98">
        <f>IF(RES_hhdet_tes!R8=0,0,RES_hhdet_tes!R8*1000*11630/RES_hhdet_num!R3)</f>
        <v>29.501245755984915</v>
      </c>
      <c r="S8" s="98">
        <f>IF(RES_hhdet_tes!S8=0,0,RES_hhdet_tes!S8*1000*11630/RES_hhdet_num!S3)</f>
        <v>24.247474291377365</v>
      </c>
      <c r="T8" s="98">
        <f>IF(RES_hhdet_tes!T8=0,0,RES_hhdet_tes!T8*1000*11630/RES_hhdet_num!T3)</f>
        <v>25.848634688297874</v>
      </c>
      <c r="U8" s="98">
        <f>IF(RES_hhdet_tes!U8=0,0,RES_hhdet_tes!U8*1000*11630/RES_hhdet_num!U3)</f>
        <v>23.578471660261275</v>
      </c>
      <c r="V8" s="98">
        <f>IF(RES_hhdet_tes!V8=0,0,RES_hhdet_tes!V8*1000*11630/RES_hhdet_num!V3)</f>
        <v>19.12590590535304</v>
      </c>
      <c r="W8" s="98">
        <f>IF(RES_hhdet_tes!W8=0,0,RES_hhdet_tes!W8*1000*11630/RES_hhdet_num!W3)</f>
        <v>21.407623056931222</v>
      </c>
      <c r="X8" s="98">
        <f>IF(RES_hhdet_tes!X8=0,0,RES_hhdet_tes!X8*1000*11630/RES_hhdet_num!X3)</f>
        <v>26.885160870103451</v>
      </c>
      <c r="Y8" s="98">
        <f>IF(RES_hhdet_tes!Y8=0,0,RES_hhdet_tes!Y8*1000*11630/RES_hhdet_num!Y3)</f>
        <v>28.252173114064135</v>
      </c>
      <c r="DA8" s="63" t="s">
        <v>2417</v>
      </c>
    </row>
    <row r="9" spans="1:105" ht="12" customHeight="1" x14ac:dyDescent="0.25">
      <c r="A9" s="121" t="s">
        <v>55</v>
      </c>
      <c r="B9" s="122">
        <v>1206.0300096017677</v>
      </c>
      <c r="C9" s="122">
        <v>1214.8005172462911</v>
      </c>
      <c r="D9" s="122">
        <v>1213.586970692679</v>
      </c>
      <c r="E9" s="122">
        <v>1259.1480487865927</v>
      </c>
      <c r="F9" s="122">
        <v>1246.9074004049182</v>
      </c>
      <c r="G9" s="122">
        <v>1247.2283305631063</v>
      </c>
      <c r="H9" s="122">
        <v>1326.8794280296322</v>
      </c>
      <c r="I9" s="122">
        <v>1243.3662587750093</v>
      </c>
      <c r="J9" s="122">
        <v>1203.9322671253942</v>
      </c>
      <c r="K9" s="122">
        <v>1185.1227851296192</v>
      </c>
      <c r="L9" s="122">
        <v>1223.7744933364545</v>
      </c>
      <c r="M9" s="122">
        <v>1132.6155697069264</v>
      </c>
      <c r="N9" s="122">
        <v>1108.6374626529268</v>
      </c>
      <c r="O9" s="122">
        <v>1091.2715069694634</v>
      </c>
      <c r="P9" s="122">
        <v>1126.5998734944503</v>
      </c>
      <c r="Q9" s="122">
        <v>1159.5978436745595</v>
      </c>
      <c r="R9" s="122">
        <v>1168.9643940806893</v>
      </c>
      <c r="S9" s="122">
        <v>1281.3531898397291</v>
      </c>
      <c r="T9" s="122">
        <v>1292.117197883638</v>
      </c>
      <c r="U9" s="122">
        <v>1261.8282361078629</v>
      </c>
      <c r="V9" s="122">
        <v>1350.7880201645935</v>
      </c>
      <c r="W9" s="122">
        <v>1234.0711762667627</v>
      </c>
      <c r="X9" s="122">
        <v>1228.0360924154184</v>
      </c>
      <c r="Y9" s="122">
        <v>993.61341536569023</v>
      </c>
      <c r="DA9" s="130" t="s">
        <v>2418</v>
      </c>
    </row>
    <row r="10" spans="1:105" ht="12" customHeight="1" x14ac:dyDescent="0.25">
      <c r="A10" s="97" t="s">
        <v>143</v>
      </c>
      <c r="B10" s="98">
        <v>1218.6735385432173</v>
      </c>
      <c r="C10" s="98">
        <v>1213.916764989531</v>
      </c>
      <c r="D10" s="98">
        <v>1199.697757137724</v>
      </c>
      <c r="E10" s="98">
        <v>1262.5758847054421</v>
      </c>
      <c r="F10" s="98">
        <v>1265.8530794498322</v>
      </c>
      <c r="G10" s="98">
        <v>1210.9132261140089</v>
      </c>
      <c r="H10" s="98">
        <v>1378.9575348980054</v>
      </c>
      <c r="I10" s="98">
        <v>1195.0881602646828</v>
      </c>
      <c r="J10" s="98">
        <v>1157.4689205269174</v>
      </c>
      <c r="K10" s="98">
        <v>1148.2908420489121</v>
      </c>
      <c r="L10" s="98">
        <v>1242.3151730648397</v>
      </c>
      <c r="M10" s="98">
        <v>1152.6811839860893</v>
      </c>
      <c r="N10" s="98">
        <v>1121.3932520597277</v>
      </c>
      <c r="O10" s="98">
        <v>1111.6085213064439</v>
      </c>
      <c r="P10" s="98">
        <v>1128.6997871123745</v>
      </c>
      <c r="Q10" s="98">
        <v>1188.2013919568076</v>
      </c>
      <c r="R10" s="98">
        <v>1122.8793910729137</v>
      </c>
      <c r="S10" s="98">
        <v>1305.50918574296</v>
      </c>
      <c r="T10" s="98">
        <v>1318.1312224330511</v>
      </c>
      <c r="U10" s="98">
        <v>1200.6244307577579</v>
      </c>
      <c r="V10" s="98">
        <v>1294.4895136756879</v>
      </c>
      <c r="W10" s="98">
        <v>1158.7913875789536</v>
      </c>
      <c r="X10" s="98">
        <v>1327.5110330968173</v>
      </c>
      <c r="Y10" s="98">
        <v>950.01775444064242</v>
      </c>
      <c r="DA10" s="63" t="s">
        <v>2419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1201.6251573259501</v>
      </c>
      <c r="C15" s="101">
        <v>1215.108580303594</v>
      </c>
      <c r="D15" s="101">
        <v>1218.4392293129547</v>
      </c>
      <c r="E15" s="101">
        <v>1257.950908323711</v>
      </c>
      <c r="F15" s="101">
        <v>1240.2568246494941</v>
      </c>
      <c r="G15" s="101">
        <v>1260.0117060950281</v>
      </c>
      <c r="H15" s="101">
        <v>1308.5346334753565</v>
      </c>
      <c r="I15" s="101">
        <v>1260.3951685384784</v>
      </c>
      <c r="J15" s="101">
        <v>1220.3573587084043</v>
      </c>
      <c r="K15" s="101">
        <v>1198.4141483484286</v>
      </c>
      <c r="L15" s="101">
        <v>1217.0473692404785</v>
      </c>
      <c r="M15" s="101">
        <v>1124.8963394818752</v>
      </c>
      <c r="N15" s="101">
        <v>1103.5538197068875</v>
      </c>
      <c r="O15" s="101">
        <v>1082.8669894758564</v>
      </c>
      <c r="P15" s="101">
        <v>1125.6986795304997</v>
      </c>
      <c r="Q15" s="101">
        <v>1147.7959988480725</v>
      </c>
      <c r="R15" s="101">
        <v>1186.4429978426929</v>
      </c>
      <c r="S15" s="101">
        <v>1272.7281163394728</v>
      </c>
      <c r="T15" s="101">
        <v>1283.3339421613312</v>
      </c>
      <c r="U15" s="101">
        <v>1281.655265954058</v>
      </c>
      <c r="V15" s="101">
        <v>1368.6640724942849</v>
      </c>
      <c r="W15" s="101">
        <v>1258.1783091064951</v>
      </c>
      <c r="X15" s="101">
        <v>1194.571708754791</v>
      </c>
      <c r="Y15" s="101">
        <v>1010.115032077717</v>
      </c>
      <c r="DA15" s="131" t="s">
        <v>2424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1257.7329166777083</v>
      </c>
      <c r="F16" s="104">
        <v>1240.0711414546097</v>
      </c>
      <c r="G16" s="104">
        <v>1259.8753870795044</v>
      </c>
      <c r="H16" s="104">
        <v>1308.4383325328379</v>
      </c>
      <c r="I16" s="104">
        <v>1260.2150058275745</v>
      </c>
      <c r="J16" s="104">
        <v>1219.6294290707285</v>
      </c>
      <c r="K16" s="104">
        <v>1197.1582427464107</v>
      </c>
      <c r="L16" s="104">
        <v>1215.5865842364415</v>
      </c>
      <c r="M16" s="104">
        <v>1123.877684904465</v>
      </c>
      <c r="N16" s="104">
        <v>1103.0829213632796</v>
      </c>
      <c r="O16" s="104">
        <v>1082.7259917463082</v>
      </c>
      <c r="P16" s="104">
        <v>1125.8673695798645</v>
      </c>
      <c r="Q16" s="104">
        <v>1147.8193934777587</v>
      </c>
      <c r="R16" s="104">
        <v>1186.5087277031619</v>
      </c>
      <c r="S16" s="104">
        <v>1272.949426526925</v>
      </c>
      <c r="T16" s="104">
        <v>1283.8452737968785</v>
      </c>
      <c r="U16" s="104">
        <v>1281.9596667988014</v>
      </c>
      <c r="V16" s="104">
        <v>1368.7612181412414</v>
      </c>
      <c r="W16" s="104">
        <v>1258.1443843607237</v>
      </c>
      <c r="X16" s="104">
        <v>1192.6655921951542</v>
      </c>
      <c r="Y16" s="104">
        <v>1007.7594786839395</v>
      </c>
      <c r="DA16" s="132" t="s">
        <v>2425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614.18719624786365</v>
      </c>
      <c r="F17" s="98">
        <v>609.91172865712394</v>
      </c>
      <c r="G17" s="98">
        <v>598.68260177115133</v>
      </c>
      <c r="H17" s="98">
        <v>650.06860960114579</v>
      </c>
      <c r="I17" s="98">
        <v>616.4230453724748</v>
      </c>
      <c r="J17" s="98">
        <v>585.41597654527368</v>
      </c>
      <c r="K17" s="98">
        <v>584.0181941832102</v>
      </c>
      <c r="L17" s="98">
        <v>579.70535720059024</v>
      </c>
      <c r="M17" s="98">
        <v>479.84834408047908</v>
      </c>
      <c r="N17" s="98">
        <v>458.33290990308359</v>
      </c>
      <c r="O17" s="98">
        <v>438.49506123311812</v>
      </c>
      <c r="P17" s="98">
        <v>486.98120748378648</v>
      </c>
      <c r="Q17" s="98">
        <v>465.46705118195609</v>
      </c>
      <c r="R17" s="98">
        <v>467.11364878035761</v>
      </c>
      <c r="S17" s="98">
        <v>517.80476678519676</v>
      </c>
      <c r="T17" s="98">
        <v>534.92162656226651</v>
      </c>
      <c r="U17" s="98">
        <v>533.25304165803971</v>
      </c>
      <c r="V17" s="98">
        <v>603.8575227254945</v>
      </c>
      <c r="W17" s="98">
        <v>495.16866939186468</v>
      </c>
      <c r="X17" s="98">
        <v>503.42077193585203</v>
      </c>
      <c r="Y17" s="98">
        <v>374.01184212270596</v>
      </c>
      <c r="DA17" s="63" t="s">
        <v>2426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643.54572042984489</v>
      </c>
      <c r="F18" s="98">
        <v>630.15941279748574</v>
      </c>
      <c r="G18" s="98">
        <v>661.19278530835311</v>
      </c>
      <c r="H18" s="98">
        <v>658.36972293169197</v>
      </c>
      <c r="I18" s="98">
        <v>643.7919604550998</v>
      </c>
      <c r="J18" s="98">
        <v>634.21345252545495</v>
      </c>
      <c r="K18" s="98">
        <v>613.14004856320059</v>
      </c>
      <c r="L18" s="98">
        <v>635.88122703585123</v>
      </c>
      <c r="M18" s="98">
        <v>644.02934082398599</v>
      </c>
      <c r="N18" s="98">
        <v>644.75001146019588</v>
      </c>
      <c r="O18" s="98">
        <v>644.23093051319006</v>
      </c>
      <c r="P18" s="98">
        <v>638.88616209607812</v>
      </c>
      <c r="Q18" s="98">
        <v>682.35234229580271</v>
      </c>
      <c r="R18" s="98">
        <v>719.3950789228046</v>
      </c>
      <c r="S18" s="98">
        <v>755.14465974172833</v>
      </c>
      <c r="T18" s="98">
        <v>748.92364723461208</v>
      </c>
      <c r="U18" s="98">
        <v>748.70662514076162</v>
      </c>
      <c r="V18" s="98">
        <v>764.90369541574682</v>
      </c>
      <c r="W18" s="98">
        <v>762.97571496885894</v>
      </c>
      <c r="X18" s="98">
        <v>689.24482025930217</v>
      </c>
      <c r="Y18" s="98">
        <v>633.74763656123343</v>
      </c>
      <c r="DA18" s="63" t="s">
        <v>2427</v>
      </c>
    </row>
    <row r="19" spans="1:105" ht="12" customHeight="1" x14ac:dyDescent="0.25">
      <c r="A19" s="121" t="s">
        <v>54</v>
      </c>
      <c r="B19" s="122">
        <v>583.81655679464654</v>
      </c>
      <c r="C19" s="122">
        <v>587.49564242856877</v>
      </c>
      <c r="D19" s="122">
        <v>582.5371137443417</v>
      </c>
      <c r="E19" s="122">
        <v>601.47530925257774</v>
      </c>
      <c r="F19" s="122">
        <v>599.19472996289971</v>
      </c>
      <c r="G19" s="122">
        <v>605.81894235640277</v>
      </c>
      <c r="H19" s="122">
        <v>652.43629215852252</v>
      </c>
      <c r="I19" s="122">
        <v>591.92955576812892</v>
      </c>
      <c r="J19" s="122">
        <v>616.97480539958599</v>
      </c>
      <c r="K19" s="122">
        <v>649.22180555651801</v>
      </c>
      <c r="L19" s="122">
        <v>684.08521515955158</v>
      </c>
      <c r="M19" s="122">
        <v>614.75799318547797</v>
      </c>
      <c r="N19" s="122">
        <v>657.90579316227763</v>
      </c>
      <c r="O19" s="122">
        <v>658.76114648355804</v>
      </c>
      <c r="P19" s="122">
        <v>578.14504684596932</v>
      </c>
      <c r="Q19" s="122">
        <v>618.67126276137935</v>
      </c>
      <c r="R19" s="122">
        <v>620.04801329389261</v>
      </c>
      <c r="S19" s="122">
        <v>626.21588821421699</v>
      </c>
      <c r="T19" s="122">
        <v>602.65824154205188</v>
      </c>
      <c r="U19" s="122">
        <v>586.18704201137928</v>
      </c>
      <c r="V19" s="122">
        <v>622.54966633175809</v>
      </c>
      <c r="W19" s="122">
        <v>731.42641802929109</v>
      </c>
      <c r="X19" s="122">
        <v>608.82801049791635</v>
      </c>
      <c r="Y19" s="122">
        <v>597.65872045878405</v>
      </c>
      <c r="DA19" s="130" t="s">
        <v>2428</v>
      </c>
    </row>
    <row r="20" spans="1:105" ht="12" customHeight="1" x14ac:dyDescent="0.25">
      <c r="A20" s="97" t="s">
        <v>51</v>
      </c>
      <c r="B20" s="98">
        <v>597.5717475597379</v>
      </c>
      <c r="C20" s="98">
        <v>581.30065093334031</v>
      </c>
      <c r="D20" s="98">
        <v>569.70407818837793</v>
      </c>
      <c r="E20" s="98">
        <v>602.20927508670081</v>
      </c>
      <c r="F20" s="98">
        <v>616.10433571838405</v>
      </c>
      <c r="G20" s="98">
        <v>575.45690853523149</v>
      </c>
      <c r="H20" s="98">
        <v>702.05764901302712</v>
      </c>
      <c r="I20" s="98">
        <v>559.36439878099895</v>
      </c>
      <c r="J20" s="98">
        <v>579.28603244070052</v>
      </c>
      <c r="K20" s="98">
        <v>628.3416768765494</v>
      </c>
      <c r="L20" s="98">
        <v>705.56202333107433</v>
      </c>
      <c r="M20" s="98">
        <v>654.46565537286165</v>
      </c>
      <c r="N20" s="98">
        <v>642.63669506877591</v>
      </c>
      <c r="O20" s="98">
        <v>631.5297140347991</v>
      </c>
      <c r="P20" s="98">
        <v>622.79979959440709</v>
      </c>
      <c r="Q20" s="98">
        <v>655.27440280357519</v>
      </c>
      <c r="R20" s="98">
        <v>544.43108502751807</v>
      </c>
      <c r="S20" s="98">
        <v>626.89127492949558</v>
      </c>
      <c r="T20" s="98">
        <v>667.8207616219114</v>
      </c>
      <c r="U20" s="98">
        <v>697.38560631120072</v>
      </c>
      <c r="V20" s="98">
        <v>642.97019025000372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569.81743275424856</v>
      </c>
      <c r="C21" s="98">
        <v>619.42186126016657</v>
      </c>
      <c r="D21" s="98">
        <v>580.57195822932795</v>
      </c>
      <c r="E21" s="98">
        <v>574.11230209136852</v>
      </c>
      <c r="F21" s="98">
        <v>676.03500697210336</v>
      </c>
      <c r="G21" s="98">
        <v>530.79686304007271</v>
      </c>
      <c r="H21" s="98">
        <v>642.72931337332022</v>
      </c>
      <c r="I21" s="98">
        <v>656.24671705859885</v>
      </c>
      <c r="J21" s="98">
        <v>518.12037134880291</v>
      </c>
      <c r="K21" s="98">
        <v>156.24581140977264</v>
      </c>
      <c r="L21" s="98">
        <v>532.14306900935094</v>
      </c>
      <c r="M21" s="98">
        <v>696.30247778890134</v>
      </c>
      <c r="N21" s="98">
        <v>722.48041815469571</v>
      </c>
      <c r="O21" s="98">
        <v>531.91538735478002</v>
      </c>
      <c r="P21" s="98">
        <v>788.10394431462657</v>
      </c>
      <c r="Q21" s="98">
        <v>653.53845439681913</v>
      </c>
      <c r="R21" s="98">
        <v>509.31568658875807</v>
      </c>
      <c r="S21" s="98">
        <v>535.2738160189939</v>
      </c>
      <c r="T21" s="98">
        <v>663.12304424642446</v>
      </c>
      <c r="U21" s="98">
        <v>592.99024104483613</v>
      </c>
      <c r="V21" s="98">
        <v>726.6366024665075</v>
      </c>
      <c r="W21" s="98">
        <v>630.19650628978104</v>
      </c>
      <c r="X21" s="98">
        <v>538.70318311833262</v>
      </c>
      <c r="Y21" s="98">
        <v>605.68520190798631</v>
      </c>
      <c r="DA21" s="63" t="s">
        <v>2430</v>
      </c>
    </row>
    <row r="22" spans="1:105" ht="12" customHeight="1" x14ac:dyDescent="0.25">
      <c r="A22" s="109" t="s">
        <v>120</v>
      </c>
      <c r="B22" s="33">
        <v>584.79624163698065</v>
      </c>
      <c r="C22" s="33">
        <v>584.91553443169312</v>
      </c>
      <c r="D22" s="33">
        <v>582.87158818388139</v>
      </c>
      <c r="E22" s="33">
        <v>603.32763003508535</v>
      </c>
      <c r="F22" s="33">
        <v>594.38680377006051</v>
      </c>
      <c r="G22" s="33">
        <v>609.80577222269574</v>
      </c>
      <c r="H22" s="33">
        <v>652.10749958434337</v>
      </c>
      <c r="I22" s="33">
        <v>590.4590220802238</v>
      </c>
      <c r="J22" s="33">
        <v>620.10900639028296</v>
      </c>
      <c r="K22" s="33">
        <v>662.54603489287717</v>
      </c>
      <c r="L22" s="33">
        <v>687.87612940338545</v>
      </c>
      <c r="M22" s="33">
        <v>611.35127759020668</v>
      </c>
      <c r="N22" s="33">
        <v>655.33980800645736</v>
      </c>
      <c r="O22" s="33">
        <v>665.05556850727703</v>
      </c>
      <c r="P22" s="33">
        <v>567.27758441865501</v>
      </c>
      <c r="Q22" s="33">
        <v>616.45183887207895</v>
      </c>
      <c r="R22" s="33">
        <v>625.72137413354551</v>
      </c>
      <c r="S22" s="33">
        <v>629.73243582550174</v>
      </c>
      <c r="T22" s="33">
        <v>599.44243314789958</v>
      </c>
      <c r="U22" s="33">
        <v>584.45757713328214</v>
      </c>
      <c r="V22" s="33">
        <v>619.29992120335532</v>
      </c>
      <c r="W22" s="33">
        <v>733.85863140524452</v>
      </c>
      <c r="X22" s="33">
        <v>610.33048339033076</v>
      </c>
      <c r="Y22" s="33">
        <v>597.49884421828688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9257.960469289188</v>
      </c>
      <c r="C24" s="117">
        <f t="shared" si="7"/>
        <v>10802.879986214348</v>
      </c>
      <c r="D24" s="117">
        <f t="shared" si="7"/>
        <v>9671.0233672098348</v>
      </c>
      <c r="E24" s="117">
        <f t="shared" si="7"/>
        <v>9857.5885758382956</v>
      </c>
      <c r="F24" s="117">
        <f t="shared" si="7"/>
        <v>10961.904820026641</v>
      </c>
      <c r="G24" s="117">
        <f t="shared" si="7"/>
        <v>8723.1065718116151</v>
      </c>
      <c r="H24" s="117">
        <f t="shared" si="7"/>
        <v>10511.730801039246</v>
      </c>
      <c r="I24" s="117">
        <f t="shared" si="7"/>
        <v>8651.0275469776061</v>
      </c>
      <c r="J24" s="117">
        <f t="shared" si="7"/>
        <v>7299.6149287663147</v>
      </c>
      <c r="K24" s="117">
        <f t="shared" si="7"/>
        <v>3724.0416420935135</v>
      </c>
      <c r="L24" s="117">
        <f t="shared" si="7"/>
        <v>10345.025544556742</v>
      </c>
      <c r="M24" s="117">
        <f t="shared" si="7"/>
        <v>10270.694353082763</v>
      </c>
      <c r="N24" s="117">
        <f t="shared" si="7"/>
        <v>12448.973834890156</v>
      </c>
      <c r="O24" s="117">
        <f t="shared" si="7"/>
        <v>10593.128289503051</v>
      </c>
      <c r="P24" s="117">
        <f t="shared" si="7"/>
        <v>10519.605617105706</v>
      </c>
      <c r="Q24" s="117">
        <f t="shared" si="7"/>
        <v>10457.474824612778</v>
      </c>
      <c r="R24" s="117">
        <f t="shared" ref="R24:V24" si="8">R25+R28+R30+R39</f>
        <v>11110.048591910918</v>
      </c>
      <c r="S24" s="117">
        <f t="shared" si="8"/>
        <v>11043.004484025831</v>
      </c>
      <c r="T24" s="117">
        <f t="shared" si="8"/>
        <v>11794.717742886402</v>
      </c>
      <c r="U24" s="117">
        <f t="shared" si="8"/>
        <v>11049.513039169085</v>
      </c>
      <c r="V24" s="117">
        <f t="shared" si="8"/>
        <v>11612.11514333991</v>
      </c>
      <c r="W24" s="117">
        <f t="shared" ref="W24:Y24" si="9">W25+W28+W30+W39</f>
        <v>12289.391781517803</v>
      </c>
      <c r="X24" s="117">
        <f t="shared" si="9"/>
        <v>10841.171165530557</v>
      </c>
      <c r="Y24" s="117">
        <f t="shared" si="9"/>
        <v>12562.078951000649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7469.2730273934039</v>
      </c>
      <c r="C25" s="122">
        <f t="shared" si="10"/>
        <v>8997.1027441750321</v>
      </c>
      <c r="D25" s="122">
        <f t="shared" si="10"/>
        <v>7866.4058775690746</v>
      </c>
      <c r="E25" s="122">
        <f t="shared" si="10"/>
        <v>7993.777281659467</v>
      </c>
      <c r="F25" s="122">
        <f t="shared" si="10"/>
        <v>9118.1872572206903</v>
      </c>
      <c r="G25" s="122">
        <f t="shared" si="10"/>
        <v>6853.5438577644718</v>
      </c>
      <c r="H25" s="122">
        <f t="shared" si="10"/>
        <v>8546.4957104771856</v>
      </c>
      <c r="I25" s="122">
        <f t="shared" si="10"/>
        <v>6792.6534185479513</v>
      </c>
      <c r="J25" s="122">
        <f t="shared" si="10"/>
        <v>5456.300837829529</v>
      </c>
      <c r="K25" s="122">
        <f t="shared" si="10"/>
        <v>1870.4696851350718</v>
      </c>
      <c r="L25" s="122">
        <f t="shared" si="10"/>
        <v>8437.5938740201764</v>
      </c>
      <c r="M25" s="122">
        <f t="shared" si="10"/>
        <v>8524.7970585875009</v>
      </c>
      <c r="N25" s="122">
        <f t="shared" si="10"/>
        <v>10677.670093689483</v>
      </c>
      <c r="O25" s="122">
        <f t="shared" si="10"/>
        <v>8834.3760148162073</v>
      </c>
      <c r="P25" s="122">
        <f t="shared" si="10"/>
        <v>8797.7204294824896</v>
      </c>
      <c r="Q25" s="122">
        <f t="shared" si="10"/>
        <v>8649.1528036884829</v>
      </c>
      <c r="R25" s="122">
        <f t="shared" ref="R25:V25" si="11">SUM(R26:R27)</f>
        <v>9264.2762091324093</v>
      </c>
      <c r="S25" s="122">
        <f t="shared" si="11"/>
        <v>9111.644515586926</v>
      </c>
      <c r="T25" s="122">
        <f t="shared" si="11"/>
        <v>9872.6802555880276</v>
      </c>
      <c r="U25" s="122">
        <f t="shared" si="11"/>
        <v>9150.6739587970387</v>
      </c>
      <c r="V25" s="122">
        <f t="shared" si="11"/>
        <v>9597.1561807777161</v>
      </c>
      <c r="W25" s="122">
        <f t="shared" ref="W25:Y25" si="12">SUM(W26:W27)</f>
        <v>10274.503987416861</v>
      </c>
      <c r="X25" s="122">
        <f t="shared" si="12"/>
        <v>9007.7999553629561</v>
      </c>
      <c r="Y25" s="122">
        <f t="shared" si="12"/>
        <v>10922.683367330921</v>
      </c>
      <c r="DA25" s="130" t="s">
        <v>2433</v>
      </c>
    </row>
    <row r="26" spans="1:105" ht="12" customHeight="1" x14ac:dyDescent="0.25">
      <c r="A26" s="97" t="s">
        <v>74</v>
      </c>
      <c r="B26" s="98">
        <v>7310.9735479042793</v>
      </c>
      <c r="C26" s="98">
        <v>8808.5134172978524</v>
      </c>
      <c r="D26" s="98">
        <v>7706.9078837128418</v>
      </c>
      <c r="E26" s="98">
        <v>7833.3781742909205</v>
      </c>
      <c r="F26" s="98">
        <v>8939.1887425515724</v>
      </c>
      <c r="G26" s="98">
        <v>6721.5184773946094</v>
      </c>
      <c r="H26" s="98">
        <v>8382.9984792388386</v>
      </c>
      <c r="I26" s="98">
        <v>6668.0493179331852</v>
      </c>
      <c r="J26" s="98">
        <v>5357.4194169167049</v>
      </c>
      <c r="K26" s="98">
        <v>1836.8088102832742</v>
      </c>
      <c r="L26" s="98">
        <v>8283.2006827237965</v>
      </c>
      <c r="M26" s="98">
        <v>8377.4239131009745</v>
      </c>
      <c r="N26" s="98">
        <v>10491.522951647597</v>
      </c>
      <c r="O26" s="98">
        <v>8680.6648043351488</v>
      </c>
      <c r="P26" s="98">
        <v>8651.1464220616981</v>
      </c>
      <c r="Q26" s="98">
        <v>8503.4596310902107</v>
      </c>
      <c r="R26" s="98">
        <v>9107.1130092624389</v>
      </c>
      <c r="S26" s="98">
        <v>8956.7024193522175</v>
      </c>
      <c r="T26" s="98">
        <v>9706.3385495051443</v>
      </c>
      <c r="U26" s="98">
        <v>8995.7860708184089</v>
      </c>
      <c r="V26" s="98">
        <v>9434.084180115522</v>
      </c>
      <c r="W26" s="98">
        <v>10100.996716914346</v>
      </c>
      <c r="X26" s="98">
        <v>8858.0025703336196</v>
      </c>
      <c r="Y26" s="98">
        <v>10743.528698323191</v>
      </c>
      <c r="DA26" s="63" t="s">
        <v>2434</v>
      </c>
    </row>
    <row r="27" spans="1:105" ht="12" customHeight="1" x14ac:dyDescent="0.25">
      <c r="A27" s="97" t="s">
        <v>53</v>
      </c>
      <c r="B27" s="98">
        <v>158.29947948912459</v>
      </c>
      <c r="C27" s="98">
        <v>188.58932687718018</v>
      </c>
      <c r="D27" s="98">
        <v>159.49799385623282</v>
      </c>
      <c r="E27" s="98">
        <v>160.39910736854694</v>
      </c>
      <c r="F27" s="98">
        <v>178.99851466911844</v>
      </c>
      <c r="G27" s="98">
        <v>132.02538036986257</v>
      </c>
      <c r="H27" s="98">
        <v>163.49723123834656</v>
      </c>
      <c r="I27" s="98">
        <v>124.60410061476638</v>
      </c>
      <c r="J27" s="98">
        <v>98.881420912823927</v>
      </c>
      <c r="K27" s="98">
        <v>33.660874851797637</v>
      </c>
      <c r="L27" s="98">
        <v>154.39319129638056</v>
      </c>
      <c r="M27" s="98">
        <v>147.37314548652697</v>
      </c>
      <c r="N27" s="98">
        <v>186.14714204188607</v>
      </c>
      <c r="O27" s="98">
        <v>153.71121048105908</v>
      </c>
      <c r="P27" s="98">
        <v>146.5740074207923</v>
      </c>
      <c r="Q27" s="98">
        <v>145.69317259827164</v>
      </c>
      <c r="R27" s="98">
        <v>157.16319986997104</v>
      </c>
      <c r="S27" s="98">
        <v>154.94209623470914</v>
      </c>
      <c r="T27" s="98">
        <v>166.34170608288312</v>
      </c>
      <c r="U27" s="98">
        <v>154.88788797862915</v>
      </c>
      <c r="V27" s="98">
        <v>163.07200066219434</v>
      </c>
      <c r="W27" s="98">
        <v>173.50727050251538</v>
      </c>
      <c r="X27" s="98">
        <v>149.79738502933731</v>
      </c>
      <c r="Y27" s="98">
        <v>179.15466900773089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3.4291382496322909</v>
      </c>
      <c r="C28" s="122">
        <f t="shared" si="13"/>
        <v>3.1040373974368989</v>
      </c>
      <c r="D28" s="122">
        <f t="shared" si="13"/>
        <v>3.3848395946369529</v>
      </c>
      <c r="E28" s="122">
        <f t="shared" si="13"/>
        <v>4.2858959974722337</v>
      </c>
      <c r="F28" s="122">
        <f t="shared" si="13"/>
        <v>3.1628406629456971</v>
      </c>
      <c r="G28" s="122">
        <f t="shared" si="13"/>
        <v>3.0616768339071823</v>
      </c>
      <c r="H28" s="122">
        <f t="shared" si="13"/>
        <v>2.9895785150580449</v>
      </c>
      <c r="I28" s="122">
        <f t="shared" si="13"/>
        <v>2.4623271775822269</v>
      </c>
      <c r="J28" s="122">
        <f t="shared" si="13"/>
        <v>2.2744142729453323</v>
      </c>
      <c r="K28" s="122">
        <f t="shared" si="13"/>
        <v>1.7434623498298061</v>
      </c>
      <c r="L28" s="122">
        <f t="shared" si="13"/>
        <v>3.1540217430262687</v>
      </c>
      <c r="M28" s="122">
        <f t="shared" si="13"/>
        <v>6.251616444709553</v>
      </c>
      <c r="N28" s="122">
        <f t="shared" si="13"/>
        <v>11.747159235897124</v>
      </c>
      <c r="O28" s="122">
        <f t="shared" si="13"/>
        <v>22.570963874546862</v>
      </c>
      <c r="P28" s="122">
        <f t="shared" si="13"/>
        <v>23.424852635030117</v>
      </c>
      <c r="Q28" s="122">
        <f t="shared" si="13"/>
        <v>49.991279114370442</v>
      </c>
      <c r="R28" s="122">
        <f t="shared" si="13"/>
        <v>48.055668845993821</v>
      </c>
      <c r="S28" s="122">
        <f t="shared" si="13"/>
        <v>42.790406653978003</v>
      </c>
      <c r="T28" s="122">
        <f t="shared" si="13"/>
        <v>47.585950325752037</v>
      </c>
      <c r="U28" s="122">
        <f t="shared" si="13"/>
        <v>43.780583768362021</v>
      </c>
      <c r="V28" s="122">
        <f t="shared" si="13"/>
        <v>35.143902221718754</v>
      </c>
      <c r="W28" s="122">
        <f t="shared" si="13"/>
        <v>35.606381802729942</v>
      </c>
      <c r="X28" s="122">
        <f t="shared" si="13"/>
        <v>38.485280219371532</v>
      </c>
      <c r="Y28" s="122">
        <f t="shared" si="13"/>
        <v>35.49231986685097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3.4291382496322909</v>
      </c>
      <c r="C29" s="98">
        <f>IF(RES_hhdet_tes!C29=0,0,RES_hhdet_tes!C29*1000*11630/RES_hhdet_num!C24)</f>
        <v>3.1040373974368989</v>
      </c>
      <c r="D29" s="98">
        <f>IF(RES_hhdet_tes!D29=0,0,RES_hhdet_tes!D29*1000*11630/RES_hhdet_num!D24)</f>
        <v>3.3848395946369529</v>
      </c>
      <c r="E29" s="98">
        <f>IF(RES_hhdet_tes!E29=0,0,RES_hhdet_tes!E29*1000*11630/RES_hhdet_num!E24)</f>
        <v>4.2858959974722337</v>
      </c>
      <c r="F29" s="98">
        <f>IF(RES_hhdet_tes!F29=0,0,RES_hhdet_tes!F29*1000*11630/RES_hhdet_num!F24)</f>
        <v>3.1628406629456971</v>
      </c>
      <c r="G29" s="98">
        <f>IF(RES_hhdet_tes!G29=0,0,RES_hhdet_tes!G29*1000*11630/RES_hhdet_num!G24)</f>
        <v>3.0616768339071823</v>
      </c>
      <c r="H29" s="98">
        <f>IF(RES_hhdet_tes!H29=0,0,RES_hhdet_tes!H29*1000*11630/RES_hhdet_num!H24)</f>
        <v>2.9895785150580449</v>
      </c>
      <c r="I29" s="98">
        <f>IF(RES_hhdet_tes!I29=0,0,RES_hhdet_tes!I29*1000*11630/RES_hhdet_num!I24)</f>
        <v>2.4623271775822269</v>
      </c>
      <c r="J29" s="98">
        <f>IF(RES_hhdet_tes!J29=0,0,RES_hhdet_tes!J29*1000*11630/RES_hhdet_num!J24)</f>
        <v>2.2744142729453323</v>
      </c>
      <c r="K29" s="98">
        <f>IF(RES_hhdet_tes!K29=0,0,RES_hhdet_tes!K29*1000*11630/RES_hhdet_num!K24)</f>
        <v>1.7434623498298061</v>
      </c>
      <c r="L29" s="98">
        <f>IF(RES_hhdet_tes!L29=0,0,RES_hhdet_tes!L29*1000*11630/RES_hhdet_num!L24)</f>
        <v>3.1540217430262687</v>
      </c>
      <c r="M29" s="98">
        <f>IF(RES_hhdet_tes!M29=0,0,RES_hhdet_tes!M29*1000*11630/RES_hhdet_num!M24)</f>
        <v>6.251616444709553</v>
      </c>
      <c r="N29" s="98">
        <f>IF(RES_hhdet_tes!N29=0,0,RES_hhdet_tes!N29*1000*11630/RES_hhdet_num!N24)</f>
        <v>11.747159235897124</v>
      </c>
      <c r="O29" s="98">
        <f>IF(RES_hhdet_tes!O29=0,0,RES_hhdet_tes!O29*1000*11630/RES_hhdet_num!O24)</f>
        <v>22.570963874546862</v>
      </c>
      <c r="P29" s="98">
        <f>IF(RES_hhdet_tes!P29=0,0,RES_hhdet_tes!P29*1000*11630/RES_hhdet_num!P24)</f>
        <v>23.424852635030117</v>
      </c>
      <c r="Q29" s="98">
        <f>IF(RES_hhdet_tes!Q29=0,0,RES_hhdet_tes!Q29*1000*11630/RES_hhdet_num!Q24)</f>
        <v>49.991279114370442</v>
      </c>
      <c r="R29" s="98">
        <f>IF(RES_hhdet_tes!R29=0,0,RES_hhdet_tes!R29*1000*11630/RES_hhdet_num!R24)</f>
        <v>48.055668845993821</v>
      </c>
      <c r="S29" s="98">
        <f>IF(RES_hhdet_tes!S29=0,0,RES_hhdet_tes!S29*1000*11630/RES_hhdet_num!S24)</f>
        <v>42.790406653978003</v>
      </c>
      <c r="T29" s="98">
        <f>IF(RES_hhdet_tes!T29=0,0,RES_hhdet_tes!T29*1000*11630/RES_hhdet_num!T24)</f>
        <v>47.585950325752037</v>
      </c>
      <c r="U29" s="98">
        <f>IF(RES_hhdet_tes!U29=0,0,RES_hhdet_tes!U29*1000*11630/RES_hhdet_num!U24)</f>
        <v>43.780583768362021</v>
      </c>
      <c r="V29" s="98">
        <f>IF(RES_hhdet_tes!V29=0,0,RES_hhdet_tes!V29*1000*11630/RES_hhdet_num!V24)</f>
        <v>35.143902221718754</v>
      </c>
      <c r="W29" s="98">
        <f>IF(RES_hhdet_tes!W29=0,0,RES_hhdet_tes!W29*1000*11630/RES_hhdet_num!W24)</f>
        <v>35.606381802729942</v>
      </c>
      <c r="X29" s="98">
        <f>IF(RES_hhdet_tes!X29=0,0,RES_hhdet_tes!X29*1000*11630/RES_hhdet_num!X24)</f>
        <v>38.485280219371532</v>
      </c>
      <c r="Y29" s="98">
        <f>IF(RES_hhdet_tes!Y29=0,0,RES_hhdet_tes!Y29*1000*11630/RES_hhdet_num!Y24)</f>
        <v>35.49231986685097</v>
      </c>
      <c r="DA29" s="63" t="s">
        <v>2437</v>
      </c>
    </row>
    <row r="30" spans="1:105" ht="12" customHeight="1" x14ac:dyDescent="0.25">
      <c r="A30" s="121" t="s">
        <v>55</v>
      </c>
      <c r="B30" s="122">
        <v>1201.6251573259503</v>
      </c>
      <c r="C30" s="122">
        <v>1215.098506425426</v>
      </c>
      <c r="D30" s="122">
        <v>1218.5316868611983</v>
      </c>
      <c r="E30" s="122">
        <v>1258.2347766989692</v>
      </c>
      <c r="F30" s="122">
        <v>1240.9544974824701</v>
      </c>
      <c r="G30" s="122">
        <v>1261.1510809999791</v>
      </c>
      <c r="H30" s="122">
        <v>1310.5577865056869</v>
      </c>
      <c r="I30" s="122">
        <v>1263.0619153235668</v>
      </c>
      <c r="J30" s="122">
        <v>1224.2642793800915</v>
      </c>
      <c r="K30" s="122">
        <v>1203.7133232284364</v>
      </c>
      <c r="L30" s="122">
        <v>1220.8681512343608</v>
      </c>
      <c r="M30" s="122">
        <v>1124.6665121867409</v>
      </c>
      <c r="N30" s="122">
        <v>1100.4276763419182</v>
      </c>
      <c r="O30" s="122">
        <v>1078.6951908063713</v>
      </c>
      <c r="P30" s="122">
        <v>1118.8620574496156</v>
      </c>
      <c r="Q30" s="122">
        <v>1139.9404382040811</v>
      </c>
      <c r="R30" s="122">
        <v>1177.1091196013774</v>
      </c>
      <c r="S30" s="122">
        <v>1262.6597239534085</v>
      </c>
      <c r="T30" s="122">
        <v>1272.5924605055779</v>
      </c>
      <c r="U30" s="122">
        <v>1270.3055094343176</v>
      </c>
      <c r="V30" s="122">
        <v>1357.2269698485732</v>
      </c>
      <c r="W30" s="122">
        <v>1247.9737081424275</v>
      </c>
      <c r="X30" s="122">
        <v>1186.0341740898471</v>
      </c>
      <c r="Y30" s="122">
        <v>1006.2547199816736</v>
      </c>
      <c r="DA30" s="130" t="s">
        <v>2438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1201.6251573259503</v>
      </c>
      <c r="C35" s="101">
        <v>1215.098506425426</v>
      </c>
      <c r="D35" s="101">
        <v>1218.5316868611983</v>
      </c>
      <c r="E35" s="101">
        <v>1258.2263775097888</v>
      </c>
      <c r="F35" s="101">
        <v>1240.9465411684025</v>
      </c>
      <c r="G35" s="101">
        <v>1261.1444474264047</v>
      </c>
      <c r="H35" s="101">
        <v>1310.5532643586632</v>
      </c>
      <c r="I35" s="101">
        <v>1263.0504750695225</v>
      </c>
      <c r="J35" s="101">
        <v>1224.2404827468763</v>
      </c>
      <c r="K35" s="101">
        <v>1203.6875963967973</v>
      </c>
      <c r="L35" s="101">
        <v>1221.0508198216796</v>
      </c>
      <c r="M35" s="101">
        <v>1124.8657886420756</v>
      </c>
      <c r="N35" s="101">
        <v>1100.4399011604655</v>
      </c>
      <c r="O35" s="101">
        <v>1078.6409099179575</v>
      </c>
      <c r="P35" s="101">
        <v>1118.8466554774111</v>
      </c>
      <c r="Q35" s="101">
        <v>1139.9408223877263</v>
      </c>
      <c r="R35" s="101">
        <v>1177.1267322958392</v>
      </c>
      <c r="S35" s="101">
        <v>1262.663320342682</v>
      </c>
      <c r="T35" s="101">
        <v>1272.5600023905854</v>
      </c>
      <c r="U35" s="101">
        <v>1270.2932892198874</v>
      </c>
      <c r="V35" s="101">
        <v>1357.2303684199871</v>
      </c>
      <c r="W35" s="101">
        <v>1247.977393636731</v>
      </c>
      <c r="X35" s="101">
        <v>1186.2705766081669</v>
      </c>
      <c r="Y35" s="101">
        <v>1006.4746801963005</v>
      </c>
      <c r="DA35" s="131" t="s">
        <v>2443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1259.1569478709046</v>
      </c>
      <c r="F36" s="104">
        <v>1241.6203831866285</v>
      </c>
      <c r="G36" s="104">
        <v>1261.5667272105072</v>
      </c>
      <c r="H36" s="104">
        <v>1310.7384171041338</v>
      </c>
      <c r="I36" s="104">
        <v>1263.4144733596927</v>
      </c>
      <c r="J36" s="104">
        <v>1224.8958445707181</v>
      </c>
      <c r="K36" s="104">
        <v>1204.1449797867165</v>
      </c>
      <c r="L36" s="104">
        <v>1218.8119586745436</v>
      </c>
      <c r="M36" s="104">
        <v>1123.035564029974</v>
      </c>
      <c r="N36" s="104">
        <v>1100.3327040511804</v>
      </c>
      <c r="O36" s="104">
        <v>1079.1125534981277</v>
      </c>
      <c r="P36" s="104">
        <v>1118.9792124621868</v>
      </c>
      <c r="Q36" s="104">
        <v>1139.9374741910151</v>
      </c>
      <c r="R36" s="104">
        <v>1176.9729728889431</v>
      </c>
      <c r="S36" s="104">
        <v>1262.6322380195038</v>
      </c>
      <c r="T36" s="104">
        <v>1272.830622836083</v>
      </c>
      <c r="U36" s="104">
        <v>1270.3956386821226</v>
      </c>
      <c r="V36" s="104">
        <v>1357.2019099687973</v>
      </c>
      <c r="W36" s="104">
        <v>1247.9469045474932</v>
      </c>
      <c r="X36" s="104">
        <v>1184.5636367505992</v>
      </c>
      <c r="Y36" s="104">
        <v>1004.9566059146425</v>
      </c>
      <c r="DA36" s="132" t="s">
        <v>2444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614.88259168064656</v>
      </c>
      <c r="F37" s="98">
        <v>610.67370163697649</v>
      </c>
      <c r="G37" s="98">
        <v>599.48631293218614</v>
      </c>
      <c r="H37" s="98">
        <v>651.21135568405305</v>
      </c>
      <c r="I37" s="98">
        <v>617.98803667205357</v>
      </c>
      <c r="J37" s="98">
        <v>587.94382943184155</v>
      </c>
      <c r="K37" s="98">
        <v>587.42658365405509</v>
      </c>
      <c r="L37" s="98">
        <v>581.24351734894401</v>
      </c>
      <c r="M37" s="98">
        <v>479.48879400437431</v>
      </c>
      <c r="N37" s="98">
        <v>457.19018973299654</v>
      </c>
      <c r="O37" s="98">
        <v>437.031648663385</v>
      </c>
      <c r="P37" s="98">
        <v>484.00181296437967</v>
      </c>
      <c r="Q37" s="98">
        <v>462.27075240106655</v>
      </c>
      <c r="R37" s="98">
        <v>463.359541354812</v>
      </c>
      <c r="S37" s="98">
        <v>513.60798623945334</v>
      </c>
      <c r="T37" s="98">
        <v>530.33230795182396</v>
      </c>
      <c r="U37" s="98">
        <v>528.44278644740859</v>
      </c>
      <c r="V37" s="98">
        <v>598.75789314444035</v>
      </c>
      <c r="W37" s="98">
        <v>491.15524090699927</v>
      </c>
      <c r="X37" s="98">
        <v>500.00095946638987</v>
      </c>
      <c r="Y37" s="98">
        <v>372.97160620346818</v>
      </c>
      <c r="DA37" s="63" t="s">
        <v>2445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644.274356190258</v>
      </c>
      <c r="F38" s="98">
        <v>630.946681549652</v>
      </c>
      <c r="G38" s="98">
        <v>662.08041427832097</v>
      </c>
      <c r="H38" s="98">
        <v>659.5270614200806</v>
      </c>
      <c r="I38" s="98">
        <v>645.42643668763935</v>
      </c>
      <c r="J38" s="98">
        <v>636.95201513887639</v>
      </c>
      <c r="K38" s="98">
        <v>616.71839613266138</v>
      </c>
      <c r="L38" s="98">
        <v>637.56844132559968</v>
      </c>
      <c r="M38" s="98">
        <v>643.5467700255997</v>
      </c>
      <c r="N38" s="98">
        <v>643.142514318184</v>
      </c>
      <c r="O38" s="98">
        <v>642.08090483474268</v>
      </c>
      <c r="P38" s="98">
        <v>634.97739949780703</v>
      </c>
      <c r="Q38" s="98">
        <v>677.6667217899485</v>
      </c>
      <c r="R38" s="98">
        <v>713.613431534131</v>
      </c>
      <c r="S38" s="98">
        <v>749.02425178005035</v>
      </c>
      <c r="T38" s="98">
        <v>742.49831488425912</v>
      </c>
      <c r="U38" s="98">
        <v>741.95285223471399</v>
      </c>
      <c r="V38" s="98">
        <v>758.44401682435682</v>
      </c>
      <c r="W38" s="98">
        <v>756.79166364049399</v>
      </c>
      <c r="X38" s="98">
        <v>684.5626772842096</v>
      </c>
      <c r="Y38" s="98">
        <v>631.9849997111744</v>
      </c>
      <c r="DA38" s="63" t="s">
        <v>2446</v>
      </c>
    </row>
    <row r="39" spans="1:105" ht="12" customHeight="1" x14ac:dyDescent="0.25">
      <c r="A39" s="121" t="s">
        <v>54</v>
      </c>
      <c r="B39" s="122">
        <v>583.63314632020194</v>
      </c>
      <c r="C39" s="122">
        <v>587.57469821645202</v>
      </c>
      <c r="D39" s="122">
        <v>582.70096318492506</v>
      </c>
      <c r="E39" s="122">
        <v>601.2906214823862</v>
      </c>
      <c r="F39" s="122">
        <v>599.60022466053408</v>
      </c>
      <c r="G39" s="122">
        <v>605.34995621325766</v>
      </c>
      <c r="H39" s="122">
        <v>651.68772554131522</v>
      </c>
      <c r="I39" s="122">
        <v>592.84988592850539</v>
      </c>
      <c r="J39" s="122">
        <v>616.77539728374927</v>
      </c>
      <c r="K39" s="122">
        <v>648.1151713801753</v>
      </c>
      <c r="L39" s="122">
        <v>683.40949755917859</v>
      </c>
      <c r="M39" s="122">
        <v>614.97916586381166</v>
      </c>
      <c r="N39" s="122">
        <v>659.12890562285656</v>
      </c>
      <c r="O39" s="122">
        <v>657.48612000592652</v>
      </c>
      <c r="P39" s="122">
        <v>579.5982775385703</v>
      </c>
      <c r="Q39" s="122">
        <v>618.39030360584343</v>
      </c>
      <c r="R39" s="122">
        <v>620.60759433113753</v>
      </c>
      <c r="S39" s="122">
        <v>625.9098378315166</v>
      </c>
      <c r="T39" s="122">
        <v>601.85907646704356</v>
      </c>
      <c r="U39" s="122">
        <v>584.75298716936641</v>
      </c>
      <c r="V39" s="122">
        <v>622.5880904919037</v>
      </c>
      <c r="W39" s="122">
        <v>731.30770415578183</v>
      </c>
      <c r="X39" s="122">
        <v>608.85175585838306</v>
      </c>
      <c r="Y39" s="122">
        <v>597.64854382120257</v>
      </c>
      <c r="DA39" s="130" t="s">
        <v>2447</v>
      </c>
    </row>
    <row r="40" spans="1:105" ht="12" customHeight="1" x14ac:dyDescent="0.25">
      <c r="A40" s="97" t="s">
        <v>50</v>
      </c>
      <c r="B40" s="98">
        <v>569.81743275424856</v>
      </c>
      <c r="C40" s="98">
        <v>619.42186126016668</v>
      </c>
      <c r="D40" s="98">
        <v>580.57195822932806</v>
      </c>
      <c r="E40" s="98">
        <v>574.11230209136852</v>
      </c>
      <c r="F40" s="98">
        <v>676.03500697210347</v>
      </c>
      <c r="G40" s="98">
        <v>530.79686304007259</v>
      </c>
      <c r="H40" s="98">
        <v>642.72931337332034</v>
      </c>
      <c r="I40" s="98">
        <v>656.24671705859873</v>
      </c>
      <c r="J40" s="98">
        <v>518.12037134880268</v>
      </c>
      <c r="K40" s="98">
        <v>156.24581140977259</v>
      </c>
      <c r="L40" s="98">
        <v>532.14306900935105</v>
      </c>
      <c r="M40" s="98">
        <v>696.30247778890146</v>
      </c>
      <c r="N40" s="98">
        <v>722.48041815469696</v>
      </c>
      <c r="O40" s="98">
        <v>531.91538735478048</v>
      </c>
      <c r="P40" s="98">
        <v>788.10394431462453</v>
      </c>
      <c r="Q40" s="98">
        <v>653.53845439681754</v>
      </c>
      <c r="R40" s="98">
        <v>509.31568658875977</v>
      </c>
      <c r="S40" s="98">
        <v>535.27381601899322</v>
      </c>
      <c r="T40" s="98">
        <v>663.1230442464215</v>
      </c>
      <c r="U40" s="98">
        <v>592.99024104483613</v>
      </c>
      <c r="V40" s="98">
        <v>726.63660246651182</v>
      </c>
      <c r="W40" s="98">
        <v>630.19650628978081</v>
      </c>
      <c r="X40" s="98">
        <v>538.70318311833216</v>
      </c>
      <c r="Y40" s="98">
        <v>605.6852019079854</v>
      </c>
      <c r="DA40" s="63" t="s">
        <v>2448</v>
      </c>
    </row>
    <row r="41" spans="1:105" ht="12" customHeight="1" x14ac:dyDescent="0.25">
      <c r="A41" s="109" t="s">
        <v>120</v>
      </c>
      <c r="B41" s="33">
        <v>584.79624163698077</v>
      </c>
      <c r="C41" s="33">
        <v>584.91553443169312</v>
      </c>
      <c r="D41" s="33">
        <v>582.87158818388139</v>
      </c>
      <c r="E41" s="33">
        <v>603.32763003508524</v>
      </c>
      <c r="F41" s="33">
        <v>594.38680377006062</v>
      </c>
      <c r="G41" s="33">
        <v>609.80577222269562</v>
      </c>
      <c r="H41" s="33">
        <v>652.1074995843436</v>
      </c>
      <c r="I41" s="33">
        <v>590.45902208022346</v>
      </c>
      <c r="J41" s="33">
        <v>620.10900639028318</v>
      </c>
      <c r="K41" s="33">
        <v>662.54603489287786</v>
      </c>
      <c r="L41" s="33">
        <v>687.8761294033859</v>
      </c>
      <c r="M41" s="33">
        <v>611.35127759020679</v>
      </c>
      <c r="N41" s="33">
        <v>655.33980800645611</v>
      </c>
      <c r="O41" s="33">
        <v>665.05556850727703</v>
      </c>
      <c r="P41" s="33">
        <v>567.27758441865512</v>
      </c>
      <c r="Q41" s="33">
        <v>616.45183887207872</v>
      </c>
      <c r="R41" s="33">
        <v>625.72137413354642</v>
      </c>
      <c r="S41" s="33">
        <v>629.73243582550128</v>
      </c>
      <c r="T41" s="33">
        <v>599.44243314790401</v>
      </c>
      <c r="U41" s="33">
        <v>584.45757713328476</v>
      </c>
      <c r="V41" s="33">
        <v>619.29992120335555</v>
      </c>
      <c r="W41" s="33">
        <v>733.85863140525112</v>
      </c>
      <c r="X41" s="33">
        <v>610.33048339032848</v>
      </c>
      <c r="Y41" s="33">
        <v>597.49884421828301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2451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2452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0</v>
      </c>
      <c r="C48" s="98">
        <f>IF(RES_hhdet_tes!C48=0,0,RES_hhdet_tes!C48*1000*11630/RES_hhdet_num!C43)</f>
        <v>0</v>
      </c>
      <c r="D48" s="98">
        <f>IF(RES_hhdet_tes!D48=0,0,RES_hhdet_tes!D48*1000*11630/RES_hhdet_num!D43)</f>
        <v>0</v>
      </c>
      <c r="E48" s="98">
        <f>IF(RES_hhdet_tes!E48=0,0,RES_hhdet_tes!E48*1000*11630/RES_hhdet_num!E43)</f>
        <v>0</v>
      </c>
      <c r="F48" s="98">
        <f>IF(RES_hhdet_tes!F48=0,0,RES_hhdet_tes!F48*1000*11630/RES_hhdet_num!F43)</f>
        <v>0</v>
      </c>
      <c r="G48" s="98">
        <f>IF(RES_hhdet_tes!G48=0,0,RES_hhdet_tes!G48*1000*11630/RES_hhdet_num!G43)</f>
        <v>0</v>
      </c>
      <c r="H48" s="98">
        <f>IF(RES_hhdet_tes!H48=0,0,RES_hhdet_tes!H48*1000*11630/RES_hhdet_num!H43)</f>
        <v>0</v>
      </c>
      <c r="I48" s="98">
        <f>IF(RES_hhdet_tes!I48=0,0,RES_hhdet_tes!I48*1000*11630/RES_hhdet_num!I43)</f>
        <v>0</v>
      </c>
      <c r="J48" s="98">
        <f>IF(RES_hhdet_tes!J48=0,0,RES_hhdet_tes!J48*1000*11630/RES_hhdet_num!J43)</f>
        <v>0</v>
      </c>
      <c r="K48" s="98">
        <f>IF(RES_hhdet_tes!K48=0,0,RES_hhdet_tes!K48*1000*11630/RES_hhdet_num!K43)</f>
        <v>0</v>
      </c>
      <c r="L48" s="98">
        <f>IF(RES_hhdet_tes!L48=0,0,RES_hhdet_tes!L48*1000*11630/RES_hhdet_num!L43)</f>
        <v>0</v>
      </c>
      <c r="M48" s="98">
        <f>IF(RES_hhdet_tes!M48=0,0,RES_hhdet_tes!M48*1000*11630/RES_hhdet_num!M43)</f>
        <v>0</v>
      </c>
      <c r="N48" s="98">
        <f>IF(RES_hhdet_tes!N48=0,0,RES_hhdet_tes!N48*1000*11630/RES_hhdet_num!N43)</f>
        <v>0</v>
      </c>
      <c r="O48" s="98">
        <f>IF(RES_hhdet_tes!O48=0,0,RES_hhdet_tes!O48*1000*11630/RES_hhdet_num!O43)</f>
        <v>0</v>
      </c>
      <c r="P48" s="98">
        <f>IF(RES_hhdet_tes!P48=0,0,RES_hhdet_tes!P48*1000*11630/RES_hhdet_num!P43)</f>
        <v>0</v>
      </c>
      <c r="Q48" s="98">
        <f>IF(RES_hhdet_tes!Q48=0,0,RES_hhdet_tes!Q48*1000*11630/RES_hhdet_num!Q43)</f>
        <v>0</v>
      </c>
      <c r="R48" s="98">
        <f>IF(RES_hhdet_tes!R48=0,0,RES_hhdet_tes!R48*1000*11630/RES_hhdet_num!R43)</f>
        <v>0</v>
      </c>
      <c r="S48" s="98">
        <f>IF(RES_hhdet_tes!S48=0,0,RES_hhdet_tes!S48*1000*11630/RES_hhdet_num!S43)</f>
        <v>0</v>
      </c>
      <c r="T48" s="98">
        <f>IF(RES_hhdet_tes!T48=0,0,RES_hhdet_tes!T48*1000*11630/RES_hhdet_num!T43)</f>
        <v>0</v>
      </c>
      <c r="U48" s="98">
        <f>IF(RES_hhdet_tes!U48=0,0,RES_hhdet_tes!U48*1000*11630/RES_hhdet_num!U43)</f>
        <v>0</v>
      </c>
      <c r="V48" s="98">
        <f>IF(RES_hhdet_tes!V48=0,0,RES_hhdet_tes!V48*1000*11630/RES_hhdet_num!V43)</f>
        <v>0</v>
      </c>
      <c r="W48" s="98">
        <f>IF(RES_hhdet_tes!W48=0,0,RES_hhdet_tes!W48*1000*11630/RES_hhdet_num!W43)</f>
        <v>0</v>
      </c>
      <c r="X48" s="98">
        <f>IF(RES_hhdet_tes!X48=0,0,RES_hhdet_tes!X48*1000*11630/RES_hhdet_num!X43)</f>
        <v>0</v>
      </c>
      <c r="Y48" s="98">
        <f>IF(RES_hhdet_tes!Y48=0,0,RES_hhdet_tes!Y48*1000*11630/RES_hhdet_num!Y43)</f>
        <v>0</v>
      </c>
      <c r="DA48" s="63" t="s">
        <v>2455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2456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2457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2458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2459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2460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2461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2462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2463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2464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2465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2466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9199.0594188010164</v>
      </c>
      <c r="C62" s="117">
        <f t="shared" si="21"/>
        <v>10489.492915694664</v>
      </c>
      <c r="D62" s="117">
        <f t="shared" si="21"/>
        <v>9749.3293518896426</v>
      </c>
      <c r="E62" s="117">
        <f t="shared" si="21"/>
        <v>10309.116060116719</v>
      </c>
      <c r="F62" s="117">
        <f t="shared" si="21"/>
        <v>10040.06962996632</v>
      </c>
      <c r="G62" s="117">
        <f t="shared" si="21"/>
        <v>9916.2102776918964</v>
      </c>
      <c r="H62" s="117">
        <f t="shared" si="21"/>
        <v>10118.200400324416</v>
      </c>
      <c r="I62" s="117">
        <f t="shared" si="21"/>
        <v>9439.4379692528091</v>
      </c>
      <c r="J62" s="117">
        <f t="shared" si="21"/>
        <v>9610.948005306378</v>
      </c>
      <c r="K62" s="117">
        <f t="shared" si="21"/>
        <v>9953.2242302567774</v>
      </c>
      <c r="L62" s="117">
        <f t="shared" si="21"/>
        <v>11777.586322921292</v>
      </c>
      <c r="M62" s="117">
        <f t="shared" si="21"/>
        <v>10317.075416623438</v>
      </c>
      <c r="N62" s="117">
        <f t="shared" si="21"/>
        <v>10834.836206014921</v>
      </c>
      <c r="O62" s="117">
        <f t="shared" si="21"/>
        <v>11427.522320439301</v>
      </c>
      <c r="P62" s="117">
        <f t="shared" si="21"/>
        <v>9504.7905899856396</v>
      </c>
      <c r="Q62" s="117">
        <f t="shared" si="21"/>
        <v>10312.983302786992</v>
      </c>
      <c r="R62" s="117">
        <f t="shared" ref="R62:V62" si="22">R63+R66+R68+R77</f>
        <v>11398.56646699478</v>
      </c>
      <c r="S62" s="117">
        <f t="shared" si="22"/>
        <v>11597.563923404126</v>
      </c>
      <c r="T62" s="117">
        <f t="shared" si="22"/>
        <v>11176.178027898952</v>
      </c>
      <c r="U62" s="117">
        <f t="shared" si="22"/>
        <v>10975.82036256653</v>
      </c>
      <c r="V62" s="117">
        <f t="shared" si="22"/>
        <v>11628.362421718624</v>
      </c>
      <c r="W62" s="117">
        <f t="shared" ref="W62:Y62" si="23">W63+W66+W68+W77</f>
        <v>13308.454742282518</v>
      </c>
      <c r="X62" s="117">
        <f t="shared" si="23"/>
        <v>11217.035854094389</v>
      </c>
      <c r="Y62" s="117">
        <f t="shared" si="23"/>
        <v>10145.13203356114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7468.1871245559441</v>
      </c>
      <c r="C63" s="122">
        <f t="shared" si="24"/>
        <v>8634.9143961472273</v>
      </c>
      <c r="D63" s="122">
        <f t="shared" si="24"/>
        <v>7974.4855926642194</v>
      </c>
      <c r="E63" s="122">
        <f t="shared" si="24"/>
        <v>8417.5190126003181</v>
      </c>
      <c r="F63" s="122">
        <f t="shared" si="24"/>
        <v>8192.008777069499</v>
      </c>
      <c r="G63" s="122">
        <f t="shared" si="24"/>
        <v>7966.5553154415074</v>
      </c>
      <c r="H63" s="122">
        <f t="shared" si="24"/>
        <v>8162.6360838561286</v>
      </c>
      <c r="I63" s="122">
        <f t="shared" si="24"/>
        <v>7626.6788084783711</v>
      </c>
      <c r="J63" s="122">
        <f t="shared" si="24"/>
        <v>7763.5049925888934</v>
      </c>
      <c r="K63" s="122">
        <f t="shared" si="24"/>
        <v>8117.6529267611431</v>
      </c>
      <c r="L63" s="122">
        <f t="shared" si="24"/>
        <v>9785.1974962170116</v>
      </c>
      <c r="M63" s="122">
        <f t="shared" si="24"/>
        <v>8614.4747742567306</v>
      </c>
      <c r="N63" s="122">
        <f t="shared" si="24"/>
        <v>9064.1407183933552</v>
      </c>
      <c r="O63" s="122">
        <f t="shared" si="24"/>
        <v>9618.1301071271428</v>
      </c>
      <c r="P63" s="122">
        <f t="shared" si="24"/>
        <v>7912.1642144324778</v>
      </c>
      <c r="Q63" s="122">
        <f t="shared" si="24"/>
        <v>8572.6301372097732</v>
      </c>
      <c r="R63" s="122">
        <f t="shared" ref="R63:V63" si="25">SUM(R64:R65)</f>
        <v>9490.3233679674195</v>
      </c>
      <c r="S63" s="122">
        <f t="shared" si="25"/>
        <v>9612.5930968427801</v>
      </c>
      <c r="T63" s="122">
        <f t="shared" si="25"/>
        <v>9256.1239421759892</v>
      </c>
      <c r="U63" s="122">
        <f t="shared" si="25"/>
        <v>9109.4126676369815</v>
      </c>
      <c r="V63" s="122">
        <f t="shared" si="25"/>
        <v>9610.5232465113622</v>
      </c>
      <c r="W63" s="122">
        <f t="shared" ref="W63:Y63" si="26">SUM(W64:W65)</f>
        <v>11140.626976535232</v>
      </c>
      <c r="X63" s="122">
        <f t="shared" si="26"/>
        <v>9477.7420944915903</v>
      </c>
      <c r="Y63" s="122">
        <f t="shared" si="26"/>
        <v>8459.7778092686931</v>
      </c>
      <c r="DA63" s="130" t="s">
        <v>2469</v>
      </c>
    </row>
    <row r="64" spans="1:105" ht="12" customHeight="1" x14ac:dyDescent="0.25">
      <c r="A64" s="97" t="s">
        <v>212</v>
      </c>
      <c r="B64" s="98">
        <v>7309.910659067421</v>
      </c>
      <c r="C64" s="98">
        <v>8453.916941753836</v>
      </c>
      <c r="D64" s="98">
        <v>7812.7961917025659</v>
      </c>
      <c r="E64" s="98">
        <v>8248.6173171557111</v>
      </c>
      <c r="F64" s="98">
        <v>8031.1920092310656</v>
      </c>
      <c r="G64" s="98">
        <v>7813.0890916035833</v>
      </c>
      <c r="H64" s="98">
        <v>8006.4822116110818</v>
      </c>
      <c r="I64" s="98">
        <v>7486.7753870829529</v>
      </c>
      <c r="J64" s="98">
        <v>7622.8114297250895</v>
      </c>
      <c r="K64" s="98">
        <v>7971.5680682736856</v>
      </c>
      <c r="L64" s="98">
        <v>9606.1455186671046</v>
      </c>
      <c r="M64" s="98">
        <v>8465.5513177249795</v>
      </c>
      <c r="N64" s="98">
        <v>8906.1227355385017</v>
      </c>
      <c r="O64" s="98">
        <v>9450.7821904376815</v>
      </c>
      <c r="P64" s="98">
        <v>7780.3439746810118</v>
      </c>
      <c r="Q64" s="98">
        <v>8428.2259729465386</v>
      </c>
      <c r="R64" s="98">
        <v>9329.3254060499821</v>
      </c>
      <c r="S64" s="98">
        <v>9449.1324479853465</v>
      </c>
      <c r="T64" s="98">
        <v>9100.170400848172</v>
      </c>
      <c r="U64" s="98">
        <v>8955.2231844175894</v>
      </c>
      <c r="V64" s="98">
        <v>9447.2241166755757</v>
      </c>
      <c r="W64" s="98">
        <v>10952.493341981912</v>
      </c>
      <c r="X64" s="98">
        <v>9320.1296931535653</v>
      </c>
      <c r="Y64" s="98">
        <v>8321.0199013143556</v>
      </c>
      <c r="DA64" s="63" t="s">
        <v>2470</v>
      </c>
    </row>
    <row r="65" spans="1:105" ht="12" customHeight="1" x14ac:dyDescent="0.25">
      <c r="A65" s="97" t="s">
        <v>53</v>
      </c>
      <c r="B65" s="98">
        <v>158.276465488523</v>
      </c>
      <c r="C65" s="98">
        <v>180.99745439339154</v>
      </c>
      <c r="D65" s="98">
        <v>161.68940096165363</v>
      </c>
      <c r="E65" s="98">
        <v>168.90169544460667</v>
      </c>
      <c r="F65" s="98">
        <v>160.81676783843326</v>
      </c>
      <c r="G65" s="98">
        <v>153.46622383792459</v>
      </c>
      <c r="H65" s="98">
        <v>156.15387224504701</v>
      </c>
      <c r="I65" s="98">
        <v>139.90342139541863</v>
      </c>
      <c r="J65" s="98">
        <v>140.69356286380346</v>
      </c>
      <c r="K65" s="98">
        <v>146.0848584874573</v>
      </c>
      <c r="L65" s="98">
        <v>179.05197754990749</v>
      </c>
      <c r="M65" s="98">
        <v>148.92345653175076</v>
      </c>
      <c r="N65" s="98">
        <v>158.01798285485407</v>
      </c>
      <c r="O65" s="98">
        <v>167.34791668946042</v>
      </c>
      <c r="P65" s="98">
        <v>131.82023975146618</v>
      </c>
      <c r="Q65" s="98">
        <v>144.40416426323472</v>
      </c>
      <c r="R65" s="98">
        <v>160.99796191743746</v>
      </c>
      <c r="S65" s="98">
        <v>163.4606488574336</v>
      </c>
      <c r="T65" s="98">
        <v>155.95354132781753</v>
      </c>
      <c r="U65" s="98">
        <v>154.18948321939175</v>
      </c>
      <c r="V65" s="98">
        <v>163.299129835786</v>
      </c>
      <c r="W65" s="98">
        <v>188.13363455332049</v>
      </c>
      <c r="X65" s="98">
        <v>157.61240133802556</v>
      </c>
      <c r="Y65" s="98">
        <v>138.75790795433778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3.4183779844591577</v>
      </c>
      <c r="C66" s="122">
        <f t="shared" si="27"/>
        <v>2.95416173096288</v>
      </c>
      <c r="D66" s="122">
        <f t="shared" si="27"/>
        <v>2.8632497436460658</v>
      </c>
      <c r="E66" s="122">
        <f t="shared" si="27"/>
        <v>3.8908833532728568</v>
      </c>
      <c r="F66" s="122">
        <f t="shared" si="27"/>
        <v>3.534687836246817</v>
      </c>
      <c r="G66" s="122">
        <f t="shared" si="27"/>
        <v>4.1925628858404451</v>
      </c>
      <c r="H66" s="122">
        <f t="shared" si="27"/>
        <v>5.3585236116741006</v>
      </c>
      <c r="I66" s="122">
        <f t="shared" si="27"/>
        <v>5.4911328817858305</v>
      </c>
      <c r="J66" s="122">
        <f t="shared" si="27"/>
        <v>5.4677674763924751</v>
      </c>
      <c r="K66" s="122">
        <f t="shared" si="27"/>
        <v>6.1271322766267353</v>
      </c>
      <c r="L66" s="122">
        <f t="shared" si="27"/>
        <v>7.8569532528766848</v>
      </c>
      <c r="M66" s="122">
        <f t="shared" si="27"/>
        <v>8.6473123064047428</v>
      </c>
      <c r="N66" s="122">
        <f t="shared" si="27"/>
        <v>10.521510012687671</v>
      </c>
      <c r="O66" s="122">
        <f t="shared" si="27"/>
        <v>14.996576889525604</v>
      </c>
      <c r="P66" s="122">
        <f t="shared" si="27"/>
        <v>14.192131341050695</v>
      </c>
      <c r="Q66" s="122">
        <f t="shared" si="27"/>
        <v>30.292315549232253</v>
      </c>
      <c r="R66" s="122">
        <f t="shared" si="27"/>
        <v>32.556615153822186</v>
      </c>
      <c r="S66" s="122">
        <f t="shared" si="27"/>
        <v>35.427377856791054</v>
      </c>
      <c r="T66" s="122">
        <f t="shared" si="27"/>
        <v>47.230766379946566</v>
      </c>
      <c r="U66" s="122">
        <f t="shared" si="27"/>
        <v>49.966504177141132</v>
      </c>
      <c r="V66" s="122">
        <f t="shared" si="27"/>
        <v>45.100044782981499</v>
      </c>
      <c r="W66" s="122">
        <f t="shared" si="27"/>
        <v>50.813853518889154</v>
      </c>
      <c r="X66" s="122">
        <f t="shared" si="27"/>
        <v>60.51318252210725</v>
      </c>
      <c r="Y66" s="122">
        <f t="shared" si="27"/>
        <v>54.486943318713664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3.4183779844591577</v>
      </c>
      <c r="C67" s="98">
        <f>IF(RES_hhdet_tes!C67=0,0,RES_hhdet_tes!C67*1000*11630/RES_hhdet_num!C62)</f>
        <v>2.95416173096288</v>
      </c>
      <c r="D67" s="98">
        <f>IF(RES_hhdet_tes!D67=0,0,RES_hhdet_tes!D67*1000*11630/RES_hhdet_num!D62)</f>
        <v>2.8632497436460658</v>
      </c>
      <c r="E67" s="98">
        <f>IF(RES_hhdet_tes!E67=0,0,RES_hhdet_tes!E67*1000*11630/RES_hhdet_num!E62)</f>
        <v>3.8908833532728568</v>
      </c>
      <c r="F67" s="98">
        <f>IF(RES_hhdet_tes!F67=0,0,RES_hhdet_tes!F67*1000*11630/RES_hhdet_num!F62)</f>
        <v>3.534687836246817</v>
      </c>
      <c r="G67" s="98">
        <f>IF(RES_hhdet_tes!G67=0,0,RES_hhdet_tes!G67*1000*11630/RES_hhdet_num!G62)</f>
        <v>4.1925628858404451</v>
      </c>
      <c r="H67" s="98">
        <f>IF(RES_hhdet_tes!H67=0,0,RES_hhdet_tes!H67*1000*11630/RES_hhdet_num!H62)</f>
        <v>5.3585236116741006</v>
      </c>
      <c r="I67" s="98">
        <f>IF(RES_hhdet_tes!I67=0,0,RES_hhdet_tes!I67*1000*11630/RES_hhdet_num!I62)</f>
        <v>5.4911328817858305</v>
      </c>
      <c r="J67" s="98">
        <f>IF(RES_hhdet_tes!J67=0,0,RES_hhdet_tes!J67*1000*11630/RES_hhdet_num!J62)</f>
        <v>5.4677674763924751</v>
      </c>
      <c r="K67" s="98">
        <f>IF(RES_hhdet_tes!K67=0,0,RES_hhdet_tes!K67*1000*11630/RES_hhdet_num!K62)</f>
        <v>6.1271322766267353</v>
      </c>
      <c r="L67" s="98">
        <f>IF(RES_hhdet_tes!L67=0,0,RES_hhdet_tes!L67*1000*11630/RES_hhdet_num!L62)</f>
        <v>7.8569532528766848</v>
      </c>
      <c r="M67" s="98">
        <f>IF(RES_hhdet_tes!M67=0,0,RES_hhdet_tes!M67*1000*11630/RES_hhdet_num!M62)</f>
        <v>8.6473123064047428</v>
      </c>
      <c r="N67" s="98">
        <f>IF(RES_hhdet_tes!N67=0,0,RES_hhdet_tes!N67*1000*11630/RES_hhdet_num!N62)</f>
        <v>10.521510012687671</v>
      </c>
      <c r="O67" s="98">
        <f>IF(RES_hhdet_tes!O67=0,0,RES_hhdet_tes!O67*1000*11630/RES_hhdet_num!O62)</f>
        <v>14.996576889525604</v>
      </c>
      <c r="P67" s="98">
        <f>IF(RES_hhdet_tes!P67=0,0,RES_hhdet_tes!P67*1000*11630/RES_hhdet_num!P62)</f>
        <v>14.192131341050695</v>
      </c>
      <c r="Q67" s="98">
        <f>IF(RES_hhdet_tes!Q67=0,0,RES_hhdet_tes!Q67*1000*11630/RES_hhdet_num!Q62)</f>
        <v>30.292315549232253</v>
      </c>
      <c r="R67" s="98">
        <f>IF(RES_hhdet_tes!R67=0,0,RES_hhdet_tes!R67*1000*11630/RES_hhdet_num!R62)</f>
        <v>32.556615153822186</v>
      </c>
      <c r="S67" s="98">
        <f>IF(RES_hhdet_tes!S67=0,0,RES_hhdet_tes!S67*1000*11630/RES_hhdet_num!S62)</f>
        <v>35.427377856791054</v>
      </c>
      <c r="T67" s="98">
        <f>IF(RES_hhdet_tes!T67=0,0,RES_hhdet_tes!T67*1000*11630/RES_hhdet_num!T62)</f>
        <v>47.230766379946566</v>
      </c>
      <c r="U67" s="98">
        <f>IF(RES_hhdet_tes!U67=0,0,RES_hhdet_tes!U67*1000*11630/RES_hhdet_num!U62)</f>
        <v>49.966504177141132</v>
      </c>
      <c r="V67" s="98">
        <f>IF(RES_hhdet_tes!V67=0,0,RES_hhdet_tes!V67*1000*11630/RES_hhdet_num!V62)</f>
        <v>45.100044782981499</v>
      </c>
      <c r="W67" s="98">
        <f>IF(RES_hhdet_tes!W67=0,0,RES_hhdet_tes!W67*1000*11630/RES_hhdet_num!W62)</f>
        <v>50.813853518889154</v>
      </c>
      <c r="X67" s="98">
        <f>IF(RES_hhdet_tes!X67=0,0,RES_hhdet_tes!X67*1000*11630/RES_hhdet_num!X62)</f>
        <v>60.51318252210725</v>
      </c>
      <c r="Y67" s="98">
        <f>IF(RES_hhdet_tes!Y67=0,0,RES_hhdet_tes!Y67*1000*11630/RES_hhdet_num!Y62)</f>
        <v>54.486943318713664</v>
      </c>
      <c r="DA67" s="63" t="s">
        <v>2473</v>
      </c>
    </row>
    <row r="68" spans="1:105" ht="12" customHeight="1" x14ac:dyDescent="0.25">
      <c r="A68" s="121" t="s">
        <v>55</v>
      </c>
      <c r="B68" s="122">
        <v>1159.2723832818517</v>
      </c>
      <c r="C68" s="122">
        <v>1252.587857233782</v>
      </c>
      <c r="D68" s="122">
        <v>1201.2945161044031</v>
      </c>
      <c r="E68" s="122">
        <v>1278.2829632878047</v>
      </c>
      <c r="F68" s="122">
        <v>1240.7377352875412</v>
      </c>
      <c r="G68" s="122">
        <v>1318.0671529224931</v>
      </c>
      <c r="H68" s="122">
        <v>1291.5848551074941</v>
      </c>
      <c r="I68" s="122">
        <v>1229.6307136294797</v>
      </c>
      <c r="J68" s="122">
        <v>1227.2652830780094</v>
      </c>
      <c r="K68" s="122">
        <v>1183.1166689473525</v>
      </c>
      <c r="L68" s="122">
        <v>1270.0294204330664</v>
      </c>
      <c r="M68" s="122">
        <v>1092.5792961438617</v>
      </c>
      <c r="N68" s="122">
        <v>1105.2075252738518</v>
      </c>
      <c r="O68" s="122">
        <v>1120.9313865603044</v>
      </c>
      <c r="P68" s="122">
        <v>1039.6289338378369</v>
      </c>
      <c r="Q68" s="122">
        <v>1106.3042697413011</v>
      </c>
      <c r="R68" s="122">
        <v>1228.7631720966976</v>
      </c>
      <c r="S68" s="122">
        <v>1308.340070935089</v>
      </c>
      <c r="T68" s="122">
        <v>1272.3643856701324</v>
      </c>
      <c r="U68" s="122">
        <v>1240.1959933194505</v>
      </c>
      <c r="V68" s="122">
        <v>1337.9502702861821</v>
      </c>
      <c r="W68" s="122">
        <v>1338.8524651630721</v>
      </c>
      <c r="X68" s="122">
        <v>1107.1009883534964</v>
      </c>
      <c r="Y68" s="122">
        <v>1022.0351400083767</v>
      </c>
      <c r="DA68" s="130" t="s">
        <v>2474</v>
      </c>
    </row>
    <row r="69" spans="1:105" ht="12" customHeight="1" x14ac:dyDescent="0.25">
      <c r="A69" s="97" t="s">
        <v>134</v>
      </c>
      <c r="B69" s="98">
        <v>1158.0932853949998</v>
      </c>
      <c r="C69" s="98">
        <v>1253.6767251581898</v>
      </c>
      <c r="D69" s="98">
        <v>1200.8505792227597</v>
      </c>
      <c r="E69" s="98">
        <v>1278.8579383936737</v>
      </c>
      <c r="F69" s="98">
        <v>1240.7906913406753</v>
      </c>
      <c r="G69" s="98">
        <v>1320.1888729257307</v>
      </c>
      <c r="H69" s="98">
        <v>1291.2217010627887</v>
      </c>
      <c r="I69" s="98">
        <v>1229.179298564829</v>
      </c>
      <c r="J69" s="98">
        <v>1227.6368870578749</v>
      </c>
      <c r="K69" s="98">
        <v>1182.8566485664885</v>
      </c>
      <c r="L69" s="98">
        <v>1271.1335745683241</v>
      </c>
      <c r="M69" s="98">
        <v>1091.9032752695766</v>
      </c>
      <c r="N69" s="98">
        <v>1105.3603581378206</v>
      </c>
      <c r="O69" s="98">
        <v>1122.0912215870194</v>
      </c>
      <c r="P69" s="98">
        <v>1037.3011927752016</v>
      </c>
      <c r="Q69" s="98">
        <v>1105.4162323633745</v>
      </c>
      <c r="R69" s="98">
        <v>1230.484786954107</v>
      </c>
      <c r="S69" s="98">
        <v>1309.9269065039978</v>
      </c>
      <c r="T69" s="98">
        <v>1272.6672027708964</v>
      </c>
      <c r="U69" s="98">
        <v>1239.7709058770643</v>
      </c>
      <c r="V69" s="98">
        <v>1338.0199520697061</v>
      </c>
      <c r="W69" s="98">
        <v>1342.9777293526336</v>
      </c>
      <c r="X69" s="98">
        <v>1104.5821523476147</v>
      </c>
      <c r="Y69" s="98">
        <v>1025.622637822431</v>
      </c>
      <c r="DA69" s="63" t="s">
        <v>2475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1277.6009132507136</v>
      </c>
      <c r="F70" s="98">
        <v>1239.6823341920524</v>
      </c>
      <c r="G70" s="98">
        <v>1319.0823282407605</v>
      </c>
      <c r="H70" s="98">
        <v>1290.1108211265637</v>
      </c>
      <c r="I70" s="98">
        <v>1228.0187490734338</v>
      </c>
      <c r="J70" s="98">
        <v>1226.170382157547</v>
      </c>
      <c r="K70" s="98">
        <v>1181.2005871818824</v>
      </c>
      <c r="L70" s="98">
        <v>1269.0785546103566</v>
      </c>
      <c r="M70" s="98">
        <v>1090.5490615228027</v>
      </c>
      <c r="N70" s="98">
        <v>1104.2340201236616</v>
      </c>
      <c r="O70" s="98">
        <v>1121.2691697277198</v>
      </c>
      <c r="P70" s="98">
        <v>1037.052427613191</v>
      </c>
      <c r="Q70" s="98">
        <v>1105.5887749151777</v>
      </c>
      <c r="R70" s="98">
        <v>1230.3362187462494</v>
      </c>
      <c r="S70" s="98">
        <v>1310.4184169630244</v>
      </c>
      <c r="T70" s="98">
        <v>1273.6141935567066</v>
      </c>
      <c r="U70" s="98">
        <v>1241.1791634138469</v>
      </c>
      <c r="V70" s="98">
        <v>1339.7646480306887</v>
      </c>
      <c r="W70" s="98">
        <v>1342.7532585199226</v>
      </c>
      <c r="X70" s="98">
        <v>1104.372755886912</v>
      </c>
      <c r="Y70" s="98">
        <v>1022.3445759283638</v>
      </c>
      <c r="DA70" s="63" t="s">
        <v>2476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623.95587457350825</v>
      </c>
      <c r="F71" s="101">
        <v>609.71184767143768</v>
      </c>
      <c r="G71" s="101">
        <v>626.99850951045528</v>
      </c>
      <c r="H71" s="101">
        <v>640.86612256893079</v>
      </c>
      <c r="I71" s="101">
        <v>600.5674223014471</v>
      </c>
      <c r="J71" s="101">
        <v>588.60225238153828</v>
      </c>
      <c r="K71" s="101">
        <v>576.1454178090263</v>
      </c>
      <c r="L71" s="101">
        <v>605.54281776941207</v>
      </c>
      <c r="M71" s="101">
        <v>465.32691060051712</v>
      </c>
      <c r="N71" s="101">
        <v>458.81338894726281</v>
      </c>
      <c r="O71" s="101">
        <v>454.37938271627598</v>
      </c>
      <c r="P71" s="101">
        <v>448.42550523635146</v>
      </c>
      <c r="Q71" s="101">
        <v>448.19216245827931</v>
      </c>
      <c r="R71" s="101">
        <v>484.60101804193818</v>
      </c>
      <c r="S71" s="101">
        <v>533.17992221311158</v>
      </c>
      <c r="T71" s="101">
        <v>530.66939382862404</v>
      </c>
      <c r="U71" s="101">
        <v>516.31549067966159</v>
      </c>
      <c r="V71" s="101">
        <v>590.99479588266649</v>
      </c>
      <c r="W71" s="101">
        <v>529.05634954502125</v>
      </c>
      <c r="X71" s="101">
        <v>465.76928679312601</v>
      </c>
      <c r="Y71" s="101">
        <v>379.98400844922429</v>
      </c>
      <c r="DA71" s="131" t="s">
        <v>2477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653.64503867720509</v>
      </c>
      <c r="F72" s="104">
        <v>629.97048652061449</v>
      </c>
      <c r="G72" s="104">
        <v>692.08381873030521</v>
      </c>
      <c r="H72" s="104">
        <v>649.24469855763277</v>
      </c>
      <c r="I72" s="104">
        <v>627.45132677198671</v>
      </c>
      <c r="J72" s="104">
        <v>637.56812977600885</v>
      </c>
      <c r="K72" s="104">
        <v>605.0551693728562</v>
      </c>
      <c r="L72" s="104">
        <v>663.53573684094476</v>
      </c>
      <c r="M72" s="104">
        <v>625.22215092228578</v>
      </c>
      <c r="N72" s="104">
        <v>645.42063117639873</v>
      </c>
      <c r="O72" s="104">
        <v>666.88978701144379</v>
      </c>
      <c r="P72" s="104">
        <v>588.62692237683962</v>
      </c>
      <c r="Q72" s="104">
        <v>657.39661245689842</v>
      </c>
      <c r="R72" s="104">
        <v>745.7352007043113</v>
      </c>
      <c r="S72" s="104">
        <v>777.23849474991289</v>
      </c>
      <c r="T72" s="104">
        <v>742.94479972808244</v>
      </c>
      <c r="U72" s="104">
        <v>724.86367273418512</v>
      </c>
      <c r="V72" s="104">
        <v>748.76985214802244</v>
      </c>
      <c r="W72" s="104">
        <v>813.69690897490148</v>
      </c>
      <c r="X72" s="104">
        <v>638.6034690937862</v>
      </c>
      <c r="Y72" s="104">
        <v>642.36056747913949</v>
      </c>
      <c r="DA72" s="132" t="s">
        <v>2478</v>
      </c>
    </row>
    <row r="73" spans="1:105" ht="12" customHeight="1" x14ac:dyDescent="0.25">
      <c r="A73" s="106" t="s">
        <v>122</v>
      </c>
      <c r="B73" s="101">
        <v>1201.6251573259503</v>
      </c>
      <c r="C73" s="101">
        <v>1214.9732440489688</v>
      </c>
      <c r="D73" s="101">
        <v>1218.2574163388413</v>
      </c>
      <c r="E73" s="101">
        <v>1257.3286574276131</v>
      </c>
      <c r="F73" s="101">
        <v>1239.0260010888076</v>
      </c>
      <c r="G73" s="101">
        <v>1257.8581510184092</v>
      </c>
      <c r="H73" s="101">
        <v>1305.8656338083831</v>
      </c>
      <c r="I73" s="101">
        <v>1257.6226390828542</v>
      </c>
      <c r="J73" s="101">
        <v>1215.7357025416879</v>
      </c>
      <c r="K73" s="101">
        <v>1194.133066204203</v>
      </c>
      <c r="L73" s="101">
        <v>1213.8480501783883</v>
      </c>
      <c r="M73" s="101">
        <v>1123.1807429928917</v>
      </c>
      <c r="N73" s="101">
        <v>1100.8360460858746</v>
      </c>
      <c r="O73" s="101">
        <v>1080.691564748917</v>
      </c>
      <c r="P73" s="101">
        <v>1121.0147631905425</v>
      </c>
      <c r="Q73" s="101">
        <v>1137.4632588061124</v>
      </c>
      <c r="R73" s="101">
        <v>1168.622022475522</v>
      </c>
      <c r="S73" s="101">
        <v>1253.2080963631829</v>
      </c>
      <c r="T73" s="101">
        <v>1261.801179168822</v>
      </c>
      <c r="U73" s="101">
        <v>1255.0212805164649</v>
      </c>
      <c r="V73" s="101">
        <v>1335.5258933529674</v>
      </c>
      <c r="W73" s="101">
        <v>1225.7503885156857</v>
      </c>
      <c r="X73" s="101">
        <v>1165.0392713604631</v>
      </c>
      <c r="Y73" s="101">
        <v>974.41288291628655</v>
      </c>
      <c r="DA73" s="131" t="s">
        <v>2479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1255.9911747835117</v>
      </c>
      <c r="F74" s="104">
        <v>1238.2987515015348</v>
      </c>
      <c r="G74" s="104">
        <v>1257.7395109725564</v>
      </c>
      <c r="H74" s="104">
        <v>1306.7455027785895</v>
      </c>
      <c r="I74" s="104">
        <v>1257.8685405484466</v>
      </c>
      <c r="J74" s="104">
        <v>1213.9447727855857</v>
      </c>
      <c r="K74" s="104">
        <v>1193.343661695714</v>
      </c>
      <c r="L74" s="104">
        <v>1213.7860480051518</v>
      </c>
      <c r="M74" s="104">
        <v>1122.9028395098503</v>
      </c>
      <c r="N74" s="104">
        <v>1100.1631970255767</v>
      </c>
      <c r="O74" s="104">
        <v>1080.334436373319</v>
      </c>
      <c r="P74" s="104">
        <v>1119.9951413176034</v>
      </c>
      <c r="Q74" s="104">
        <v>1136.4448608391829</v>
      </c>
      <c r="R74" s="104">
        <v>1167.9768444831061</v>
      </c>
      <c r="S74" s="104">
        <v>1252.709358177689</v>
      </c>
      <c r="T74" s="104">
        <v>1261.5593260204787</v>
      </c>
      <c r="U74" s="104">
        <v>1254.9463978084295</v>
      </c>
      <c r="V74" s="104">
        <v>1335.8547978635283</v>
      </c>
      <c r="W74" s="104">
        <v>1225.6230999222594</v>
      </c>
      <c r="X74" s="104">
        <v>1164.3447409173521</v>
      </c>
      <c r="Y74" s="104">
        <v>974.2237568896827</v>
      </c>
      <c r="DA74" s="132" t="s">
        <v>2480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613.33665353215724</v>
      </c>
      <c r="F75" s="98">
        <v>609.04000333105387</v>
      </c>
      <c r="G75" s="98">
        <v>597.6676507070365</v>
      </c>
      <c r="H75" s="98">
        <v>649.22756462617542</v>
      </c>
      <c r="I75" s="98">
        <v>615.27529259494702</v>
      </c>
      <c r="J75" s="98">
        <v>582.68737019061518</v>
      </c>
      <c r="K75" s="98">
        <v>582.15730006140836</v>
      </c>
      <c r="L75" s="98">
        <v>578.8466931509472</v>
      </c>
      <c r="M75" s="98">
        <v>479.43212623522504</v>
      </c>
      <c r="N75" s="98">
        <v>457.11975926327455</v>
      </c>
      <c r="O75" s="98">
        <v>437.52650111013622</v>
      </c>
      <c r="P75" s="98">
        <v>484.44124150995799</v>
      </c>
      <c r="Q75" s="98">
        <v>460.85441769977672</v>
      </c>
      <c r="R75" s="98">
        <v>459.81787809820719</v>
      </c>
      <c r="S75" s="98">
        <v>509.57160083775869</v>
      </c>
      <c r="T75" s="98">
        <v>525.63605634804765</v>
      </c>
      <c r="U75" s="98">
        <v>522.01641056323047</v>
      </c>
      <c r="V75" s="98">
        <v>589.34016997813399</v>
      </c>
      <c r="W75" s="98">
        <v>482.36924720909929</v>
      </c>
      <c r="X75" s="98">
        <v>491.46662074254812</v>
      </c>
      <c r="Y75" s="98">
        <v>361.56566091529754</v>
      </c>
      <c r="DA75" s="63" t="s">
        <v>2481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642.65452125135425</v>
      </c>
      <c r="F76" s="98">
        <v>629.25874817048089</v>
      </c>
      <c r="G76" s="98">
        <v>660.07186026551983</v>
      </c>
      <c r="H76" s="98">
        <v>657.51793815241422</v>
      </c>
      <c r="I76" s="98">
        <v>642.5932479534996</v>
      </c>
      <c r="J76" s="98">
        <v>631.25740259497059</v>
      </c>
      <c r="K76" s="98">
        <v>611.18636163430585</v>
      </c>
      <c r="L76" s="98">
        <v>634.93935485420468</v>
      </c>
      <c r="M76" s="98">
        <v>643.4707132746255</v>
      </c>
      <c r="N76" s="98">
        <v>643.04343776230223</v>
      </c>
      <c r="O76" s="98">
        <v>642.8079352631828</v>
      </c>
      <c r="P76" s="98">
        <v>635.55389980764539</v>
      </c>
      <c r="Q76" s="98">
        <v>675.59044313940615</v>
      </c>
      <c r="R76" s="98">
        <v>708.15896638489903</v>
      </c>
      <c r="S76" s="98">
        <v>743.13775733993009</v>
      </c>
      <c r="T76" s="98">
        <v>735.92326967243116</v>
      </c>
      <c r="U76" s="98">
        <v>732.92998724519884</v>
      </c>
      <c r="V76" s="98">
        <v>746.51462788539459</v>
      </c>
      <c r="W76" s="98">
        <v>743.25385271315997</v>
      </c>
      <c r="X76" s="98">
        <v>672.8781201748036</v>
      </c>
      <c r="Y76" s="98">
        <v>612.65809597438511</v>
      </c>
      <c r="DA76" s="63" t="s">
        <v>2482</v>
      </c>
    </row>
    <row r="77" spans="1:105" ht="12" customHeight="1" x14ac:dyDescent="0.25">
      <c r="A77" s="121" t="s">
        <v>54</v>
      </c>
      <c r="B77" s="122">
        <v>568.18153297876188</v>
      </c>
      <c r="C77" s="122">
        <v>599.0365005826925</v>
      </c>
      <c r="D77" s="122">
        <v>570.68599337737373</v>
      </c>
      <c r="E77" s="122">
        <v>609.42320087532255</v>
      </c>
      <c r="F77" s="122">
        <v>603.78842977303282</v>
      </c>
      <c r="G77" s="122">
        <v>627.39524644205426</v>
      </c>
      <c r="H77" s="122">
        <v>658.62093774911978</v>
      </c>
      <c r="I77" s="122">
        <v>577.6373142631727</v>
      </c>
      <c r="J77" s="122">
        <v>614.70996216308242</v>
      </c>
      <c r="K77" s="122">
        <v>646.32750227165479</v>
      </c>
      <c r="L77" s="122">
        <v>714.50245301833854</v>
      </c>
      <c r="M77" s="122">
        <v>601.37403391644079</v>
      </c>
      <c r="N77" s="122">
        <v>654.96645233502556</v>
      </c>
      <c r="O77" s="122">
        <v>673.46424986232842</v>
      </c>
      <c r="P77" s="122">
        <v>538.80531037427443</v>
      </c>
      <c r="Q77" s="122">
        <v>603.75658028668727</v>
      </c>
      <c r="R77" s="122">
        <v>646.92331177684002</v>
      </c>
      <c r="S77" s="122">
        <v>641.20337776946621</v>
      </c>
      <c r="T77" s="122">
        <v>600.45893367288215</v>
      </c>
      <c r="U77" s="122">
        <v>576.24519743295741</v>
      </c>
      <c r="V77" s="122">
        <v>634.78886013809779</v>
      </c>
      <c r="W77" s="122">
        <v>778.16144706532418</v>
      </c>
      <c r="X77" s="122">
        <v>571.67958872719419</v>
      </c>
      <c r="Y77" s="122">
        <v>608.83214096535653</v>
      </c>
      <c r="DA77" s="130" t="s">
        <v>2483</v>
      </c>
    </row>
    <row r="78" spans="1:105" ht="12" customHeight="1" x14ac:dyDescent="0.25">
      <c r="A78" s="97" t="s">
        <v>189</v>
      </c>
      <c r="B78" s="98">
        <v>566.82574366372421</v>
      </c>
      <c r="C78" s="98">
        <v>600.1687456392068</v>
      </c>
      <c r="D78" s="98">
        <v>569.86498644255664</v>
      </c>
      <c r="E78" s="98">
        <v>609.78031473283306</v>
      </c>
      <c r="F78" s="98">
        <v>604.26647979864254</v>
      </c>
      <c r="G78" s="98">
        <v>628.21926505882016</v>
      </c>
      <c r="H78" s="98">
        <v>658.82183798123037</v>
      </c>
      <c r="I78" s="98">
        <v>577.40930092229883</v>
      </c>
      <c r="J78" s="98">
        <v>614.53637140995079</v>
      </c>
      <c r="K78" s="98">
        <v>645.94466993700223</v>
      </c>
      <c r="L78" s="98">
        <v>715.02139204502873</v>
      </c>
      <c r="M78" s="98">
        <v>601.15359360692582</v>
      </c>
      <c r="N78" s="98">
        <v>654.95366790568539</v>
      </c>
      <c r="O78" s="98">
        <v>673.70697842612776</v>
      </c>
      <c r="P78" s="98">
        <v>537.98619741319976</v>
      </c>
      <c r="Q78" s="98">
        <v>603.39331801073308</v>
      </c>
      <c r="R78" s="98">
        <v>647.52588822438713</v>
      </c>
      <c r="S78" s="98">
        <v>641.52791414764602</v>
      </c>
      <c r="T78" s="98">
        <v>600.48761865193683</v>
      </c>
      <c r="U78" s="98">
        <v>576.01338813728887</v>
      </c>
      <c r="V78" s="98">
        <v>635.27239527237782</v>
      </c>
      <c r="W78" s="98">
        <v>779.91394217031404</v>
      </c>
      <c r="X78" s="98">
        <v>569.68465518395806</v>
      </c>
      <c r="Y78" s="98">
        <v>609.78524305323833</v>
      </c>
      <c r="DA78" s="63" t="s">
        <v>2484</v>
      </c>
    </row>
    <row r="79" spans="1:105" ht="12" customHeight="1" x14ac:dyDescent="0.25">
      <c r="A79" s="109" t="s">
        <v>120</v>
      </c>
      <c r="B79" s="33">
        <v>584.79624163698065</v>
      </c>
      <c r="C79" s="33">
        <v>584.91553443169312</v>
      </c>
      <c r="D79" s="33">
        <v>582.87158818388127</v>
      </c>
      <c r="E79" s="33">
        <v>603.32763003508535</v>
      </c>
      <c r="F79" s="33">
        <v>594.38680377006062</v>
      </c>
      <c r="G79" s="33">
        <v>609.80577222269574</v>
      </c>
      <c r="H79" s="33">
        <v>652.10749958434337</v>
      </c>
      <c r="I79" s="33">
        <v>590.45902208022335</v>
      </c>
      <c r="J79" s="33">
        <v>620.10900639028296</v>
      </c>
      <c r="K79" s="33">
        <v>662.54603489287774</v>
      </c>
      <c r="L79" s="33">
        <v>687.87612940338602</v>
      </c>
      <c r="M79" s="33">
        <v>611.35127759020679</v>
      </c>
      <c r="N79" s="33">
        <v>655.339808006456</v>
      </c>
      <c r="O79" s="33">
        <v>665.0555685072776</v>
      </c>
      <c r="P79" s="33">
        <v>567.27758441865512</v>
      </c>
      <c r="Q79" s="33">
        <v>616.45183887207963</v>
      </c>
      <c r="R79" s="33">
        <v>625.72137413354653</v>
      </c>
      <c r="S79" s="33">
        <v>629.73243582550003</v>
      </c>
      <c r="T79" s="33">
        <v>599.44243314790208</v>
      </c>
      <c r="U79" s="33">
        <v>584.45757713328362</v>
      </c>
      <c r="V79" s="33">
        <v>619.29992120335407</v>
      </c>
      <c r="W79" s="33">
        <v>733.85863140525066</v>
      </c>
      <c r="X79" s="33">
        <v>610.33048339033007</v>
      </c>
      <c r="Y79" s="33">
        <v>597.49884421828597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9462.04408758524</v>
      </c>
      <c r="C81" s="117">
        <f t="shared" si="28"/>
        <v>9982.5278205733612</v>
      </c>
      <c r="D81" s="117">
        <f t="shared" si="28"/>
        <v>9963.3703354748886</v>
      </c>
      <c r="E81" s="117">
        <f t="shared" si="28"/>
        <v>10015.187700498402</v>
      </c>
      <c r="F81" s="117">
        <f t="shared" si="28"/>
        <v>9913.2333029223955</v>
      </c>
      <c r="G81" s="117">
        <f t="shared" si="28"/>
        <v>9783.6609483512675</v>
      </c>
      <c r="H81" s="117">
        <f t="shared" si="28"/>
        <v>9841.5493863424435</v>
      </c>
      <c r="I81" s="117">
        <f t="shared" si="28"/>
        <v>9633.5660468201659</v>
      </c>
      <c r="J81" s="117">
        <f t="shared" si="28"/>
        <v>9838.5883133862135</v>
      </c>
      <c r="K81" s="117">
        <f t="shared" si="28"/>
        <v>10256.121748013413</v>
      </c>
      <c r="L81" s="117">
        <f t="shared" si="28"/>
        <v>10704.873214305486</v>
      </c>
      <c r="M81" s="117">
        <f t="shared" si="28"/>
        <v>10628.451671481755</v>
      </c>
      <c r="N81" s="117">
        <f t="shared" si="28"/>
        <v>10832.707478086359</v>
      </c>
      <c r="O81" s="117">
        <f t="shared" si="28"/>
        <v>10766.393158688312</v>
      </c>
      <c r="P81" s="117">
        <f t="shared" si="28"/>
        <v>10544.841294944723</v>
      </c>
      <c r="Q81" s="117">
        <f t="shared" si="28"/>
        <v>10684.249021973508</v>
      </c>
      <c r="R81" s="117">
        <f t="shared" ref="R81:V81" si="29">R82+R85+R87+R100</f>
        <v>10840.603889954038</v>
      </c>
      <c r="S81" s="117">
        <f t="shared" si="29"/>
        <v>11092.210426541598</v>
      </c>
      <c r="T81" s="117">
        <f t="shared" si="29"/>
        <v>11181.108692940727</v>
      </c>
      <c r="U81" s="117">
        <f t="shared" si="29"/>
        <v>11388.986547730537</v>
      </c>
      <c r="V81" s="117">
        <f t="shared" si="29"/>
        <v>11632.2401113224</v>
      </c>
      <c r="W81" s="117">
        <f t="shared" ref="W81:Y81" si="30">W82+W85+W87+W100</f>
        <v>12684.143473245183</v>
      </c>
      <c r="X81" s="117">
        <f t="shared" si="30"/>
        <v>12036.705558262574</v>
      </c>
      <c r="Y81" s="117">
        <f t="shared" si="30"/>
        <v>10556.816101595727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7675.1863406639159</v>
      </c>
      <c r="C82" s="122">
        <f t="shared" si="31"/>
        <v>8184.3967541556358</v>
      </c>
      <c r="D82" s="122">
        <f t="shared" si="31"/>
        <v>8156.2421531036789</v>
      </c>
      <c r="E82" s="122">
        <f t="shared" si="31"/>
        <v>8156.8000728945326</v>
      </c>
      <c r="F82" s="122">
        <f t="shared" si="31"/>
        <v>8075.9428800775895</v>
      </c>
      <c r="G82" s="122">
        <f t="shared" si="31"/>
        <v>7902.33648479363</v>
      </c>
      <c r="H82" s="122">
        <f t="shared" si="31"/>
        <v>7890.6373831794535</v>
      </c>
      <c r="I82" s="122">
        <f t="shared" si="31"/>
        <v>7773.8799122200235</v>
      </c>
      <c r="J82" s="122">
        <f t="shared" si="31"/>
        <v>7984.8441969008109</v>
      </c>
      <c r="K82" s="122">
        <f t="shared" si="31"/>
        <v>8391.052647369057</v>
      </c>
      <c r="L82" s="122">
        <f t="shared" si="31"/>
        <v>8811.3098778502681</v>
      </c>
      <c r="M82" s="122">
        <f t="shared" si="31"/>
        <v>8876.1286344874607</v>
      </c>
      <c r="N82" s="122">
        <f t="shared" si="31"/>
        <v>9065.5327984675441</v>
      </c>
      <c r="O82" s="122">
        <f t="shared" si="31"/>
        <v>9023.0944843013422</v>
      </c>
      <c r="P82" s="122">
        <f t="shared" si="31"/>
        <v>8807.0975778808061</v>
      </c>
      <c r="Q82" s="122">
        <f t="shared" si="31"/>
        <v>8915.1495297292367</v>
      </c>
      <c r="R82" s="122">
        <f t="shared" ref="R82:V82" si="32">SUM(R83:R84)</f>
        <v>9003.4738038972519</v>
      </c>
      <c r="S82" s="122">
        <f t="shared" si="32"/>
        <v>9160.4068706218313</v>
      </c>
      <c r="T82" s="122">
        <f t="shared" si="32"/>
        <v>9247.503159990958</v>
      </c>
      <c r="U82" s="122">
        <f t="shared" si="32"/>
        <v>9481.3644100587899</v>
      </c>
      <c r="V82" s="122">
        <f t="shared" si="32"/>
        <v>9638.8997815778657</v>
      </c>
      <c r="W82" s="122">
        <f t="shared" ref="W82:Y82" si="33">SUM(W83:W84)</f>
        <v>10644.570537935209</v>
      </c>
      <c r="X82" s="122">
        <f t="shared" si="33"/>
        <v>10207.255937319136</v>
      </c>
      <c r="Y82" s="122">
        <f t="shared" si="33"/>
        <v>8879.4148248438451</v>
      </c>
      <c r="DA82" s="130" t="s">
        <v>2487</v>
      </c>
    </row>
    <row r="83" spans="1:105" ht="12" customHeight="1" x14ac:dyDescent="0.25">
      <c r="A83" s="97" t="s">
        <v>199</v>
      </c>
      <c r="B83" s="98">
        <v>7609.2829138952393</v>
      </c>
      <c r="C83" s="98">
        <v>8114.9010896019499</v>
      </c>
      <c r="D83" s="98">
        <v>8089.2776286544822</v>
      </c>
      <c r="E83" s="98">
        <v>8090.5341818812503</v>
      </c>
      <c r="F83" s="98">
        <v>8011.7717218492107</v>
      </c>
      <c r="G83" s="98">
        <v>7840.7328019923143</v>
      </c>
      <c r="H83" s="98">
        <v>7829.5561007496326</v>
      </c>
      <c r="I83" s="98">
        <v>7716.2036372831681</v>
      </c>
      <c r="J83" s="98">
        <v>7926.325995056497</v>
      </c>
      <c r="K83" s="98">
        <v>8329.9913556398424</v>
      </c>
      <c r="L83" s="98">
        <v>8746.1013407581941</v>
      </c>
      <c r="M83" s="98">
        <v>8814.1065797467709</v>
      </c>
      <c r="N83" s="98">
        <v>9001.6476602148978</v>
      </c>
      <c r="O83" s="98">
        <v>8959.6340820733894</v>
      </c>
      <c r="P83" s="98">
        <v>8747.812857721472</v>
      </c>
      <c r="Q83" s="98">
        <v>8854.4666830440237</v>
      </c>
      <c r="R83" s="98">
        <v>8941.7500044142853</v>
      </c>
      <c r="S83" s="98">
        <v>9097.4560725141291</v>
      </c>
      <c r="T83" s="98">
        <v>9184.5433690949212</v>
      </c>
      <c r="U83" s="98">
        <v>9416.5116626911476</v>
      </c>
      <c r="V83" s="98">
        <v>9572.7124825674764</v>
      </c>
      <c r="W83" s="98">
        <v>10571.93188270881</v>
      </c>
      <c r="X83" s="98">
        <v>10138.674026452956</v>
      </c>
      <c r="Y83" s="98">
        <v>8820.5794815651388</v>
      </c>
      <c r="DA83" s="63" t="s">
        <v>2488</v>
      </c>
    </row>
    <row r="84" spans="1:105" ht="12" customHeight="1" x14ac:dyDescent="0.25">
      <c r="A84" s="97" t="s">
        <v>53</v>
      </c>
      <c r="B84" s="98">
        <v>65.903426768676695</v>
      </c>
      <c r="C84" s="98">
        <v>69.495664553685685</v>
      </c>
      <c r="D84" s="98">
        <v>66.964524449196986</v>
      </c>
      <c r="E84" s="98">
        <v>66.265891013282484</v>
      </c>
      <c r="F84" s="98">
        <v>64.171158228379056</v>
      </c>
      <c r="G84" s="98">
        <v>61.603682801315337</v>
      </c>
      <c r="H84" s="98">
        <v>61.081282429821066</v>
      </c>
      <c r="I84" s="98">
        <v>57.676274936855052</v>
      </c>
      <c r="J84" s="98">
        <v>58.518201844313417</v>
      </c>
      <c r="K84" s="98">
        <v>61.061291729215171</v>
      </c>
      <c r="L84" s="98">
        <v>65.208537092073598</v>
      </c>
      <c r="M84" s="98">
        <v>62.022054740689569</v>
      </c>
      <c r="N84" s="98">
        <v>63.885138252645874</v>
      </c>
      <c r="O84" s="98">
        <v>63.460402227952741</v>
      </c>
      <c r="P84" s="98">
        <v>59.28472015933361</v>
      </c>
      <c r="Q84" s="98">
        <v>60.682846685213718</v>
      </c>
      <c r="R84" s="98">
        <v>61.723799482966591</v>
      </c>
      <c r="S84" s="98">
        <v>62.950798107702241</v>
      </c>
      <c r="T84" s="98">
        <v>62.959790896037568</v>
      </c>
      <c r="U84" s="98">
        <v>64.852747367642579</v>
      </c>
      <c r="V84" s="98">
        <v>66.187299010389921</v>
      </c>
      <c r="W84" s="98">
        <v>72.638655226399024</v>
      </c>
      <c r="X84" s="98">
        <v>68.581910866179157</v>
      </c>
      <c r="Y84" s="98">
        <v>58.835343278705984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3.4192871827809257</v>
      </c>
      <c r="C85" s="122">
        <f t="shared" si="34"/>
        <v>2.9762477358342632</v>
      </c>
      <c r="D85" s="122">
        <f t="shared" si="34"/>
        <v>2.7714093932116848</v>
      </c>
      <c r="E85" s="122">
        <f t="shared" si="34"/>
        <v>3.8373402366774267</v>
      </c>
      <c r="F85" s="122">
        <f t="shared" si="34"/>
        <v>3.6479608958316878</v>
      </c>
      <c r="G85" s="122">
        <f t="shared" si="34"/>
        <v>4.4969987853108178</v>
      </c>
      <c r="H85" s="122">
        <f t="shared" si="34"/>
        <v>5.9815377200847308</v>
      </c>
      <c r="I85" s="122">
        <f t="shared" si="34"/>
        <v>6.2259270828539242</v>
      </c>
      <c r="J85" s="122">
        <f t="shared" si="34"/>
        <v>6.4501497384364086</v>
      </c>
      <c r="K85" s="122">
        <f t="shared" si="34"/>
        <v>7.38234392993661</v>
      </c>
      <c r="L85" s="122">
        <f t="shared" si="34"/>
        <v>9.422558995176983</v>
      </c>
      <c r="M85" s="122">
        <f t="shared" si="34"/>
        <v>9.9370520283048123</v>
      </c>
      <c r="N85" s="122">
        <f t="shared" si="34"/>
        <v>11.554561629933263</v>
      </c>
      <c r="O85" s="122">
        <f t="shared" si="34"/>
        <v>16.024943694270135</v>
      </c>
      <c r="P85" s="122">
        <f t="shared" si="34"/>
        <v>15.392520537939998</v>
      </c>
      <c r="Q85" s="122">
        <f t="shared" si="34"/>
        <v>33.837323596108732</v>
      </c>
      <c r="R85" s="122">
        <f t="shared" si="34"/>
        <v>35.383279815146963</v>
      </c>
      <c r="S85" s="122">
        <f t="shared" si="34"/>
        <v>34.693387502991115</v>
      </c>
      <c r="T85" s="122">
        <f t="shared" si="34"/>
        <v>43.348156688011372</v>
      </c>
      <c r="U85" s="122">
        <f t="shared" si="34"/>
        <v>45.935202984744571</v>
      </c>
      <c r="V85" s="122">
        <f t="shared" si="34"/>
        <v>43.630665314391301</v>
      </c>
      <c r="W85" s="122">
        <f t="shared" si="34"/>
        <v>50.5660750706827</v>
      </c>
      <c r="X85" s="122">
        <f t="shared" si="34"/>
        <v>60.265758930648026</v>
      </c>
      <c r="Y85" s="122">
        <f t="shared" si="34"/>
        <v>55.139973091588551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3.4192871827809257</v>
      </c>
      <c r="C86" s="98">
        <f>IF(RES_hhdet_tes!C86=0,0,RES_hhdet_tes!C86*1000*11630/RES_hhdet_num!C81)</f>
        <v>2.9762477358342632</v>
      </c>
      <c r="D86" s="98">
        <f>IF(RES_hhdet_tes!D86=0,0,RES_hhdet_tes!D86*1000*11630/RES_hhdet_num!D81)</f>
        <v>2.7714093932116848</v>
      </c>
      <c r="E86" s="98">
        <f>IF(RES_hhdet_tes!E86=0,0,RES_hhdet_tes!E86*1000*11630/RES_hhdet_num!E81)</f>
        <v>3.8373402366774267</v>
      </c>
      <c r="F86" s="98">
        <f>IF(RES_hhdet_tes!F86=0,0,RES_hhdet_tes!F86*1000*11630/RES_hhdet_num!F81)</f>
        <v>3.6479608958316878</v>
      </c>
      <c r="G86" s="98">
        <f>IF(RES_hhdet_tes!G86=0,0,RES_hhdet_tes!G86*1000*11630/RES_hhdet_num!G81)</f>
        <v>4.4969987853108178</v>
      </c>
      <c r="H86" s="98">
        <f>IF(RES_hhdet_tes!H86=0,0,RES_hhdet_tes!H86*1000*11630/RES_hhdet_num!H81)</f>
        <v>5.9815377200847308</v>
      </c>
      <c r="I86" s="98">
        <f>IF(RES_hhdet_tes!I86=0,0,RES_hhdet_tes!I86*1000*11630/RES_hhdet_num!I81)</f>
        <v>6.2259270828539242</v>
      </c>
      <c r="J86" s="98">
        <f>IF(RES_hhdet_tes!J86=0,0,RES_hhdet_tes!J86*1000*11630/RES_hhdet_num!J81)</f>
        <v>6.4501497384364086</v>
      </c>
      <c r="K86" s="98">
        <f>IF(RES_hhdet_tes!K86=0,0,RES_hhdet_tes!K86*1000*11630/RES_hhdet_num!K81)</f>
        <v>7.38234392993661</v>
      </c>
      <c r="L86" s="98">
        <f>IF(RES_hhdet_tes!L86=0,0,RES_hhdet_tes!L86*1000*11630/RES_hhdet_num!L81)</f>
        <v>9.422558995176983</v>
      </c>
      <c r="M86" s="98">
        <f>IF(RES_hhdet_tes!M86=0,0,RES_hhdet_tes!M86*1000*11630/RES_hhdet_num!M81)</f>
        <v>9.9370520283048123</v>
      </c>
      <c r="N86" s="98">
        <f>IF(RES_hhdet_tes!N86=0,0,RES_hhdet_tes!N86*1000*11630/RES_hhdet_num!N81)</f>
        <v>11.554561629933263</v>
      </c>
      <c r="O86" s="98">
        <f>IF(RES_hhdet_tes!O86=0,0,RES_hhdet_tes!O86*1000*11630/RES_hhdet_num!O81)</f>
        <v>16.024943694270135</v>
      </c>
      <c r="P86" s="98">
        <f>IF(RES_hhdet_tes!P86=0,0,RES_hhdet_tes!P86*1000*11630/RES_hhdet_num!P81)</f>
        <v>15.392520537939998</v>
      </c>
      <c r="Q86" s="98">
        <f>IF(RES_hhdet_tes!Q86=0,0,RES_hhdet_tes!Q86*1000*11630/RES_hhdet_num!Q81)</f>
        <v>33.837323596108732</v>
      </c>
      <c r="R86" s="98">
        <f>IF(RES_hhdet_tes!R86=0,0,RES_hhdet_tes!R86*1000*11630/RES_hhdet_num!R81)</f>
        <v>35.383279815146963</v>
      </c>
      <c r="S86" s="98">
        <f>IF(RES_hhdet_tes!S86=0,0,RES_hhdet_tes!S86*1000*11630/RES_hhdet_num!S81)</f>
        <v>34.693387502991115</v>
      </c>
      <c r="T86" s="98">
        <f>IF(RES_hhdet_tes!T86=0,0,RES_hhdet_tes!T86*1000*11630/RES_hhdet_num!T81)</f>
        <v>43.348156688011372</v>
      </c>
      <c r="U86" s="98">
        <f>IF(RES_hhdet_tes!U86=0,0,RES_hhdet_tes!U86*1000*11630/RES_hhdet_num!U81)</f>
        <v>45.935202984744571</v>
      </c>
      <c r="V86" s="98">
        <f>IF(RES_hhdet_tes!V86=0,0,RES_hhdet_tes!V86*1000*11630/RES_hhdet_num!V81)</f>
        <v>43.630665314391301</v>
      </c>
      <c r="W86" s="98">
        <f>IF(RES_hhdet_tes!W86=0,0,RES_hhdet_tes!W86*1000*11630/RES_hhdet_num!W81)</f>
        <v>50.5660750706827</v>
      </c>
      <c r="X86" s="98">
        <f>IF(RES_hhdet_tes!X86=0,0,RES_hhdet_tes!X86*1000*11630/RES_hhdet_num!X81)</f>
        <v>60.265758930648026</v>
      </c>
      <c r="Y86" s="98">
        <f>IF(RES_hhdet_tes!Y86=0,0,RES_hhdet_tes!Y86*1000*11630/RES_hhdet_num!Y81)</f>
        <v>55.139973091588551</v>
      </c>
      <c r="DA86" s="63" t="s">
        <v>2491</v>
      </c>
    </row>
    <row r="87" spans="1:105" ht="12" customHeight="1" x14ac:dyDescent="0.25">
      <c r="A87" s="121" t="s">
        <v>55</v>
      </c>
      <c r="B87" s="122">
        <v>1199.6771363072914</v>
      </c>
      <c r="C87" s="122">
        <v>1208.9088159381067</v>
      </c>
      <c r="D87" s="122">
        <v>1221.464925442227</v>
      </c>
      <c r="E87" s="122">
        <v>1253.6327683861286</v>
      </c>
      <c r="F87" s="122">
        <v>1235.4209792033412</v>
      </c>
      <c r="G87" s="122">
        <v>1269.2435016607435</v>
      </c>
      <c r="H87" s="122">
        <v>1294.2165968697332</v>
      </c>
      <c r="I87" s="122">
        <v>1261.1975948785635</v>
      </c>
      <c r="J87" s="122">
        <v>1228.60328419397</v>
      </c>
      <c r="K87" s="122">
        <v>1205.234468970631</v>
      </c>
      <c r="L87" s="122">
        <v>1201.8492058253892</v>
      </c>
      <c r="M87" s="122">
        <v>1125.2340236629543</v>
      </c>
      <c r="N87" s="122">
        <v>1101.0336648941384</v>
      </c>
      <c r="O87" s="122">
        <v>1074.3538746829556</v>
      </c>
      <c r="P87" s="122">
        <v>1137.3780190423793</v>
      </c>
      <c r="Q87" s="122">
        <v>1121.0769685785328</v>
      </c>
      <c r="R87" s="122">
        <v>1178.7910343122442</v>
      </c>
      <c r="S87" s="122">
        <v>1272.3819849565841</v>
      </c>
      <c r="T87" s="122">
        <v>1283.7084369133008</v>
      </c>
      <c r="U87" s="122">
        <v>1270.6862802076389</v>
      </c>
      <c r="V87" s="122">
        <v>1315.364409964785</v>
      </c>
      <c r="W87" s="122">
        <v>1259.4647966712253</v>
      </c>
      <c r="X87" s="122">
        <v>1164.0890024338357</v>
      </c>
      <c r="Y87" s="122">
        <v>1023.8887608351107</v>
      </c>
      <c r="DA87" s="130" t="s">
        <v>2492</v>
      </c>
    </row>
    <row r="88" spans="1:105" ht="12" customHeight="1" x14ac:dyDescent="0.25">
      <c r="A88" s="97" t="s">
        <v>132</v>
      </c>
      <c r="B88" s="98">
        <v>1193.3713890413314</v>
      </c>
      <c r="C88" s="98">
        <v>1189.0541381203825</v>
      </c>
      <c r="D88" s="98">
        <v>1232.0358636275346</v>
      </c>
      <c r="E88" s="98">
        <v>1241.3643661563567</v>
      </c>
      <c r="F88" s="98">
        <v>1222.3289353013386</v>
      </c>
      <c r="G88" s="98">
        <v>1302.7282276345495</v>
      </c>
      <c r="H88" s="98">
        <v>1252.700262555946</v>
      </c>
      <c r="I88" s="98">
        <v>1268.9393574251676</v>
      </c>
      <c r="J88" s="98">
        <v>1259.261844395131</v>
      </c>
      <c r="K88" s="98">
        <v>1229.162251750419</v>
      </c>
      <c r="L88" s="98">
        <v>1152.1224477083181</v>
      </c>
      <c r="M88" s="98">
        <v>1123.6185392199407</v>
      </c>
      <c r="N88" s="98">
        <v>1089.8135064529856</v>
      </c>
      <c r="O88" s="98">
        <v>1046.2553556119672</v>
      </c>
      <c r="P88" s="98">
        <v>1176.8256307018253</v>
      </c>
      <c r="Q88" s="98">
        <v>1063.7828473225954</v>
      </c>
      <c r="R88" s="98">
        <v>1176.6673383767561</v>
      </c>
      <c r="S88" s="98">
        <v>1289.1180558249998</v>
      </c>
      <c r="T88" s="98">
        <v>1307.067249250827</v>
      </c>
      <c r="U88" s="98">
        <v>1283.362996259822</v>
      </c>
      <c r="V88" s="98">
        <v>1259.8026186530446</v>
      </c>
      <c r="W88" s="98">
        <v>1293.9845361244725</v>
      </c>
      <c r="X88" s="98">
        <v>1145.8924048468432</v>
      </c>
      <c r="Y88" s="98">
        <v>1056.1631611177831</v>
      </c>
      <c r="DA88" s="63" t="s">
        <v>2493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1241.053157627312</v>
      </c>
      <c r="F89" s="98">
        <v>1222.0153414512608</v>
      </c>
      <c r="G89" s="98">
        <v>1302.4642981849838</v>
      </c>
      <c r="H89" s="98">
        <v>1252.5181652023275</v>
      </c>
      <c r="I89" s="98">
        <v>1268.4262001594227</v>
      </c>
      <c r="J89" s="98">
        <v>1258.7419446003871</v>
      </c>
      <c r="K89" s="98">
        <v>1228.4247951486718</v>
      </c>
      <c r="L89" s="98">
        <v>1151.4172312844728</v>
      </c>
      <c r="M89" s="98">
        <v>1122.992907845462</v>
      </c>
      <c r="N89" s="98">
        <v>1089.4976599236734</v>
      </c>
      <c r="O89" s="98">
        <v>1046.3121286664687</v>
      </c>
      <c r="P89" s="98">
        <v>1176.3850876514325</v>
      </c>
      <c r="Q89" s="98">
        <v>1063.9098869981306</v>
      </c>
      <c r="R89" s="98">
        <v>1176.8175146885103</v>
      </c>
      <c r="S89" s="98">
        <v>1289.2634750167717</v>
      </c>
      <c r="T89" s="98">
        <v>1306.813014226384</v>
      </c>
      <c r="U89" s="98">
        <v>1283.0156725439749</v>
      </c>
      <c r="V89" s="98">
        <v>1259.7403827182891</v>
      </c>
      <c r="W89" s="98">
        <v>1292.8668308394699</v>
      </c>
      <c r="X89" s="98">
        <v>1144.5189431266951</v>
      </c>
      <c r="Y89" s="98">
        <v>1053.7945967003805</v>
      </c>
      <c r="DA89" s="63" t="s">
        <v>2494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606.0334666755665</v>
      </c>
      <c r="F90" s="101">
        <v>601.00124620427584</v>
      </c>
      <c r="G90" s="101">
        <v>618.957879092025</v>
      </c>
      <c r="H90" s="101">
        <v>622.18895730183681</v>
      </c>
      <c r="I90" s="101">
        <v>620.47914546857214</v>
      </c>
      <c r="J90" s="101">
        <v>604.27897906131886</v>
      </c>
      <c r="K90" s="101">
        <v>599.28429302486563</v>
      </c>
      <c r="L90" s="101">
        <v>548.93154592663291</v>
      </c>
      <c r="M90" s="101">
        <v>479.33522988407049</v>
      </c>
      <c r="N90" s="101">
        <v>452.59982466232202</v>
      </c>
      <c r="O90" s="101">
        <v>423.74879059917862</v>
      </c>
      <c r="P90" s="101">
        <v>508.96126190318904</v>
      </c>
      <c r="Q90" s="101">
        <v>431.28566554744992</v>
      </c>
      <c r="R90" s="101">
        <v>463.35900773492665</v>
      </c>
      <c r="S90" s="101">
        <v>524.56880460392836</v>
      </c>
      <c r="T90" s="101">
        <v>544.57106761847456</v>
      </c>
      <c r="U90" s="101">
        <v>533.63682284848858</v>
      </c>
      <c r="V90" s="101">
        <v>555.44826374027548</v>
      </c>
      <c r="W90" s="101">
        <v>509.3622828772435</v>
      </c>
      <c r="X90" s="101">
        <v>482.6444104575699</v>
      </c>
      <c r="Y90" s="101">
        <v>392.00160604908956</v>
      </c>
      <c r="DA90" s="131" t="s">
        <v>2495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635.01969095174559</v>
      </c>
      <c r="F91" s="104">
        <v>621.01409524698499</v>
      </c>
      <c r="G91" s="104">
        <v>683.50641909295882</v>
      </c>
      <c r="H91" s="104">
        <v>630.3292079004907</v>
      </c>
      <c r="I91" s="104">
        <v>647.94705469085056</v>
      </c>
      <c r="J91" s="104">
        <v>654.46296553906802</v>
      </c>
      <c r="K91" s="104">
        <v>629.1405021238063</v>
      </c>
      <c r="L91" s="104">
        <v>602.48568535784</v>
      </c>
      <c r="M91" s="104">
        <v>643.65767796139153</v>
      </c>
      <c r="N91" s="104">
        <v>636.89783526135136</v>
      </c>
      <c r="O91" s="104">
        <v>622.56333806728992</v>
      </c>
      <c r="P91" s="104">
        <v>667.42382574824364</v>
      </c>
      <c r="Q91" s="104">
        <v>632.62422145068081</v>
      </c>
      <c r="R91" s="104">
        <v>713.45850695358354</v>
      </c>
      <c r="S91" s="104">
        <v>764.69467041284349</v>
      </c>
      <c r="T91" s="104">
        <v>762.24194660790931</v>
      </c>
      <c r="U91" s="104">
        <v>749.37884969548611</v>
      </c>
      <c r="V91" s="104">
        <v>704.29211897801372</v>
      </c>
      <c r="W91" s="104">
        <v>783.50454796222607</v>
      </c>
      <c r="X91" s="104">
        <v>661.8745326691253</v>
      </c>
      <c r="Y91" s="104">
        <v>661.79299065129089</v>
      </c>
      <c r="DA91" s="132" t="s">
        <v>2496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1201.6251573259506</v>
      </c>
      <c r="C96" s="101">
        <v>1215.0455023249824</v>
      </c>
      <c r="D96" s="101">
        <v>1218.1902459739608</v>
      </c>
      <c r="E96" s="101">
        <v>1257.4602733695231</v>
      </c>
      <c r="F96" s="101">
        <v>1239.5096317207174</v>
      </c>
      <c r="G96" s="101">
        <v>1258.7983202781325</v>
      </c>
      <c r="H96" s="101">
        <v>1307.1883133987094</v>
      </c>
      <c r="I96" s="101">
        <v>1258.7900935880052</v>
      </c>
      <c r="J96" s="101">
        <v>1219.0322983094793</v>
      </c>
      <c r="K96" s="101">
        <v>1197.7674835157709</v>
      </c>
      <c r="L96" s="101">
        <v>1217.4836772511967</v>
      </c>
      <c r="M96" s="101">
        <v>1125.764913805742</v>
      </c>
      <c r="N96" s="101">
        <v>1104.7015227971915</v>
      </c>
      <c r="O96" s="101">
        <v>1083.6372900669837</v>
      </c>
      <c r="P96" s="101">
        <v>1123.2725033285692</v>
      </c>
      <c r="Q96" s="101">
        <v>1143.1675303155898</v>
      </c>
      <c r="R96" s="101">
        <v>1179.7379154443538</v>
      </c>
      <c r="S96" s="101">
        <v>1263.9428411052684</v>
      </c>
      <c r="T96" s="101">
        <v>1271.1047496818826</v>
      </c>
      <c r="U96" s="101">
        <v>1263.7813493389544</v>
      </c>
      <c r="V96" s="101">
        <v>1347.455429864795</v>
      </c>
      <c r="W96" s="101">
        <v>1237.3920561535663</v>
      </c>
      <c r="X96" s="101">
        <v>1177.3255473515039</v>
      </c>
      <c r="Y96" s="101">
        <v>998.31412428894839</v>
      </c>
      <c r="DA96" s="131" t="s">
        <v>2501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1256.6821307000148</v>
      </c>
      <c r="F97" s="104">
        <v>1239.0283766113146</v>
      </c>
      <c r="G97" s="104">
        <v>1258.6255075279919</v>
      </c>
      <c r="H97" s="104">
        <v>1307.1317438176088</v>
      </c>
      <c r="I97" s="104">
        <v>1258.450089870289</v>
      </c>
      <c r="J97" s="104">
        <v>1218.596032173755</v>
      </c>
      <c r="K97" s="104">
        <v>1197.393712818325</v>
      </c>
      <c r="L97" s="104">
        <v>1217.2776034415251</v>
      </c>
      <c r="M97" s="104">
        <v>1125.5567508397742</v>
      </c>
      <c r="N97" s="104">
        <v>1104.601066679925</v>
      </c>
      <c r="O97" s="104">
        <v>1083.6479654129391</v>
      </c>
      <c r="P97" s="104">
        <v>1123.1333801007293</v>
      </c>
      <c r="Q97" s="104">
        <v>1143.1167330181445</v>
      </c>
      <c r="R97" s="104">
        <v>1179.6693404346768</v>
      </c>
      <c r="S97" s="104">
        <v>1263.8101653962929</v>
      </c>
      <c r="T97" s="104">
        <v>1270.7250451761449</v>
      </c>
      <c r="U97" s="104">
        <v>1263.5499403294286</v>
      </c>
      <c r="V97" s="104">
        <v>1347.3523730256281</v>
      </c>
      <c r="W97" s="104">
        <v>1237.3901201496467</v>
      </c>
      <c r="X97" s="104">
        <v>1177.7073359250548</v>
      </c>
      <c r="Y97" s="104">
        <v>998.03885482840371</v>
      </c>
      <c r="DA97" s="132" t="s">
        <v>2502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613.67406720040162</v>
      </c>
      <c r="F98" s="98">
        <v>609.39885928463684</v>
      </c>
      <c r="G98" s="98">
        <v>598.08866910965617</v>
      </c>
      <c r="H98" s="98">
        <v>649.41945993294166</v>
      </c>
      <c r="I98" s="98">
        <v>615.55975231201637</v>
      </c>
      <c r="J98" s="98">
        <v>584.91995124514517</v>
      </c>
      <c r="K98" s="98">
        <v>584.13306521802667</v>
      </c>
      <c r="L98" s="98">
        <v>580.51179329081072</v>
      </c>
      <c r="M98" s="98">
        <v>480.56523437866889</v>
      </c>
      <c r="N98" s="98">
        <v>458.96370197424909</v>
      </c>
      <c r="O98" s="98">
        <v>438.86845293377581</v>
      </c>
      <c r="P98" s="98">
        <v>485.79865123091764</v>
      </c>
      <c r="Q98" s="98">
        <v>463.56001466620756</v>
      </c>
      <c r="R98" s="98">
        <v>464.42106753943449</v>
      </c>
      <c r="S98" s="98">
        <v>514.0871383549395</v>
      </c>
      <c r="T98" s="98">
        <v>529.45500673048912</v>
      </c>
      <c r="U98" s="98">
        <v>525.5952011735568</v>
      </c>
      <c r="V98" s="98">
        <v>594.4125647557737</v>
      </c>
      <c r="W98" s="98">
        <v>487.00040069285706</v>
      </c>
      <c r="X98" s="98">
        <v>497.10693428715433</v>
      </c>
      <c r="Y98" s="98">
        <v>370.40420705532063</v>
      </c>
      <c r="DA98" s="63" t="s">
        <v>2503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643.00806349961294</v>
      </c>
      <c r="F99" s="98">
        <v>629.62951732667773</v>
      </c>
      <c r="G99" s="98">
        <v>660.53683841833561</v>
      </c>
      <c r="H99" s="98">
        <v>657.71228388466727</v>
      </c>
      <c r="I99" s="98">
        <v>642.89033755827268</v>
      </c>
      <c r="J99" s="98">
        <v>633.67608092860996</v>
      </c>
      <c r="K99" s="98">
        <v>613.2606476002984</v>
      </c>
      <c r="L99" s="98">
        <v>636.76581015071429</v>
      </c>
      <c r="M99" s="98">
        <v>644.99151646110522</v>
      </c>
      <c r="N99" s="98">
        <v>645.63736470567608</v>
      </c>
      <c r="O99" s="98">
        <v>644.77951247916315</v>
      </c>
      <c r="P99" s="98">
        <v>637.33472886981156</v>
      </c>
      <c r="Q99" s="98">
        <v>679.55671835193709</v>
      </c>
      <c r="R99" s="98">
        <v>715.24827289524217</v>
      </c>
      <c r="S99" s="98">
        <v>749.72302704135348</v>
      </c>
      <c r="T99" s="98">
        <v>741.27003844565604</v>
      </c>
      <c r="U99" s="98">
        <v>737.95473915587172</v>
      </c>
      <c r="V99" s="98">
        <v>752.93980826985421</v>
      </c>
      <c r="W99" s="98">
        <v>750.38971945678963</v>
      </c>
      <c r="X99" s="98">
        <v>680.60040163790052</v>
      </c>
      <c r="Y99" s="98">
        <v>627.63464777308297</v>
      </c>
      <c r="DA99" s="63" t="s">
        <v>2504</v>
      </c>
    </row>
    <row r="100" spans="1:105" ht="12" customHeight="1" x14ac:dyDescent="0.25">
      <c r="A100" s="121" t="s">
        <v>54</v>
      </c>
      <c r="B100" s="122">
        <v>583.76132343125266</v>
      </c>
      <c r="C100" s="122">
        <v>586.24600274378395</v>
      </c>
      <c r="D100" s="122">
        <v>582.89184753577149</v>
      </c>
      <c r="E100" s="122">
        <v>600.91751898106338</v>
      </c>
      <c r="F100" s="122">
        <v>598.22148274563426</v>
      </c>
      <c r="G100" s="122">
        <v>607.58396311158401</v>
      </c>
      <c r="H100" s="122">
        <v>650.71386857317191</v>
      </c>
      <c r="I100" s="122">
        <v>592.26261263872641</v>
      </c>
      <c r="J100" s="122">
        <v>618.69068255299612</v>
      </c>
      <c r="K100" s="122">
        <v>652.45228774378916</v>
      </c>
      <c r="L100" s="122">
        <v>682.29157163465288</v>
      </c>
      <c r="M100" s="122">
        <v>617.15196130303627</v>
      </c>
      <c r="N100" s="122">
        <v>654.58645309474423</v>
      </c>
      <c r="O100" s="122">
        <v>652.91985600974215</v>
      </c>
      <c r="P100" s="122">
        <v>584.97317748359853</v>
      </c>
      <c r="Q100" s="122">
        <v>614.1852000696299</v>
      </c>
      <c r="R100" s="122">
        <v>622.95577192939504</v>
      </c>
      <c r="S100" s="122">
        <v>624.72818346019028</v>
      </c>
      <c r="T100" s="122">
        <v>606.54893934845745</v>
      </c>
      <c r="U100" s="122">
        <v>591.00065447936402</v>
      </c>
      <c r="V100" s="122">
        <v>634.34525446535929</v>
      </c>
      <c r="W100" s="122">
        <v>729.54206356806583</v>
      </c>
      <c r="X100" s="122">
        <v>605.09485957895606</v>
      </c>
      <c r="Y100" s="122">
        <v>598.37254282518279</v>
      </c>
      <c r="DA100" s="130" t="s">
        <v>2505</v>
      </c>
    </row>
    <row r="101" spans="1:105" ht="12" customHeight="1" x14ac:dyDescent="0.25">
      <c r="A101" s="97" t="s">
        <v>202</v>
      </c>
      <c r="B101" s="98">
        <v>585.37271073788872</v>
      </c>
      <c r="C101" s="98">
        <v>569.55891909718014</v>
      </c>
      <c r="D101" s="98">
        <v>585.09250860836892</v>
      </c>
      <c r="E101" s="98">
        <v>591.95213292952246</v>
      </c>
      <c r="F101" s="98">
        <v>594.69035206082901</v>
      </c>
      <c r="G101" s="98">
        <v>618.81483576252856</v>
      </c>
      <c r="H101" s="98">
        <v>637.35959924756844</v>
      </c>
      <c r="I101" s="98">
        <v>593.6140533673838</v>
      </c>
      <c r="J101" s="98">
        <v>629.89343887351242</v>
      </c>
      <c r="K101" s="98">
        <v>672.41449727778456</v>
      </c>
      <c r="L101" s="98">
        <v>658.69340227878126</v>
      </c>
      <c r="M101" s="98">
        <v>657.62399102976929</v>
      </c>
      <c r="N101" s="98">
        <v>608.69997653311418</v>
      </c>
      <c r="O101" s="98">
        <v>567.96855671035712</v>
      </c>
      <c r="P101" s="98">
        <v>676.17579485709666</v>
      </c>
      <c r="Q101" s="98">
        <v>566.85800212721779</v>
      </c>
      <c r="R101" s="98">
        <v>642.1991769284856</v>
      </c>
      <c r="S101" s="98">
        <v>607.07448395281267</v>
      </c>
      <c r="T101" s="98">
        <v>663.64905857057954</v>
      </c>
      <c r="U101" s="98">
        <v>671.98824748124377</v>
      </c>
      <c r="V101" s="98">
        <v>804.34648036422709</v>
      </c>
      <c r="W101" s="98">
        <v>698.50544575340609</v>
      </c>
      <c r="X101" s="98">
        <v>510.1228816019256</v>
      </c>
      <c r="Y101" s="98">
        <v>619.39846240223324</v>
      </c>
      <c r="DA101" s="63" t="s">
        <v>2506</v>
      </c>
    </row>
    <row r="102" spans="1:105" ht="12" customHeight="1" x14ac:dyDescent="0.25">
      <c r="A102" s="97" t="s">
        <v>50</v>
      </c>
      <c r="B102" s="98">
        <v>569.81743275424878</v>
      </c>
      <c r="C102" s="98">
        <v>619.42186126016668</v>
      </c>
      <c r="D102" s="98">
        <v>580.57195822932817</v>
      </c>
      <c r="E102" s="98">
        <v>574.11230209136841</v>
      </c>
      <c r="F102" s="98">
        <v>676.03500697210325</v>
      </c>
      <c r="G102" s="98">
        <v>530.79686304007271</v>
      </c>
      <c r="H102" s="98">
        <v>642.72931337332022</v>
      </c>
      <c r="I102" s="98">
        <v>656.24671705859885</v>
      </c>
      <c r="J102" s="98">
        <v>518.12037134880291</v>
      </c>
      <c r="K102" s="98">
        <v>156.24581140977259</v>
      </c>
      <c r="L102" s="98">
        <v>532.14306900935094</v>
      </c>
      <c r="M102" s="98">
        <v>696.30247778890202</v>
      </c>
      <c r="N102" s="98">
        <v>722.48041815469662</v>
      </c>
      <c r="O102" s="98">
        <v>531.91538735478082</v>
      </c>
      <c r="P102" s="98">
        <v>788.10394431462703</v>
      </c>
      <c r="Q102" s="98">
        <v>653.53845439681902</v>
      </c>
      <c r="R102" s="98">
        <v>509.31568658875813</v>
      </c>
      <c r="S102" s="98">
        <v>535.27381601899776</v>
      </c>
      <c r="T102" s="98">
        <v>663.12304424642173</v>
      </c>
      <c r="U102" s="98">
        <v>592.99024104483567</v>
      </c>
      <c r="V102" s="98">
        <v>726.6366024665075</v>
      </c>
      <c r="W102" s="98">
        <v>630.19650628978161</v>
      </c>
      <c r="X102" s="98">
        <v>538.70318311833341</v>
      </c>
      <c r="Y102" s="98">
        <v>605.68520190798574</v>
      </c>
      <c r="DA102" s="63" t="s">
        <v>2507</v>
      </c>
    </row>
    <row r="103" spans="1:105" ht="12" customHeight="1" x14ac:dyDescent="0.25">
      <c r="A103" s="109" t="s">
        <v>120</v>
      </c>
      <c r="B103" s="33">
        <v>584.79624163698077</v>
      </c>
      <c r="C103" s="33">
        <v>584.91553443169312</v>
      </c>
      <c r="D103" s="33">
        <v>582.8715881838815</v>
      </c>
      <c r="E103" s="33">
        <v>603.32763003508535</v>
      </c>
      <c r="F103" s="33">
        <v>594.38680377006062</v>
      </c>
      <c r="G103" s="33">
        <v>609.8057722226954</v>
      </c>
      <c r="H103" s="33">
        <v>652.10749958434326</v>
      </c>
      <c r="I103" s="33">
        <v>590.45902208022369</v>
      </c>
      <c r="J103" s="33">
        <v>620.10900639028318</v>
      </c>
      <c r="K103" s="33">
        <v>662.54603489287729</v>
      </c>
      <c r="L103" s="33">
        <v>687.87612940338579</v>
      </c>
      <c r="M103" s="33">
        <v>611.35127759020793</v>
      </c>
      <c r="N103" s="33">
        <v>655.33980800645566</v>
      </c>
      <c r="O103" s="33">
        <v>665.05556850727737</v>
      </c>
      <c r="P103" s="33">
        <v>567.27758441865467</v>
      </c>
      <c r="Q103" s="33">
        <v>616.45183887207907</v>
      </c>
      <c r="R103" s="33">
        <v>625.72137413354722</v>
      </c>
      <c r="S103" s="33">
        <v>629.73243582550037</v>
      </c>
      <c r="T103" s="33">
        <v>599.44243314790083</v>
      </c>
      <c r="U103" s="33">
        <v>584.45757713328567</v>
      </c>
      <c r="V103" s="33">
        <v>619.29992120334919</v>
      </c>
      <c r="W103" s="33">
        <v>733.8586314052485</v>
      </c>
      <c r="X103" s="33">
        <v>610.33048339032996</v>
      </c>
      <c r="Y103" s="33">
        <v>597.49884421828881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9364.5197696336782</v>
      </c>
      <c r="C124" s="117">
        <f t="shared" si="42"/>
        <v>10301.448501781202</v>
      </c>
      <c r="D124" s="117">
        <f t="shared" si="42"/>
        <v>10023.465506806508</v>
      </c>
      <c r="E124" s="117">
        <f t="shared" si="42"/>
        <v>10161.363807138301</v>
      </c>
      <c r="F124" s="117">
        <f t="shared" si="42"/>
        <v>9859.666709412104</v>
      </c>
      <c r="G124" s="117">
        <f t="shared" si="42"/>
        <v>9868.04559627858</v>
      </c>
      <c r="H124" s="117">
        <f t="shared" si="42"/>
        <v>9637.2744604654908</v>
      </c>
      <c r="I124" s="117">
        <f t="shared" si="42"/>
        <v>9714.6282026175031</v>
      </c>
      <c r="J124" s="117">
        <f t="shared" si="42"/>
        <v>9896.2629153857724</v>
      </c>
      <c r="K124" s="117">
        <f t="shared" si="42"/>
        <v>9902.7560806597976</v>
      </c>
      <c r="L124" s="117">
        <f t="shared" si="42"/>
        <v>11239.703472746372</v>
      </c>
      <c r="M124" s="117">
        <f t="shared" si="42"/>
        <v>10299.145015067572</v>
      </c>
      <c r="N124" s="117">
        <f t="shared" si="42"/>
        <v>11003.161697402362</v>
      </c>
      <c r="O124" s="117">
        <f t="shared" si="42"/>
        <v>11443.982334699807</v>
      </c>
      <c r="P124" s="117">
        <f t="shared" si="42"/>
        <v>9966.7974968334547</v>
      </c>
      <c r="Q124" s="117">
        <f t="shared" si="42"/>
        <v>10402.178310117934</v>
      </c>
      <c r="R124" s="117">
        <f t="shared" ref="R124:V124" si="43">R125+R128+R130+R139</f>
        <v>11085.894365033262</v>
      </c>
      <c r="S124" s="117">
        <f t="shared" si="43"/>
        <v>11473.202323867545</v>
      </c>
      <c r="T124" s="117">
        <f t="shared" si="43"/>
        <v>11116.416449282615</v>
      </c>
      <c r="U124" s="117">
        <f t="shared" si="43"/>
        <v>11084.782855996607</v>
      </c>
      <c r="V124" s="117">
        <f t="shared" si="43"/>
        <v>11442.198157432897</v>
      </c>
      <c r="W124" s="117">
        <f t="shared" ref="W124:Y124" si="44">W125+W128+W130+W139</f>
        <v>13036.732057819296</v>
      </c>
      <c r="X124" s="117">
        <f t="shared" si="44"/>
        <v>11771.998030566214</v>
      </c>
      <c r="Y124" s="117">
        <f t="shared" si="44"/>
        <v>10325.751925474309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7595.9469605879522</v>
      </c>
      <c r="C125" s="122">
        <f t="shared" si="45"/>
        <v>8479.2696298941719</v>
      </c>
      <c r="D125" s="122">
        <f t="shared" si="45"/>
        <v>8199.4384651588316</v>
      </c>
      <c r="E125" s="122">
        <f t="shared" si="45"/>
        <v>8293.4764308924314</v>
      </c>
      <c r="F125" s="122">
        <f t="shared" si="45"/>
        <v>8039.7839254729151</v>
      </c>
      <c r="G125" s="122">
        <f t="shared" si="45"/>
        <v>7948.5948488633785</v>
      </c>
      <c r="H125" s="122">
        <f t="shared" si="45"/>
        <v>7749.2826913153349</v>
      </c>
      <c r="I125" s="122">
        <f t="shared" si="45"/>
        <v>7838.5860258342864</v>
      </c>
      <c r="J125" s="122">
        <f t="shared" si="45"/>
        <v>8011.0443714290132</v>
      </c>
      <c r="K125" s="122">
        <f t="shared" si="45"/>
        <v>8064.4261330752952</v>
      </c>
      <c r="L125" s="122">
        <f t="shared" si="45"/>
        <v>9325.2601139615272</v>
      </c>
      <c r="M125" s="122">
        <f t="shared" si="45"/>
        <v>8580.7349620313362</v>
      </c>
      <c r="N125" s="122">
        <f t="shared" si="45"/>
        <v>9216.2977186314165</v>
      </c>
      <c r="O125" s="122">
        <f t="shared" si="45"/>
        <v>9643.8250987825213</v>
      </c>
      <c r="P125" s="122">
        <f t="shared" si="45"/>
        <v>8287.7303673929673</v>
      </c>
      <c r="Q125" s="122">
        <f t="shared" si="45"/>
        <v>8639.290236483519</v>
      </c>
      <c r="R125" s="122">
        <f t="shared" ref="R125:V125" si="46">SUM(R126:R127)</f>
        <v>9240.462841257111</v>
      </c>
      <c r="S125" s="122">
        <f t="shared" si="46"/>
        <v>9526.0740817316073</v>
      </c>
      <c r="T125" s="122">
        <f t="shared" si="46"/>
        <v>9208.4403641942481</v>
      </c>
      <c r="U125" s="122">
        <f t="shared" si="46"/>
        <v>9204.5366495873586</v>
      </c>
      <c r="V125" s="122">
        <f t="shared" si="46"/>
        <v>9474.0439223723897</v>
      </c>
      <c r="W125" s="122">
        <f t="shared" ref="W125:Y125" si="47">SUM(W126:W127)</f>
        <v>10959.345387535364</v>
      </c>
      <c r="X125" s="122">
        <f t="shared" si="47"/>
        <v>9967.9475509048862</v>
      </c>
      <c r="Y125" s="122">
        <f t="shared" si="47"/>
        <v>8676.2083042772065</v>
      </c>
      <c r="DA125" s="130" t="s">
        <v>2528</v>
      </c>
    </row>
    <row r="126" spans="1:105" ht="12" customHeight="1" x14ac:dyDescent="0.25">
      <c r="A126" s="97" t="s">
        <v>198</v>
      </c>
      <c r="B126" s="98">
        <v>7563.1948299173673</v>
      </c>
      <c r="C126" s="98">
        <v>8443.116386760139</v>
      </c>
      <c r="D126" s="98">
        <v>8165.6401315292505</v>
      </c>
      <c r="E126" s="98">
        <v>8259.6509062449531</v>
      </c>
      <c r="F126" s="98">
        <v>8007.7145943609803</v>
      </c>
      <c r="G126" s="98">
        <v>7917.4914657259778</v>
      </c>
      <c r="H126" s="98">
        <v>7719.1726214118917</v>
      </c>
      <c r="I126" s="98">
        <v>7809.3995826948812</v>
      </c>
      <c r="J126" s="98">
        <v>7981.5813020346577</v>
      </c>
      <c r="K126" s="98">
        <v>8034.976759181428</v>
      </c>
      <c r="L126" s="98">
        <v>9290.6259322781807</v>
      </c>
      <c r="M126" s="98">
        <v>8550.6508615609127</v>
      </c>
      <c r="N126" s="98">
        <v>9183.7090999878601</v>
      </c>
      <c r="O126" s="98">
        <v>9609.7923869209226</v>
      </c>
      <c r="P126" s="98">
        <v>8259.7418580018602</v>
      </c>
      <c r="Q126" s="98">
        <v>8609.7872512410613</v>
      </c>
      <c r="R126" s="98">
        <v>9208.6796502734815</v>
      </c>
      <c r="S126" s="98">
        <v>9493.2293852769471</v>
      </c>
      <c r="T126" s="98">
        <v>9176.9863702552993</v>
      </c>
      <c r="U126" s="98">
        <v>9172.948999860273</v>
      </c>
      <c r="V126" s="98">
        <v>9441.4042162766182</v>
      </c>
      <c r="W126" s="98">
        <v>10921.824023489158</v>
      </c>
      <c r="X126" s="98">
        <v>9934.3476667181149</v>
      </c>
      <c r="Y126" s="98">
        <v>8647.3683122917355</v>
      </c>
      <c r="DA126" s="63" t="s">
        <v>2529</v>
      </c>
    </row>
    <row r="127" spans="1:105" ht="12" customHeight="1" x14ac:dyDescent="0.25">
      <c r="A127" s="97" t="s">
        <v>53</v>
      </c>
      <c r="B127" s="98">
        <v>32.752130670585004</v>
      </c>
      <c r="C127" s="98">
        <v>36.153243134032522</v>
      </c>
      <c r="D127" s="98">
        <v>33.798333629580654</v>
      </c>
      <c r="E127" s="98">
        <v>33.825524647478815</v>
      </c>
      <c r="F127" s="98">
        <v>32.069331111934929</v>
      </c>
      <c r="G127" s="98">
        <v>31.103383137400677</v>
      </c>
      <c r="H127" s="98">
        <v>30.110069903443112</v>
      </c>
      <c r="I127" s="98">
        <v>29.186443139405068</v>
      </c>
      <c r="J127" s="98">
        <v>29.463069394355173</v>
      </c>
      <c r="K127" s="98">
        <v>29.449373893867318</v>
      </c>
      <c r="L127" s="98">
        <v>34.634181683345588</v>
      </c>
      <c r="M127" s="98">
        <v>30.084100470424048</v>
      </c>
      <c r="N127" s="98">
        <v>32.588618643556195</v>
      </c>
      <c r="O127" s="98">
        <v>34.032711861598344</v>
      </c>
      <c r="P127" s="98">
        <v>27.988509391107371</v>
      </c>
      <c r="Q127" s="98">
        <v>29.50298524245807</v>
      </c>
      <c r="R127" s="98">
        <v>31.783190983630416</v>
      </c>
      <c r="S127" s="98">
        <v>32.84469645466087</v>
      </c>
      <c r="T127" s="98">
        <v>31.453993938949463</v>
      </c>
      <c r="U127" s="98">
        <v>31.58764972708553</v>
      </c>
      <c r="V127" s="98">
        <v>32.639706095771785</v>
      </c>
      <c r="W127" s="98">
        <v>37.521364046206557</v>
      </c>
      <c r="X127" s="98">
        <v>33.599884186771511</v>
      </c>
      <c r="Y127" s="98">
        <v>28.83999198547049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3.4187532833077721</v>
      </c>
      <c r="C128" s="122">
        <f t="shared" si="48"/>
        <v>3.0150775461092869</v>
      </c>
      <c r="D128" s="122">
        <f t="shared" si="48"/>
        <v>3.0036764956082607</v>
      </c>
      <c r="E128" s="122">
        <f t="shared" si="48"/>
        <v>3.9865061951054672</v>
      </c>
      <c r="F128" s="122">
        <f t="shared" si="48"/>
        <v>3.35874495362836</v>
      </c>
      <c r="G128" s="122">
        <f t="shared" si="48"/>
        <v>3.6842384471734428</v>
      </c>
      <c r="H128" s="122">
        <f t="shared" si="48"/>
        <v>4.5265056483760162</v>
      </c>
      <c r="I128" s="122">
        <f t="shared" si="48"/>
        <v>4.7074482615636946</v>
      </c>
      <c r="J128" s="122">
        <f t="shared" si="48"/>
        <v>5.0414251258585141</v>
      </c>
      <c r="K128" s="122">
        <f t="shared" si="48"/>
        <v>6.0019868854805853</v>
      </c>
      <c r="L128" s="122">
        <f t="shared" si="48"/>
        <v>7.9482946611454297</v>
      </c>
      <c r="M128" s="122">
        <f t="shared" si="48"/>
        <v>8.984598929499926</v>
      </c>
      <c r="N128" s="122">
        <f t="shared" si="48"/>
        <v>11.225638071975727</v>
      </c>
      <c r="O128" s="122">
        <f t="shared" si="48"/>
        <v>16.238902312603543</v>
      </c>
      <c r="P128" s="122">
        <f t="shared" si="48"/>
        <v>15.156167639251493</v>
      </c>
      <c r="Q128" s="122">
        <f t="shared" si="48"/>
        <v>30.146339969171517</v>
      </c>
      <c r="R128" s="122">
        <f t="shared" si="48"/>
        <v>28.240226319283938</v>
      </c>
      <c r="S128" s="122">
        <f t="shared" si="48"/>
        <v>27.155586932252071</v>
      </c>
      <c r="T128" s="122">
        <f t="shared" si="48"/>
        <v>34.221276794329867</v>
      </c>
      <c r="U128" s="122">
        <f t="shared" si="48"/>
        <v>36.255239228800413</v>
      </c>
      <c r="V128" s="122">
        <f t="shared" si="48"/>
        <v>33.760790181348305</v>
      </c>
      <c r="W128" s="122">
        <f t="shared" si="48"/>
        <v>39.904597327827929</v>
      </c>
      <c r="X128" s="122">
        <f t="shared" si="48"/>
        <v>49.258438220711</v>
      </c>
      <c r="Y128" s="122">
        <f t="shared" si="48"/>
        <v>48.331107163491787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3.4187532833077721</v>
      </c>
      <c r="C129" s="98">
        <f>IF(RES_hhdet_tes!C129=0,0,RES_hhdet_tes!C129*1000*11630/RES_hhdet_num!C124)</f>
        <v>3.0150775461092869</v>
      </c>
      <c r="D129" s="98">
        <f>IF(RES_hhdet_tes!D129=0,0,RES_hhdet_tes!D129*1000*11630/RES_hhdet_num!D124)</f>
        <v>3.0036764956082607</v>
      </c>
      <c r="E129" s="98">
        <f>IF(RES_hhdet_tes!E129=0,0,RES_hhdet_tes!E129*1000*11630/RES_hhdet_num!E124)</f>
        <v>3.9865061951054672</v>
      </c>
      <c r="F129" s="98">
        <f>IF(RES_hhdet_tes!F129=0,0,RES_hhdet_tes!F129*1000*11630/RES_hhdet_num!F124)</f>
        <v>3.35874495362836</v>
      </c>
      <c r="G129" s="98">
        <f>IF(RES_hhdet_tes!G129=0,0,RES_hhdet_tes!G129*1000*11630/RES_hhdet_num!G124)</f>
        <v>3.6842384471734428</v>
      </c>
      <c r="H129" s="98">
        <f>IF(RES_hhdet_tes!H129=0,0,RES_hhdet_tes!H129*1000*11630/RES_hhdet_num!H124)</f>
        <v>4.5265056483760162</v>
      </c>
      <c r="I129" s="98">
        <f>IF(RES_hhdet_tes!I129=0,0,RES_hhdet_tes!I129*1000*11630/RES_hhdet_num!I124)</f>
        <v>4.7074482615636946</v>
      </c>
      <c r="J129" s="98">
        <f>IF(RES_hhdet_tes!J129=0,0,RES_hhdet_tes!J129*1000*11630/RES_hhdet_num!J124)</f>
        <v>5.0414251258585141</v>
      </c>
      <c r="K129" s="98">
        <f>IF(RES_hhdet_tes!K129=0,0,RES_hhdet_tes!K129*1000*11630/RES_hhdet_num!K124)</f>
        <v>6.0019868854805853</v>
      </c>
      <c r="L129" s="98">
        <f>IF(RES_hhdet_tes!L129=0,0,RES_hhdet_tes!L129*1000*11630/RES_hhdet_num!L124)</f>
        <v>7.9482946611454297</v>
      </c>
      <c r="M129" s="98">
        <f>IF(RES_hhdet_tes!M129=0,0,RES_hhdet_tes!M129*1000*11630/RES_hhdet_num!M124)</f>
        <v>8.984598929499926</v>
      </c>
      <c r="N129" s="98">
        <f>IF(RES_hhdet_tes!N129=0,0,RES_hhdet_tes!N129*1000*11630/RES_hhdet_num!N124)</f>
        <v>11.225638071975727</v>
      </c>
      <c r="O129" s="98">
        <f>IF(RES_hhdet_tes!O129=0,0,RES_hhdet_tes!O129*1000*11630/RES_hhdet_num!O124)</f>
        <v>16.238902312603543</v>
      </c>
      <c r="P129" s="98">
        <f>IF(RES_hhdet_tes!P129=0,0,RES_hhdet_tes!P129*1000*11630/RES_hhdet_num!P124)</f>
        <v>15.156167639251493</v>
      </c>
      <c r="Q129" s="98">
        <f>IF(RES_hhdet_tes!Q129=0,0,RES_hhdet_tes!Q129*1000*11630/RES_hhdet_num!Q124)</f>
        <v>30.146339969171517</v>
      </c>
      <c r="R129" s="98">
        <f>IF(RES_hhdet_tes!R129=0,0,RES_hhdet_tes!R129*1000*11630/RES_hhdet_num!R124)</f>
        <v>28.240226319283938</v>
      </c>
      <c r="S129" s="98">
        <f>IF(RES_hhdet_tes!S129=0,0,RES_hhdet_tes!S129*1000*11630/RES_hhdet_num!S124)</f>
        <v>27.155586932252071</v>
      </c>
      <c r="T129" s="98">
        <f>IF(RES_hhdet_tes!T129=0,0,RES_hhdet_tes!T129*1000*11630/RES_hhdet_num!T124)</f>
        <v>34.221276794329867</v>
      </c>
      <c r="U129" s="98">
        <f>IF(RES_hhdet_tes!U129=0,0,RES_hhdet_tes!U129*1000*11630/RES_hhdet_num!U124)</f>
        <v>36.255239228800413</v>
      </c>
      <c r="V129" s="98">
        <f>IF(RES_hhdet_tes!V129=0,0,RES_hhdet_tes!V129*1000*11630/RES_hhdet_num!V124)</f>
        <v>33.760790181348305</v>
      </c>
      <c r="W129" s="98">
        <f>IF(RES_hhdet_tes!W129=0,0,RES_hhdet_tes!W129*1000*11630/RES_hhdet_num!W124)</f>
        <v>39.904597327827929</v>
      </c>
      <c r="X129" s="98">
        <f>IF(RES_hhdet_tes!X129=0,0,RES_hhdet_tes!X129*1000*11630/RES_hhdet_num!X124)</f>
        <v>49.258438220711</v>
      </c>
      <c r="Y129" s="98">
        <f>IF(RES_hhdet_tes!Y129=0,0,RES_hhdet_tes!Y129*1000*11630/RES_hhdet_num!Y124)</f>
        <v>48.331107163491787</v>
      </c>
      <c r="DA129" s="63" t="s">
        <v>2532</v>
      </c>
    </row>
    <row r="130" spans="1:105" ht="12" customHeight="1" x14ac:dyDescent="0.25">
      <c r="A130" s="121" t="s">
        <v>55</v>
      </c>
      <c r="B130" s="122">
        <v>1181.5209036258045</v>
      </c>
      <c r="C130" s="122">
        <v>1231.5921577504894</v>
      </c>
      <c r="D130" s="122">
        <v>1238.3130997192882</v>
      </c>
      <c r="E130" s="122">
        <v>1262.4091787424493</v>
      </c>
      <c r="F130" s="122">
        <v>1217.5621558098931</v>
      </c>
      <c r="G130" s="122">
        <v>1309.5196461637765</v>
      </c>
      <c r="H130" s="122">
        <v>1231.7052560854597</v>
      </c>
      <c r="I130" s="122">
        <v>1279.0218741647307</v>
      </c>
      <c r="J130" s="122">
        <v>1262.5812222297106</v>
      </c>
      <c r="K130" s="122">
        <v>1181.6079986731452</v>
      </c>
      <c r="L130" s="122">
        <v>1222.2996621226539</v>
      </c>
      <c r="M130" s="122">
        <v>1095.5624693728773</v>
      </c>
      <c r="N130" s="122">
        <v>1117.7265016738727</v>
      </c>
      <c r="O130" s="122">
        <v>1124.4960603050283</v>
      </c>
      <c r="P130" s="122">
        <v>1086.6705949933923</v>
      </c>
      <c r="Q130" s="122">
        <v>1114.6443701429332</v>
      </c>
      <c r="R130" s="122">
        <v>1195.983987809971</v>
      </c>
      <c r="S130" s="122">
        <v>1293.6980404002913</v>
      </c>
      <c r="T130" s="122">
        <v>1272.0667307262127</v>
      </c>
      <c r="U130" s="122">
        <v>1259.2538004078924</v>
      </c>
      <c r="V130" s="122">
        <v>1311.9151051651907</v>
      </c>
      <c r="W130" s="122">
        <v>1306.045327559722</v>
      </c>
      <c r="X130" s="122">
        <v>1145.9290699348171</v>
      </c>
      <c r="Y130" s="122">
        <v>1003.5579501604955</v>
      </c>
      <c r="DA130" s="130" t="s">
        <v>2533</v>
      </c>
    </row>
    <row r="131" spans="1:105" ht="12" customHeight="1" x14ac:dyDescent="0.25">
      <c r="A131" s="97" t="s">
        <v>128</v>
      </c>
      <c r="B131" s="98">
        <v>1180.993663946655</v>
      </c>
      <c r="C131" s="98">
        <v>1232.0203660976495</v>
      </c>
      <c r="D131" s="98">
        <v>1238.7997364372272</v>
      </c>
      <c r="E131" s="98">
        <v>1262.5157133846769</v>
      </c>
      <c r="F131" s="98">
        <v>1217.10461646522</v>
      </c>
      <c r="G131" s="98">
        <v>1310.4781500202992</v>
      </c>
      <c r="H131" s="98">
        <v>1230.3403151823356</v>
      </c>
      <c r="I131" s="98">
        <v>1279.3940454424373</v>
      </c>
      <c r="J131" s="98">
        <v>1263.343967480924</v>
      </c>
      <c r="K131" s="98">
        <v>1181.3547762569654</v>
      </c>
      <c r="L131" s="98">
        <v>1222.4036508979436</v>
      </c>
      <c r="M131" s="98">
        <v>1095.0945782768597</v>
      </c>
      <c r="N131" s="98">
        <v>1117.9711912337748</v>
      </c>
      <c r="O131" s="98">
        <v>1125.204513552974</v>
      </c>
      <c r="P131" s="98">
        <v>1086.1546302931415</v>
      </c>
      <c r="Q131" s="98">
        <v>1114.2907536195335</v>
      </c>
      <c r="R131" s="98">
        <v>1196.3285011572957</v>
      </c>
      <c r="S131" s="98">
        <v>1294.1599618278967</v>
      </c>
      <c r="T131" s="98">
        <v>1272.1443712102134</v>
      </c>
      <c r="U131" s="98">
        <v>1259.2517083685116</v>
      </c>
      <c r="V131" s="98">
        <v>1311.6250456612195</v>
      </c>
      <c r="W131" s="98">
        <v>1307.262939146714</v>
      </c>
      <c r="X131" s="98">
        <v>1145.6779970386865</v>
      </c>
      <c r="Y131" s="98">
        <v>1003.7044214857473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1261.1987762677093</v>
      </c>
      <c r="F132" s="98">
        <v>1215.9093260279619</v>
      </c>
      <c r="G132" s="98">
        <v>1309.2649419277845</v>
      </c>
      <c r="H132" s="98">
        <v>1229.2397786989713</v>
      </c>
      <c r="I132" s="98">
        <v>1278.0186628555107</v>
      </c>
      <c r="J132" s="98">
        <v>1261.8188378101181</v>
      </c>
      <c r="K132" s="98">
        <v>1179.7814037879705</v>
      </c>
      <c r="L132" s="98">
        <v>1220.6104655201539</v>
      </c>
      <c r="M132" s="98">
        <v>1093.8286895752046</v>
      </c>
      <c r="N132" s="98">
        <v>1116.9777614946195</v>
      </c>
      <c r="O132" s="98">
        <v>1124.5821729379491</v>
      </c>
      <c r="P132" s="98">
        <v>1085.7028723245869</v>
      </c>
      <c r="Q132" s="98">
        <v>1114.239919112955</v>
      </c>
      <c r="R132" s="98">
        <v>1196.1904421244169</v>
      </c>
      <c r="S132" s="98">
        <v>1294.3106572240918</v>
      </c>
      <c r="T132" s="98">
        <v>1272.5428165273602</v>
      </c>
      <c r="U132" s="98">
        <v>1259.8004273191737</v>
      </c>
      <c r="V132" s="98">
        <v>1313.2230307044672</v>
      </c>
      <c r="W132" s="98">
        <v>1307.1201476454123</v>
      </c>
      <c r="X132" s="98">
        <v>1144.9953969232513</v>
      </c>
      <c r="Y132" s="98">
        <v>1001.37681876471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615.88645087818998</v>
      </c>
      <c r="F133" s="101">
        <v>597.95884704404716</v>
      </c>
      <c r="G133" s="101">
        <v>622.31370011223839</v>
      </c>
      <c r="H133" s="101">
        <v>610.48185251636096</v>
      </c>
      <c r="I133" s="101">
        <v>625.16298157376309</v>
      </c>
      <c r="J133" s="101">
        <v>605.84994931665642</v>
      </c>
      <c r="K133" s="101">
        <v>575.42734998870299</v>
      </c>
      <c r="L133" s="101">
        <v>582.12849506740724</v>
      </c>
      <c r="M133" s="101">
        <v>466.74719146865846</v>
      </c>
      <c r="N133" s="101">
        <v>464.17110098530259</v>
      </c>
      <c r="O133" s="101">
        <v>455.70843206419261</v>
      </c>
      <c r="P133" s="101">
        <v>469.52025380619091</v>
      </c>
      <c r="Q133" s="101">
        <v>451.6821193461069</v>
      </c>
      <c r="R133" s="101">
        <v>471.04664936287901</v>
      </c>
      <c r="S133" s="101">
        <v>526.64361388596512</v>
      </c>
      <c r="T133" s="101">
        <v>530.21978312116494</v>
      </c>
      <c r="U133" s="101">
        <v>523.98568462699473</v>
      </c>
      <c r="V133" s="101">
        <v>579.35030545380982</v>
      </c>
      <c r="W133" s="101">
        <v>514.89691172256119</v>
      </c>
      <c r="X133" s="101">
        <v>482.97583131440769</v>
      </c>
      <c r="Y133" s="101">
        <v>371.74667605618293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645.31232538951929</v>
      </c>
      <c r="F134" s="104">
        <v>617.95047898391476</v>
      </c>
      <c r="G134" s="104">
        <v>686.95124181554604</v>
      </c>
      <c r="H134" s="104">
        <v>618.75792618261039</v>
      </c>
      <c r="I134" s="104">
        <v>652.85568128174771</v>
      </c>
      <c r="J134" s="104">
        <v>655.96888849346158</v>
      </c>
      <c r="K134" s="104">
        <v>604.35405379926738</v>
      </c>
      <c r="L134" s="104">
        <v>638.48197045274651</v>
      </c>
      <c r="M134" s="104">
        <v>627.08149810654618</v>
      </c>
      <c r="N134" s="104">
        <v>652.80666050931677</v>
      </c>
      <c r="O134" s="104">
        <v>668.87374087375633</v>
      </c>
      <c r="P134" s="104">
        <v>616.18261851839577</v>
      </c>
      <c r="Q134" s="104">
        <v>662.55779976684812</v>
      </c>
      <c r="R134" s="104">
        <v>725.14379276153784</v>
      </c>
      <c r="S134" s="104">
        <v>767.6670433381264</v>
      </c>
      <c r="T134" s="104">
        <v>742.32303340619535</v>
      </c>
      <c r="U134" s="104">
        <v>735.81474269217892</v>
      </c>
      <c r="V134" s="104">
        <v>733.87272525065748</v>
      </c>
      <c r="W134" s="104">
        <v>792.22323592285125</v>
      </c>
      <c r="X134" s="104">
        <v>662.01956560884366</v>
      </c>
      <c r="Y134" s="104">
        <v>629.63014270852705</v>
      </c>
      <c r="DA134" s="132" t="s">
        <v>2537</v>
      </c>
    </row>
    <row r="135" spans="1:105" ht="12" customHeight="1" x14ac:dyDescent="0.25">
      <c r="A135" s="106" t="s">
        <v>122</v>
      </c>
      <c r="B135" s="101">
        <v>1201.6251573259506</v>
      </c>
      <c r="C135" s="101">
        <v>1215.0235371822218</v>
      </c>
      <c r="D135" s="101">
        <v>1218.2837215680156</v>
      </c>
      <c r="E135" s="101">
        <v>1257.6965330845489</v>
      </c>
      <c r="F135" s="101">
        <v>1239.9373071108864</v>
      </c>
      <c r="G135" s="101">
        <v>1259.0630346325156</v>
      </c>
      <c r="H135" s="101">
        <v>1306.6759977817928</v>
      </c>
      <c r="I135" s="101">
        <v>1258.0433388477331</v>
      </c>
      <c r="J135" s="101">
        <v>1218.4620215150549</v>
      </c>
      <c r="K135" s="101">
        <v>1196.7848256835214</v>
      </c>
      <c r="L135" s="101">
        <v>1216.1673079555937</v>
      </c>
      <c r="M135" s="101">
        <v>1124.4979134519936</v>
      </c>
      <c r="N135" s="101">
        <v>1102.9442868731851</v>
      </c>
      <c r="O135" s="101">
        <v>1081.2385840029667</v>
      </c>
      <c r="P135" s="101">
        <v>1118.2455001381775</v>
      </c>
      <c r="Q135" s="101">
        <v>1136.5768610596022</v>
      </c>
      <c r="R135" s="101">
        <v>1173.0282545053744</v>
      </c>
      <c r="S135" s="101">
        <v>1256.8595131354496</v>
      </c>
      <c r="T135" s="101">
        <v>1263.3767585635615</v>
      </c>
      <c r="U135" s="101">
        <v>1259.5152679358164</v>
      </c>
      <c r="V135" s="101">
        <v>1335.1118028052433</v>
      </c>
      <c r="W135" s="101">
        <v>1222.1606049601983</v>
      </c>
      <c r="X135" s="101">
        <v>1163.2098200883356</v>
      </c>
      <c r="Y135" s="101">
        <v>992.24925084521476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1255.9932772548052</v>
      </c>
      <c r="F136" s="104">
        <v>1238.3481475761114</v>
      </c>
      <c r="G136" s="104">
        <v>1257.7817536519358</v>
      </c>
      <c r="H136" s="104">
        <v>1305.7916754998778</v>
      </c>
      <c r="I136" s="104">
        <v>1257.3214136979545</v>
      </c>
      <c r="J136" s="104">
        <v>1217.8441157222815</v>
      </c>
      <c r="K136" s="104">
        <v>1196.0585750703103</v>
      </c>
      <c r="L136" s="104">
        <v>1215.1231477985227</v>
      </c>
      <c r="M136" s="104">
        <v>1123.2044917651026</v>
      </c>
      <c r="N136" s="104">
        <v>1101.8345149611187</v>
      </c>
      <c r="O136" s="104">
        <v>1080.6113644704444</v>
      </c>
      <c r="P136" s="104">
        <v>1117.7178758065934</v>
      </c>
      <c r="Q136" s="104">
        <v>1136.3863315869753</v>
      </c>
      <c r="R136" s="104">
        <v>1172.8884510205512</v>
      </c>
      <c r="S136" s="104">
        <v>1256.5787030996014</v>
      </c>
      <c r="T136" s="104">
        <v>1262.6444285400635</v>
      </c>
      <c r="U136" s="104">
        <v>1258.5777490964492</v>
      </c>
      <c r="V136" s="104">
        <v>1334.9414661741782</v>
      </c>
      <c r="W136" s="104">
        <v>1221.6225810830504</v>
      </c>
      <c r="X136" s="104">
        <v>1163.4436794802393</v>
      </c>
      <c r="Y136" s="104">
        <v>993.19842006699457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613.33768022942502</v>
      </c>
      <c r="F137" s="98">
        <v>609.06429810272198</v>
      </c>
      <c r="G137" s="98">
        <v>597.6877240868771</v>
      </c>
      <c r="H137" s="98">
        <v>648.7536766656541</v>
      </c>
      <c r="I137" s="98">
        <v>615.0076703258693</v>
      </c>
      <c r="J137" s="98">
        <v>584.55903513962323</v>
      </c>
      <c r="K137" s="98">
        <v>583.48173550342472</v>
      </c>
      <c r="L137" s="98">
        <v>579.48434736939669</v>
      </c>
      <c r="M137" s="98">
        <v>479.56091901856348</v>
      </c>
      <c r="N137" s="98">
        <v>457.81419482920955</v>
      </c>
      <c r="O137" s="98">
        <v>437.63865469639143</v>
      </c>
      <c r="P137" s="98">
        <v>483.45623604814517</v>
      </c>
      <c r="Q137" s="98">
        <v>460.83068274758159</v>
      </c>
      <c r="R137" s="98">
        <v>461.75151617225697</v>
      </c>
      <c r="S137" s="98">
        <v>511.14555594009829</v>
      </c>
      <c r="T137" s="98">
        <v>526.08817064609411</v>
      </c>
      <c r="U137" s="98">
        <v>523.52693321836284</v>
      </c>
      <c r="V137" s="98">
        <v>588.9372346786472</v>
      </c>
      <c r="W137" s="98">
        <v>480.79476051654484</v>
      </c>
      <c r="X137" s="98">
        <v>491.0862852594073</v>
      </c>
      <c r="Y137" s="98">
        <v>368.60776657514396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642.65559702538019</v>
      </c>
      <c r="F138" s="98">
        <v>629.2838494733893</v>
      </c>
      <c r="G138" s="98">
        <v>660.09402956505858</v>
      </c>
      <c r="H138" s="98">
        <v>657.03799883422369</v>
      </c>
      <c r="I138" s="98">
        <v>642.31374337208524</v>
      </c>
      <c r="J138" s="98">
        <v>633.285080582658</v>
      </c>
      <c r="K138" s="98">
        <v>612.5768395668855</v>
      </c>
      <c r="L138" s="98">
        <v>635.63880042912604</v>
      </c>
      <c r="M138" s="98">
        <v>643.64357274653912</v>
      </c>
      <c r="N138" s="98">
        <v>644.02032013190922</v>
      </c>
      <c r="O138" s="98">
        <v>642.97270977405287</v>
      </c>
      <c r="P138" s="98">
        <v>634.26163975844804</v>
      </c>
      <c r="Q138" s="98">
        <v>675.55564883939371</v>
      </c>
      <c r="R138" s="98">
        <v>711.13693484829412</v>
      </c>
      <c r="S138" s="98">
        <v>745.43314715950339</v>
      </c>
      <c r="T138" s="98">
        <v>736.55625789396936</v>
      </c>
      <c r="U138" s="98">
        <v>735.05081587808661</v>
      </c>
      <c r="V138" s="98">
        <v>746.00423149553092</v>
      </c>
      <c r="W138" s="98">
        <v>740.82782056650558</v>
      </c>
      <c r="X138" s="98">
        <v>672.35739422083202</v>
      </c>
      <c r="Y138" s="98">
        <v>624.59065349185039</v>
      </c>
      <c r="DA138" s="63" t="s">
        <v>2541</v>
      </c>
    </row>
    <row r="139" spans="1:105" ht="12" customHeight="1" x14ac:dyDescent="0.25">
      <c r="A139" s="121" t="s">
        <v>54</v>
      </c>
      <c r="B139" s="122">
        <v>583.63315213661292</v>
      </c>
      <c r="C139" s="122">
        <v>587.57163659043192</v>
      </c>
      <c r="D139" s="122">
        <v>582.7102654327806</v>
      </c>
      <c r="E139" s="122">
        <v>601.49169130831478</v>
      </c>
      <c r="F139" s="122">
        <v>598.96188317566714</v>
      </c>
      <c r="G139" s="122">
        <v>606.24686280425226</v>
      </c>
      <c r="H139" s="122">
        <v>651.76000741632083</v>
      </c>
      <c r="I139" s="122">
        <v>592.31285435692132</v>
      </c>
      <c r="J139" s="122">
        <v>617.59589660119002</v>
      </c>
      <c r="K139" s="122">
        <v>650.71996202587661</v>
      </c>
      <c r="L139" s="122">
        <v>684.19540200104541</v>
      </c>
      <c r="M139" s="122">
        <v>613.86298473386</v>
      </c>
      <c r="N139" s="122">
        <v>657.91183902509738</v>
      </c>
      <c r="O139" s="122">
        <v>659.42227329965567</v>
      </c>
      <c r="P139" s="122">
        <v>577.24036680784161</v>
      </c>
      <c r="Q139" s="122">
        <v>618.09736352231073</v>
      </c>
      <c r="R139" s="122">
        <v>621.20730964689619</v>
      </c>
      <c r="S139" s="122">
        <v>626.2746148033923</v>
      </c>
      <c r="T139" s="122">
        <v>601.68807756782508</v>
      </c>
      <c r="U139" s="122">
        <v>584.73716677255652</v>
      </c>
      <c r="V139" s="122">
        <v>622.47833971396824</v>
      </c>
      <c r="W139" s="122">
        <v>731.43674539638278</v>
      </c>
      <c r="X139" s="122">
        <v>608.86297150579981</v>
      </c>
      <c r="Y139" s="122">
        <v>597.65456387311485</v>
      </c>
      <c r="DA139" s="130" t="s">
        <v>2542</v>
      </c>
    </row>
    <row r="140" spans="1:105" ht="12" customHeight="1" x14ac:dyDescent="0.25">
      <c r="A140" s="97" t="s">
        <v>50</v>
      </c>
      <c r="B140" s="98">
        <v>569.81743275424867</v>
      </c>
      <c r="C140" s="98">
        <v>619.42186126016702</v>
      </c>
      <c r="D140" s="98">
        <v>580.57195822932806</v>
      </c>
      <c r="E140" s="98">
        <v>574.11230209136863</v>
      </c>
      <c r="F140" s="98">
        <v>676.0350069721037</v>
      </c>
      <c r="G140" s="98">
        <v>530.79686304007259</v>
      </c>
      <c r="H140" s="98">
        <v>642.72931337332057</v>
      </c>
      <c r="I140" s="98">
        <v>656.24671705859896</v>
      </c>
      <c r="J140" s="98">
        <v>518.12037134880302</v>
      </c>
      <c r="K140" s="98">
        <v>156.24581140977259</v>
      </c>
      <c r="L140" s="98">
        <v>532.14306900935105</v>
      </c>
      <c r="M140" s="98">
        <v>696.30247778890214</v>
      </c>
      <c r="N140" s="98">
        <v>722.48041815469571</v>
      </c>
      <c r="O140" s="98">
        <v>531.91538735478071</v>
      </c>
      <c r="P140" s="98">
        <v>788.10394431462669</v>
      </c>
      <c r="Q140" s="98">
        <v>653.53845439681891</v>
      </c>
      <c r="R140" s="98">
        <v>509.31568658875761</v>
      </c>
      <c r="S140" s="98">
        <v>535.27381601899549</v>
      </c>
      <c r="T140" s="98">
        <v>663.12304424642195</v>
      </c>
      <c r="U140" s="98">
        <v>592.99024104483635</v>
      </c>
      <c r="V140" s="98">
        <v>726.63660246650807</v>
      </c>
      <c r="W140" s="98">
        <v>630.19650628978343</v>
      </c>
      <c r="X140" s="98">
        <v>538.70318311833205</v>
      </c>
      <c r="Y140" s="98">
        <v>605.68520190798586</v>
      </c>
      <c r="DA140" s="63" t="s">
        <v>2543</v>
      </c>
    </row>
    <row r="141" spans="1:105" ht="12" customHeight="1" x14ac:dyDescent="0.25">
      <c r="A141" s="109" t="s">
        <v>120</v>
      </c>
      <c r="B141" s="33">
        <v>584.79624163698077</v>
      </c>
      <c r="C141" s="33">
        <v>584.915534431693</v>
      </c>
      <c r="D141" s="33">
        <v>582.87158818388139</v>
      </c>
      <c r="E141" s="33">
        <v>603.32763003508535</v>
      </c>
      <c r="F141" s="33">
        <v>594.3868037700604</v>
      </c>
      <c r="G141" s="33">
        <v>609.80577222269528</v>
      </c>
      <c r="H141" s="33">
        <v>652.10749958434383</v>
      </c>
      <c r="I141" s="33">
        <v>590.4590220802238</v>
      </c>
      <c r="J141" s="33">
        <v>620.1090063902825</v>
      </c>
      <c r="K141" s="33">
        <v>662.54603489287729</v>
      </c>
      <c r="L141" s="33">
        <v>687.87612940338556</v>
      </c>
      <c r="M141" s="33">
        <v>611.35127759020884</v>
      </c>
      <c r="N141" s="33">
        <v>655.3398080064552</v>
      </c>
      <c r="O141" s="33">
        <v>665.05556850727669</v>
      </c>
      <c r="P141" s="33">
        <v>567.27758441865501</v>
      </c>
      <c r="Q141" s="33">
        <v>616.45183887207895</v>
      </c>
      <c r="R141" s="33">
        <v>625.72137413354687</v>
      </c>
      <c r="S141" s="33">
        <v>629.73243582550163</v>
      </c>
      <c r="T141" s="33">
        <v>599.44243314789935</v>
      </c>
      <c r="U141" s="33">
        <v>584.45757713328271</v>
      </c>
      <c r="V141" s="33">
        <v>619.29992120335407</v>
      </c>
      <c r="W141" s="33">
        <v>733.85863140524566</v>
      </c>
      <c r="X141" s="33">
        <v>610.33048339032905</v>
      </c>
      <c r="Y141" s="33">
        <v>597.49884421829063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8346.0225777526448</v>
      </c>
      <c r="C143" s="117">
        <f t="shared" si="49"/>
        <v>9169.9589598937782</v>
      </c>
      <c r="D143" s="117">
        <f t="shared" si="49"/>
        <v>10011.98962886811</v>
      </c>
      <c r="E143" s="117">
        <f t="shared" si="49"/>
        <v>10087.068724398154</v>
      </c>
      <c r="F143" s="117">
        <f t="shared" si="49"/>
        <v>9938.9976348378714</v>
      </c>
      <c r="G143" s="117">
        <f t="shared" si="49"/>
        <v>9405.9425839975793</v>
      </c>
      <c r="H143" s="117">
        <f t="shared" si="49"/>
        <v>9706.6700399112106</v>
      </c>
      <c r="I143" s="117">
        <f t="shared" si="49"/>
        <v>9685.908032177349</v>
      </c>
      <c r="J143" s="117">
        <f t="shared" si="49"/>
        <v>9762.169056532879</v>
      </c>
      <c r="K143" s="117">
        <f t="shared" si="49"/>
        <v>10150.937103764174</v>
      </c>
      <c r="L143" s="117">
        <f t="shared" si="49"/>
        <v>10733.230376246303</v>
      </c>
      <c r="M143" s="117">
        <f t="shared" si="49"/>
        <v>10697.288537994991</v>
      </c>
      <c r="N143" s="117">
        <f t="shared" si="49"/>
        <v>10870.483092234501</v>
      </c>
      <c r="O143" s="117">
        <f t="shared" si="49"/>
        <v>10817.773474325455</v>
      </c>
      <c r="P143" s="117">
        <f t="shared" si="49"/>
        <v>10482.984727446381</v>
      </c>
      <c r="Q143" s="117">
        <f t="shared" si="49"/>
        <v>10662.065621378195</v>
      </c>
      <c r="R143" s="117">
        <f t="shared" ref="R143:V143" si="50">R144+R146+R148+R157</f>
        <v>10939.147897548237</v>
      </c>
      <c r="S143" s="117">
        <f t="shared" si="50"/>
        <v>11193.874757376019</v>
      </c>
      <c r="T143" s="117">
        <f t="shared" si="50"/>
        <v>11294.784132313271</v>
      </c>
      <c r="U143" s="117">
        <f t="shared" si="50"/>
        <v>11515.782710856838</v>
      </c>
      <c r="V143" s="117">
        <f t="shared" si="50"/>
        <v>11563.495112024888</v>
      </c>
      <c r="W143" s="117">
        <f t="shared" ref="W143:Y143" si="51">W144+W146+W148+W157</f>
        <v>11175.430753394938</v>
      </c>
      <c r="X143" s="117">
        <f t="shared" si="51"/>
        <v>12019.235691540311</v>
      </c>
      <c r="Y143" s="117">
        <f t="shared" si="51"/>
        <v>11445.476861210025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6526.4996614786241</v>
      </c>
      <c r="C144" s="122">
        <f t="shared" si="52"/>
        <v>7346.6365041926983</v>
      </c>
      <c r="D144" s="122">
        <f t="shared" si="52"/>
        <v>8197.1384044372753</v>
      </c>
      <c r="E144" s="122">
        <f t="shared" si="52"/>
        <v>8208.8761733759166</v>
      </c>
      <c r="F144" s="122">
        <f t="shared" si="52"/>
        <v>8085.2284948265478</v>
      </c>
      <c r="G144" s="122">
        <f t="shared" si="52"/>
        <v>7520.8568793222339</v>
      </c>
      <c r="H144" s="122">
        <f t="shared" si="52"/>
        <v>7723.8041268238458</v>
      </c>
      <c r="I144" s="122">
        <f t="shared" si="52"/>
        <v>7811.1388181242637</v>
      </c>
      <c r="J144" s="122">
        <f t="shared" si="52"/>
        <v>7900.336585741471</v>
      </c>
      <c r="K144" s="122">
        <f t="shared" si="52"/>
        <v>8273.8914799706581</v>
      </c>
      <c r="L144" s="122">
        <f t="shared" si="52"/>
        <v>8795.7684767649043</v>
      </c>
      <c r="M144" s="122">
        <f t="shared" si="52"/>
        <v>8919.519455911417</v>
      </c>
      <c r="N144" s="122">
        <f t="shared" si="52"/>
        <v>9062.376519170668</v>
      </c>
      <c r="O144" s="122">
        <f t="shared" si="52"/>
        <v>9010.3695454701956</v>
      </c>
      <c r="P144" s="122">
        <f t="shared" si="52"/>
        <v>8719.4496181299419</v>
      </c>
      <c r="Q144" s="122">
        <f t="shared" si="52"/>
        <v>8753.513728896507</v>
      </c>
      <c r="R144" s="122">
        <f t="shared" si="52"/>
        <v>8976.119493608614</v>
      </c>
      <c r="S144" s="122">
        <f t="shared" si="52"/>
        <v>9144.8919190081961</v>
      </c>
      <c r="T144" s="122">
        <f t="shared" si="52"/>
        <v>9225.4637672140216</v>
      </c>
      <c r="U144" s="122">
        <f t="shared" si="52"/>
        <v>9458.6379279797311</v>
      </c>
      <c r="V144" s="122">
        <f t="shared" si="52"/>
        <v>9403.1856355775617</v>
      </c>
      <c r="W144" s="122">
        <f t="shared" si="52"/>
        <v>8989.6454382367847</v>
      </c>
      <c r="X144" s="122">
        <f t="shared" si="52"/>
        <v>9984.5645040370127</v>
      </c>
      <c r="Y144" s="122">
        <f t="shared" si="52"/>
        <v>9604.4614190602006</v>
      </c>
      <c r="DA144" s="130" t="s">
        <v>2546</v>
      </c>
    </row>
    <row r="145" spans="1:105" ht="12" customHeight="1" x14ac:dyDescent="0.25">
      <c r="A145" s="97" t="s">
        <v>53</v>
      </c>
      <c r="B145" s="98">
        <v>6526.4996614786241</v>
      </c>
      <c r="C145" s="98">
        <v>7346.6365041926983</v>
      </c>
      <c r="D145" s="98">
        <v>8197.1384044372753</v>
      </c>
      <c r="E145" s="98">
        <v>8208.8761733759166</v>
      </c>
      <c r="F145" s="98">
        <v>8085.2284948265478</v>
      </c>
      <c r="G145" s="98">
        <v>7520.8568793222339</v>
      </c>
      <c r="H145" s="98">
        <v>7723.8041268238458</v>
      </c>
      <c r="I145" s="98">
        <v>7811.1388181242637</v>
      </c>
      <c r="J145" s="98">
        <v>7900.336585741471</v>
      </c>
      <c r="K145" s="98">
        <v>8273.8914799706581</v>
      </c>
      <c r="L145" s="98">
        <v>8795.7684767649043</v>
      </c>
      <c r="M145" s="98">
        <v>8919.519455911417</v>
      </c>
      <c r="N145" s="98">
        <v>9062.376519170668</v>
      </c>
      <c r="O145" s="98">
        <v>9010.3695454701956</v>
      </c>
      <c r="P145" s="98">
        <v>8719.4496181299419</v>
      </c>
      <c r="Q145" s="98">
        <v>8753.513728896507</v>
      </c>
      <c r="R145" s="98">
        <v>8976.119493608614</v>
      </c>
      <c r="S145" s="98">
        <v>9144.8919190081961</v>
      </c>
      <c r="T145" s="98">
        <v>9225.4637672140216</v>
      </c>
      <c r="U145" s="98">
        <v>9458.6379279797311</v>
      </c>
      <c r="V145" s="98">
        <v>9403.1856355775617</v>
      </c>
      <c r="W145" s="98">
        <v>8989.6454382367847</v>
      </c>
      <c r="X145" s="98">
        <v>9984.5645040370127</v>
      </c>
      <c r="Y145" s="98">
        <v>9604.4614190602006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34.264468311303204</v>
      </c>
      <c r="C146" s="122">
        <f t="shared" si="53"/>
        <v>20.959337261274069</v>
      </c>
      <c r="D146" s="122">
        <f t="shared" si="53"/>
        <v>14.493803035973054</v>
      </c>
      <c r="E146" s="122">
        <f t="shared" si="53"/>
        <v>19.520448538501324</v>
      </c>
      <c r="F146" s="122">
        <f t="shared" si="53"/>
        <v>17.519553398069579</v>
      </c>
      <c r="G146" s="122">
        <f t="shared" si="53"/>
        <v>19.914323272232632</v>
      </c>
      <c r="H146" s="122">
        <f t="shared" si="53"/>
        <v>24.73881652357657</v>
      </c>
      <c r="I146" s="122">
        <f t="shared" si="53"/>
        <v>24.858932203710069</v>
      </c>
      <c r="J146" s="122">
        <f t="shared" si="53"/>
        <v>25.71681190501765</v>
      </c>
      <c r="K146" s="122">
        <f t="shared" si="53"/>
        <v>29.156069738384815</v>
      </c>
      <c r="L146" s="122">
        <f t="shared" si="53"/>
        <v>36.795416447777392</v>
      </c>
      <c r="M146" s="122">
        <f t="shared" si="53"/>
        <v>38.740513298305778</v>
      </c>
      <c r="N146" s="122">
        <f t="shared" si="53"/>
        <v>45.942778740423933</v>
      </c>
      <c r="O146" s="122">
        <f t="shared" si="53"/>
        <v>65.036144871512136</v>
      </c>
      <c r="P146" s="122">
        <f t="shared" si="53"/>
        <v>64.649606341207502</v>
      </c>
      <c r="Q146" s="122">
        <f t="shared" si="53"/>
        <v>150.33730023721048</v>
      </c>
      <c r="R146" s="122">
        <f t="shared" si="53"/>
        <v>165.23262999496856</v>
      </c>
      <c r="S146" s="122">
        <f t="shared" si="53"/>
        <v>162.35373584851624</v>
      </c>
      <c r="T146" s="122">
        <f t="shared" si="53"/>
        <v>200.35201271527436</v>
      </c>
      <c r="U146" s="122">
        <f t="shared" si="53"/>
        <v>210.66347469819507</v>
      </c>
      <c r="V146" s="122">
        <f t="shared" si="53"/>
        <v>192.50116506579005</v>
      </c>
      <c r="W146" s="122">
        <f t="shared" si="53"/>
        <v>220.73909205372047</v>
      </c>
      <c r="X146" s="122">
        <f t="shared" si="53"/>
        <v>255.08551853367288</v>
      </c>
      <c r="Y146" s="122">
        <f t="shared" si="53"/>
        <v>254.09514767008429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34.264468311303204</v>
      </c>
      <c r="C147" s="98">
        <f>IF(RES_hhdet_tes!C147=0,0,RES_hhdet_tes!C147*1000*11630/RES_hhdet_num!C143)</f>
        <v>20.959337261274069</v>
      </c>
      <c r="D147" s="98">
        <f>IF(RES_hhdet_tes!D147=0,0,RES_hhdet_tes!D147*1000*11630/RES_hhdet_num!D143)</f>
        <v>14.493803035973054</v>
      </c>
      <c r="E147" s="98">
        <f>IF(RES_hhdet_tes!E147=0,0,RES_hhdet_tes!E147*1000*11630/RES_hhdet_num!E143)</f>
        <v>19.520448538501324</v>
      </c>
      <c r="F147" s="98">
        <f>IF(RES_hhdet_tes!F147=0,0,RES_hhdet_tes!F147*1000*11630/RES_hhdet_num!F143)</f>
        <v>17.519553398069579</v>
      </c>
      <c r="G147" s="98">
        <f>IF(RES_hhdet_tes!G147=0,0,RES_hhdet_tes!G147*1000*11630/RES_hhdet_num!G143)</f>
        <v>19.914323272232632</v>
      </c>
      <c r="H147" s="98">
        <f>IF(RES_hhdet_tes!H147=0,0,RES_hhdet_tes!H147*1000*11630/RES_hhdet_num!H143)</f>
        <v>24.73881652357657</v>
      </c>
      <c r="I147" s="98">
        <f>IF(RES_hhdet_tes!I147=0,0,RES_hhdet_tes!I147*1000*11630/RES_hhdet_num!I143)</f>
        <v>24.858932203710069</v>
      </c>
      <c r="J147" s="98">
        <f>IF(RES_hhdet_tes!J147=0,0,RES_hhdet_tes!J147*1000*11630/RES_hhdet_num!J143)</f>
        <v>25.71681190501765</v>
      </c>
      <c r="K147" s="98">
        <f>IF(RES_hhdet_tes!K147=0,0,RES_hhdet_tes!K147*1000*11630/RES_hhdet_num!K143)</f>
        <v>29.156069738384815</v>
      </c>
      <c r="L147" s="98">
        <f>IF(RES_hhdet_tes!L147=0,0,RES_hhdet_tes!L147*1000*11630/RES_hhdet_num!L143)</f>
        <v>36.795416447777392</v>
      </c>
      <c r="M147" s="98">
        <f>IF(RES_hhdet_tes!M147=0,0,RES_hhdet_tes!M147*1000*11630/RES_hhdet_num!M143)</f>
        <v>38.740513298305778</v>
      </c>
      <c r="N147" s="98">
        <f>IF(RES_hhdet_tes!N147=0,0,RES_hhdet_tes!N147*1000*11630/RES_hhdet_num!N143)</f>
        <v>45.942778740423933</v>
      </c>
      <c r="O147" s="98">
        <f>IF(RES_hhdet_tes!O147=0,0,RES_hhdet_tes!O147*1000*11630/RES_hhdet_num!O143)</f>
        <v>65.036144871512136</v>
      </c>
      <c r="P147" s="98">
        <f>IF(RES_hhdet_tes!P147=0,0,RES_hhdet_tes!P147*1000*11630/RES_hhdet_num!P143)</f>
        <v>64.649606341207502</v>
      </c>
      <c r="Q147" s="98">
        <f>IF(RES_hhdet_tes!Q147=0,0,RES_hhdet_tes!Q147*1000*11630/RES_hhdet_num!Q143)</f>
        <v>150.33730023721048</v>
      </c>
      <c r="R147" s="98">
        <f>IF(RES_hhdet_tes!R147=0,0,RES_hhdet_tes!R147*1000*11630/RES_hhdet_num!R143)</f>
        <v>165.23262999496856</v>
      </c>
      <c r="S147" s="98">
        <f>IF(RES_hhdet_tes!S147=0,0,RES_hhdet_tes!S147*1000*11630/RES_hhdet_num!S143)</f>
        <v>162.35373584851624</v>
      </c>
      <c r="T147" s="98">
        <f>IF(RES_hhdet_tes!T147=0,0,RES_hhdet_tes!T147*1000*11630/RES_hhdet_num!T143)</f>
        <v>200.35201271527436</v>
      </c>
      <c r="U147" s="98">
        <f>IF(RES_hhdet_tes!U147=0,0,RES_hhdet_tes!U147*1000*11630/RES_hhdet_num!U143)</f>
        <v>210.66347469819507</v>
      </c>
      <c r="V147" s="98">
        <f>IF(RES_hhdet_tes!V147=0,0,RES_hhdet_tes!V147*1000*11630/RES_hhdet_num!V143)</f>
        <v>192.50116506579005</v>
      </c>
      <c r="W147" s="98">
        <f>IF(RES_hhdet_tes!W147=0,0,RES_hhdet_tes!W147*1000*11630/RES_hhdet_num!W143)</f>
        <v>220.73909205372047</v>
      </c>
      <c r="X147" s="98">
        <f>IF(RES_hhdet_tes!X147=0,0,RES_hhdet_tes!X147*1000*11630/RES_hhdet_num!X143)</f>
        <v>255.08551853367288</v>
      </c>
      <c r="Y147" s="98">
        <f>IF(RES_hhdet_tes!Y147=0,0,RES_hhdet_tes!Y147*1000*11630/RES_hhdet_num!Y143)</f>
        <v>254.09514767008429</v>
      </c>
      <c r="DA147" s="63" t="s">
        <v>2549</v>
      </c>
    </row>
    <row r="148" spans="1:105" ht="12" customHeight="1" x14ac:dyDescent="0.25">
      <c r="A148" s="121" t="s">
        <v>55</v>
      </c>
      <c r="B148" s="122">
        <v>1201.6251573259501</v>
      </c>
      <c r="C148" s="122">
        <v>1214.8327055114446</v>
      </c>
      <c r="D148" s="122">
        <v>1217.6112215622852</v>
      </c>
      <c r="E148" s="122">
        <v>1256.6391384260462</v>
      </c>
      <c r="F148" s="122">
        <v>1238.6044689842208</v>
      </c>
      <c r="G148" s="122">
        <v>1257.8939544729599</v>
      </c>
      <c r="H148" s="122">
        <v>1306.3121009182109</v>
      </c>
      <c r="I148" s="122">
        <v>1257.9547072165885</v>
      </c>
      <c r="J148" s="122">
        <v>1218.0732598592983</v>
      </c>
      <c r="K148" s="122">
        <v>1196.843770273397</v>
      </c>
      <c r="L148" s="122">
        <v>1216.4931168252435</v>
      </c>
      <c r="M148" s="122">
        <v>1124.9030703142973</v>
      </c>
      <c r="N148" s="122">
        <v>1103.990321435994</v>
      </c>
      <c r="O148" s="122">
        <v>1083.2358619972078</v>
      </c>
      <c r="P148" s="122">
        <v>1121.3057052677539</v>
      </c>
      <c r="Q148" s="122">
        <v>1140.2010439825669</v>
      </c>
      <c r="R148" s="122">
        <v>1176.0010394030905</v>
      </c>
      <c r="S148" s="122">
        <v>1259.8624222979906</v>
      </c>
      <c r="T148" s="122">
        <v>1267.5004881323671</v>
      </c>
      <c r="U148" s="122">
        <v>1261.750303469347</v>
      </c>
      <c r="V148" s="122">
        <v>1345.1985415023337</v>
      </c>
      <c r="W148" s="122">
        <v>1233.4738353558453</v>
      </c>
      <c r="X148" s="122">
        <v>1170.3835959117409</v>
      </c>
      <c r="Y148" s="122">
        <v>989.32165776631132</v>
      </c>
      <c r="DA148" s="130" t="s">
        <v>2550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1201.6251573259501</v>
      </c>
      <c r="C153" s="101">
        <v>1214.8327055114446</v>
      </c>
      <c r="D153" s="101">
        <v>1217.6112215622852</v>
      </c>
      <c r="E153" s="101">
        <v>1256.6544856225109</v>
      </c>
      <c r="F153" s="101">
        <v>1238.6051078816304</v>
      </c>
      <c r="G153" s="101">
        <v>1257.8867796349718</v>
      </c>
      <c r="H153" s="101">
        <v>1306.3084861182429</v>
      </c>
      <c r="I153" s="101">
        <v>1257.9658396988639</v>
      </c>
      <c r="J153" s="101">
        <v>1218.0902510528738</v>
      </c>
      <c r="K153" s="101">
        <v>1196.8599222416362</v>
      </c>
      <c r="L153" s="101">
        <v>1216.5029010611474</v>
      </c>
      <c r="M153" s="101">
        <v>1124.9030554803267</v>
      </c>
      <c r="N153" s="101">
        <v>1103.9858418909419</v>
      </c>
      <c r="O153" s="101">
        <v>1083.2317496534483</v>
      </c>
      <c r="P153" s="101">
        <v>1121.3437714308748</v>
      </c>
      <c r="Q153" s="101">
        <v>1140.2162538040898</v>
      </c>
      <c r="R153" s="101">
        <v>1176.0226031699722</v>
      </c>
      <c r="S153" s="101">
        <v>1259.8853354717808</v>
      </c>
      <c r="T153" s="101">
        <v>1267.5226775246467</v>
      </c>
      <c r="U153" s="101">
        <v>1261.7458203042299</v>
      </c>
      <c r="V153" s="101">
        <v>1345.1740592218341</v>
      </c>
      <c r="W153" s="101">
        <v>1233.4703277269236</v>
      </c>
      <c r="X153" s="101">
        <v>1170.5814422725362</v>
      </c>
      <c r="Y153" s="101">
        <v>989.34071562988765</v>
      </c>
      <c r="DA153" s="131" t="s">
        <v>2555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1256.2419313380601</v>
      </c>
      <c r="F154" s="104">
        <v>1238.5854058603966</v>
      </c>
      <c r="G154" s="104">
        <v>1258.1295967346164</v>
      </c>
      <c r="H154" s="104">
        <v>1306.4248053740807</v>
      </c>
      <c r="I154" s="104">
        <v>1257.6977408541654</v>
      </c>
      <c r="J154" s="104">
        <v>1217.7598334723948</v>
      </c>
      <c r="K154" s="104">
        <v>1196.6239941498088</v>
      </c>
      <c r="L154" s="104">
        <v>1216.3902214919469</v>
      </c>
      <c r="M154" s="104">
        <v>1124.9032021830885</v>
      </c>
      <c r="N154" s="104">
        <v>1104.0280027372414</v>
      </c>
      <c r="O154" s="104">
        <v>1083.2698843289681</v>
      </c>
      <c r="P154" s="104">
        <v>1121.011830319942</v>
      </c>
      <c r="Q154" s="104">
        <v>1140.0825030330734</v>
      </c>
      <c r="R154" s="104">
        <v>1175.8346331710773</v>
      </c>
      <c r="S154" s="104">
        <v>1259.6894224726893</v>
      </c>
      <c r="T154" s="104">
        <v>1267.3403254137895</v>
      </c>
      <c r="U154" s="104">
        <v>1261.7830896433477</v>
      </c>
      <c r="V154" s="104">
        <v>1345.3812106632072</v>
      </c>
      <c r="W154" s="104">
        <v>1233.4996099396697</v>
      </c>
      <c r="X154" s="104">
        <v>1169.2797655710485</v>
      </c>
      <c r="Y154" s="104">
        <v>989.22042189073568</v>
      </c>
      <c r="DA154" s="132" t="s">
        <v>2556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613.45910517760342</v>
      </c>
      <c r="F155" s="98">
        <v>609.18099028712118</v>
      </c>
      <c r="G155" s="98">
        <v>597.85301630853871</v>
      </c>
      <c r="H155" s="98">
        <v>649.0682332227243</v>
      </c>
      <c r="I155" s="98">
        <v>615.19174743224812</v>
      </c>
      <c r="J155" s="98">
        <v>584.51858008463159</v>
      </c>
      <c r="K155" s="98">
        <v>583.75756790216258</v>
      </c>
      <c r="L155" s="98">
        <v>580.08860659500124</v>
      </c>
      <c r="M155" s="98">
        <v>480.28619668186366</v>
      </c>
      <c r="N155" s="98">
        <v>458.7255928898598</v>
      </c>
      <c r="O155" s="98">
        <v>438.71533322543706</v>
      </c>
      <c r="P155" s="98">
        <v>484.88099884849669</v>
      </c>
      <c r="Q155" s="98">
        <v>462.32956491794198</v>
      </c>
      <c r="R155" s="98">
        <v>462.91139124285013</v>
      </c>
      <c r="S155" s="98">
        <v>512.41092067961722</v>
      </c>
      <c r="T155" s="98">
        <v>528.04474348639735</v>
      </c>
      <c r="U155" s="98">
        <v>524.86024942202437</v>
      </c>
      <c r="V155" s="98">
        <v>593.54294542021353</v>
      </c>
      <c r="W155" s="98">
        <v>485.46921016506332</v>
      </c>
      <c r="X155" s="98">
        <v>493.54968068570827</v>
      </c>
      <c r="Y155" s="98">
        <v>367.1314039535726</v>
      </c>
      <c r="DA155" s="63" t="s">
        <v>2557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642.78282616045658</v>
      </c>
      <c r="F156" s="98">
        <v>629.4044155732754</v>
      </c>
      <c r="G156" s="98">
        <v>660.27658042607754</v>
      </c>
      <c r="H156" s="98">
        <v>657.35657215135666</v>
      </c>
      <c r="I156" s="98">
        <v>642.50599342191742</v>
      </c>
      <c r="J156" s="98">
        <v>633.24125338776321</v>
      </c>
      <c r="K156" s="98">
        <v>612.86642624764613</v>
      </c>
      <c r="L156" s="98">
        <v>636.30161489694581</v>
      </c>
      <c r="M156" s="98">
        <v>644.61700550122487</v>
      </c>
      <c r="N156" s="98">
        <v>645.30240984738168</v>
      </c>
      <c r="O156" s="98">
        <v>644.55455110353103</v>
      </c>
      <c r="P156" s="98">
        <v>636.13083147144528</v>
      </c>
      <c r="Q156" s="98">
        <v>677.75293811513131</v>
      </c>
      <c r="R156" s="98">
        <v>712.92324192822707</v>
      </c>
      <c r="S156" s="98">
        <v>747.27850179307211</v>
      </c>
      <c r="T156" s="98">
        <v>739.29558192739228</v>
      </c>
      <c r="U156" s="98">
        <v>736.9228402213231</v>
      </c>
      <c r="V156" s="98">
        <v>751.83826524299388</v>
      </c>
      <c r="W156" s="98">
        <v>748.03039977460639</v>
      </c>
      <c r="X156" s="98">
        <v>675.73008488534015</v>
      </c>
      <c r="Y156" s="98">
        <v>622.08901793716325</v>
      </c>
      <c r="DA156" s="63" t="s">
        <v>2558</v>
      </c>
    </row>
    <row r="157" spans="1:105" ht="12" customHeight="1" x14ac:dyDescent="0.25">
      <c r="A157" s="121" t="s">
        <v>54</v>
      </c>
      <c r="B157" s="122">
        <v>583.63329063676872</v>
      </c>
      <c r="C157" s="122">
        <v>587.5304129283611</v>
      </c>
      <c r="D157" s="122">
        <v>582.74619983257674</v>
      </c>
      <c r="E157" s="122">
        <v>602.03296405768992</v>
      </c>
      <c r="F157" s="122">
        <v>597.64511762903317</v>
      </c>
      <c r="G157" s="122">
        <v>607.27742693015409</v>
      </c>
      <c r="H157" s="122">
        <v>651.81499564557885</v>
      </c>
      <c r="I157" s="122">
        <v>591.9555746327884</v>
      </c>
      <c r="J157" s="122">
        <v>618.04239902709253</v>
      </c>
      <c r="K157" s="122">
        <v>651.04578378173323</v>
      </c>
      <c r="L157" s="122">
        <v>684.17336620837636</v>
      </c>
      <c r="M157" s="122">
        <v>614.1254984709708</v>
      </c>
      <c r="N157" s="122">
        <v>658.1734728874145</v>
      </c>
      <c r="O157" s="122">
        <v>659.13192198653985</v>
      </c>
      <c r="P157" s="122">
        <v>577.57979770747795</v>
      </c>
      <c r="Q157" s="122">
        <v>618.01354826191096</v>
      </c>
      <c r="R157" s="122">
        <v>621.79473454156278</v>
      </c>
      <c r="S157" s="122">
        <v>626.76668022131707</v>
      </c>
      <c r="T157" s="122">
        <v>601.46786425160633</v>
      </c>
      <c r="U157" s="122">
        <v>584.73100470956456</v>
      </c>
      <c r="V157" s="122">
        <v>622.60976987920242</v>
      </c>
      <c r="W157" s="122">
        <v>731.57238774858786</v>
      </c>
      <c r="X157" s="122">
        <v>609.20207305788335</v>
      </c>
      <c r="Y157" s="122">
        <v>597.59863671342839</v>
      </c>
      <c r="DA157" s="130" t="s">
        <v>2559</v>
      </c>
    </row>
    <row r="158" spans="1:105" ht="12" customHeight="1" x14ac:dyDescent="0.25">
      <c r="A158" s="97" t="s">
        <v>50</v>
      </c>
      <c r="B158" s="98">
        <v>569.81743275424867</v>
      </c>
      <c r="C158" s="98">
        <v>619.42186126016679</v>
      </c>
      <c r="D158" s="98">
        <v>580.57195822932806</v>
      </c>
      <c r="E158" s="98">
        <v>574.11230209136852</v>
      </c>
      <c r="F158" s="98">
        <v>676.03500697210336</v>
      </c>
      <c r="G158" s="98">
        <v>530.79686304007282</v>
      </c>
      <c r="H158" s="98">
        <v>642.72931337332034</v>
      </c>
      <c r="I158" s="98">
        <v>656.24671705859885</v>
      </c>
      <c r="J158" s="98">
        <v>518.12037134880245</v>
      </c>
      <c r="K158" s="98">
        <v>156.24581140977267</v>
      </c>
      <c r="L158" s="98">
        <v>532.14306900935094</v>
      </c>
      <c r="M158" s="98">
        <v>696.30247778890191</v>
      </c>
      <c r="N158" s="98">
        <v>722.48041815469583</v>
      </c>
      <c r="O158" s="98">
        <v>531.91538735478105</v>
      </c>
      <c r="P158" s="98">
        <v>788.1039443146251</v>
      </c>
      <c r="Q158" s="98">
        <v>653.53845439681891</v>
      </c>
      <c r="R158" s="98">
        <v>509.31568658875835</v>
      </c>
      <c r="S158" s="98">
        <v>535.27381601899356</v>
      </c>
      <c r="T158" s="98">
        <v>663.12304424642127</v>
      </c>
      <c r="U158" s="98">
        <v>592.99024104483635</v>
      </c>
      <c r="V158" s="98">
        <v>726.63660246650784</v>
      </c>
      <c r="W158" s="98">
        <v>630.19650628978252</v>
      </c>
      <c r="X158" s="98">
        <v>538.70318311833319</v>
      </c>
      <c r="Y158" s="98">
        <v>605.68520190798574</v>
      </c>
      <c r="DA158" s="63" t="s">
        <v>2560</v>
      </c>
    </row>
    <row r="159" spans="1:105" ht="12" customHeight="1" x14ac:dyDescent="0.25">
      <c r="A159" s="109" t="s">
        <v>120</v>
      </c>
      <c r="B159" s="33">
        <v>584.79624163698077</v>
      </c>
      <c r="C159" s="33">
        <v>584.91553443169312</v>
      </c>
      <c r="D159" s="33">
        <v>582.87158818388161</v>
      </c>
      <c r="E159" s="33">
        <v>603.32763003508524</v>
      </c>
      <c r="F159" s="33">
        <v>594.3868037700604</v>
      </c>
      <c r="G159" s="33">
        <v>609.8057722226954</v>
      </c>
      <c r="H159" s="33">
        <v>652.1074995843436</v>
      </c>
      <c r="I159" s="33">
        <v>590.4590220802238</v>
      </c>
      <c r="J159" s="33">
        <v>620.10900639028296</v>
      </c>
      <c r="K159" s="33">
        <v>662.54603489287786</v>
      </c>
      <c r="L159" s="33">
        <v>687.87612940338579</v>
      </c>
      <c r="M159" s="33">
        <v>611.35127759020861</v>
      </c>
      <c r="N159" s="33">
        <v>655.33980800645509</v>
      </c>
      <c r="O159" s="33">
        <v>665.05556850727783</v>
      </c>
      <c r="P159" s="33">
        <v>567.27758441865058</v>
      </c>
      <c r="Q159" s="33">
        <v>616.45183887208213</v>
      </c>
      <c r="R159" s="33">
        <v>625.72137413354505</v>
      </c>
      <c r="S159" s="33">
        <v>629.7324358255014</v>
      </c>
      <c r="T159" s="33">
        <v>599.44243314790356</v>
      </c>
      <c r="U159" s="33">
        <v>584.4575771332818</v>
      </c>
      <c r="V159" s="33">
        <v>619.29992120335532</v>
      </c>
      <c r="W159" s="33">
        <v>733.85863140525146</v>
      </c>
      <c r="X159" s="33">
        <v>610.3304833903303</v>
      </c>
      <c r="Y159" s="33">
        <v>597.49884421828779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9391.9647470088767</v>
      </c>
      <c r="C161" s="117">
        <f t="shared" si="54"/>
        <v>10389.973222804128</v>
      </c>
      <c r="D161" s="117">
        <f t="shared" si="54"/>
        <v>9736.4961024691547</v>
      </c>
      <c r="E161" s="117">
        <f t="shared" si="54"/>
        <v>10240.664719213262</v>
      </c>
      <c r="F161" s="117">
        <f t="shared" si="54"/>
        <v>9970.8149274093521</v>
      </c>
      <c r="G161" s="117">
        <f t="shared" si="54"/>
        <v>9796.0015447058777</v>
      </c>
      <c r="H161" s="117">
        <f t="shared" si="54"/>
        <v>10358.805552413813</v>
      </c>
      <c r="I161" s="117">
        <f t="shared" si="54"/>
        <v>9663.0377497650861</v>
      </c>
      <c r="J161" s="117">
        <f t="shared" si="54"/>
        <v>9733.2966404996114</v>
      </c>
      <c r="K161" s="117">
        <f t="shared" si="54"/>
        <v>9801.310357307264</v>
      </c>
      <c r="L161" s="117">
        <f t="shared" si="54"/>
        <v>11362.320647584265</v>
      </c>
      <c r="M161" s="117">
        <f t="shared" si="54"/>
        <v>9943.9338908102563</v>
      </c>
      <c r="N161" s="117">
        <f t="shared" si="54"/>
        <v>10796.603675927692</v>
      </c>
      <c r="O161" s="117">
        <f t="shared" si="54"/>
        <v>11355.031206295334</v>
      </c>
      <c r="P161" s="117">
        <f t="shared" si="54"/>
        <v>9683.3863853675321</v>
      </c>
      <c r="Q161" s="117">
        <f t="shared" si="54"/>
        <v>9973.5990404812983</v>
      </c>
      <c r="R161" s="117">
        <f t="shared" ref="R161:V161" si="55">R162+R164+R166+R175</f>
        <v>11933.200169225411</v>
      </c>
      <c r="S161" s="117">
        <f t="shared" si="55"/>
        <v>11817.953778816154</v>
      </c>
      <c r="T161" s="117">
        <f t="shared" si="55"/>
        <v>10872.695806739428</v>
      </c>
      <c r="U161" s="117">
        <f t="shared" si="55"/>
        <v>11270.962157641283</v>
      </c>
      <c r="V161" s="117">
        <f t="shared" si="55"/>
        <v>11812.495528874855</v>
      </c>
      <c r="W161" s="117">
        <f t="shared" ref="W161:Y161" si="56">W162+W164+W166+W175</f>
        <v>17690.164670751863</v>
      </c>
      <c r="X161" s="117">
        <f t="shared" si="56"/>
        <v>9867.64669858446</v>
      </c>
      <c r="Y161" s="117">
        <f t="shared" si="56"/>
        <v>10267.534133252777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7589.6187629609558</v>
      </c>
      <c r="C162" s="122">
        <f t="shared" si="57"/>
        <v>8572.1208898513269</v>
      </c>
      <c r="D162" s="122">
        <f t="shared" si="57"/>
        <v>7920.3391525242705</v>
      </c>
      <c r="E162" s="122">
        <f t="shared" si="57"/>
        <v>8363.3434351049837</v>
      </c>
      <c r="F162" s="122">
        <f t="shared" si="57"/>
        <v>8117.9616556292167</v>
      </c>
      <c r="G162" s="122">
        <f t="shared" si="57"/>
        <v>7915.6493173544723</v>
      </c>
      <c r="H162" s="122">
        <f t="shared" si="57"/>
        <v>8382.0269879570424</v>
      </c>
      <c r="I162" s="122">
        <f t="shared" si="57"/>
        <v>7792.8661188286815</v>
      </c>
      <c r="J162" s="122">
        <f t="shared" si="57"/>
        <v>7876.6438289583421</v>
      </c>
      <c r="K162" s="122">
        <f t="shared" si="57"/>
        <v>7931.3465494537468</v>
      </c>
      <c r="L162" s="122">
        <f t="shared" si="57"/>
        <v>9435.2892515835192</v>
      </c>
      <c r="M162" s="122">
        <f t="shared" si="57"/>
        <v>8178.5695290124486</v>
      </c>
      <c r="N162" s="122">
        <f t="shared" si="57"/>
        <v>9005.1934060475778</v>
      </c>
      <c r="O162" s="122">
        <f t="shared" si="57"/>
        <v>9573.2309718317683</v>
      </c>
      <c r="P162" s="122">
        <f t="shared" si="57"/>
        <v>7937.413646442461</v>
      </c>
      <c r="Q162" s="122">
        <f t="shared" si="57"/>
        <v>8108.5996826085247</v>
      </c>
      <c r="R162" s="122">
        <f t="shared" si="57"/>
        <v>10014.704364944402</v>
      </c>
      <c r="S162" s="122">
        <f t="shared" si="57"/>
        <v>9797.3931210413612</v>
      </c>
      <c r="T162" s="122">
        <f t="shared" si="57"/>
        <v>8820.8039164374259</v>
      </c>
      <c r="U162" s="122">
        <f t="shared" si="57"/>
        <v>9235.1985362471223</v>
      </c>
      <c r="V162" s="122">
        <f t="shared" si="57"/>
        <v>9667.29579230122</v>
      </c>
      <c r="W162" s="122">
        <f t="shared" si="57"/>
        <v>15504.624187708001</v>
      </c>
      <c r="X162" s="122">
        <f t="shared" si="57"/>
        <v>7801.3541200840573</v>
      </c>
      <c r="Y162" s="122">
        <f t="shared" si="57"/>
        <v>8338.6064984365439</v>
      </c>
      <c r="DA162" s="130" t="s">
        <v>2563</v>
      </c>
    </row>
    <row r="163" spans="1:105" ht="12" customHeight="1" x14ac:dyDescent="0.25">
      <c r="A163" s="97" t="s">
        <v>53</v>
      </c>
      <c r="B163" s="33">
        <v>7589.6187629609558</v>
      </c>
      <c r="C163" s="33">
        <v>8572.1208898513269</v>
      </c>
      <c r="D163" s="33">
        <v>7920.3391525242705</v>
      </c>
      <c r="E163" s="33">
        <v>8363.3434351049837</v>
      </c>
      <c r="F163" s="33">
        <v>8117.9616556292167</v>
      </c>
      <c r="G163" s="33">
        <v>7915.6493173544723</v>
      </c>
      <c r="H163" s="33">
        <v>8382.0269879570424</v>
      </c>
      <c r="I163" s="33">
        <v>7792.8661188286815</v>
      </c>
      <c r="J163" s="33">
        <v>7876.6438289583421</v>
      </c>
      <c r="K163" s="33">
        <v>7931.3465494537468</v>
      </c>
      <c r="L163" s="33">
        <v>9435.2892515835192</v>
      </c>
      <c r="M163" s="33">
        <v>8178.5695290124486</v>
      </c>
      <c r="N163" s="33">
        <v>9005.1934060475778</v>
      </c>
      <c r="O163" s="33">
        <v>9573.2309718317683</v>
      </c>
      <c r="P163" s="33">
        <v>7937.413646442461</v>
      </c>
      <c r="Q163" s="33">
        <v>8108.5996826085247</v>
      </c>
      <c r="R163" s="33">
        <v>10014.704364944402</v>
      </c>
      <c r="S163" s="33">
        <v>9797.3931210413612</v>
      </c>
      <c r="T163" s="33">
        <v>8820.8039164374259</v>
      </c>
      <c r="U163" s="33">
        <v>9235.1985362471223</v>
      </c>
      <c r="V163" s="33">
        <v>9667.29579230122</v>
      </c>
      <c r="W163" s="33">
        <v>15504.624187708001</v>
      </c>
      <c r="X163" s="33">
        <v>7801.3541200840573</v>
      </c>
      <c r="Y163" s="33">
        <v>8338.6064984365439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17.087717560000094</v>
      </c>
      <c r="C164" s="122">
        <f t="shared" si="58"/>
        <v>15.194437466288123</v>
      </c>
      <c r="D164" s="122">
        <f t="shared" si="58"/>
        <v>15.048096590066615</v>
      </c>
      <c r="E164" s="122">
        <f t="shared" si="58"/>
        <v>17.941808911008902</v>
      </c>
      <c r="F164" s="122">
        <f t="shared" si="58"/>
        <v>13.782929267003626</v>
      </c>
      <c r="G164" s="122">
        <f t="shared" si="58"/>
        <v>14.056441295811853</v>
      </c>
      <c r="H164" s="122">
        <f t="shared" si="58"/>
        <v>16.155817623103875</v>
      </c>
      <c r="I164" s="122">
        <f t="shared" si="58"/>
        <v>16.628345944241165</v>
      </c>
      <c r="J164" s="122">
        <f t="shared" si="58"/>
        <v>17.192596915781969</v>
      </c>
      <c r="K164" s="122">
        <f t="shared" si="58"/>
        <v>18.503608848410394</v>
      </c>
      <c r="L164" s="122">
        <f t="shared" si="58"/>
        <v>21.151438061857508</v>
      </c>
      <c r="M164" s="122">
        <f t="shared" si="58"/>
        <v>21.153353439229566</v>
      </c>
      <c r="N164" s="122">
        <f t="shared" si="58"/>
        <v>24.906775657693558</v>
      </c>
      <c r="O164" s="122">
        <f t="shared" si="58"/>
        <v>36.515360088076847</v>
      </c>
      <c r="P164" s="122">
        <f t="shared" si="58"/>
        <v>41.046239537027816</v>
      </c>
      <c r="Q164" s="122">
        <f t="shared" si="58"/>
        <v>101.60978209485602</v>
      </c>
      <c r="R164" s="122">
        <f t="shared" si="58"/>
        <v>117.7869220003417</v>
      </c>
      <c r="S164" s="122">
        <f t="shared" si="58"/>
        <v>131.85223464519163</v>
      </c>
      <c r="T164" s="122">
        <f t="shared" si="58"/>
        <v>180.21220823515935</v>
      </c>
      <c r="U164" s="122">
        <f t="shared" si="58"/>
        <v>186.99281032847833</v>
      </c>
      <c r="V164" s="122">
        <f t="shared" si="58"/>
        <v>173.48992404846908</v>
      </c>
      <c r="W164" s="122">
        <f t="shared" si="58"/>
        <v>211.58738930139137</v>
      </c>
      <c r="X164" s="122">
        <f t="shared" si="58"/>
        <v>272.95525206036029</v>
      </c>
      <c r="Y164" s="122">
        <f t="shared" si="58"/>
        <v>319.19810353189905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17.087717560000094</v>
      </c>
      <c r="C165" s="98">
        <f>IF(RES_hhdet_tes!C165=0,0,RES_hhdet_tes!C165*1000*11630/RES_hhdet_num!C161)</f>
        <v>15.194437466288123</v>
      </c>
      <c r="D165" s="98">
        <f>IF(RES_hhdet_tes!D165=0,0,RES_hhdet_tes!D165*1000*11630/RES_hhdet_num!D161)</f>
        <v>15.048096590066615</v>
      </c>
      <c r="E165" s="98">
        <f>IF(RES_hhdet_tes!E165=0,0,RES_hhdet_tes!E165*1000*11630/RES_hhdet_num!E161)</f>
        <v>17.941808911008902</v>
      </c>
      <c r="F165" s="98">
        <f>IF(RES_hhdet_tes!F165=0,0,RES_hhdet_tes!F165*1000*11630/RES_hhdet_num!F161)</f>
        <v>13.782929267003626</v>
      </c>
      <c r="G165" s="98">
        <f>IF(RES_hhdet_tes!G165=0,0,RES_hhdet_tes!G165*1000*11630/RES_hhdet_num!G161)</f>
        <v>14.056441295811853</v>
      </c>
      <c r="H165" s="98">
        <f>IF(RES_hhdet_tes!H165=0,0,RES_hhdet_tes!H165*1000*11630/RES_hhdet_num!H161)</f>
        <v>16.155817623103875</v>
      </c>
      <c r="I165" s="98">
        <f>IF(RES_hhdet_tes!I165=0,0,RES_hhdet_tes!I165*1000*11630/RES_hhdet_num!I161)</f>
        <v>16.628345944241165</v>
      </c>
      <c r="J165" s="98">
        <f>IF(RES_hhdet_tes!J165=0,0,RES_hhdet_tes!J165*1000*11630/RES_hhdet_num!J161)</f>
        <v>17.192596915781969</v>
      </c>
      <c r="K165" s="98">
        <f>IF(RES_hhdet_tes!K165=0,0,RES_hhdet_tes!K165*1000*11630/RES_hhdet_num!K161)</f>
        <v>18.503608848410394</v>
      </c>
      <c r="L165" s="98">
        <f>IF(RES_hhdet_tes!L165=0,0,RES_hhdet_tes!L165*1000*11630/RES_hhdet_num!L161)</f>
        <v>21.151438061857508</v>
      </c>
      <c r="M165" s="98">
        <f>IF(RES_hhdet_tes!M165=0,0,RES_hhdet_tes!M165*1000*11630/RES_hhdet_num!M161)</f>
        <v>21.153353439229566</v>
      </c>
      <c r="N165" s="98">
        <f>IF(RES_hhdet_tes!N165=0,0,RES_hhdet_tes!N165*1000*11630/RES_hhdet_num!N161)</f>
        <v>24.906775657693558</v>
      </c>
      <c r="O165" s="98">
        <f>IF(RES_hhdet_tes!O165=0,0,RES_hhdet_tes!O165*1000*11630/RES_hhdet_num!O161)</f>
        <v>36.515360088076847</v>
      </c>
      <c r="P165" s="98">
        <f>IF(RES_hhdet_tes!P165=0,0,RES_hhdet_tes!P165*1000*11630/RES_hhdet_num!P161)</f>
        <v>41.046239537027816</v>
      </c>
      <c r="Q165" s="98">
        <f>IF(RES_hhdet_tes!Q165=0,0,RES_hhdet_tes!Q165*1000*11630/RES_hhdet_num!Q161)</f>
        <v>101.60978209485602</v>
      </c>
      <c r="R165" s="98">
        <f>IF(RES_hhdet_tes!R165=0,0,RES_hhdet_tes!R165*1000*11630/RES_hhdet_num!R161)</f>
        <v>117.7869220003417</v>
      </c>
      <c r="S165" s="98">
        <f>IF(RES_hhdet_tes!S165=0,0,RES_hhdet_tes!S165*1000*11630/RES_hhdet_num!S161)</f>
        <v>131.85223464519163</v>
      </c>
      <c r="T165" s="98">
        <f>IF(RES_hhdet_tes!T165=0,0,RES_hhdet_tes!T165*1000*11630/RES_hhdet_num!T161)</f>
        <v>180.21220823515935</v>
      </c>
      <c r="U165" s="98">
        <f>IF(RES_hhdet_tes!U165=0,0,RES_hhdet_tes!U165*1000*11630/RES_hhdet_num!U161)</f>
        <v>186.99281032847833</v>
      </c>
      <c r="V165" s="98">
        <f>IF(RES_hhdet_tes!V165=0,0,RES_hhdet_tes!V165*1000*11630/RES_hhdet_num!V161)</f>
        <v>173.48992404846908</v>
      </c>
      <c r="W165" s="98">
        <f>IF(RES_hhdet_tes!W165=0,0,RES_hhdet_tes!W165*1000*11630/RES_hhdet_num!W161)</f>
        <v>211.58738930139137</v>
      </c>
      <c r="X165" s="98">
        <f>IF(RES_hhdet_tes!X165=0,0,RES_hhdet_tes!X165*1000*11630/RES_hhdet_num!X161)</f>
        <v>272.95525206036029</v>
      </c>
      <c r="Y165" s="98">
        <f>IF(RES_hhdet_tes!Y165=0,0,RES_hhdet_tes!Y165*1000*11630/RES_hhdet_num!Y161)</f>
        <v>319.19810353189905</v>
      </c>
      <c r="DA165" s="63" t="s">
        <v>2566</v>
      </c>
    </row>
    <row r="166" spans="1:105" ht="12" customHeight="1" x14ac:dyDescent="0.25">
      <c r="A166" s="121" t="s">
        <v>55</v>
      </c>
      <c r="B166" s="122">
        <v>1201.6251573259503</v>
      </c>
      <c r="C166" s="122">
        <v>1215.0849885074074</v>
      </c>
      <c r="D166" s="122">
        <v>1218.3981334472521</v>
      </c>
      <c r="E166" s="122">
        <v>1257.8566886691958</v>
      </c>
      <c r="F166" s="122">
        <v>1240.2314618913649</v>
      </c>
      <c r="G166" s="122">
        <v>1259.9494705893246</v>
      </c>
      <c r="H166" s="122">
        <v>1308.8555256495647</v>
      </c>
      <c r="I166" s="122">
        <v>1261.110861527867</v>
      </c>
      <c r="J166" s="122">
        <v>1222.142971789601</v>
      </c>
      <c r="K166" s="122">
        <v>1201.5969513347243</v>
      </c>
      <c r="L166" s="122">
        <v>1221.8991494716784</v>
      </c>
      <c r="M166" s="122">
        <v>1130.2571442591654</v>
      </c>
      <c r="N166" s="122">
        <v>1108.3938162717534</v>
      </c>
      <c r="O166" s="122">
        <v>1086.3858858773949</v>
      </c>
      <c r="P166" s="122">
        <v>1126.9847781882563</v>
      </c>
      <c r="Q166" s="122">
        <v>1145.259805967848</v>
      </c>
      <c r="R166" s="122">
        <v>1179.282792984535</v>
      </c>
      <c r="S166" s="122">
        <v>1262.2268480066068</v>
      </c>
      <c r="T166" s="122">
        <v>1270.1272103944018</v>
      </c>
      <c r="U166" s="122">
        <v>1264.0442439593996</v>
      </c>
      <c r="V166" s="122">
        <v>1349.329995564744</v>
      </c>
      <c r="W166" s="122">
        <v>1242.7032089470044</v>
      </c>
      <c r="X166" s="122">
        <v>1184.7156866570069</v>
      </c>
      <c r="Y166" s="122">
        <v>1012.0311207257926</v>
      </c>
      <c r="DA166" s="130" t="s">
        <v>2567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1201.6251573259503</v>
      </c>
      <c r="C171" s="101">
        <v>1215.0849885074074</v>
      </c>
      <c r="D171" s="101">
        <v>1218.3981334472521</v>
      </c>
      <c r="E171" s="101">
        <v>1257.8616530849192</v>
      </c>
      <c r="F171" s="101">
        <v>1240.2362660164408</v>
      </c>
      <c r="G171" s="101">
        <v>1259.9532522667439</v>
      </c>
      <c r="H171" s="101">
        <v>1308.8585805206358</v>
      </c>
      <c r="I171" s="101">
        <v>1261.1063215573142</v>
      </c>
      <c r="J171" s="101">
        <v>1222.1239533545424</v>
      </c>
      <c r="K171" s="101">
        <v>1201.561344692831</v>
      </c>
      <c r="L171" s="101">
        <v>1221.8635987730863</v>
      </c>
      <c r="M171" s="101">
        <v>1130.2557944108335</v>
      </c>
      <c r="N171" s="101">
        <v>1108.4055996815653</v>
      </c>
      <c r="O171" s="101">
        <v>1086.3502222157842</v>
      </c>
      <c r="P171" s="101">
        <v>1126.9587654253241</v>
      </c>
      <c r="Q171" s="101">
        <v>1145.2132771436834</v>
      </c>
      <c r="R171" s="101">
        <v>1179.264359038923</v>
      </c>
      <c r="S171" s="101">
        <v>1262.23362588753</v>
      </c>
      <c r="T171" s="101">
        <v>1270.136645422833</v>
      </c>
      <c r="U171" s="101">
        <v>1264.0619637932309</v>
      </c>
      <c r="V171" s="101">
        <v>1349.3591327149047</v>
      </c>
      <c r="W171" s="101">
        <v>1242.7080413740748</v>
      </c>
      <c r="X171" s="101">
        <v>1184.5282861489804</v>
      </c>
      <c r="Y171" s="101">
        <v>1011.7693810048136</v>
      </c>
      <c r="DA171" s="131" t="s">
        <v>2572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1257.5914018316107</v>
      </c>
      <c r="F172" s="104">
        <v>1240.0054394347853</v>
      </c>
      <c r="G172" s="104">
        <v>1259.7928516069876</v>
      </c>
      <c r="H172" s="104">
        <v>1308.753835603459</v>
      </c>
      <c r="I172" s="104">
        <v>1261.2369575530518</v>
      </c>
      <c r="J172" s="104">
        <v>1222.6143355459049</v>
      </c>
      <c r="K172" s="104">
        <v>1202.3012046844144</v>
      </c>
      <c r="L172" s="104">
        <v>1222.4444243424928</v>
      </c>
      <c r="M172" s="104">
        <v>1130.273786307398</v>
      </c>
      <c r="N172" s="104">
        <v>1108.2795481189803</v>
      </c>
      <c r="O172" s="104">
        <v>1086.6840925653153</v>
      </c>
      <c r="P172" s="104">
        <v>1127.1887581049064</v>
      </c>
      <c r="Q172" s="104">
        <v>1145.6262857114612</v>
      </c>
      <c r="R172" s="104">
        <v>1179.4267113373639</v>
      </c>
      <c r="S172" s="104">
        <v>1262.1746577142255</v>
      </c>
      <c r="T172" s="104">
        <v>1270.0563532926669</v>
      </c>
      <c r="U172" s="104">
        <v>1263.910439951751</v>
      </c>
      <c r="V172" s="104">
        <v>1349.1112799128161</v>
      </c>
      <c r="W172" s="104">
        <v>1242.6676097493337</v>
      </c>
      <c r="X172" s="104">
        <v>1186.032382527341</v>
      </c>
      <c r="Y172" s="104">
        <v>1013.7998275810698</v>
      </c>
      <c r="DA172" s="132" t="s">
        <v>2573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614.1180904739748</v>
      </c>
      <c r="F173" s="98">
        <v>609.87941403327068</v>
      </c>
      <c r="G173" s="98">
        <v>598.64338158165367</v>
      </c>
      <c r="H173" s="98">
        <v>650.22536031483594</v>
      </c>
      <c r="I173" s="98">
        <v>616.92292403756699</v>
      </c>
      <c r="J173" s="98">
        <v>586.8487166033691</v>
      </c>
      <c r="K173" s="98">
        <v>586.52712177234389</v>
      </c>
      <c r="L173" s="98">
        <v>582.97581666424151</v>
      </c>
      <c r="M173" s="98">
        <v>482.57920946555834</v>
      </c>
      <c r="N173" s="98">
        <v>460.49211753515993</v>
      </c>
      <c r="O173" s="98">
        <v>440.09805929008496</v>
      </c>
      <c r="P173" s="98">
        <v>487.5527591575148</v>
      </c>
      <c r="Q173" s="98">
        <v>464.57769575661422</v>
      </c>
      <c r="R173" s="98">
        <v>464.32554749790467</v>
      </c>
      <c r="S173" s="98">
        <v>513.42185373621066</v>
      </c>
      <c r="T173" s="98">
        <v>529.17639235438025</v>
      </c>
      <c r="U173" s="98">
        <v>525.74515715508892</v>
      </c>
      <c r="V173" s="98">
        <v>595.18854316714703</v>
      </c>
      <c r="W173" s="98">
        <v>489.07746556338395</v>
      </c>
      <c r="X173" s="98">
        <v>500.62091290308007</v>
      </c>
      <c r="Y173" s="98">
        <v>376.25360919695953</v>
      </c>
      <c r="DA173" s="63" t="s">
        <v>2574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643.47331135763579</v>
      </c>
      <c r="F174" s="33">
        <v>630.12602540151488</v>
      </c>
      <c r="G174" s="33">
        <v>661.14947002533393</v>
      </c>
      <c r="H174" s="33">
        <v>658.5284752886231</v>
      </c>
      <c r="I174" s="33">
        <v>644.31403351548477</v>
      </c>
      <c r="J174" s="33">
        <v>635.76561894253609</v>
      </c>
      <c r="K174" s="33">
        <v>615.77408291207075</v>
      </c>
      <c r="L174" s="33">
        <v>639.46860767825149</v>
      </c>
      <c r="M174" s="33">
        <v>647.69457684183965</v>
      </c>
      <c r="N174" s="33">
        <v>647.78743058382042</v>
      </c>
      <c r="O174" s="33">
        <v>646.58603327523031</v>
      </c>
      <c r="P174" s="33">
        <v>639.63599894739139</v>
      </c>
      <c r="Q174" s="33">
        <v>681.04858995484665</v>
      </c>
      <c r="R174" s="33">
        <v>715.10116383945899</v>
      </c>
      <c r="S174" s="33">
        <v>748.75280397801498</v>
      </c>
      <c r="T174" s="33">
        <v>740.87996093828656</v>
      </c>
      <c r="U174" s="33">
        <v>738.16528279666193</v>
      </c>
      <c r="V174" s="33">
        <v>753.922736745669</v>
      </c>
      <c r="W174" s="33">
        <v>753.59014418594961</v>
      </c>
      <c r="X174" s="33">
        <v>685.41146962426103</v>
      </c>
      <c r="Y174" s="33">
        <v>637.54621838411049</v>
      </c>
      <c r="DA174" s="60" t="s">
        <v>2575</v>
      </c>
    </row>
    <row r="175" spans="1:105" ht="12" customHeight="1" x14ac:dyDescent="0.25">
      <c r="A175" s="121" t="s">
        <v>54</v>
      </c>
      <c r="B175" s="122">
        <v>583.6331091619702</v>
      </c>
      <c r="C175" s="122">
        <v>587.57290697910491</v>
      </c>
      <c r="D175" s="122">
        <v>582.71071990756604</v>
      </c>
      <c r="E175" s="122">
        <v>601.52278652807479</v>
      </c>
      <c r="F175" s="122">
        <v>598.83888062176675</v>
      </c>
      <c r="G175" s="122">
        <v>606.3463154662702</v>
      </c>
      <c r="H175" s="122">
        <v>651.76722118410044</v>
      </c>
      <c r="I175" s="122">
        <v>592.4324234642977</v>
      </c>
      <c r="J175" s="122">
        <v>617.31724283588687</v>
      </c>
      <c r="K175" s="122">
        <v>649.86324767038172</v>
      </c>
      <c r="L175" s="122">
        <v>683.98080846720904</v>
      </c>
      <c r="M175" s="122">
        <v>613.95386409941216</v>
      </c>
      <c r="N175" s="122">
        <v>658.10967795066824</v>
      </c>
      <c r="O175" s="122">
        <v>658.89898849809538</v>
      </c>
      <c r="P175" s="122">
        <v>577.94172119978555</v>
      </c>
      <c r="Q175" s="122">
        <v>618.12976981007068</v>
      </c>
      <c r="R175" s="122">
        <v>621.42608929613186</v>
      </c>
      <c r="S175" s="122">
        <v>626.48157512299508</v>
      </c>
      <c r="T175" s="122">
        <v>601.55247167244181</v>
      </c>
      <c r="U175" s="122">
        <v>584.72656710628303</v>
      </c>
      <c r="V175" s="122">
        <v>622.3798169604238</v>
      </c>
      <c r="W175" s="122">
        <v>731.2498847954655</v>
      </c>
      <c r="X175" s="122">
        <v>608.62163978303488</v>
      </c>
      <c r="Y175" s="122">
        <v>597.69841055854238</v>
      </c>
      <c r="DA175" s="130" t="s">
        <v>2576</v>
      </c>
    </row>
    <row r="176" spans="1:105" ht="12" customHeight="1" x14ac:dyDescent="0.25">
      <c r="A176" s="97" t="s">
        <v>50</v>
      </c>
      <c r="B176" s="98">
        <v>569.81743275424856</v>
      </c>
      <c r="C176" s="98">
        <v>619.42186126016679</v>
      </c>
      <c r="D176" s="98">
        <v>580.57195822932817</v>
      </c>
      <c r="E176" s="98">
        <v>574.11230209136852</v>
      </c>
      <c r="F176" s="98">
        <v>676.03500697210347</v>
      </c>
      <c r="G176" s="98">
        <v>530.79686304007259</v>
      </c>
      <c r="H176" s="98">
        <v>642.72931337332011</v>
      </c>
      <c r="I176" s="98">
        <v>656.24671705859873</v>
      </c>
      <c r="J176" s="98">
        <v>518.12037134880313</v>
      </c>
      <c r="K176" s="98">
        <v>156.2458114097725</v>
      </c>
      <c r="L176" s="98">
        <v>532.14306900935105</v>
      </c>
      <c r="M176" s="98">
        <v>696.30247778890168</v>
      </c>
      <c r="N176" s="98">
        <v>722.4804181546973</v>
      </c>
      <c r="O176" s="98">
        <v>531.91538735478105</v>
      </c>
      <c r="P176" s="98">
        <v>788.10394431462635</v>
      </c>
      <c r="Q176" s="98">
        <v>653.53845439681891</v>
      </c>
      <c r="R176" s="98">
        <v>509.31568658875841</v>
      </c>
      <c r="S176" s="98">
        <v>535.2738160189931</v>
      </c>
      <c r="T176" s="98">
        <v>663.12304424642218</v>
      </c>
      <c r="U176" s="98">
        <v>592.99024104483613</v>
      </c>
      <c r="V176" s="98">
        <v>726.63660246650818</v>
      </c>
      <c r="W176" s="98">
        <v>630.19650628978275</v>
      </c>
      <c r="X176" s="98">
        <v>538.70318311833341</v>
      </c>
      <c r="Y176" s="98">
        <v>605.6852019079854</v>
      </c>
      <c r="DA176" s="63" t="s">
        <v>2577</v>
      </c>
    </row>
    <row r="177" spans="1:105" ht="12" customHeight="1" x14ac:dyDescent="0.25">
      <c r="A177" s="109" t="s">
        <v>120</v>
      </c>
      <c r="B177" s="33">
        <v>584.79624163698065</v>
      </c>
      <c r="C177" s="33">
        <v>584.91553443169312</v>
      </c>
      <c r="D177" s="33">
        <v>582.8715881838815</v>
      </c>
      <c r="E177" s="33">
        <v>603.32763003508535</v>
      </c>
      <c r="F177" s="33">
        <v>594.38680377006062</v>
      </c>
      <c r="G177" s="33">
        <v>609.80577222269574</v>
      </c>
      <c r="H177" s="33">
        <v>652.10749958434383</v>
      </c>
      <c r="I177" s="33">
        <v>590.45902208022369</v>
      </c>
      <c r="J177" s="33">
        <v>620.10900639028341</v>
      </c>
      <c r="K177" s="33">
        <v>662.54603489287774</v>
      </c>
      <c r="L177" s="33">
        <v>687.87612940338681</v>
      </c>
      <c r="M177" s="33">
        <v>611.35127759020918</v>
      </c>
      <c r="N177" s="33">
        <v>655.33980800645554</v>
      </c>
      <c r="O177" s="33">
        <v>665.0555685072768</v>
      </c>
      <c r="P177" s="33">
        <v>567.27758441865512</v>
      </c>
      <c r="Q177" s="33">
        <v>616.45183887208225</v>
      </c>
      <c r="R177" s="33">
        <v>625.72137413354471</v>
      </c>
      <c r="S177" s="33">
        <v>629.73243582550253</v>
      </c>
      <c r="T177" s="33">
        <v>599.44243314790299</v>
      </c>
      <c r="U177" s="33">
        <v>584.45757713328533</v>
      </c>
      <c r="V177" s="33">
        <v>619.29992120335567</v>
      </c>
      <c r="W177" s="33">
        <v>733.85863140525305</v>
      </c>
      <c r="X177" s="33">
        <v>610.33048339032894</v>
      </c>
      <c r="Y177" s="33">
        <v>597.49884421828403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5069.7288782156984</v>
      </c>
      <c r="C3" s="117">
        <f t="shared" si="0"/>
        <v>5387.5088799075411</v>
      </c>
      <c r="D3" s="117">
        <f t="shared" si="0"/>
        <v>5120.884764761011</v>
      </c>
      <c r="E3" s="117">
        <f t="shared" si="0"/>
        <v>5344.1966308137335</v>
      </c>
      <c r="F3" s="117">
        <f t="shared" si="0"/>
        <v>5346.1284025203613</v>
      </c>
      <c r="G3" s="117">
        <f t="shared" si="0"/>
        <v>4676.804730378416</v>
      </c>
      <c r="H3" s="117">
        <f t="shared" si="0"/>
        <v>5447.0588394849237</v>
      </c>
      <c r="I3" s="117">
        <f t="shared" si="0"/>
        <v>4585.0735822058887</v>
      </c>
      <c r="J3" s="117">
        <f t="shared" si="0"/>
        <v>4526.0250590567102</v>
      </c>
      <c r="K3" s="117">
        <f t="shared" si="0"/>
        <v>4794.2487736639223</v>
      </c>
      <c r="L3" s="117">
        <f t="shared" si="0"/>
        <v>5737.7334818254267</v>
      </c>
      <c r="M3" s="117">
        <f t="shared" si="0"/>
        <v>5126.7739825062263</v>
      </c>
      <c r="N3" s="117">
        <f t="shared" si="0"/>
        <v>5244.3151205461081</v>
      </c>
      <c r="O3" s="117">
        <f t="shared" si="0"/>
        <v>5461.8796597724267</v>
      </c>
      <c r="P3" s="117">
        <f t="shared" si="0"/>
        <v>4762.4858843157526</v>
      </c>
      <c r="Q3" s="117">
        <f t="shared" si="0"/>
        <v>4923.8175845355763</v>
      </c>
      <c r="R3" s="117">
        <f t="shared" ref="R3:V3" si="1">R4+R7+R9+R19</f>
        <v>5059.7116182821792</v>
      </c>
      <c r="S3" s="117">
        <f t="shared" si="1"/>
        <v>5388.693554433823</v>
      </c>
      <c r="T3" s="117">
        <f t="shared" si="1"/>
        <v>5375.351432601472</v>
      </c>
      <c r="U3" s="117">
        <f t="shared" si="1"/>
        <v>4899.896286839391</v>
      </c>
      <c r="V3" s="117">
        <f t="shared" si="1"/>
        <v>5139.6205354393369</v>
      </c>
      <c r="W3" s="117">
        <f t="shared" ref="W3:Y3" si="2">W4+W7+W9+W19</f>
        <v>5518.5709313617062</v>
      </c>
      <c r="X3" s="117">
        <f t="shared" si="2"/>
        <v>6171.9546991310435</v>
      </c>
      <c r="Y3" s="117">
        <f t="shared" si="2"/>
        <v>4133.199559833296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4855.1685107692083</v>
      </c>
      <c r="C4" s="122">
        <f t="shared" si="3"/>
        <v>5172.4694097369775</v>
      </c>
      <c r="D4" s="122">
        <f t="shared" si="3"/>
        <v>4910.7378468381958</v>
      </c>
      <c r="E4" s="122">
        <f t="shared" si="3"/>
        <v>5125.4862651033427</v>
      </c>
      <c r="F4" s="122">
        <f t="shared" si="3"/>
        <v>5127.4334037207273</v>
      </c>
      <c r="G4" s="122">
        <f t="shared" si="3"/>
        <v>4473.558506297948</v>
      </c>
      <c r="H4" s="122">
        <f t="shared" si="3"/>
        <v>5219.4643383554267</v>
      </c>
      <c r="I4" s="122">
        <f t="shared" si="3"/>
        <v>4389.0327757943915</v>
      </c>
      <c r="J4" s="122">
        <f t="shared" si="3"/>
        <v>4340.7027400336092</v>
      </c>
      <c r="K4" s="122">
        <f t="shared" si="3"/>
        <v>4614.2551171364648</v>
      </c>
      <c r="L4" s="122">
        <f t="shared" si="3"/>
        <v>5540.3293505571974</v>
      </c>
      <c r="M4" s="122">
        <f t="shared" si="3"/>
        <v>4934.6821422967487</v>
      </c>
      <c r="N4" s="122">
        <f t="shared" si="3"/>
        <v>5054.1666667880063</v>
      </c>
      <c r="O4" s="122">
        <f t="shared" si="3"/>
        <v>5274.0393527166452</v>
      </c>
      <c r="P4" s="122">
        <f t="shared" si="3"/>
        <v>4565.5519101206764</v>
      </c>
      <c r="Q4" s="122">
        <f t="shared" si="3"/>
        <v>4722.8713941783144</v>
      </c>
      <c r="R4" s="122">
        <f t="shared" ref="R4:V4" si="4">SUM(R5:R6)</f>
        <v>4884.7412084750194</v>
      </c>
      <c r="S4" s="122">
        <f t="shared" si="4"/>
        <v>5196.5531852656068</v>
      </c>
      <c r="T4" s="122">
        <f t="shared" si="4"/>
        <v>5189.9292937797518</v>
      </c>
      <c r="U4" s="122">
        <f t="shared" si="4"/>
        <v>4737.3741481638881</v>
      </c>
      <c r="V4" s="122">
        <f t="shared" si="4"/>
        <v>4971.8918026279516</v>
      </c>
      <c r="W4" s="122">
        <f t="shared" ref="W4:Y4" si="5">SUM(W5:W6)</f>
        <v>5373.6370643811479</v>
      </c>
      <c r="X4" s="122">
        <f t="shared" si="5"/>
        <v>6002.1357374463505</v>
      </c>
      <c r="Y4" s="122">
        <f t="shared" si="5"/>
        <v>4003.2958688957847</v>
      </c>
      <c r="DA4" s="130" t="s">
        <v>2581</v>
      </c>
    </row>
    <row r="5" spans="1:105" ht="12" customHeight="1" x14ac:dyDescent="0.25">
      <c r="A5" s="97" t="s">
        <v>51</v>
      </c>
      <c r="B5" s="98">
        <v>4855.1685107692083</v>
      </c>
      <c r="C5" s="98">
        <v>5172.4694097369775</v>
      </c>
      <c r="D5" s="98">
        <v>4910.7378468381958</v>
      </c>
      <c r="E5" s="98">
        <v>5125.4862651033427</v>
      </c>
      <c r="F5" s="98">
        <v>5127.4334037207273</v>
      </c>
      <c r="G5" s="98">
        <v>4473.558506297948</v>
      </c>
      <c r="H5" s="98">
        <v>5219.4643383554267</v>
      </c>
      <c r="I5" s="98">
        <v>4389.0327757943915</v>
      </c>
      <c r="J5" s="98">
        <v>4340.7027400336092</v>
      </c>
      <c r="K5" s="98">
        <v>4614.2551171364648</v>
      </c>
      <c r="L5" s="98">
        <v>5540.3293505571974</v>
      </c>
      <c r="M5" s="98">
        <v>4934.6821422967487</v>
      </c>
      <c r="N5" s="98">
        <v>5054.1666667880063</v>
      </c>
      <c r="O5" s="98">
        <v>5274.0393527166452</v>
      </c>
      <c r="P5" s="98">
        <v>4565.5519101206764</v>
      </c>
      <c r="Q5" s="98">
        <v>4722.8713941783144</v>
      </c>
      <c r="R5" s="98">
        <v>4884.7412084750194</v>
      </c>
      <c r="S5" s="98">
        <v>5196.5531852656068</v>
      </c>
      <c r="T5" s="98">
        <v>5189.9292937797518</v>
      </c>
      <c r="U5" s="98">
        <v>4737.3741481638881</v>
      </c>
      <c r="V5" s="98">
        <v>4971.8918026279516</v>
      </c>
      <c r="W5" s="98">
        <v>5373.6370643811479</v>
      </c>
      <c r="X5" s="98">
        <v>6002.1357374463505</v>
      </c>
      <c r="Y5" s="98">
        <v>4003.2958688957847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192.17330268738954</v>
      </c>
      <c r="C9" s="122">
        <v>191.40173807141673</v>
      </c>
      <c r="D9" s="122">
        <v>189.21982429482381</v>
      </c>
      <c r="E9" s="122">
        <v>199.35140472309507</v>
      </c>
      <c r="F9" s="122">
        <v>198.72325804558403</v>
      </c>
      <c r="G9" s="122">
        <v>189.12216357353097</v>
      </c>
      <c r="H9" s="122">
        <v>212.74147295735068</v>
      </c>
      <c r="I9" s="122">
        <v>184.04075444933673</v>
      </c>
      <c r="J9" s="122">
        <v>175.41311818461568</v>
      </c>
      <c r="K9" s="122">
        <v>173.24249744332238</v>
      </c>
      <c r="L9" s="122">
        <v>186.10956648873417</v>
      </c>
      <c r="M9" s="122">
        <v>177.48701874010527</v>
      </c>
      <c r="N9" s="122">
        <v>173.06080085360225</v>
      </c>
      <c r="O9" s="122">
        <v>173.25590718467436</v>
      </c>
      <c r="P9" s="122">
        <v>177.26368476744668</v>
      </c>
      <c r="Q9" s="122">
        <v>183.76235780866401</v>
      </c>
      <c r="R9" s="122">
        <v>162.63096968704764</v>
      </c>
      <c r="S9" s="122">
        <v>179.16868370489166</v>
      </c>
      <c r="T9" s="122">
        <v>170.70929940977092</v>
      </c>
      <c r="U9" s="122">
        <v>149.88744407592921</v>
      </c>
      <c r="V9" s="122">
        <v>156.5418010823181</v>
      </c>
      <c r="W9" s="122">
        <v>139.28999002674263</v>
      </c>
      <c r="X9" s="122">
        <v>165.52123236422372</v>
      </c>
      <c r="Y9" s="122">
        <v>125.41345589994249</v>
      </c>
      <c r="DA9" s="130" t="s">
        <v>2586</v>
      </c>
    </row>
    <row r="10" spans="1:105" ht="12" customHeight="1" x14ac:dyDescent="0.25">
      <c r="A10" s="97" t="s">
        <v>143</v>
      </c>
      <c r="B10" s="98">
        <v>743.78061257184129</v>
      </c>
      <c r="C10" s="98">
        <v>740.48321330390797</v>
      </c>
      <c r="D10" s="98">
        <v>730.84687967888885</v>
      </c>
      <c r="E10" s="98">
        <v>768.54802118207306</v>
      </c>
      <c r="F10" s="98">
        <v>764.54136014653966</v>
      </c>
      <c r="G10" s="98">
        <v>726.50609402604846</v>
      </c>
      <c r="H10" s="98">
        <v>816.59279146936069</v>
      </c>
      <c r="I10" s="98">
        <v>706.00255079261194</v>
      </c>
      <c r="J10" s="98">
        <v>672.56786701659325</v>
      </c>
      <c r="K10" s="98">
        <v>656.0799421390592</v>
      </c>
      <c r="L10" s="98">
        <v>690.04685640685227</v>
      </c>
      <c r="M10" s="98">
        <v>633.04196575644471</v>
      </c>
      <c r="N10" s="98">
        <v>603.06410116677819</v>
      </c>
      <c r="O10" s="98">
        <v>591.70879323005772</v>
      </c>
      <c r="P10" s="98">
        <v>599.57504741934133</v>
      </c>
      <c r="Q10" s="98">
        <v>629.24146741443894</v>
      </c>
      <c r="R10" s="98">
        <v>591.24299632630641</v>
      </c>
      <c r="S10" s="98">
        <v>682.48180453000919</v>
      </c>
      <c r="T10" s="98">
        <v>679.84317072708882</v>
      </c>
      <c r="U10" s="98">
        <v>611.73003016340999</v>
      </c>
      <c r="V10" s="98">
        <v>649.23079513783125</v>
      </c>
      <c r="W10" s="98">
        <v>574.32794101438697</v>
      </c>
      <c r="X10" s="98">
        <v>653.83550550924417</v>
      </c>
      <c r="Y10" s="98">
        <v>463.55098915493329</v>
      </c>
      <c r="DA10" s="63" t="s">
        <v>2587</v>
      </c>
    </row>
    <row r="11" spans="1:105" ht="12" customHeight="1" x14ac:dyDescent="0.25">
      <c r="A11" s="97" t="s">
        <v>124</v>
      </c>
      <c r="B11" s="98">
        <v>0</v>
      </c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22.387064759100291</v>
      </c>
      <c r="C19" s="122">
        <v>23.637732099146785</v>
      </c>
      <c r="D19" s="122">
        <v>20.927093627991592</v>
      </c>
      <c r="E19" s="122">
        <v>19.358960987296147</v>
      </c>
      <c r="F19" s="122">
        <v>19.971740754050387</v>
      </c>
      <c r="G19" s="122">
        <v>14.124060506937205</v>
      </c>
      <c r="H19" s="122">
        <v>14.853028172145866</v>
      </c>
      <c r="I19" s="122">
        <v>12.000051962160388</v>
      </c>
      <c r="J19" s="122">
        <v>9.909200838484935</v>
      </c>
      <c r="K19" s="122">
        <v>6.7511590841349989</v>
      </c>
      <c r="L19" s="122">
        <v>11.294564779494673</v>
      </c>
      <c r="M19" s="122">
        <v>14.604821469371549</v>
      </c>
      <c r="N19" s="122">
        <v>17.08765290449961</v>
      </c>
      <c r="O19" s="122">
        <v>14.58439987110685</v>
      </c>
      <c r="P19" s="122">
        <v>19.670289427629502</v>
      </c>
      <c r="Q19" s="122">
        <v>17.183832548597721</v>
      </c>
      <c r="R19" s="122">
        <v>12.339440120112219</v>
      </c>
      <c r="S19" s="122">
        <v>12.971685463324365</v>
      </c>
      <c r="T19" s="122">
        <v>14.712839411949087</v>
      </c>
      <c r="U19" s="122">
        <v>12.634694599573759</v>
      </c>
      <c r="V19" s="122">
        <v>11.186931729067661</v>
      </c>
      <c r="W19" s="122">
        <v>5.6438769538153313</v>
      </c>
      <c r="X19" s="122">
        <v>4.2977293204696219</v>
      </c>
      <c r="Y19" s="122">
        <v>4.490235037568338</v>
      </c>
      <c r="DA19" s="130" t="s">
        <v>2596</v>
      </c>
    </row>
    <row r="20" spans="1:105" ht="12" customHeight="1" x14ac:dyDescent="0.25">
      <c r="A20" s="97" t="s">
        <v>51</v>
      </c>
      <c r="B20" s="98">
        <v>364.18730433604605</v>
      </c>
      <c r="C20" s="98">
        <v>354.29525703147118</v>
      </c>
      <c r="D20" s="98">
        <v>347.23090591370357</v>
      </c>
      <c r="E20" s="98">
        <v>367.40117700863772</v>
      </c>
      <c r="F20" s="98">
        <v>374.23393828147528</v>
      </c>
      <c r="G20" s="98">
        <v>348.13596742764912</v>
      </c>
      <c r="H20" s="98">
        <v>421.61335995187545</v>
      </c>
      <c r="I20" s="98">
        <v>336.97929001732263</v>
      </c>
      <c r="J20" s="98">
        <v>348.4044987384566</v>
      </c>
      <c r="K20" s="98">
        <v>377.41395551689425</v>
      </c>
      <c r="L20" s="98">
        <v>419.24008225897626</v>
      </c>
      <c r="M20" s="98">
        <v>390.89640302543654</v>
      </c>
      <c r="N20" s="98">
        <v>381.7058780178059</v>
      </c>
      <c r="O20" s="98">
        <v>375.49498304500327</v>
      </c>
      <c r="P20" s="98">
        <v>369.77314864792345</v>
      </c>
      <c r="Q20" s="98">
        <v>388.54570684569592</v>
      </c>
      <c r="R20" s="98">
        <v>322.48654534560251</v>
      </c>
      <c r="S20" s="98">
        <v>370.79400757855973</v>
      </c>
      <c r="T20" s="98">
        <v>393.17697686240109</v>
      </c>
      <c r="U20" s="98">
        <v>411.08227634698392</v>
      </c>
      <c r="V20" s="98">
        <v>377.67475699612231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229.61286402059031</v>
      </c>
      <c r="C21" s="98">
        <v>249.30305620919779</v>
      </c>
      <c r="D21" s="98">
        <v>233.47764933494972</v>
      </c>
      <c r="E21" s="98">
        <v>230.63580758774708</v>
      </c>
      <c r="F21" s="98">
        <v>271.09327296194363</v>
      </c>
      <c r="G21" s="98">
        <v>212.43038878032911</v>
      </c>
      <c r="H21" s="98">
        <v>256.0712635626922</v>
      </c>
      <c r="I21" s="98">
        <v>260.82571900351684</v>
      </c>
      <c r="J21" s="98">
        <v>205.78187138336662</v>
      </c>
      <c r="K21" s="98">
        <v>61.94231445518043</v>
      </c>
      <c r="L21" s="98">
        <v>210.68123534748688</v>
      </c>
      <c r="M21" s="98">
        <v>275.25301048828777</v>
      </c>
      <c r="N21" s="98">
        <v>285.31233405089966</v>
      </c>
      <c r="O21" s="98">
        <v>209.96014418711488</v>
      </c>
      <c r="P21" s="98">
        <v>310.99739651645882</v>
      </c>
      <c r="Q21" s="98">
        <v>257.84356212185361</v>
      </c>
      <c r="R21" s="98">
        <v>200.90224879772293</v>
      </c>
      <c r="S21" s="98">
        <v>210.59593658308381</v>
      </c>
      <c r="T21" s="98">
        <v>259.30082756652314</v>
      </c>
      <c r="U21" s="98">
        <v>229.95600623221591</v>
      </c>
      <c r="V21" s="98">
        <v>278.88599066763243</v>
      </c>
      <c r="W21" s="98">
        <v>240.54479952578785</v>
      </c>
      <c r="X21" s="98">
        <v>204.88539266114088</v>
      </c>
      <c r="Y21" s="98">
        <v>229.91953034448872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3454.7310242276126</v>
      </c>
      <c r="C24" s="117">
        <f t="shared" si="7"/>
        <v>4136.3160784271595</v>
      </c>
      <c r="D24" s="117">
        <f t="shared" si="7"/>
        <v>3617.7350310688166</v>
      </c>
      <c r="E24" s="117">
        <f t="shared" si="7"/>
        <v>3674.1350777061152</v>
      </c>
      <c r="F24" s="117">
        <f t="shared" si="7"/>
        <v>4190.5155712330397</v>
      </c>
      <c r="G24" s="117">
        <f t="shared" si="7"/>
        <v>3148.9937347992127</v>
      </c>
      <c r="H24" s="117">
        <f t="shared" si="7"/>
        <v>3923.9073626631366</v>
      </c>
      <c r="I24" s="117">
        <f t="shared" si="7"/>
        <v>3121.5304822823136</v>
      </c>
      <c r="J24" s="117">
        <f t="shared" si="7"/>
        <v>2507.0876736954901</v>
      </c>
      <c r="K24" s="117">
        <f t="shared" si="7"/>
        <v>856.11022299607089</v>
      </c>
      <c r="L24" s="117">
        <f t="shared" si="7"/>
        <v>3679.2379474339987</v>
      </c>
      <c r="M24" s="117">
        <f t="shared" si="7"/>
        <v>3455.5866656112157</v>
      </c>
      <c r="N24" s="117">
        <f t="shared" si="7"/>
        <v>4048.4399865437222</v>
      </c>
      <c r="O24" s="117">
        <f t="shared" si="7"/>
        <v>3211.9337387183359</v>
      </c>
      <c r="P24" s="117">
        <f t="shared" si="7"/>
        <v>3172.1496110302992</v>
      </c>
      <c r="Q24" s="117">
        <f t="shared" si="7"/>
        <v>3090.7061968747412</v>
      </c>
      <c r="R24" s="117">
        <f t="shared" ref="R24:V24" si="8">R25+R28+R30+R39</f>
        <v>3264.1627824043171</v>
      </c>
      <c r="S24" s="117">
        <f t="shared" si="8"/>
        <v>3177.837828985183</v>
      </c>
      <c r="T24" s="117">
        <f t="shared" si="8"/>
        <v>3412.595974641094</v>
      </c>
      <c r="U24" s="117">
        <f t="shared" si="8"/>
        <v>3147.3114306195062</v>
      </c>
      <c r="V24" s="117">
        <f t="shared" si="8"/>
        <v>3280.6531627282461</v>
      </c>
      <c r="W24" s="117">
        <f t="shared" ref="W24:Y24" si="9">W25+W28+W30+W39</f>
        <v>3474.0495702891162</v>
      </c>
      <c r="X24" s="117">
        <f t="shared" si="9"/>
        <v>3003.6616682088261</v>
      </c>
      <c r="Y24" s="117">
        <f t="shared" si="9"/>
        <v>3596.449349270591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3436.9017262570374</v>
      </c>
      <c r="C25" s="122">
        <f t="shared" si="10"/>
        <v>4117.1083021852392</v>
      </c>
      <c r="D25" s="122">
        <f t="shared" si="10"/>
        <v>3600.4102194633033</v>
      </c>
      <c r="E25" s="122">
        <f t="shared" si="10"/>
        <v>3658.0473916066285</v>
      </c>
      <c r="F25" s="122">
        <f t="shared" si="10"/>
        <v>4173.189613048201</v>
      </c>
      <c r="G25" s="122">
        <f t="shared" si="10"/>
        <v>3136.9965558207655</v>
      </c>
      <c r="H25" s="122">
        <f t="shared" si="10"/>
        <v>3912.4284325770673</v>
      </c>
      <c r="I25" s="122">
        <f t="shared" si="10"/>
        <v>3112.0458151343</v>
      </c>
      <c r="J25" s="122">
        <f t="shared" si="10"/>
        <v>2500.3562051437498</v>
      </c>
      <c r="K25" s="122">
        <f t="shared" si="10"/>
        <v>854.34409012906531</v>
      </c>
      <c r="L25" s="122">
        <f t="shared" si="10"/>
        <v>3673.19416859493</v>
      </c>
      <c r="M25" s="122">
        <f t="shared" si="10"/>
        <v>3443.8393237075456</v>
      </c>
      <c r="N25" s="122">
        <f t="shared" si="10"/>
        <v>4032.3488853872295</v>
      </c>
      <c r="O25" s="122">
        <f t="shared" si="10"/>
        <v>3200.0027145500426</v>
      </c>
      <c r="P25" s="122">
        <f t="shared" si="10"/>
        <v>3154.8040015872025</v>
      </c>
      <c r="Q25" s="122">
        <f t="shared" si="10"/>
        <v>3077.2324164166621</v>
      </c>
      <c r="R25" s="122">
        <f t="shared" ref="R25:V25" si="11">SUM(R26:R27)</f>
        <v>3255.3380925379256</v>
      </c>
      <c r="S25" s="122">
        <f t="shared" si="11"/>
        <v>3169.3121150246739</v>
      </c>
      <c r="T25" s="122">
        <f t="shared" si="11"/>
        <v>3402.7652061883468</v>
      </c>
      <c r="U25" s="122">
        <f t="shared" si="11"/>
        <v>3139.377292771575</v>
      </c>
      <c r="V25" s="122">
        <f t="shared" si="11"/>
        <v>3272.1475234924601</v>
      </c>
      <c r="W25" s="122">
        <f t="shared" ref="W25:Y25" si="12">SUM(W26:W27)</f>
        <v>3468.1493187854812</v>
      </c>
      <c r="X25" s="122">
        <f t="shared" si="12"/>
        <v>2999.4424615839976</v>
      </c>
      <c r="Y25" s="122">
        <f t="shared" si="12"/>
        <v>3592.2527929507091</v>
      </c>
      <c r="DA25" s="130" t="s">
        <v>2601</v>
      </c>
    </row>
    <row r="26" spans="1:105" ht="12" customHeight="1" x14ac:dyDescent="0.25">
      <c r="A26" s="97" t="s">
        <v>74</v>
      </c>
      <c r="B26" s="98">
        <v>3436.9017262570374</v>
      </c>
      <c r="C26" s="98">
        <v>4117.1083021852392</v>
      </c>
      <c r="D26" s="98">
        <v>3600.4102194633033</v>
      </c>
      <c r="E26" s="98">
        <v>3658.0473916066285</v>
      </c>
      <c r="F26" s="98">
        <v>4173.189613048201</v>
      </c>
      <c r="G26" s="98">
        <v>3136.9965558207655</v>
      </c>
      <c r="H26" s="98">
        <v>3912.4284325770673</v>
      </c>
      <c r="I26" s="98">
        <v>3112.0458151343</v>
      </c>
      <c r="J26" s="98">
        <v>2500.3562051437498</v>
      </c>
      <c r="K26" s="98">
        <v>854.34409012906531</v>
      </c>
      <c r="L26" s="98">
        <v>3673.19416859493</v>
      </c>
      <c r="M26" s="98">
        <v>3443.8393237075456</v>
      </c>
      <c r="N26" s="98">
        <v>4032.3488853872295</v>
      </c>
      <c r="O26" s="98">
        <v>3200.0027145500426</v>
      </c>
      <c r="P26" s="98">
        <v>3154.8040015872025</v>
      </c>
      <c r="Q26" s="98">
        <v>3077.2324164166621</v>
      </c>
      <c r="R26" s="98">
        <v>3255.3380925379256</v>
      </c>
      <c r="S26" s="98">
        <v>3169.3121150246739</v>
      </c>
      <c r="T26" s="98">
        <v>3402.7652061883468</v>
      </c>
      <c r="U26" s="98">
        <v>3139.377292771575</v>
      </c>
      <c r="V26" s="98">
        <v>3272.1475234924601</v>
      </c>
      <c r="W26" s="98">
        <v>3468.1493187854812</v>
      </c>
      <c r="X26" s="98">
        <v>2999.4424615839976</v>
      </c>
      <c r="Y26" s="98">
        <v>3592.2527929507091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0</v>
      </c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2606</v>
      </c>
    </row>
    <row r="31" spans="1:105" ht="12" customHeight="1" x14ac:dyDescent="0.25">
      <c r="A31" s="97" t="s">
        <v>141</v>
      </c>
      <c r="B31" s="98">
        <v>0</v>
      </c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17.829297970575041</v>
      </c>
      <c r="C39" s="122">
        <v>19.207776241919959</v>
      </c>
      <c r="D39" s="122">
        <v>17.324811605513109</v>
      </c>
      <c r="E39" s="122">
        <v>16.087686099486781</v>
      </c>
      <c r="F39" s="122">
        <v>17.325958184839173</v>
      </c>
      <c r="G39" s="122">
        <v>11.997178978447321</v>
      </c>
      <c r="H39" s="122">
        <v>11.478930086069205</v>
      </c>
      <c r="I39" s="122">
        <v>9.4846671480134646</v>
      </c>
      <c r="J39" s="122">
        <v>6.7314685517402744</v>
      </c>
      <c r="K39" s="122">
        <v>1.7661328670055729</v>
      </c>
      <c r="L39" s="122">
        <v>6.0437788390687155</v>
      </c>
      <c r="M39" s="122">
        <v>11.747341903669955</v>
      </c>
      <c r="N39" s="122">
        <v>16.091101156492769</v>
      </c>
      <c r="O39" s="122">
        <v>11.931024168293296</v>
      </c>
      <c r="P39" s="122">
        <v>17.345609443096482</v>
      </c>
      <c r="Q39" s="122">
        <v>13.47378045807913</v>
      </c>
      <c r="R39" s="122">
        <v>8.8246898663915498</v>
      </c>
      <c r="S39" s="122">
        <v>8.5257139605090568</v>
      </c>
      <c r="T39" s="122">
        <v>9.8307684527472627</v>
      </c>
      <c r="U39" s="122">
        <v>7.9341378479313978</v>
      </c>
      <c r="V39" s="122">
        <v>8.5056392357857948</v>
      </c>
      <c r="W39" s="122">
        <v>5.9002515036347987</v>
      </c>
      <c r="X39" s="122">
        <v>4.2192066248286189</v>
      </c>
      <c r="Y39" s="122">
        <v>4.1965563198820739</v>
      </c>
      <c r="DA39" s="130" t="s">
        <v>2615</v>
      </c>
    </row>
    <row r="40" spans="1:105" ht="12" customHeight="1" x14ac:dyDescent="0.25">
      <c r="A40" s="97" t="s">
        <v>50</v>
      </c>
      <c r="B40" s="98">
        <v>229.61286402059031</v>
      </c>
      <c r="C40" s="98">
        <v>249.24745457601728</v>
      </c>
      <c r="D40" s="98">
        <v>233.49834999982693</v>
      </c>
      <c r="E40" s="98">
        <v>230.73394789104731</v>
      </c>
      <c r="F40" s="98">
        <v>271.34455173777053</v>
      </c>
      <c r="G40" s="98">
        <v>212.72961503529027</v>
      </c>
      <c r="H40" s="98">
        <v>256.4511685235351</v>
      </c>
      <c r="I40" s="98">
        <v>260.98281997668971</v>
      </c>
      <c r="J40" s="98">
        <v>205.94294876116285</v>
      </c>
      <c r="K40" s="98">
        <v>61.96396109482113</v>
      </c>
      <c r="L40" s="98">
        <v>210.72168197016524</v>
      </c>
      <c r="M40" s="98">
        <v>275.07759848116268</v>
      </c>
      <c r="N40" s="98">
        <v>285.12497142534522</v>
      </c>
      <c r="O40" s="98">
        <v>209.85659903993687</v>
      </c>
      <c r="P40" s="98">
        <v>310.88898621334414</v>
      </c>
      <c r="Q40" s="98">
        <v>257.77972991187721</v>
      </c>
      <c r="R40" s="98">
        <v>200.87765429065476</v>
      </c>
      <c r="S40" s="98">
        <v>210.6753508587739</v>
      </c>
      <c r="T40" s="98">
        <v>259.04912722573079</v>
      </c>
      <c r="U40" s="98">
        <v>229.1707234536639</v>
      </c>
      <c r="V40" s="98">
        <v>277.65209375642223</v>
      </c>
      <c r="W40" s="98">
        <v>239.7687388810408</v>
      </c>
      <c r="X40" s="98">
        <v>204.37191659549188</v>
      </c>
      <c r="Y40" s="98">
        <v>229.48966082443201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0</v>
      </c>
      <c r="C43" s="117">
        <f t="shared" si="14"/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0</v>
      </c>
      <c r="C44" s="122">
        <f t="shared" si="17"/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2619</v>
      </c>
    </row>
    <row r="45" spans="1:105" ht="12" customHeight="1" x14ac:dyDescent="0.25">
      <c r="A45" s="97" t="s">
        <v>211</v>
      </c>
      <c r="B45" s="98">
        <v>0</v>
      </c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0</v>
      </c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2624</v>
      </c>
    </row>
    <row r="50" spans="1:105" ht="12" customHeight="1" x14ac:dyDescent="0.25">
      <c r="A50" s="97" t="s">
        <v>138</v>
      </c>
      <c r="B50" s="98">
        <v>0</v>
      </c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2625</v>
      </c>
    </row>
    <row r="51" spans="1:105" ht="12" customHeight="1" x14ac:dyDescent="0.25">
      <c r="A51" s="97" t="s">
        <v>137</v>
      </c>
      <c r="B51" s="98">
        <v>0</v>
      </c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2626</v>
      </c>
    </row>
    <row r="52" spans="1:105" ht="12" customHeight="1" x14ac:dyDescent="0.25">
      <c r="A52" s="100" t="s">
        <v>211</v>
      </c>
      <c r="B52" s="101">
        <v>0</v>
      </c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0</v>
      </c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2633</v>
      </c>
    </row>
    <row r="59" spans="1:105" ht="12" customHeight="1" x14ac:dyDescent="0.25">
      <c r="A59" s="97" t="s">
        <v>50</v>
      </c>
      <c r="B59" s="98">
        <v>0</v>
      </c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3901.9368253463867</v>
      </c>
      <c r="C62" s="117">
        <f t="shared" si="21"/>
        <v>4418.425405226596</v>
      </c>
      <c r="D62" s="117">
        <f t="shared" si="21"/>
        <v>4070.8910943426167</v>
      </c>
      <c r="E62" s="117">
        <f t="shared" si="21"/>
        <v>4260.1385474117878</v>
      </c>
      <c r="F62" s="117">
        <f t="shared" si="21"/>
        <v>4108.3582911253034</v>
      </c>
      <c r="G62" s="117">
        <f t="shared" si="21"/>
        <v>4012.5474894122922</v>
      </c>
      <c r="H62" s="117">
        <f t="shared" si="21"/>
        <v>4069.2320899147426</v>
      </c>
      <c r="I62" s="117">
        <f t="shared" si="21"/>
        <v>3774.4922052583706</v>
      </c>
      <c r="J62" s="117">
        <f t="shared" si="21"/>
        <v>3783.6474773955379</v>
      </c>
      <c r="K62" s="117">
        <f t="shared" si="21"/>
        <v>3875.8011404339618</v>
      </c>
      <c r="L62" s="117">
        <f t="shared" si="21"/>
        <v>4524.158725795367</v>
      </c>
      <c r="M62" s="117">
        <f t="shared" si="21"/>
        <v>3897.4407997666481</v>
      </c>
      <c r="N62" s="117">
        <f t="shared" si="21"/>
        <v>3991.5889599356301</v>
      </c>
      <c r="O62" s="117">
        <f t="shared" si="21"/>
        <v>4115.1556111770433</v>
      </c>
      <c r="P62" s="117">
        <f t="shared" si="21"/>
        <v>3388.6898660239772</v>
      </c>
      <c r="Q62" s="117">
        <f t="shared" si="21"/>
        <v>3592.8175689018026</v>
      </c>
      <c r="R62" s="117">
        <f t="shared" ref="R62:V62" si="22">R63+R66+R68+R77</f>
        <v>3860.1018790587564</v>
      </c>
      <c r="S62" s="117">
        <f t="shared" si="22"/>
        <v>3803.8606010758531</v>
      </c>
      <c r="T62" s="117">
        <f t="shared" si="22"/>
        <v>3563.453499471093</v>
      </c>
      <c r="U62" s="117">
        <f t="shared" si="22"/>
        <v>3408.2524693160058</v>
      </c>
      <c r="V62" s="117">
        <f t="shared" si="22"/>
        <v>3526.0728920178299</v>
      </c>
      <c r="W62" s="117">
        <f t="shared" ref="W62:Y62" si="23">W63+W66+W68+W77</f>
        <v>3951.6194142167888</v>
      </c>
      <c r="X62" s="117">
        <f t="shared" si="23"/>
        <v>3262.3101671016257</v>
      </c>
      <c r="Y62" s="117">
        <f t="shared" si="23"/>
        <v>2879.9411102395088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3246.2753083164839</v>
      </c>
      <c r="C63" s="122">
        <f t="shared" si="24"/>
        <v>3718.5428598334142</v>
      </c>
      <c r="D63" s="122">
        <f t="shared" si="24"/>
        <v>3403.8084344302033</v>
      </c>
      <c r="E63" s="122">
        <f t="shared" si="24"/>
        <v>3553.9634780825791</v>
      </c>
      <c r="F63" s="122">
        <f t="shared" si="24"/>
        <v>3424.556106795058</v>
      </c>
      <c r="G63" s="122">
        <f t="shared" si="24"/>
        <v>3297.4231545199332</v>
      </c>
      <c r="H63" s="122">
        <f t="shared" si="24"/>
        <v>3351.9467186975553</v>
      </c>
      <c r="I63" s="122">
        <f t="shared" si="24"/>
        <v>3107.2707743436495</v>
      </c>
      <c r="J63" s="122">
        <f t="shared" si="24"/>
        <v>3120.7415630997316</v>
      </c>
      <c r="K63" s="122">
        <f t="shared" si="24"/>
        <v>3220.6175572074048</v>
      </c>
      <c r="L63" s="122">
        <f t="shared" si="24"/>
        <v>3819.0358824902883</v>
      </c>
      <c r="M63" s="122">
        <f t="shared" si="24"/>
        <v>3305.7309094217044</v>
      </c>
      <c r="N63" s="122">
        <f t="shared" si="24"/>
        <v>3393.613404322869</v>
      </c>
      <c r="O63" s="122">
        <f t="shared" si="24"/>
        <v>3511.8340863950493</v>
      </c>
      <c r="P63" s="122">
        <f t="shared" si="24"/>
        <v>2863.2096283657024</v>
      </c>
      <c r="Q63" s="122">
        <f t="shared" si="24"/>
        <v>3030.6467361592199</v>
      </c>
      <c r="R63" s="122">
        <f t="shared" ref="R63:V63" si="25">SUM(R64:R65)</f>
        <v>3254.417976454155</v>
      </c>
      <c r="S63" s="122">
        <f t="shared" si="25"/>
        <v>3189.1374821861818</v>
      </c>
      <c r="T63" s="122">
        <f t="shared" si="25"/>
        <v>2985.5632450598964</v>
      </c>
      <c r="U63" s="122">
        <f t="shared" si="25"/>
        <v>2859.1062916558744</v>
      </c>
      <c r="V63" s="122">
        <f t="shared" si="25"/>
        <v>2940.6326466374444</v>
      </c>
      <c r="W63" s="122">
        <f t="shared" ref="W63:Y63" si="26">SUM(W64:W65)</f>
        <v>3331.1596054445877</v>
      </c>
      <c r="X63" s="122">
        <f t="shared" si="26"/>
        <v>2785.1619182744516</v>
      </c>
      <c r="Y63" s="122">
        <f t="shared" si="26"/>
        <v>2431.4830458790789</v>
      </c>
      <c r="DA63" s="130" t="s">
        <v>2637</v>
      </c>
    </row>
    <row r="64" spans="1:105" ht="12" customHeight="1" x14ac:dyDescent="0.25">
      <c r="A64" s="97" t="s">
        <v>212</v>
      </c>
      <c r="B64" s="98">
        <v>3246.2753083164839</v>
      </c>
      <c r="C64" s="98">
        <v>3718.5428598334142</v>
      </c>
      <c r="D64" s="98">
        <v>3403.8084344302033</v>
      </c>
      <c r="E64" s="98">
        <v>3553.9634780825791</v>
      </c>
      <c r="F64" s="98">
        <v>3424.556106795058</v>
      </c>
      <c r="G64" s="98">
        <v>3297.4231545199332</v>
      </c>
      <c r="H64" s="98">
        <v>3351.9467186975553</v>
      </c>
      <c r="I64" s="98">
        <v>3107.2707743436495</v>
      </c>
      <c r="J64" s="98">
        <v>3120.7415630997316</v>
      </c>
      <c r="K64" s="98">
        <v>3220.6175572074048</v>
      </c>
      <c r="L64" s="98">
        <v>3819.0358824902883</v>
      </c>
      <c r="M64" s="98">
        <v>3305.7309094217044</v>
      </c>
      <c r="N64" s="98">
        <v>3393.613404322869</v>
      </c>
      <c r="O64" s="98">
        <v>3511.8340863950493</v>
      </c>
      <c r="P64" s="98">
        <v>2863.2096283657024</v>
      </c>
      <c r="Q64" s="98">
        <v>3030.6467361592199</v>
      </c>
      <c r="R64" s="98">
        <v>3254.417976454155</v>
      </c>
      <c r="S64" s="98">
        <v>3189.1374821861818</v>
      </c>
      <c r="T64" s="98">
        <v>2985.5632450598964</v>
      </c>
      <c r="U64" s="98">
        <v>2859.1062916558744</v>
      </c>
      <c r="V64" s="98">
        <v>2940.6326466374444</v>
      </c>
      <c r="W64" s="98">
        <v>3331.1596054445877</v>
      </c>
      <c r="X64" s="98">
        <v>2785.1619182744516</v>
      </c>
      <c r="Y64" s="98">
        <v>2431.4830458790789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467.62047273690513</v>
      </c>
      <c r="C68" s="122">
        <v>500.91429801140345</v>
      </c>
      <c r="D68" s="122">
        <v>476.30343036312871</v>
      </c>
      <c r="E68" s="122">
        <v>500.81043363504756</v>
      </c>
      <c r="F68" s="122">
        <v>479.26371872963057</v>
      </c>
      <c r="G68" s="122">
        <v>502.17254265545625</v>
      </c>
      <c r="H68" s="122">
        <v>491.06899279983571</v>
      </c>
      <c r="I68" s="122">
        <v>466.69178528518285</v>
      </c>
      <c r="J68" s="122">
        <v>452.63376366904396</v>
      </c>
      <c r="K68" s="122">
        <v>432.60526032237351</v>
      </c>
      <c r="L68" s="122">
        <v>458.0827302937891</v>
      </c>
      <c r="M68" s="122">
        <v>384.80110022265808</v>
      </c>
      <c r="N68" s="122">
        <v>375.4581256346566</v>
      </c>
      <c r="O68" s="122">
        <v>373.46321121538057</v>
      </c>
      <c r="P68" s="122">
        <v>342.01217396468689</v>
      </c>
      <c r="Q68" s="122">
        <v>356.61335523909662</v>
      </c>
      <c r="R68" s="122">
        <v>385.69763085385108</v>
      </c>
      <c r="S68" s="122">
        <v>397.83193073062853</v>
      </c>
      <c r="T68" s="122">
        <v>376.14982021308987</v>
      </c>
      <c r="U68" s="122">
        <v>357.08501292669263</v>
      </c>
      <c r="V68" s="122">
        <v>375.94477141416553</v>
      </c>
      <c r="W68" s="122">
        <v>367.30473030288033</v>
      </c>
      <c r="X68" s="122">
        <v>295.48143607639452</v>
      </c>
      <c r="Y68" s="122">
        <v>261.26032175459159</v>
      </c>
      <c r="DA68" s="130" t="s">
        <v>2642</v>
      </c>
    </row>
    <row r="69" spans="1:105" ht="12" customHeight="1" x14ac:dyDescent="0.25">
      <c r="A69" s="97" t="s">
        <v>134</v>
      </c>
      <c r="B69" s="98">
        <v>480.638989792686</v>
      </c>
      <c r="C69" s="98">
        <v>515.41476646769354</v>
      </c>
      <c r="D69" s="98">
        <v>488.76879045304065</v>
      </c>
      <c r="E69" s="98">
        <v>514.58017555380013</v>
      </c>
      <c r="F69" s="98">
        <v>493.92072311867577</v>
      </c>
      <c r="G69" s="98">
        <v>519.93818336845948</v>
      </c>
      <c r="H69" s="98">
        <v>503.61804572682615</v>
      </c>
      <c r="I69" s="98">
        <v>474.31764062133203</v>
      </c>
      <c r="J69" s="98">
        <v>467.20386968305718</v>
      </c>
      <c r="K69" s="98">
        <v>443.0483263407217</v>
      </c>
      <c r="L69" s="98">
        <v>467.28952281976598</v>
      </c>
      <c r="M69" s="98">
        <v>393.54596042835152</v>
      </c>
      <c r="N69" s="98">
        <v>388.56098124933823</v>
      </c>
      <c r="O69" s="98">
        <v>384.48620199643983</v>
      </c>
      <c r="P69" s="98">
        <v>352.04548633411156</v>
      </c>
      <c r="Q69" s="98">
        <v>367.06836448027843</v>
      </c>
      <c r="R69" s="98">
        <v>397.03695135319384</v>
      </c>
      <c r="S69" s="98">
        <v>409.58741050915938</v>
      </c>
      <c r="T69" s="98">
        <v>387.23304897491249</v>
      </c>
      <c r="U69" s="98">
        <v>367.54998570893008</v>
      </c>
      <c r="V69" s="98">
        <v>387.53197719889897</v>
      </c>
      <c r="W69" s="98">
        <v>381.01933334444874</v>
      </c>
      <c r="X69" s="98">
        <v>308.5962272487335</v>
      </c>
      <c r="Y69" s="98">
        <v>281.1904849781763</v>
      </c>
      <c r="DA69" s="63" t="s">
        <v>2643</v>
      </c>
    </row>
    <row r="70" spans="1:105" ht="12" customHeight="1" x14ac:dyDescent="0.25">
      <c r="A70" s="97" t="s">
        <v>133</v>
      </c>
      <c r="B70" s="98">
        <v>0</v>
      </c>
      <c r="C70" s="98">
        <v>0</v>
      </c>
      <c r="D70" s="98">
        <v>0</v>
      </c>
      <c r="E70" s="98">
        <v>228.59044165325989</v>
      </c>
      <c r="F70" s="98">
        <v>223.09190922505334</v>
      </c>
      <c r="G70" s="98">
        <v>228.62611774900125</v>
      </c>
      <c r="H70" s="98">
        <v>232.68973825657483</v>
      </c>
      <c r="I70" s="98">
        <v>216.36727002536628</v>
      </c>
      <c r="J70" s="98">
        <v>209.89339750555018</v>
      </c>
      <c r="K70" s="98">
        <v>202.6861868639171</v>
      </c>
      <c r="L70" s="98">
        <v>209.55806347877191</v>
      </c>
      <c r="M70" s="98">
        <v>159.99495891313356</v>
      </c>
      <c r="N70" s="98">
        <v>155.88515142430799</v>
      </c>
      <c r="O70" s="98">
        <v>152.45284499633019</v>
      </c>
      <c r="P70" s="98">
        <v>150.18113547770054</v>
      </c>
      <c r="Q70" s="98">
        <v>148.06267129389224</v>
      </c>
      <c r="R70" s="98">
        <v>154.82809472066904</v>
      </c>
      <c r="S70" s="98">
        <v>167.28245046138329</v>
      </c>
      <c r="T70" s="98">
        <v>163.44068885604017</v>
      </c>
      <c r="U70" s="98">
        <v>156.08003603151164</v>
      </c>
      <c r="V70" s="98">
        <v>175.05966336656272</v>
      </c>
      <c r="W70" s="98">
        <v>151.33941139443758</v>
      </c>
      <c r="X70" s="98">
        <v>131.28453807496737</v>
      </c>
      <c r="Y70" s="98">
        <v>103.25124204747674</v>
      </c>
      <c r="DA70" s="63" t="s">
        <v>2644</v>
      </c>
    </row>
    <row r="71" spans="1:105" ht="12" customHeight="1" x14ac:dyDescent="0.25">
      <c r="A71" s="100" t="s">
        <v>212</v>
      </c>
      <c r="B71" s="101">
        <v>0</v>
      </c>
      <c r="C71" s="101">
        <v>0</v>
      </c>
      <c r="D71" s="101">
        <v>0</v>
      </c>
      <c r="E71" s="101">
        <v>228.59044165325989</v>
      </c>
      <c r="F71" s="101">
        <v>223.09190922505334</v>
      </c>
      <c r="G71" s="101">
        <v>228.62611774900125</v>
      </c>
      <c r="H71" s="101">
        <v>232.68973825657483</v>
      </c>
      <c r="I71" s="101">
        <v>216.36727002536628</v>
      </c>
      <c r="J71" s="101">
        <v>209.89339750555018</v>
      </c>
      <c r="K71" s="101">
        <v>202.6861868639171</v>
      </c>
      <c r="L71" s="101">
        <v>209.55806347877191</v>
      </c>
      <c r="M71" s="101">
        <v>159.99495891313356</v>
      </c>
      <c r="N71" s="101">
        <v>155.88515142430799</v>
      </c>
      <c r="O71" s="101">
        <v>152.45284499633019</v>
      </c>
      <c r="P71" s="101">
        <v>150.18113547770054</v>
      </c>
      <c r="Q71" s="101">
        <v>148.06267129389224</v>
      </c>
      <c r="R71" s="101">
        <v>154.82809472066904</v>
      </c>
      <c r="S71" s="101">
        <v>167.28245046138329</v>
      </c>
      <c r="T71" s="101">
        <v>163.44068885604017</v>
      </c>
      <c r="U71" s="101">
        <v>156.08003603151164</v>
      </c>
      <c r="V71" s="101">
        <v>175.05966336656272</v>
      </c>
      <c r="W71" s="101">
        <v>151.33941139443758</v>
      </c>
      <c r="X71" s="101">
        <v>131.28453807496737</v>
      </c>
      <c r="Y71" s="101">
        <v>103.25124204747674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188.04104429299784</v>
      </c>
      <c r="C77" s="122">
        <v>198.9682473817781</v>
      </c>
      <c r="D77" s="122">
        <v>190.77922954928454</v>
      </c>
      <c r="E77" s="122">
        <v>205.36463569416168</v>
      </c>
      <c r="F77" s="122">
        <v>204.53846560061484</v>
      </c>
      <c r="G77" s="122">
        <v>212.95179223690286</v>
      </c>
      <c r="H77" s="122">
        <v>226.21637841735188</v>
      </c>
      <c r="I77" s="122">
        <v>200.52964562953824</v>
      </c>
      <c r="J77" s="122">
        <v>210.27215062676223</v>
      </c>
      <c r="K77" s="122">
        <v>222.57832290418355</v>
      </c>
      <c r="L77" s="122">
        <v>247.04011301128929</v>
      </c>
      <c r="M77" s="122">
        <v>206.9087901222855</v>
      </c>
      <c r="N77" s="122">
        <v>222.5174299781049</v>
      </c>
      <c r="O77" s="122">
        <v>229.85831356661342</v>
      </c>
      <c r="P77" s="122">
        <v>183.46806369358774</v>
      </c>
      <c r="Q77" s="122">
        <v>205.55747750348607</v>
      </c>
      <c r="R77" s="122">
        <v>219.98627175075049</v>
      </c>
      <c r="S77" s="122">
        <v>216.89118815904271</v>
      </c>
      <c r="T77" s="122">
        <v>201.74043419810701</v>
      </c>
      <c r="U77" s="122">
        <v>192.0611647334386</v>
      </c>
      <c r="V77" s="122">
        <v>209.49547396621961</v>
      </c>
      <c r="W77" s="122">
        <v>253.1550784693207</v>
      </c>
      <c r="X77" s="122">
        <v>181.66681275077985</v>
      </c>
      <c r="Y77" s="122">
        <v>187.19774260583819</v>
      </c>
      <c r="DA77" s="130" t="s">
        <v>2651</v>
      </c>
    </row>
    <row r="78" spans="1:105" ht="12" customHeight="1" x14ac:dyDescent="0.25">
      <c r="A78" s="97" t="s">
        <v>189</v>
      </c>
      <c r="B78" s="98">
        <v>203.38552272385044</v>
      </c>
      <c r="C78" s="98">
        <v>214.92188767043547</v>
      </c>
      <c r="D78" s="98">
        <v>203.63301904139746</v>
      </c>
      <c r="E78" s="98">
        <v>217.396085934203</v>
      </c>
      <c r="F78" s="98">
        <v>214.93875366649129</v>
      </c>
      <c r="G78" s="98">
        <v>222.92799954637124</v>
      </c>
      <c r="H78" s="98">
        <v>233.19378754929872</v>
      </c>
      <c r="I78" s="98">
        <v>204.09574112139418</v>
      </c>
      <c r="J78" s="98">
        <v>217.03284741935758</v>
      </c>
      <c r="K78" s="98">
        <v>227.83220011924874</v>
      </c>
      <c r="L78" s="98">
        <v>251.85485039874808</v>
      </c>
      <c r="M78" s="98">
        <v>211.48029696599059</v>
      </c>
      <c r="N78" s="98">
        <v>230.13686254119779</v>
      </c>
      <c r="O78" s="98">
        <v>236.4935011749368</v>
      </c>
      <c r="P78" s="98">
        <v>188.74621845847949</v>
      </c>
      <c r="Q78" s="98">
        <v>211.43930154157573</v>
      </c>
      <c r="R78" s="98">
        <v>226.23846192180434</v>
      </c>
      <c r="S78" s="98">
        <v>223.02748289473888</v>
      </c>
      <c r="T78" s="98">
        <v>207.43341712064185</v>
      </c>
      <c r="U78" s="98">
        <v>197.48243907130271</v>
      </c>
      <c r="V78" s="98">
        <v>216.03552313047146</v>
      </c>
      <c r="W78" s="98">
        <v>263.1691831985741</v>
      </c>
      <c r="X78" s="98">
        <v>191.04339307596902</v>
      </c>
      <c r="Y78" s="98">
        <v>202.94060748498472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16.515503078985564</v>
      </c>
      <c r="C81" s="117">
        <f t="shared" si="28"/>
        <v>17.756900059973578</v>
      </c>
      <c r="D81" s="117">
        <f t="shared" si="28"/>
        <v>14.530892379682488</v>
      </c>
      <c r="E81" s="117">
        <f t="shared" si="28"/>
        <v>12.380778055540471</v>
      </c>
      <c r="F81" s="117">
        <f t="shared" si="28"/>
        <v>12.636198534947498</v>
      </c>
      <c r="G81" s="117">
        <f t="shared" si="28"/>
        <v>7.7601488016185289</v>
      </c>
      <c r="H81" s="117">
        <f t="shared" si="28"/>
        <v>8.0432291800104441</v>
      </c>
      <c r="I81" s="117">
        <f t="shared" si="28"/>
        <v>6.2146245395615338</v>
      </c>
      <c r="J81" s="117">
        <f t="shared" si="28"/>
        <v>4.3451668183727499</v>
      </c>
      <c r="K81" s="117">
        <f t="shared" si="28"/>
        <v>1.3261773100394765</v>
      </c>
      <c r="L81" s="117">
        <f t="shared" si="28"/>
        <v>4.6072930065430802</v>
      </c>
      <c r="M81" s="117">
        <f t="shared" si="28"/>
        <v>7.9382413186805314</v>
      </c>
      <c r="N81" s="117">
        <f t="shared" si="28"/>
        <v>10.718863095288922</v>
      </c>
      <c r="O81" s="117">
        <f t="shared" si="28"/>
        <v>8.5342101107215207</v>
      </c>
      <c r="P81" s="117">
        <f t="shared" si="28"/>
        <v>13.280975262893429</v>
      </c>
      <c r="Q81" s="117">
        <f t="shared" si="28"/>
        <v>10.539413081066725</v>
      </c>
      <c r="R81" s="117">
        <f t="shared" ref="R81:V81" si="29">R82+R85+R87+R100</f>
        <v>7.0769269185351495</v>
      </c>
      <c r="S81" s="117">
        <f t="shared" si="29"/>
        <v>6.9979408722648362</v>
      </c>
      <c r="T81" s="117">
        <f t="shared" si="29"/>
        <v>8.424089372157745</v>
      </c>
      <c r="U81" s="117">
        <f t="shared" si="29"/>
        <v>7.2348401205997037</v>
      </c>
      <c r="V81" s="117">
        <f t="shared" si="29"/>
        <v>8.2308419262454873</v>
      </c>
      <c r="W81" s="117">
        <f t="shared" ref="W81:Y81" si="30">W82+W85+W87+W100</f>
        <v>5.564051520157312</v>
      </c>
      <c r="X81" s="117">
        <f t="shared" si="30"/>
        <v>4.1371391319965412</v>
      </c>
      <c r="Y81" s="117">
        <f t="shared" si="30"/>
        <v>4.1420739655811678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0</v>
      </c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0</v>
      </c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16.515503078985564</v>
      </c>
      <c r="C100" s="122">
        <v>17.756900059973578</v>
      </c>
      <c r="D100" s="122">
        <v>14.530892379682488</v>
      </c>
      <c r="E100" s="122">
        <v>12.380778055540471</v>
      </c>
      <c r="F100" s="122">
        <v>12.636198534947498</v>
      </c>
      <c r="G100" s="122">
        <v>7.7601488016185289</v>
      </c>
      <c r="H100" s="122">
        <v>8.0432291800104441</v>
      </c>
      <c r="I100" s="122">
        <v>6.2146245395615338</v>
      </c>
      <c r="J100" s="122">
        <v>4.3451668183727499</v>
      </c>
      <c r="K100" s="122">
        <v>1.3261773100394765</v>
      </c>
      <c r="L100" s="122">
        <v>4.6072930065430802</v>
      </c>
      <c r="M100" s="122">
        <v>7.9382413186805314</v>
      </c>
      <c r="N100" s="122">
        <v>10.718863095288922</v>
      </c>
      <c r="O100" s="122">
        <v>8.5342101107215207</v>
      </c>
      <c r="P100" s="122">
        <v>13.280975262893429</v>
      </c>
      <c r="Q100" s="122">
        <v>10.539413081066725</v>
      </c>
      <c r="R100" s="122">
        <v>7.0769269185351495</v>
      </c>
      <c r="S100" s="122">
        <v>6.9979408722648362</v>
      </c>
      <c r="T100" s="122">
        <v>8.424089372157745</v>
      </c>
      <c r="U100" s="122">
        <v>7.2348401205997037</v>
      </c>
      <c r="V100" s="122">
        <v>8.2308419262454873</v>
      </c>
      <c r="W100" s="122">
        <v>5.564051520157312</v>
      </c>
      <c r="X100" s="122">
        <v>4.1371391319965412</v>
      </c>
      <c r="Y100" s="122">
        <v>4.1420739655811678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229.61286402059034</v>
      </c>
      <c r="C102" s="98">
        <v>249.15515672380255</v>
      </c>
      <c r="D102" s="98">
        <v>233.24279707306374</v>
      </c>
      <c r="E102" s="98">
        <v>230.31843536263852</v>
      </c>
      <c r="F102" s="98">
        <v>270.63790818677035</v>
      </c>
      <c r="G102" s="98">
        <v>212.05731441121347</v>
      </c>
      <c r="H102" s="98">
        <v>255.83749941333176</v>
      </c>
      <c r="I102" s="98">
        <v>260.81093823878564</v>
      </c>
      <c r="J102" s="98">
        <v>205.76221688325543</v>
      </c>
      <c r="K102" s="98">
        <v>61.943895440690405</v>
      </c>
      <c r="L102" s="98">
        <v>210.72440477971787</v>
      </c>
      <c r="M102" s="98">
        <v>275.26570333002451</v>
      </c>
      <c r="N102" s="98">
        <v>285.30013445944047</v>
      </c>
      <c r="O102" s="98">
        <v>209.94090270403535</v>
      </c>
      <c r="P102" s="98">
        <v>310.93106791950498</v>
      </c>
      <c r="Q102" s="98">
        <v>257.77808439529184</v>
      </c>
      <c r="R102" s="98">
        <v>200.8530420945946</v>
      </c>
      <c r="S102" s="98">
        <v>210.5716564851941</v>
      </c>
      <c r="T102" s="98">
        <v>258.95057683401058</v>
      </c>
      <c r="U102" s="98">
        <v>228.9659704592832</v>
      </c>
      <c r="V102" s="98">
        <v>277.90209302801998</v>
      </c>
      <c r="W102" s="98">
        <v>239.81936727581692</v>
      </c>
      <c r="X102" s="98">
        <v>204.23717362841248</v>
      </c>
      <c r="Y102" s="98">
        <v>229.26501946058795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17.829208809761656</v>
      </c>
      <c r="C124" s="117">
        <f t="shared" si="42"/>
        <v>19.181041499705223</v>
      </c>
      <c r="D124" s="117">
        <f t="shared" si="42"/>
        <v>16.369449027856035</v>
      </c>
      <c r="E124" s="117">
        <f t="shared" si="42"/>
        <v>14.484239226121517</v>
      </c>
      <c r="F124" s="117">
        <f t="shared" si="42"/>
        <v>15.182504243424209</v>
      </c>
      <c r="G124" s="117">
        <f t="shared" si="42"/>
        <v>9.5639236350528432</v>
      </c>
      <c r="H124" s="117">
        <f t="shared" si="42"/>
        <v>9.487926540793751</v>
      </c>
      <c r="I124" s="117">
        <f t="shared" si="42"/>
        <v>7.3515726701994701</v>
      </c>
      <c r="J124" s="117">
        <f t="shared" si="42"/>
        <v>5.0718150208595683</v>
      </c>
      <c r="K124" s="117">
        <f t="shared" si="42"/>
        <v>1.4472316305095507</v>
      </c>
      <c r="L124" s="117">
        <f t="shared" si="42"/>
        <v>4.9815457405018773</v>
      </c>
      <c r="M124" s="117">
        <f t="shared" si="42"/>
        <v>8.1409714759712042</v>
      </c>
      <c r="N124" s="117">
        <f t="shared" si="42"/>
        <v>10.931010743598472</v>
      </c>
      <c r="O124" s="117">
        <f t="shared" si="42"/>
        <v>8.8834678770466606</v>
      </c>
      <c r="P124" s="117">
        <f t="shared" si="42"/>
        <v>14.029922931607324</v>
      </c>
      <c r="Q124" s="117">
        <f t="shared" si="42"/>
        <v>11.43918227339619</v>
      </c>
      <c r="R124" s="117">
        <f t="shared" ref="R124:V124" si="43">R125+R128+R130+R139</f>
        <v>7.7897711204389966</v>
      </c>
      <c r="S124" s="117">
        <f t="shared" si="43"/>
        <v>7.7089657652810315</v>
      </c>
      <c r="T124" s="117">
        <f t="shared" si="43"/>
        <v>9.1449579106599046</v>
      </c>
      <c r="U124" s="117">
        <f t="shared" si="43"/>
        <v>7.5240739888351369</v>
      </c>
      <c r="V124" s="117">
        <f t="shared" si="43"/>
        <v>8.2424162451803138</v>
      </c>
      <c r="W124" s="117">
        <f t="shared" ref="W124:Y124" si="44">W125+W128+W130+W139</f>
        <v>5.6088495087778298</v>
      </c>
      <c r="X124" s="117">
        <f t="shared" si="44"/>
        <v>4.1894080140726366</v>
      </c>
      <c r="Y124" s="117">
        <f t="shared" si="44"/>
        <v>4.3651032517429265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17.829208809761656</v>
      </c>
      <c r="C139" s="122">
        <v>19.181041499705223</v>
      </c>
      <c r="D139" s="122">
        <v>16.369449027856035</v>
      </c>
      <c r="E139" s="122">
        <v>14.484239226121517</v>
      </c>
      <c r="F139" s="122">
        <v>15.182504243424209</v>
      </c>
      <c r="G139" s="122">
        <v>9.5639236350528432</v>
      </c>
      <c r="H139" s="122">
        <v>9.487926540793751</v>
      </c>
      <c r="I139" s="122">
        <v>7.3515726701994701</v>
      </c>
      <c r="J139" s="122">
        <v>5.0718150208595683</v>
      </c>
      <c r="K139" s="122">
        <v>1.4472316305095507</v>
      </c>
      <c r="L139" s="122">
        <v>4.9815457405018773</v>
      </c>
      <c r="M139" s="122">
        <v>8.1409714759712042</v>
      </c>
      <c r="N139" s="122">
        <v>10.931010743598472</v>
      </c>
      <c r="O139" s="122">
        <v>8.8834678770466606</v>
      </c>
      <c r="P139" s="122">
        <v>14.029922931607324</v>
      </c>
      <c r="Q139" s="122">
        <v>11.43918227339619</v>
      </c>
      <c r="R139" s="122">
        <v>7.7897711204389966</v>
      </c>
      <c r="S139" s="122">
        <v>7.7089657652810315</v>
      </c>
      <c r="T139" s="122">
        <v>9.1449579106599046</v>
      </c>
      <c r="U139" s="122">
        <v>7.5240739888351369</v>
      </c>
      <c r="V139" s="122">
        <v>8.2424162451803138</v>
      </c>
      <c r="W139" s="122">
        <v>5.6088495087778298</v>
      </c>
      <c r="X139" s="122">
        <v>4.1894080140726366</v>
      </c>
      <c r="Y139" s="122">
        <v>4.3651032517429265</v>
      </c>
      <c r="DA139" s="130" t="s">
        <v>2710</v>
      </c>
    </row>
    <row r="140" spans="1:105" ht="12" customHeight="1" x14ac:dyDescent="0.25">
      <c r="A140" s="97" t="s">
        <v>50</v>
      </c>
      <c r="B140" s="98">
        <v>229.61286402059034</v>
      </c>
      <c r="C140" s="98">
        <v>249.18743607873785</v>
      </c>
      <c r="D140" s="98">
        <v>233.34387163074936</v>
      </c>
      <c r="E140" s="98">
        <v>230.48797480879321</v>
      </c>
      <c r="F140" s="98">
        <v>270.95140470433529</v>
      </c>
      <c r="G140" s="98">
        <v>212.32211474547748</v>
      </c>
      <c r="H140" s="98">
        <v>256.06200669870765</v>
      </c>
      <c r="I140" s="98">
        <v>260.88822948968811</v>
      </c>
      <c r="J140" s="98">
        <v>205.82765361283609</v>
      </c>
      <c r="K140" s="98">
        <v>61.959173277497392</v>
      </c>
      <c r="L140" s="98">
        <v>210.77120874748329</v>
      </c>
      <c r="M140" s="98">
        <v>275.34471899529785</v>
      </c>
      <c r="N140" s="98">
        <v>285.34443229601737</v>
      </c>
      <c r="O140" s="98">
        <v>209.95642493797956</v>
      </c>
      <c r="P140" s="98">
        <v>310.97505592117869</v>
      </c>
      <c r="Q140" s="98">
        <v>257.81476736378187</v>
      </c>
      <c r="R140" s="98">
        <v>200.8774278198436</v>
      </c>
      <c r="S140" s="98">
        <v>210.58876722307988</v>
      </c>
      <c r="T140" s="98">
        <v>259.32712367718921</v>
      </c>
      <c r="U140" s="98">
        <v>229.62365400642304</v>
      </c>
      <c r="V140" s="98">
        <v>278.35025576169295</v>
      </c>
      <c r="W140" s="98">
        <v>240.07127395962908</v>
      </c>
      <c r="X140" s="98">
        <v>204.47942462976022</v>
      </c>
      <c r="Y140" s="98">
        <v>229.47839572056441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17.827085715884344</v>
      </c>
      <c r="C143" s="117">
        <f t="shared" si="49"/>
        <v>18.82804244887587</v>
      </c>
      <c r="D143" s="117">
        <f t="shared" si="49"/>
        <v>12.668379008100526</v>
      </c>
      <c r="E143" s="117">
        <f t="shared" si="49"/>
        <v>10.163573854443229</v>
      </c>
      <c r="F143" s="117">
        <f t="shared" si="49"/>
        <v>10.757838676986518</v>
      </c>
      <c r="G143" s="117">
        <f t="shared" si="49"/>
        <v>6.7650896027931182</v>
      </c>
      <c r="H143" s="117">
        <f t="shared" si="49"/>
        <v>7.9689200765193222</v>
      </c>
      <c r="I143" s="117">
        <f t="shared" si="49"/>
        <v>5.9314719858467893</v>
      </c>
      <c r="J143" s="117">
        <f t="shared" si="49"/>
        <v>4.1675260411480775</v>
      </c>
      <c r="K143" s="117">
        <f t="shared" si="49"/>
        <v>1.4061733917398866</v>
      </c>
      <c r="L143" s="117">
        <f t="shared" si="49"/>
        <v>5.0072362735929312</v>
      </c>
      <c r="M143" s="117">
        <f t="shared" si="49"/>
        <v>8.9857587887948416</v>
      </c>
      <c r="N143" s="117">
        <f t="shared" si="49"/>
        <v>12.039154162058852</v>
      </c>
      <c r="O143" s="117">
        <f t="shared" si="49"/>
        <v>9.3402763661910786</v>
      </c>
      <c r="P143" s="117">
        <f t="shared" si="49"/>
        <v>14.504502125569784</v>
      </c>
      <c r="Q143" s="117">
        <f t="shared" si="49"/>
        <v>10.853268872155867</v>
      </c>
      <c r="R143" s="117">
        <f t="shared" ref="R143:V143" si="50">R144+R146+R148+R157</f>
        <v>6.7740289502316751</v>
      </c>
      <c r="S143" s="117">
        <f t="shared" si="50"/>
        <v>6.6018315494825606</v>
      </c>
      <c r="T143" s="117">
        <f t="shared" si="50"/>
        <v>8.2116449519612544</v>
      </c>
      <c r="U143" s="117">
        <f t="shared" si="50"/>
        <v>7.319993658373682</v>
      </c>
      <c r="V143" s="117">
        <f t="shared" si="50"/>
        <v>8.5504175448763977</v>
      </c>
      <c r="W143" s="117">
        <f t="shared" ref="W143:Y143" si="51">W144+W146+W148+W157</f>
        <v>5.2834189521930464</v>
      </c>
      <c r="X143" s="117">
        <f t="shared" si="51"/>
        <v>3.2146510835298181</v>
      </c>
      <c r="Y143" s="117">
        <f t="shared" si="51"/>
        <v>2.7915923393472144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0</v>
      </c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2718</v>
      </c>
    </row>
    <row r="149" spans="1:105" ht="12" customHeight="1" x14ac:dyDescent="0.25">
      <c r="A149" s="97" t="s">
        <v>124</v>
      </c>
      <c r="B149" s="98">
        <v>0</v>
      </c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17.827085715884344</v>
      </c>
      <c r="C157" s="122">
        <v>18.82804244887587</v>
      </c>
      <c r="D157" s="122">
        <v>12.668379008100526</v>
      </c>
      <c r="E157" s="122">
        <v>10.163573854443229</v>
      </c>
      <c r="F157" s="122">
        <v>10.757838676986518</v>
      </c>
      <c r="G157" s="122">
        <v>6.7650896027931182</v>
      </c>
      <c r="H157" s="122">
        <v>7.9689200765193222</v>
      </c>
      <c r="I157" s="122">
        <v>5.9314719858467893</v>
      </c>
      <c r="J157" s="122">
        <v>4.1675260411480775</v>
      </c>
      <c r="K157" s="122">
        <v>1.4061733917398866</v>
      </c>
      <c r="L157" s="122">
        <v>5.0072362735929312</v>
      </c>
      <c r="M157" s="122">
        <v>8.9857587887948416</v>
      </c>
      <c r="N157" s="122">
        <v>12.039154162058852</v>
      </c>
      <c r="O157" s="122">
        <v>9.3402763661910786</v>
      </c>
      <c r="P157" s="122">
        <v>14.504502125569784</v>
      </c>
      <c r="Q157" s="122">
        <v>10.853268872155867</v>
      </c>
      <c r="R157" s="122">
        <v>6.7740289502316751</v>
      </c>
      <c r="S157" s="122">
        <v>6.6018315494825606</v>
      </c>
      <c r="T157" s="122">
        <v>8.2116449519612544</v>
      </c>
      <c r="U157" s="122">
        <v>7.319993658373682</v>
      </c>
      <c r="V157" s="122">
        <v>8.5504175448763977</v>
      </c>
      <c r="W157" s="122">
        <v>5.2834189521930464</v>
      </c>
      <c r="X157" s="122">
        <v>3.2146510835298181</v>
      </c>
      <c r="Y157" s="122">
        <v>2.7915923393472144</v>
      </c>
      <c r="DA157" s="130" t="s">
        <v>2727</v>
      </c>
    </row>
    <row r="158" spans="1:105" ht="12" customHeight="1" x14ac:dyDescent="0.25">
      <c r="A158" s="97" t="s">
        <v>50</v>
      </c>
      <c r="B158" s="98">
        <v>229.61286402059037</v>
      </c>
      <c r="C158" s="98">
        <v>248.4576576346243</v>
      </c>
      <c r="D158" s="98">
        <v>232.33883801435627</v>
      </c>
      <c r="E158" s="98">
        <v>229.35038722120723</v>
      </c>
      <c r="F158" s="98">
        <v>269.57445977604988</v>
      </c>
      <c r="G158" s="98">
        <v>211.40401653847334</v>
      </c>
      <c r="H158" s="98">
        <v>255.49747020152688</v>
      </c>
      <c r="I158" s="98">
        <v>260.74451519190904</v>
      </c>
      <c r="J158" s="98">
        <v>205.67055939466857</v>
      </c>
      <c r="K158" s="98">
        <v>61.906987561685803</v>
      </c>
      <c r="L158" s="98">
        <v>210.59738037087189</v>
      </c>
      <c r="M158" s="98">
        <v>275.15869377867716</v>
      </c>
      <c r="N158" s="98">
        <v>285.25467550548109</v>
      </c>
      <c r="O158" s="98">
        <v>209.93252771844499</v>
      </c>
      <c r="P158" s="98">
        <v>310.90177583166451</v>
      </c>
      <c r="Q158" s="98">
        <v>257.7374590110968</v>
      </c>
      <c r="R158" s="98">
        <v>200.81687634640406</v>
      </c>
      <c r="S158" s="98">
        <v>210.26678512530373</v>
      </c>
      <c r="T158" s="98">
        <v>258.17840345643157</v>
      </c>
      <c r="U158" s="98">
        <v>228.42994320747502</v>
      </c>
      <c r="V158" s="98">
        <v>277.28562014890008</v>
      </c>
      <c r="W158" s="98">
        <v>239.55908411745227</v>
      </c>
      <c r="X158" s="98">
        <v>204.05412092460938</v>
      </c>
      <c r="Y158" s="98">
        <v>229.00493049610515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17.829867575813999</v>
      </c>
      <c r="C161" s="117">
        <f t="shared" si="54"/>
        <v>19.191805370664294</v>
      </c>
      <c r="D161" s="117">
        <f t="shared" si="54"/>
        <v>16.324435629412172</v>
      </c>
      <c r="E161" s="117">
        <f t="shared" si="54"/>
        <v>14.238521928879679</v>
      </c>
      <c r="F161" s="117">
        <f t="shared" si="54"/>
        <v>14.771875754286844</v>
      </c>
      <c r="G161" s="117">
        <f t="shared" si="54"/>
        <v>9.2948947758978182</v>
      </c>
      <c r="H161" s="117">
        <f t="shared" si="54"/>
        <v>9.290361749834771</v>
      </c>
      <c r="I161" s="117">
        <f t="shared" si="54"/>
        <v>7.8256887862200282</v>
      </c>
      <c r="J161" s="117">
        <f t="shared" si="54"/>
        <v>5.6355096742669941</v>
      </c>
      <c r="K161" s="117">
        <f t="shared" si="54"/>
        <v>1.553181214295088</v>
      </c>
      <c r="L161" s="117">
        <f t="shared" si="54"/>
        <v>5.2760967707097137</v>
      </c>
      <c r="M161" s="117">
        <f t="shared" si="54"/>
        <v>8.439769063867864</v>
      </c>
      <c r="N161" s="117">
        <f t="shared" si="54"/>
        <v>11.772347447123909</v>
      </c>
      <c r="O161" s="117">
        <f t="shared" si="54"/>
        <v>9.7074633252532117</v>
      </c>
      <c r="P161" s="117">
        <f t="shared" si="54"/>
        <v>15.015416724270239</v>
      </c>
      <c r="Q161" s="117">
        <f t="shared" si="54"/>
        <v>11.662892039605136</v>
      </c>
      <c r="R161" s="117">
        <f t="shared" ref="R161:V161" si="55">R162+R164+R166+R175</f>
        <v>7.4115049897579599</v>
      </c>
      <c r="S161" s="117">
        <f t="shared" si="55"/>
        <v>7.2459468724827136</v>
      </c>
      <c r="T161" s="117">
        <f t="shared" si="55"/>
        <v>8.5916633294811096</v>
      </c>
      <c r="U161" s="117">
        <f t="shared" si="55"/>
        <v>7.2294723878517244</v>
      </c>
      <c r="V161" s="117">
        <f t="shared" si="55"/>
        <v>7.9839173509876495</v>
      </c>
      <c r="W161" s="117">
        <f t="shared" ref="W161:Y161" si="56">W162+W164+W166+W175</f>
        <v>6.0426127275514183</v>
      </c>
      <c r="X161" s="117">
        <f t="shared" si="56"/>
        <v>4.8817083623651349</v>
      </c>
      <c r="Y161" s="117">
        <f t="shared" si="56"/>
        <v>5.6000275047910488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0</v>
      </c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2735</v>
      </c>
    </row>
    <row r="167" spans="1:105" ht="12" customHeight="1" x14ac:dyDescent="0.25">
      <c r="A167" s="97" t="s">
        <v>124</v>
      </c>
      <c r="B167" s="98">
        <v>0</v>
      </c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17.829867575813999</v>
      </c>
      <c r="C175" s="122">
        <v>19.191805370664294</v>
      </c>
      <c r="D175" s="122">
        <v>16.324435629412172</v>
      </c>
      <c r="E175" s="122">
        <v>14.238521928879679</v>
      </c>
      <c r="F175" s="122">
        <v>14.771875754286844</v>
      </c>
      <c r="G175" s="122">
        <v>9.2948947758978182</v>
      </c>
      <c r="H175" s="122">
        <v>9.290361749834771</v>
      </c>
      <c r="I175" s="122">
        <v>7.8256887862200282</v>
      </c>
      <c r="J175" s="122">
        <v>5.6355096742669941</v>
      </c>
      <c r="K175" s="122">
        <v>1.553181214295088</v>
      </c>
      <c r="L175" s="122">
        <v>5.2760967707097137</v>
      </c>
      <c r="M175" s="122">
        <v>8.439769063867864</v>
      </c>
      <c r="N175" s="122">
        <v>11.772347447123909</v>
      </c>
      <c r="O175" s="122">
        <v>9.7074633252532117</v>
      </c>
      <c r="P175" s="122">
        <v>15.015416724270239</v>
      </c>
      <c r="Q175" s="122">
        <v>11.662892039605136</v>
      </c>
      <c r="R175" s="122">
        <v>7.4115049897579599</v>
      </c>
      <c r="S175" s="122">
        <v>7.2459468724827136</v>
      </c>
      <c r="T175" s="122">
        <v>8.5916633294811096</v>
      </c>
      <c r="U175" s="122">
        <v>7.2294723878517244</v>
      </c>
      <c r="V175" s="122">
        <v>7.9839173509876495</v>
      </c>
      <c r="W175" s="122">
        <v>6.0426127275514183</v>
      </c>
      <c r="X175" s="122">
        <v>4.8817083623651349</v>
      </c>
      <c r="Y175" s="122">
        <v>5.6000275047910488</v>
      </c>
      <c r="DA175" s="130" t="s">
        <v>2744</v>
      </c>
    </row>
    <row r="176" spans="1:105" ht="12" customHeight="1" x14ac:dyDescent="0.25">
      <c r="A176" s="97" t="s">
        <v>50</v>
      </c>
      <c r="B176" s="98">
        <v>229.61286402059034</v>
      </c>
      <c r="C176" s="98">
        <v>249.20807930885414</v>
      </c>
      <c r="D176" s="98">
        <v>233.35962828967601</v>
      </c>
      <c r="E176" s="98">
        <v>230.4815270521996</v>
      </c>
      <c r="F176" s="98">
        <v>270.90662480346219</v>
      </c>
      <c r="G176" s="98">
        <v>212.2817392779771</v>
      </c>
      <c r="H176" s="98">
        <v>256.04546863806399</v>
      </c>
      <c r="I176" s="98">
        <v>260.88662500107932</v>
      </c>
      <c r="J176" s="98">
        <v>205.87629584045752</v>
      </c>
      <c r="K176" s="98">
        <v>62.003405254054812</v>
      </c>
      <c r="L176" s="98">
        <v>210.93581517418616</v>
      </c>
      <c r="M176" s="98">
        <v>275.48306611138617</v>
      </c>
      <c r="N176" s="98">
        <v>285.35729344565664</v>
      </c>
      <c r="O176" s="98">
        <v>209.93041976680973</v>
      </c>
      <c r="P176" s="98">
        <v>310.92997826217044</v>
      </c>
      <c r="Q176" s="98">
        <v>257.78009284331733</v>
      </c>
      <c r="R176" s="98">
        <v>200.85777002719931</v>
      </c>
      <c r="S176" s="98">
        <v>210.54182365860459</v>
      </c>
      <c r="T176" s="98">
        <v>259.29496775121157</v>
      </c>
      <c r="U176" s="98">
        <v>229.32697994622356</v>
      </c>
      <c r="V176" s="98">
        <v>278.24551852692377</v>
      </c>
      <c r="W176" s="98">
        <v>240.11150574671476</v>
      </c>
      <c r="X176" s="98">
        <v>204.62000689761106</v>
      </c>
      <c r="Y176" s="98">
        <v>229.71723671965833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231.67881186674418</v>
      </c>
      <c r="C3" s="118">
        <f t="shared" si="0"/>
        <v>243.55384471050118</v>
      </c>
      <c r="D3" s="118">
        <f t="shared" si="0"/>
        <v>231.97615677930634</v>
      </c>
      <c r="E3" s="118">
        <f t="shared" si="0"/>
        <v>240.26927928173666</v>
      </c>
      <c r="F3" s="118">
        <f t="shared" si="0"/>
        <v>239.36684223880923</v>
      </c>
      <c r="G3" s="118">
        <f t="shared" si="0"/>
        <v>213.10828306859236</v>
      </c>
      <c r="H3" s="118">
        <f t="shared" si="0"/>
        <v>244.34175187292252</v>
      </c>
      <c r="I3" s="118">
        <f t="shared" si="0"/>
        <v>207.03832734350732</v>
      </c>
      <c r="J3" s="118">
        <f t="shared" si="0"/>
        <v>203.28314851051726</v>
      </c>
      <c r="K3" s="118">
        <f t="shared" si="0"/>
        <v>212.28034052405158</v>
      </c>
      <c r="L3" s="118">
        <f t="shared" si="0"/>
        <v>248.91409372943522</v>
      </c>
      <c r="M3" s="118">
        <f t="shared" si="0"/>
        <v>219.12894007668424</v>
      </c>
      <c r="N3" s="118">
        <f t="shared" si="0"/>
        <v>221.99673321014325</v>
      </c>
      <c r="O3" s="118">
        <f t="shared" si="0"/>
        <v>226.7174162499922</v>
      </c>
      <c r="P3" s="118">
        <f t="shared" si="0"/>
        <v>198.20425953328447</v>
      </c>
      <c r="Q3" s="118">
        <f t="shared" si="0"/>
        <v>203.28080167134493</v>
      </c>
      <c r="R3" s="118">
        <f t="shared" ref="R3:V3" si="1">R4+R7+R9+R19</f>
        <v>206.81701430952509</v>
      </c>
      <c r="S3" s="118">
        <f t="shared" si="1"/>
        <v>217.37704928194944</v>
      </c>
      <c r="T3" s="118">
        <f t="shared" si="1"/>
        <v>214.40195948530837</v>
      </c>
      <c r="U3" s="118">
        <f t="shared" si="1"/>
        <v>194.26368413644025</v>
      </c>
      <c r="V3" s="118">
        <f t="shared" si="1"/>
        <v>202.1520928804714</v>
      </c>
      <c r="W3" s="118">
        <f t="shared" ref="W3:Y3" si="2">W4+W7+W9+W19</f>
        <v>212.70597102951479</v>
      </c>
      <c r="X3" s="118">
        <f t="shared" si="2"/>
        <v>229.08325415236024</v>
      </c>
      <c r="Y3" s="118">
        <f t="shared" si="2"/>
        <v>155.15587756573225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191.96357885016425</v>
      </c>
      <c r="C4" s="123">
        <f t="shared" si="3"/>
        <v>203.75320724849811</v>
      </c>
      <c r="D4" s="123">
        <f t="shared" si="3"/>
        <v>192.58604086093544</v>
      </c>
      <c r="E4" s="123">
        <f t="shared" si="3"/>
        <v>199.84243816192966</v>
      </c>
      <c r="F4" s="123">
        <f t="shared" si="3"/>
        <v>199.63588245133903</v>
      </c>
      <c r="G4" s="123">
        <f t="shared" si="3"/>
        <v>173.75249366774071</v>
      </c>
      <c r="H4" s="123">
        <f t="shared" si="3"/>
        <v>202.83370954103896</v>
      </c>
      <c r="I4" s="123">
        <f t="shared" si="3"/>
        <v>168.92797595362168</v>
      </c>
      <c r="J4" s="123">
        <f t="shared" si="3"/>
        <v>166.07941044417399</v>
      </c>
      <c r="K4" s="123">
        <f t="shared" si="3"/>
        <v>175.46592842919648</v>
      </c>
      <c r="L4" s="123">
        <f t="shared" si="3"/>
        <v>211.20586818190128</v>
      </c>
      <c r="M4" s="123">
        <f t="shared" si="3"/>
        <v>185.12927553801978</v>
      </c>
      <c r="N4" s="123">
        <f t="shared" si="3"/>
        <v>188.37566297522164</v>
      </c>
      <c r="O4" s="123">
        <f t="shared" si="3"/>
        <v>194.07442252731985</v>
      </c>
      <c r="P4" s="123">
        <f t="shared" si="3"/>
        <v>166.60857530076279</v>
      </c>
      <c r="Q4" s="123">
        <f t="shared" si="3"/>
        <v>170.90610853654624</v>
      </c>
      <c r="R4" s="123">
        <f t="shared" ref="R4:V4" si="4">SUM(R5:R6)</f>
        <v>175.04386189910267</v>
      </c>
      <c r="S4" s="123">
        <f t="shared" si="4"/>
        <v>184.28667021874989</v>
      </c>
      <c r="T4" s="123">
        <f t="shared" si="4"/>
        <v>182.38136145651774</v>
      </c>
      <c r="U4" s="123">
        <f t="shared" si="4"/>
        <v>163.94937067611215</v>
      </c>
      <c r="V4" s="123">
        <f t="shared" si="4"/>
        <v>170.65080933049916</v>
      </c>
      <c r="W4" s="123">
        <f t="shared" ref="W4:Y4" si="5">SUM(W5:W6)</f>
        <v>182.42645598649699</v>
      </c>
      <c r="X4" s="123">
        <f t="shared" si="5"/>
        <v>201.19589711692728</v>
      </c>
      <c r="Y4" s="123">
        <f t="shared" si="5"/>
        <v>131.86240788543631</v>
      </c>
      <c r="DA4" s="130" t="s">
        <v>2749</v>
      </c>
    </row>
    <row r="5" spans="1:105" ht="12" customHeight="1" x14ac:dyDescent="0.25">
      <c r="A5" s="97" t="s">
        <v>51</v>
      </c>
      <c r="B5" s="99">
        <v>191.03848203645572</v>
      </c>
      <c r="C5" s="99">
        <v>202.7804771913394</v>
      </c>
      <c r="D5" s="99">
        <v>191.69464685070696</v>
      </c>
      <c r="E5" s="99">
        <v>198.92400638647732</v>
      </c>
      <c r="F5" s="99">
        <v>198.73352015724598</v>
      </c>
      <c r="G5" s="99">
        <v>172.97824091816233</v>
      </c>
      <c r="H5" s="99">
        <v>201.92841873482962</v>
      </c>
      <c r="I5" s="99">
        <v>168.20033908111051</v>
      </c>
      <c r="J5" s="99">
        <v>165.36395900692239</v>
      </c>
      <c r="K5" s="99">
        <v>174.70358277657206</v>
      </c>
      <c r="L5" s="99">
        <v>210.25637867854977</v>
      </c>
      <c r="M5" s="99">
        <v>184.33147822365353</v>
      </c>
      <c r="N5" s="99">
        <v>187.54502409678318</v>
      </c>
      <c r="O5" s="99">
        <v>193.21024592095893</v>
      </c>
      <c r="P5" s="99">
        <v>165.89783932120528</v>
      </c>
      <c r="Q5" s="99">
        <v>170.16781811669793</v>
      </c>
      <c r="R5" s="99">
        <v>174.28055634320199</v>
      </c>
      <c r="S5" s="99">
        <v>183.47762900254074</v>
      </c>
      <c r="T5" s="99">
        <v>181.58490930337481</v>
      </c>
      <c r="U5" s="99">
        <v>163.22824674977244</v>
      </c>
      <c r="V5" s="99">
        <v>169.89179514919746</v>
      </c>
      <c r="W5" s="99">
        <v>181.61180832251927</v>
      </c>
      <c r="X5" s="99">
        <v>200.29728772544925</v>
      </c>
      <c r="Y5" s="99">
        <v>131.27079666083256</v>
      </c>
      <c r="DA5" s="63" t="s">
        <v>2750</v>
      </c>
    </row>
    <row r="6" spans="1:105" ht="12" customHeight="1" x14ac:dyDescent="0.25">
      <c r="A6" s="97" t="s">
        <v>53</v>
      </c>
      <c r="B6" s="99">
        <v>0.92509681370854024</v>
      </c>
      <c r="C6" s="99">
        <v>0.97273005715870586</v>
      </c>
      <c r="D6" s="99">
        <v>0.89139401022847198</v>
      </c>
      <c r="E6" s="99">
        <v>0.91843177545235</v>
      </c>
      <c r="F6" s="99">
        <v>0.90236229409305613</v>
      </c>
      <c r="G6" s="99">
        <v>0.7742527495783742</v>
      </c>
      <c r="H6" s="99">
        <v>0.90529080620932245</v>
      </c>
      <c r="I6" s="99">
        <v>0.7276368725111827</v>
      </c>
      <c r="J6" s="99">
        <v>0.71545143725160554</v>
      </c>
      <c r="K6" s="99">
        <v>0.76234565262441822</v>
      </c>
      <c r="L6" s="99">
        <v>0.94948950335150939</v>
      </c>
      <c r="M6" s="99">
        <v>0.79779731436625245</v>
      </c>
      <c r="N6" s="99">
        <v>0.83063887843844986</v>
      </c>
      <c r="O6" s="99">
        <v>0.86417660636091409</v>
      </c>
      <c r="P6" s="99">
        <v>0.71073597955751722</v>
      </c>
      <c r="Q6" s="99">
        <v>0.73829041984831056</v>
      </c>
      <c r="R6" s="99">
        <v>0.76330555590066562</v>
      </c>
      <c r="S6" s="99">
        <v>0.80904121620915836</v>
      </c>
      <c r="T6" s="99">
        <v>0.79645215314292006</v>
      </c>
      <c r="U6" s="99">
        <v>0.72112392633972211</v>
      </c>
      <c r="V6" s="99">
        <v>0.75901418130168796</v>
      </c>
      <c r="W6" s="99">
        <v>0.81464766397773369</v>
      </c>
      <c r="X6" s="99">
        <v>0.89860939147803731</v>
      </c>
      <c r="Y6" s="99">
        <v>0.59161122460374904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2.7473305739313149E-2</v>
      </c>
      <c r="C7" s="123">
        <f t="shared" si="6"/>
        <v>2.4846036657672391E-2</v>
      </c>
      <c r="D7" s="123">
        <f t="shared" si="6"/>
        <v>2.413738719610169E-2</v>
      </c>
      <c r="E7" s="123">
        <f t="shared" si="6"/>
        <v>2.8550932597569894E-2</v>
      </c>
      <c r="F7" s="123">
        <f t="shared" si="6"/>
        <v>2.1338231233682801E-2</v>
      </c>
      <c r="G7" s="123">
        <f t="shared" si="6"/>
        <v>2.1490584175066593E-2</v>
      </c>
      <c r="H7" s="123">
        <f t="shared" si="6"/>
        <v>2.3567093307850184E-2</v>
      </c>
      <c r="I7" s="123">
        <f t="shared" si="6"/>
        <v>2.3543120620248204E-2</v>
      </c>
      <c r="J7" s="123">
        <f t="shared" si="6"/>
        <v>2.4382098405635939E-2</v>
      </c>
      <c r="K7" s="123">
        <f t="shared" si="6"/>
        <v>2.7764854226714108E-2</v>
      </c>
      <c r="L7" s="123">
        <f t="shared" si="6"/>
        <v>3.7300808710172224E-2</v>
      </c>
      <c r="M7" s="123">
        <f t="shared" si="6"/>
        <v>4.4563582177054847E-2</v>
      </c>
      <c r="N7" s="123">
        <f t="shared" si="6"/>
        <v>5.6459643536237787E-2</v>
      </c>
      <c r="O7" s="123">
        <f t="shared" si="6"/>
        <v>7.8852320026497669E-2</v>
      </c>
      <c r="P7" s="123">
        <f t="shared" si="6"/>
        <v>6.9727174393361221E-2</v>
      </c>
      <c r="Q7" s="123">
        <f t="shared" si="6"/>
        <v>0.12909292200058212</v>
      </c>
      <c r="R7" s="123">
        <f t="shared" si="6"/>
        <v>0.10640292262012498</v>
      </c>
      <c r="S7" s="123">
        <f t="shared" si="6"/>
        <v>8.4425749590155974E-2</v>
      </c>
      <c r="T7" s="123">
        <f t="shared" si="6"/>
        <v>8.6590669075342602E-2</v>
      </c>
      <c r="U7" s="123">
        <f t="shared" si="6"/>
        <v>7.6136224560800755E-2</v>
      </c>
      <c r="V7" s="123">
        <f t="shared" si="6"/>
        <v>6.0009000724338131E-2</v>
      </c>
      <c r="W7" s="123">
        <f t="shared" si="6"/>
        <v>6.5572553809183448E-2</v>
      </c>
      <c r="X7" s="123">
        <f t="shared" si="6"/>
        <v>8.1021736478355338E-2</v>
      </c>
      <c r="Y7" s="123">
        <f t="shared" si="6"/>
        <v>8.3312608324565329E-2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2.7473305739313149E-2</v>
      </c>
      <c r="C8" s="99">
        <f>RES_hhdet_fech!C8/RES_summary!C$19</f>
        <v>2.4846036657672391E-2</v>
      </c>
      <c r="D8" s="99">
        <f>RES_hhdet_fech!D8/RES_summary!D$19</f>
        <v>2.413738719610169E-2</v>
      </c>
      <c r="E8" s="99">
        <f>RES_hhdet_fech!E8/RES_summary!E$19</f>
        <v>2.8550932597569894E-2</v>
      </c>
      <c r="F8" s="99">
        <f>RES_hhdet_fech!F8/RES_summary!F$19</f>
        <v>2.1338231233682801E-2</v>
      </c>
      <c r="G8" s="99">
        <f>RES_hhdet_fech!G8/RES_summary!G$19</f>
        <v>2.1490584175066593E-2</v>
      </c>
      <c r="H8" s="99">
        <f>RES_hhdet_fech!H8/RES_summary!H$19</f>
        <v>2.3567093307850184E-2</v>
      </c>
      <c r="I8" s="99">
        <f>RES_hhdet_fech!I8/RES_summary!I$19</f>
        <v>2.3543120620248204E-2</v>
      </c>
      <c r="J8" s="99">
        <f>RES_hhdet_fech!J8/RES_summary!J$19</f>
        <v>2.4382098405635939E-2</v>
      </c>
      <c r="K8" s="99">
        <f>RES_hhdet_fech!K8/RES_summary!K$19</f>
        <v>2.7764854226714108E-2</v>
      </c>
      <c r="L8" s="99">
        <f>RES_hhdet_fech!L8/RES_summary!L$19</f>
        <v>3.7300808710172224E-2</v>
      </c>
      <c r="M8" s="99">
        <f>RES_hhdet_fech!M8/RES_summary!M$19</f>
        <v>4.4563582177054847E-2</v>
      </c>
      <c r="N8" s="99">
        <f>RES_hhdet_fech!N8/RES_summary!N$19</f>
        <v>5.6459643536237787E-2</v>
      </c>
      <c r="O8" s="99">
        <f>RES_hhdet_fech!O8/RES_summary!O$19</f>
        <v>7.8852320026497669E-2</v>
      </c>
      <c r="P8" s="99">
        <f>RES_hhdet_fech!P8/RES_summary!P$19</f>
        <v>6.9727174393361221E-2</v>
      </c>
      <c r="Q8" s="99">
        <f>RES_hhdet_fech!Q8/RES_summary!Q$19</f>
        <v>0.12909292200058212</v>
      </c>
      <c r="R8" s="99">
        <f>RES_hhdet_fech!R8/RES_summary!R$19</f>
        <v>0.10640292262012498</v>
      </c>
      <c r="S8" s="99">
        <f>RES_hhdet_fech!S8/RES_summary!S$19</f>
        <v>8.4425749590155974E-2</v>
      </c>
      <c r="T8" s="99">
        <f>RES_hhdet_fech!T8/RES_summary!T$19</f>
        <v>8.6590669075342602E-2</v>
      </c>
      <c r="U8" s="99">
        <f>RES_hhdet_fech!U8/RES_summary!U$19</f>
        <v>7.6136224560800755E-2</v>
      </c>
      <c r="V8" s="99">
        <f>RES_hhdet_fech!V8/RES_summary!V$19</f>
        <v>6.0009000724338131E-2</v>
      </c>
      <c r="W8" s="99">
        <f>RES_hhdet_fech!W8/RES_summary!W$19</f>
        <v>6.5572553809183448E-2</v>
      </c>
      <c r="X8" s="99">
        <f>RES_hhdet_fech!X8/RES_summary!X$19</f>
        <v>8.1021736478355338E-2</v>
      </c>
      <c r="Y8" s="99">
        <f>RES_hhdet_fech!Y8/RES_summary!Y$19</f>
        <v>8.3312608324565329E-2</v>
      </c>
      <c r="DA8" s="63" t="s">
        <v>2753</v>
      </c>
    </row>
    <row r="9" spans="1:105" ht="12" customHeight="1" x14ac:dyDescent="0.25">
      <c r="A9" s="121" t="s">
        <v>55</v>
      </c>
      <c r="B9" s="123">
        <v>28.383554584352204</v>
      </c>
      <c r="C9" s="123">
        <v>28.432499772094367</v>
      </c>
      <c r="D9" s="123">
        <v>28.210542165331955</v>
      </c>
      <c r="E9" s="123">
        <v>28.98026730156591</v>
      </c>
      <c r="F9" s="123">
        <v>28.408625175074402</v>
      </c>
      <c r="G9" s="123">
        <v>28.083465739810254</v>
      </c>
      <c r="H9" s="123">
        <v>29.488562145234521</v>
      </c>
      <c r="I9" s="123">
        <v>27.3034932289215</v>
      </c>
      <c r="J9" s="123">
        <v>26.071552936220659</v>
      </c>
      <c r="K9" s="123">
        <v>25.255445599876964</v>
      </c>
      <c r="L9" s="123">
        <v>25.591690305867644</v>
      </c>
      <c r="M9" s="123">
        <v>23.178966046086295</v>
      </c>
      <c r="N9" s="123">
        <v>22.178080514815544</v>
      </c>
      <c r="O9" s="123">
        <v>21.362936131161689</v>
      </c>
      <c r="P9" s="123">
        <v>21.724068760974898</v>
      </c>
      <c r="Q9" s="123">
        <v>21.946113567972301</v>
      </c>
      <c r="R9" s="123">
        <v>21.581721040403028</v>
      </c>
      <c r="S9" s="123">
        <v>23.028913906630013</v>
      </c>
      <c r="T9" s="123">
        <v>22.536455631281214</v>
      </c>
      <c r="U9" s="123">
        <v>21.350357471512527</v>
      </c>
      <c r="V9" s="123">
        <v>22.257269934813348</v>
      </c>
      <c r="W9" s="123">
        <v>19.788648064296471</v>
      </c>
      <c r="X9" s="123">
        <v>19.323099256924145</v>
      </c>
      <c r="Y9" s="123">
        <v>15.130266637653181</v>
      </c>
      <c r="DA9" s="130" t="s">
        <v>2754</v>
      </c>
    </row>
    <row r="10" spans="1:105" ht="12" customHeight="1" x14ac:dyDescent="0.25">
      <c r="A10" s="97" t="s">
        <v>143</v>
      </c>
      <c r="B10" s="99">
        <v>29.265867678680866</v>
      </c>
      <c r="C10" s="99">
        <v>29.02975879630737</v>
      </c>
      <c r="D10" s="99">
        <v>28.529202509189005</v>
      </c>
      <c r="E10" s="99">
        <v>29.827931159396975</v>
      </c>
      <c r="F10" s="99">
        <v>29.632758505936938</v>
      </c>
      <c r="G10" s="99">
        <v>28.091673772463466</v>
      </c>
      <c r="H10" s="99">
        <v>31.591994971580526</v>
      </c>
      <c r="I10" s="99">
        <v>27.056045033510415</v>
      </c>
      <c r="J10" s="99">
        <v>25.622230281966743</v>
      </c>
      <c r="K10" s="99">
        <v>24.840307605417109</v>
      </c>
      <c r="L10" s="99">
        <v>26.187387782646969</v>
      </c>
      <c r="M10" s="99">
        <v>23.64682424533672</v>
      </c>
      <c r="N10" s="99">
        <v>22.377906951197954</v>
      </c>
      <c r="O10" s="99">
        <v>21.676782027552594</v>
      </c>
      <c r="P10" s="99">
        <v>21.786677018671508</v>
      </c>
      <c r="Q10" s="99">
        <v>22.671938031269129</v>
      </c>
      <c r="R10" s="99">
        <v>21.094701630250622</v>
      </c>
      <c r="S10" s="99">
        <v>24.09676931385842</v>
      </c>
      <c r="T10" s="99">
        <v>23.786308735449236</v>
      </c>
      <c r="U10" s="99">
        <v>21.077419090163968</v>
      </c>
      <c r="V10" s="99">
        <v>22.184510369635802</v>
      </c>
      <c r="W10" s="99">
        <v>19.410454165047746</v>
      </c>
      <c r="X10" s="99">
        <v>21.819146400680712</v>
      </c>
      <c r="Y10" s="99">
        <v>15.200152482376796</v>
      </c>
      <c r="DA10" s="63" t="s">
        <v>2755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28.076167393676673</v>
      </c>
      <c r="C15" s="102">
        <v>28.22430404801753</v>
      </c>
      <c r="D15" s="102">
        <v>28.099216754839667</v>
      </c>
      <c r="E15" s="102">
        <v>28.781360770600365</v>
      </c>
      <c r="F15" s="102">
        <v>28.088071439092062</v>
      </c>
      <c r="G15" s="102">
        <v>28.210901863275577</v>
      </c>
      <c r="H15" s="102">
        <v>28.909627320150406</v>
      </c>
      <c r="I15" s="102">
        <v>27.583297380613342</v>
      </c>
      <c r="J15" s="102">
        <v>26.460025121451626</v>
      </c>
      <c r="K15" s="102">
        <v>25.714855681035417</v>
      </c>
      <c r="L15" s="102">
        <v>25.802137458928406</v>
      </c>
      <c r="M15" s="102">
        <v>23.496001535678992</v>
      </c>
      <c r="N15" s="102">
        <v>22.62826203948736</v>
      </c>
      <c r="O15" s="102">
        <v>21.769430285604319</v>
      </c>
      <c r="P15" s="102">
        <v>22.235151726673639</v>
      </c>
      <c r="Q15" s="102">
        <v>22.195107309935331</v>
      </c>
      <c r="R15" s="102">
        <v>22.312572777280497</v>
      </c>
      <c r="S15" s="102">
        <v>23.183851751105596</v>
      </c>
      <c r="T15" s="102">
        <v>22.617136081992609</v>
      </c>
      <c r="U15" s="102">
        <v>21.903378628114165</v>
      </c>
      <c r="V15" s="102">
        <v>22.72207189888492</v>
      </c>
      <c r="W15" s="102">
        <v>20.327700364013964</v>
      </c>
      <c r="X15" s="102">
        <v>18.877508236509907</v>
      </c>
      <c r="Y15" s="102">
        <v>15.467307097907838</v>
      </c>
      <c r="DA15" s="131" t="s">
        <v>2760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22.500876683312061</v>
      </c>
      <c r="F16" s="105">
        <v>22.136649297563739</v>
      </c>
      <c r="G16" s="105">
        <v>22.204457673284224</v>
      </c>
      <c r="H16" s="105">
        <v>23.177838414569102</v>
      </c>
      <c r="I16" s="105">
        <v>22.100581575745895</v>
      </c>
      <c r="J16" s="105">
        <v>21.102469585311212</v>
      </c>
      <c r="K16" s="105">
        <v>20.586523715540636</v>
      </c>
      <c r="L16" s="105">
        <v>20.568881768832718</v>
      </c>
      <c r="M16" s="105">
        <v>18.329981629366948</v>
      </c>
      <c r="N16" s="105">
        <v>17.641188183959002</v>
      </c>
      <c r="O16" s="105">
        <v>16.983540652488607</v>
      </c>
      <c r="P16" s="105">
        <v>17.648350324708371</v>
      </c>
      <c r="Q16" s="105">
        <v>17.509842353143267</v>
      </c>
      <c r="R16" s="105">
        <v>17.663387320616263</v>
      </c>
      <c r="S16" s="105">
        <v>18.639268572531119</v>
      </c>
      <c r="T16" s="105">
        <v>18.422590916337207</v>
      </c>
      <c r="U16" s="105">
        <v>17.997141797610414</v>
      </c>
      <c r="V16" s="105">
        <v>19.036142677103964</v>
      </c>
      <c r="W16" s="105">
        <v>16.894371303878962</v>
      </c>
      <c r="X16" s="105">
        <v>15.873276662135099</v>
      </c>
      <c r="Y16" s="105">
        <v>12.893732107307981</v>
      </c>
      <c r="DA16" s="132" t="s">
        <v>2761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13.728648584352326</v>
      </c>
      <c r="F17" s="99">
        <v>13.578368842093287</v>
      </c>
      <c r="G17" s="99">
        <v>13.26304705065497</v>
      </c>
      <c r="H17" s="99">
        <v>14.312720762504178</v>
      </c>
      <c r="I17" s="99">
        <v>13.47673438517579</v>
      </c>
      <c r="J17" s="99">
        <v>12.667833662127565</v>
      </c>
      <c r="K17" s="99">
        <v>12.488375885113186</v>
      </c>
      <c r="L17" s="99">
        <v>12.236247797418335</v>
      </c>
      <c r="M17" s="99">
        <v>9.9755930426325214</v>
      </c>
      <c r="N17" s="99">
        <v>9.3751623960077719</v>
      </c>
      <c r="O17" s="99">
        <v>8.8180266412570951</v>
      </c>
      <c r="P17" s="99">
        <v>9.626366867232786</v>
      </c>
      <c r="Q17" s="99">
        <v>9.0233219181076958</v>
      </c>
      <c r="R17" s="99">
        <v>8.8072705551870332</v>
      </c>
      <c r="S17" s="99">
        <v>9.4336234417252598</v>
      </c>
      <c r="T17" s="99">
        <v>9.3904256908960342</v>
      </c>
      <c r="U17" s="99">
        <v>9.0761528239974325</v>
      </c>
      <c r="V17" s="99">
        <v>10.012627201977113</v>
      </c>
      <c r="W17" s="99">
        <v>8.0016582627698689</v>
      </c>
      <c r="X17" s="99">
        <v>7.918909327455002</v>
      </c>
      <c r="Y17" s="99">
        <v>5.6970623178615334</v>
      </c>
      <c r="DA17" s="63" t="s">
        <v>2762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8.7722280989597383</v>
      </c>
      <c r="F18" s="99">
        <v>8.5582804554704524</v>
      </c>
      <c r="G18" s="99">
        <v>8.9414106226292542</v>
      </c>
      <c r="H18" s="99">
        <v>8.8651176520649209</v>
      </c>
      <c r="I18" s="99">
        <v>8.6238471905701033</v>
      </c>
      <c r="J18" s="99">
        <v>8.4346359231836487</v>
      </c>
      <c r="K18" s="99">
        <v>8.0981478304274521</v>
      </c>
      <c r="L18" s="99">
        <v>8.3326339714143813</v>
      </c>
      <c r="M18" s="99">
        <v>8.3543885867344265</v>
      </c>
      <c r="N18" s="99">
        <v>8.2660257879512287</v>
      </c>
      <c r="O18" s="99">
        <v>8.1655140112315117</v>
      </c>
      <c r="P18" s="99">
        <v>8.0219834574755833</v>
      </c>
      <c r="Q18" s="99">
        <v>8.4865204350355707</v>
      </c>
      <c r="R18" s="99">
        <v>8.8561167654292312</v>
      </c>
      <c r="S18" s="99">
        <v>9.2056451308058627</v>
      </c>
      <c r="T18" s="99">
        <v>9.0321652254411724</v>
      </c>
      <c r="U18" s="99">
        <v>8.9209889736129799</v>
      </c>
      <c r="V18" s="99">
        <v>9.0235154751268496</v>
      </c>
      <c r="W18" s="99">
        <v>8.8927130411090918</v>
      </c>
      <c r="X18" s="99">
        <v>7.9543673346800974</v>
      </c>
      <c r="Y18" s="99">
        <v>7.1966697894464486</v>
      </c>
      <c r="DA18" s="63" t="s">
        <v>2763</v>
      </c>
    </row>
    <row r="19" spans="1:105" ht="12" customHeight="1" x14ac:dyDescent="0.25">
      <c r="A19" s="121" t="s">
        <v>54</v>
      </c>
      <c r="B19" s="123">
        <v>11.304205126488412</v>
      </c>
      <c r="C19" s="123">
        <v>11.343291653251043</v>
      </c>
      <c r="D19" s="123">
        <v>11.155436365842842</v>
      </c>
      <c r="E19" s="123">
        <v>11.418022885643531</v>
      </c>
      <c r="F19" s="123">
        <v>11.300996381162124</v>
      </c>
      <c r="G19" s="123">
        <v>11.250833076866328</v>
      </c>
      <c r="H19" s="123">
        <v>11.995913093341185</v>
      </c>
      <c r="I19" s="123">
        <v>10.783315040343899</v>
      </c>
      <c r="J19" s="123">
        <v>11.107803031717012</v>
      </c>
      <c r="K19" s="123">
        <v>11.531201640751414</v>
      </c>
      <c r="L19" s="123">
        <v>12.079234432956124</v>
      </c>
      <c r="M19" s="123">
        <v>10.776134910401117</v>
      </c>
      <c r="N19" s="123">
        <v>11.386530076569825</v>
      </c>
      <c r="O19" s="123">
        <v>11.201205271484149</v>
      </c>
      <c r="P19" s="123">
        <v>9.8018882971534254</v>
      </c>
      <c r="Q19" s="123">
        <v>10.299486644825819</v>
      </c>
      <c r="R19" s="123">
        <v>10.085028447399255</v>
      </c>
      <c r="S19" s="123">
        <v>9.9770394069793813</v>
      </c>
      <c r="T19" s="123">
        <v>9.3975517284340828</v>
      </c>
      <c r="U19" s="123">
        <v>8.8878197642547807</v>
      </c>
      <c r="V19" s="123">
        <v>9.1840046144345848</v>
      </c>
      <c r="W19" s="123">
        <v>10.425294424912167</v>
      </c>
      <c r="X19" s="123">
        <v>8.48323604203045</v>
      </c>
      <c r="Y19" s="123">
        <v>8.0798904343181714</v>
      </c>
      <c r="DA19" s="130" t="s">
        <v>2764</v>
      </c>
    </row>
    <row r="20" spans="1:105" ht="12" customHeight="1" x14ac:dyDescent="0.25">
      <c r="A20" s="97" t="s">
        <v>51</v>
      </c>
      <c r="B20" s="99">
        <v>14.329840384115595</v>
      </c>
      <c r="C20" s="99">
        <v>13.889721832327522</v>
      </c>
      <c r="D20" s="99">
        <v>13.554440892754016</v>
      </c>
      <c r="E20" s="99">
        <v>14.259118120998798</v>
      </c>
      <c r="F20" s="99">
        <v>14.504884229801679</v>
      </c>
      <c r="G20" s="99">
        <v>13.461307628188788</v>
      </c>
      <c r="H20" s="99">
        <v>16.311198539462712</v>
      </c>
      <c r="I20" s="99">
        <v>12.914014029883104</v>
      </c>
      <c r="J20" s="99">
        <v>13.272861722562324</v>
      </c>
      <c r="K20" s="99">
        <v>14.289537215618413</v>
      </c>
      <c r="L20" s="99">
        <v>15.910227698612269</v>
      </c>
      <c r="M20" s="99">
        <v>14.601652087048391</v>
      </c>
      <c r="N20" s="99">
        <v>14.16396466724113</v>
      </c>
      <c r="O20" s="99">
        <v>13.755960690517281</v>
      </c>
      <c r="P20" s="99">
        <v>13.436396652002564</v>
      </c>
      <c r="Q20" s="99">
        <v>13.999529026778728</v>
      </c>
      <c r="R20" s="99">
        <v>11.505857145208937</v>
      </c>
      <c r="S20" s="99">
        <v>13.091832784809066</v>
      </c>
      <c r="T20" s="99">
        <v>13.756450549201656</v>
      </c>
      <c r="U20" s="99">
        <v>14.164015156799541</v>
      </c>
      <c r="V20" s="99">
        <v>12.905317532190384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13.893178244495999</v>
      </c>
      <c r="C21" s="99">
        <v>15.048310604645442</v>
      </c>
      <c r="D21" s="99">
        <v>14.053787681524415</v>
      </c>
      <c r="E21" s="99">
        <v>13.839658831720532</v>
      </c>
      <c r="F21" s="99">
        <v>16.20775888901289</v>
      </c>
      <c r="G21" s="99">
        <v>12.646277797137216</v>
      </c>
      <c r="H21" s="99">
        <v>15.179016664194171</v>
      </c>
      <c r="I21" s="99">
        <v>15.380627588681415</v>
      </c>
      <c r="J21" s="99">
        <v>12.047755460242685</v>
      </c>
      <c r="K21" s="99">
        <v>3.6014847913303765</v>
      </c>
      <c r="L21" s="99">
        <v>12.153470118655806</v>
      </c>
      <c r="M21" s="99">
        <v>15.718432550392736</v>
      </c>
      <c r="N21" s="99">
        <v>16.102528775092424</v>
      </c>
      <c r="O21" s="99">
        <v>11.715125854826294</v>
      </c>
      <c r="P21" s="99">
        <v>17.190288831748887</v>
      </c>
      <c r="Q21" s="99">
        <v>14.117097265320108</v>
      </c>
      <c r="R21" s="99">
        <v>10.887516077321051</v>
      </c>
      <c r="S21" s="99">
        <v>11.301659042479056</v>
      </c>
      <c r="T21" s="99">
        <v>13.766589822165153</v>
      </c>
      <c r="U21" s="99">
        <v>12.061858347009094</v>
      </c>
      <c r="V21" s="99">
        <v>14.483177297672134</v>
      </c>
      <c r="W21" s="99">
        <v>12.342060629048849</v>
      </c>
      <c r="X21" s="99">
        <v>10.409054161522542</v>
      </c>
      <c r="Y21" s="99">
        <v>11.493683318195609</v>
      </c>
      <c r="DA21" s="63" t="s">
        <v>2766</v>
      </c>
    </row>
    <row r="22" spans="1:105" ht="12" customHeight="1" x14ac:dyDescent="0.25">
      <c r="A22" s="109" t="s">
        <v>120</v>
      </c>
      <c r="B22" s="110">
        <v>11.042506267926361</v>
      </c>
      <c r="C22" s="110">
        <v>10.996775213795532</v>
      </c>
      <c r="D22" s="110">
        <v>10.899524885757463</v>
      </c>
      <c r="E22" s="110">
        <v>11.212546223638466</v>
      </c>
      <c r="F22" s="110">
        <v>10.963722600629827</v>
      </c>
      <c r="G22" s="110">
        <v>11.153421594508419</v>
      </c>
      <c r="H22" s="110">
        <v>11.814687639926396</v>
      </c>
      <c r="I22" s="110">
        <v>10.615810497211557</v>
      </c>
      <c r="J22" s="110">
        <v>11.052669761312616</v>
      </c>
      <c r="K22" s="110">
        <v>11.701344041158755</v>
      </c>
      <c r="L22" s="110">
        <v>12.021715433775778</v>
      </c>
      <c r="M22" s="110">
        <v>10.548517126793216</v>
      </c>
      <c r="N22" s="110">
        <v>11.140664518409469</v>
      </c>
      <c r="O22" s="110">
        <v>11.138233383132693</v>
      </c>
      <c r="P22" s="110">
        <v>9.3865916580642832</v>
      </c>
      <c r="Q22" s="110">
        <v>10.061314446020743</v>
      </c>
      <c r="R22" s="110">
        <v>10.031024124472065</v>
      </c>
      <c r="S22" s="110">
        <v>9.8794661254953677</v>
      </c>
      <c r="T22" s="110">
        <v>9.170372413250071</v>
      </c>
      <c r="U22" s="110">
        <v>8.7106266091237803</v>
      </c>
      <c r="V22" s="110">
        <v>8.9943937598307002</v>
      </c>
      <c r="W22" s="110">
        <v>10.379240997420561</v>
      </c>
      <c r="X22" s="110">
        <v>8.4419740578177116</v>
      </c>
      <c r="Y22" s="110">
        <v>8.0118924733729546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249.49988222911648</v>
      </c>
      <c r="C24" s="118">
        <f t="shared" si="7"/>
        <v>290.63592312329985</v>
      </c>
      <c r="D24" s="118">
        <f t="shared" si="7"/>
        <v>258.20811095100532</v>
      </c>
      <c r="E24" s="118">
        <f t="shared" si="7"/>
        <v>261.95316432245431</v>
      </c>
      <c r="F24" s="118">
        <f t="shared" si="7"/>
        <v>291.43117943462983</v>
      </c>
      <c r="G24" s="118">
        <f t="shared" si="7"/>
        <v>228.12850539549265</v>
      </c>
      <c r="H24" s="118">
        <f t="shared" si="7"/>
        <v>275.03287759472175</v>
      </c>
      <c r="I24" s="118">
        <f t="shared" si="7"/>
        <v>223.50347287307099</v>
      </c>
      <c r="J24" s="118">
        <f t="shared" si="7"/>
        <v>185.21849154759602</v>
      </c>
      <c r="K24" s="118">
        <f t="shared" si="7"/>
        <v>87.177584044809919</v>
      </c>
      <c r="L24" s="118">
        <f t="shared" si="7"/>
        <v>251.42705631843526</v>
      </c>
      <c r="M24" s="118">
        <f t="shared" si="7"/>
        <v>232.18916977162951</v>
      </c>
      <c r="N24" s="118">
        <f t="shared" si="7"/>
        <v>263.18887139413795</v>
      </c>
      <c r="O24" s="118">
        <f t="shared" si="7"/>
        <v>212.62674878565204</v>
      </c>
      <c r="P24" s="118">
        <f t="shared" si="7"/>
        <v>207.46533491948719</v>
      </c>
      <c r="Q24" s="118">
        <f t="shared" si="7"/>
        <v>202.12108833301249</v>
      </c>
      <c r="R24" s="118">
        <f t="shared" ref="R24:V24" si="8">R25+R28+R30+R39</f>
        <v>210.16175764134184</v>
      </c>
      <c r="S24" s="118">
        <f t="shared" si="8"/>
        <v>204.62061628568131</v>
      </c>
      <c r="T24" s="118">
        <f t="shared" si="8"/>
        <v>214.10928430658262</v>
      </c>
      <c r="U24" s="118">
        <f t="shared" si="8"/>
        <v>196.55780935253435</v>
      </c>
      <c r="V24" s="118">
        <f t="shared" si="8"/>
        <v>202.91498762206407</v>
      </c>
      <c r="W24" s="118">
        <f t="shared" ref="W24:Y24" si="9">W25+W28+W30+W39</f>
        <v>209.94793947035734</v>
      </c>
      <c r="X24" s="118">
        <f t="shared" si="9"/>
        <v>180.76283366720838</v>
      </c>
      <c r="Y24" s="118">
        <f t="shared" si="9"/>
        <v>204.66181486459277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210.13229201057945</v>
      </c>
      <c r="C25" s="123">
        <f t="shared" si="10"/>
        <v>251.10078621771541</v>
      </c>
      <c r="D25" s="123">
        <f t="shared" si="10"/>
        <v>218.90143081417273</v>
      </c>
      <c r="E25" s="123">
        <f t="shared" si="10"/>
        <v>221.6932134233858</v>
      </c>
      <c r="F25" s="123">
        <f t="shared" si="10"/>
        <v>251.93203390382186</v>
      </c>
      <c r="G25" s="123">
        <f t="shared" si="10"/>
        <v>188.53518647559977</v>
      </c>
      <c r="H25" s="123">
        <f t="shared" si="10"/>
        <v>234.11672474160662</v>
      </c>
      <c r="I25" s="123">
        <f t="shared" si="10"/>
        <v>185.18330020540265</v>
      </c>
      <c r="J25" s="123">
        <f t="shared" si="10"/>
        <v>147.701522200108</v>
      </c>
      <c r="K25" s="123">
        <f t="shared" si="10"/>
        <v>50.118334830978327</v>
      </c>
      <c r="L25" s="123">
        <f t="shared" si="10"/>
        <v>213.91701771246116</v>
      </c>
      <c r="M25" s="123">
        <f t="shared" si="10"/>
        <v>198.5735467647979</v>
      </c>
      <c r="N25" s="123">
        <f t="shared" si="10"/>
        <v>229.96521542330171</v>
      </c>
      <c r="O25" s="123">
        <f t="shared" si="10"/>
        <v>180.49850453676891</v>
      </c>
      <c r="P25" s="123">
        <f t="shared" si="10"/>
        <v>176.22126806948313</v>
      </c>
      <c r="Q25" s="123">
        <f t="shared" si="10"/>
        <v>170.29241930977719</v>
      </c>
      <c r="R25" s="123">
        <f t="shared" ref="R25:V25" si="11">SUM(R26:R27)</f>
        <v>178.35162792443947</v>
      </c>
      <c r="S25" s="123">
        <f t="shared" si="11"/>
        <v>171.97039035941953</v>
      </c>
      <c r="T25" s="123">
        <f t="shared" si="11"/>
        <v>182.66297168096153</v>
      </c>
      <c r="U25" s="123">
        <f t="shared" si="11"/>
        <v>166.51494895426316</v>
      </c>
      <c r="V25" s="123">
        <f t="shared" si="11"/>
        <v>171.85373585340244</v>
      </c>
      <c r="W25" s="123">
        <f t="shared" ref="W25:Y25" si="12">SUM(W26:W27)</f>
        <v>179.96879639293996</v>
      </c>
      <c r="X25" s="123">
        <f t="shared" si="12"/>
        <v>154.11327108819171</v>
      </c>
      <c r="Y25" s="123">
        <f t="shared" si="12"/>
        <v>181.61124362935197</v>
      </c>
      <c r="DA25" s="130" t="s">
        <v>2769</v>
      </c>
    </row>
    <row r="26" spans="1:105" ht="12" customHeight="1" x14ac:dyDescent="0.25">
      <c r="A26" s="97" t="s">
        <v>74</v>
      </c>
      <c r="B26" s="99">
        <v>207.9565032010712</v>
      </c>
      <c r="C26" s="99">
        <v>248.51490176782735</v>
      </c>
      <c r="D26" s="99">
        <v>216.72053378495983</v>
      </c>
      <c r="E26" s="99">
        <v>219.50679913759643</v>
      </c>
      <c r="F26" s="99">
        <v>249.50103079803588</v>
      </c>
      <c r="G26" s="99">
        <v>186.74978717190768</v>
      </c>
      <c r="H26" s="99">
        <v>231.91519247147033</v>
      </c>
      <c r="I26" s="99">
        <v>183.51417913986378</v>
      </c>
      <c r="J26" s="99">
        <v>146.38646213374452</v>
      </c>
      <c r="K26" s="99">
        <v>49.673753301374852</v>
      </c>
      <c r="L26" s="99">
        <v>211.89383807442042</v>
      </c>
      <c r="M26" s="99">
        <v>196.66181317348583</v>
      </c>
      <c r="N26" s="99">
        <v>227.5787136022519</v>
      </c>
      <c r="O26" s="99">
        <v>178.5502419131991</v>
      </c>
      <c r="P26" s="99">
        <v>174.38085528143986</v>
      </c>
      <c r="Q26" s="99">
        <v>168.48041104094003</v>
      </c>
      <c r="R26" s="99">
        <v>176.41686955583751</v>
      </c>
      <c r="S26" s="99">
        <v>170.08155762338754</v>
      </c>
      <c r="T26" s="99">
        <v>180.65685826904024</v>
      </c>
      <c r="U26" s="99">
        <v>164.66942883409089</v>
      </c>
      <c r="V26" s="99">
        <v>169.92998685028721</v>
      </c>
      <c r="W26" s="99">
        <v>177.94651660492872</v>
      </c>
      <c r="X26" s="99">
        <v>152.3845044855648</v>
      </c>
      <c r="Y26" s="99">
        <v>179.57681080514112</v>
      </c>
      <c r="DA26" s="63" t="s">
        <v>2770</v>
      </c>
    </row>
    <row r="27" spans="1:105" ht="12" customHeight="1" x14ac:dyDescent="0.25">
      <c r="A27" s="97" t="s">
        <v>53</v>
      </c>
      <c r="B27" s="99">
        <v>2.1757888095082429</v>
      </c>
      <c r="C27" s="99">
        <v>2.5858844498880553</v>
      </c>
      <c r="D27" s="99">
        <v>2.1808970292129106</v>
      </c>
      <c r="E27" s="99">
        <v>2.186414285789374</v>
      </c>
      <c r="F27" s="99">
        <v>2.4310031057859804</v>
      </c>
      <c r="G27" s="99">
        <v>1.7853993036920746</v>
      </c>
      <c r="H27" s="99">
        <v>2.2015322701362874</v>
      </c>
      <c r="I27" s="99">
        <v>1.6691210655388595</v>
      </c>
      <c r="J27" s="99">
        <v>1.3150600663634973</v>
      </c>
      <c r="K27" s="99">
        <v>0.44458152960347236</v>
      </c>
      <c r="L27" s="99">
        <v>2.0231796380407476</v>
      </c>
      <c r="M27" s="99">
        <v>1.9117335913120843</v>
      </c>
      <c r="N27" s="99">
        <v>2.3865018210498214</v>
      </c>
      <c r="O27" s="99">
        <v>1.9482626235698044</v>
      </c>
      <c r="P27" s="99">
        <v>1.8404127880432568</v>
      </c>
      <c r="Q27" s="99">
        <v>1.8120082688371573</v>
      </c>
      <c r="R27" s="99">
        <v>1.9347583686019487</v>
      </c>
      <c r="S27" s="99">
        <v>1.888832736031975</v>
      </c>
      <c r="T27" s="99">
        <v>2.006113411921302</v>
      </c>
      <c r="U27" s="99">
        <v>1.84552012017227</v>
      </c>
      <c r="V27" s="99">
        <v>1.9237490031152404</v>
      </c>
      <c r="W27" s="99">
        <v>2.0222797880112573</v>
      </c>
      <c r="X27" s="99">
        <v>1.7287666026268942</v>
      </c>
      <c r="Y27" s="99">
        <v>2.0344328242108398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2.7563627500255639E-2</v>
      </c>
      <c r="C28" s="123">
        <f t="shared" si="13"/>
        <v>2.4387772812525702E-2</v>
      </c>
      <c r="D28" s="123">
        <f t="shared" si="13"/>
        <v>2.5566796815345742E-2</v>
      </c>
      <c r="E28" s="123">
        <f t="shared" si="13"/>
        <v>3.1217627343670156E-2</v>
      </c>
      <c r="F28" s="123">
        <f t="shared" si="13"/>
        <v>2.2216181813808782E-2</v>
      </c>
      <c r="G28" s="123">
        <f t="shared" si="13"/>
        <v>2.0486849198479248E-2</v>
      </c>
      <c r="H28" s="123">
        <f t="shared" si="13"/>
        <v>1.8190801959677948E-2</v>
      </c>
      <c r="I28" s="123">
        <f t="shared" si="13"/>
        <v>1.3838184231653842E-2</v>
      </c>
      <c r="J28" s="123">
        <f t="shared" si="13"/>
        <v>1.250350778566818E-2</v>
      </c>
      <c r="K28" s="123">
        <f t="shared" si="13"/>
        <v>9.0817359704432263E-3</v>
      </c>
      <c r="L28" s="123">
        <f t="shared" si="13"/>
        <v>1.4473938331011587E-2</v>
      </c>
      <c r="M28" s="123">
        <f t="shared" si="13"/>
        <v>2.6000171336311068E-2</v>
      </c>
      <c r="N28" s="123">
        <f t="shared" si="13"/>
        <v>4.635020468902859E-2</v>
      </c>
      <c r="O28" s="123">
        <f t="shared" si="13"/>
        <v>8.5105746876061622E-2</v>
      </c>
      <c r="P28" s="123">
        <f t="shared" si="13"/>
        <v>8.544218343569214E-2</v>
      </c>
      <c r="Q28" s="123">
        <f t="shared" si="13"/>
        <v>0.17751002809526326</v>
      </c>
      <c r="R28" s="123">
        <f t="shared" si="13"/>
        <v>0.16594387276265846</v>
      </c>
      <c r="S28" s="123">
        <f t="shared" si="13"/>
        <v>0.14418319354293022</v>
      </c>
      <c r="T28" s="123">
        <f t="shared" si="13"/>
        <v>0.15615966545089568</v>
      </c>
      <c r="U28" s="123">
        <f t="shared" si="13"/>
        <v>0.13998757709160831</v>
      </c>
      <c r="V28" s="123">
        <f t="shared" si="13"/>
        <v>0.10994550992885382</v>
      </c>
      <c r="W28" s="123">
        <f t="shared" si="13"/>
        <v>0.10911394602434178</v>
      </c>
      <c r="X28" s="123">
        <f t="shared" si="13"/>
        <v>0.116157031285417</v>
      </c>
      <c r="Y28" s="123">
        <f t="shared" si="13"/>
        <v>0.10487779526756814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2.7563627500255639E-2</v>
      </c>
      <c r="C29" s="99">
        <f>RES_hhdet_fech!C29/RES_summary!C$19</f>
        <v>2.4387772812525702E-2</v>
      </c>
      <c r="D29" s="99">
        <f>RES_hhdet_fech!D29/RES_summary!D$19</f>
        <v>2.5566796815345742E-2</v>
      </c>
      <c r="E29" s="99">
        <f>RES_hhdet_fech!E29/RES_summary!E$19</f>
        <v>3.1217627343670156E-2</v>
      </c>
      <c r="F29" s="99">
        <f>RES_hhdet_fech!F29/RES_summary!F$19</f>
        <v>2.2216181813808782E-2</v>
      </c>
      <c r="G29" s="99">
        <f>RES_hhdet_fech!G29/RES_summary!G$19</f>
        <v>2.0486849198479248E-2</v>
      </c>
      <c r="H29" s="99">
        <f>RES_hhdet_fech!H29/RES_summary!H$19</f>
        <v>1.8190801959677948E-2</v>
      </c>
      <c r="I29" s="99">
        <f>RES_hhdet_fech!I29/RES_summary!I$19</f>
        <v>1.3838184231653842E-2</v>
      </c>
      <c r="J29" s="99">
        <f>RES_hhdet_fech!J29/RES_summary!J$19</f>
        <v>1.250350778566818E-2</v>
      </c>
      <c r="K29" s="99">
        <f>RES_hhdet_fech!K29/RES_summary!K$19</f>
        <v>9.0817359704432263E-3</v>
      </c>
      <c r="L29" s="99">
        <f>RES_hhdet_fech!L29/RES_summary!L$19</f>
        <v>1.4473938331011587E-2</v>
      </c>
      <c r="M29" s="99">
        <f>RES_hhdet_fech!M29/RES_summary!M$19</f>
        <v>2.6000171336311068E-2</v>
      </c>
      <c r="N29" s="99">
        <f>RES_hhdet_fech!N29/RES_summary!N$19</f>
        <v>4.635020468902859E-2</v>
      </c>
      <c r="O29" s="99">
        <f>RES_hhdet_fech!O29/RES_summary!O$19</f>
        <v>8.5105746876061622E-2</v>
      </c>
      <c r="P29" s="99">
        <f>RES_hhdet_fech!P29/RES_summary!P$19</f>
        <v>8.544218343569214E-2</v>
      </c>
      <c r="Q29" s="99">
        <f>RES_hhdet_fech!Q29/RES_summary!Q$19</f>
        <v>0.17751002809526326</v>
      </c>
      <c r="R29" s="99">
        <f>RES_hhdet_fech!R29/RES_summary!R$19</f>
        <v>0.16594387276265846</v>
      </c>
      <c r="S29" s="99">
        <f>RES_hhdet_fech!S29/RES_summary!S$19</f>
        <v>0.14418319354293022</v>
      </c>
      <c r="T29" s="99">
        <f>RES_hhdet_fech!T29/RES_summary!T$19</f>
        <v>0.15615966545089568</v>
      </c>
      <c r="U29" s="99">
        <f>RES_hhdet_fech!U29/RES_summary!U$19</f>
        <v>0.13998757709160831</v>
      </c>
      <c r="V29" s="99">
        <f>RES_hhdet_fech!V29/RES_summary!V$19</f>
        <v>0.10994550992885382</v>
      </c>
      <c r="W29" s="99">
        <f>RES_hhdet_fech!W29/RES_summary!W$19</f>
        <v>0.10911394602434178</v>
      </c>
      <c r="X29" s="99">
        <f>RES_hhdet_fech!X29/RES_summary!X$19</f>
        <v>0.116157031285417</v>
      </c>
      <c r="Y29" s="99">
        <f>RES_hhdet_fech!Y29/RES_summary!Y$19</f>
        <v>0.10487779526756814</v>
      </c>
      <c r="DA29" s="63" t="s">
        <v>2773</v>
      </c>
    </row>
    <row r="30" spans="1:105" ht="12" customHeight="1" x14ac:dyDescent="0.25">
      <c r="A30" s="121" t="s">
        <v>55</v>
      </c>
      <c r="B30" s="123">
        <v>28.076167393676677</v>
      </c>
      <c r="C30" s="123">
        <v>28.20566928541135</v>
      </c>
      <c r="D30" s="123">
        <v>28.139060903554132</v>
      </c>
      <c r="E30" s="123">
        <v>28.813542690652884</v>
      </c>
      <c r="F30" s="123">
        <v>28.151014478341452</v>
      </c>
      <c r="G30" s="123">
        <v>28.298786282298288</v>
      </c>
      <c r="H30" s="123">
        <v>28.909158073014218</v>
      </c>
      <c r="I30" s="123">
        <v>27.507202561927233</v>
      </c>
      <c r="J30" s="123">
        <v>26.403560358822396</v>
      </c>
      <c r="K30" s="123">
        <v>25.570399618996159</v>
      </c>
      <c r="L30" s="123">
        <v>25.467056408157774</v>
      </c>
      <c r="M30" s="123">
        <v>22.840781034572956</v>
      </c>
      <c r="N30" s="123">
        <v>21.798482520160988</v>
      </c>
      <c r="O30" s="123">
        <v>20.915445026745445</v>
      </c>
      <c r="P30" s="123">
        <v>21.37086417861893</v>
      </c>
      <c r="Q30" s="123">
        <v>21.401534335994988</v>
      </c>
      <c r="R30" s="123">
        <v>21.5892943783448</v>
      </c>
      <c r="S30" s="123">
        <v>22.565812369266137</v>
      </c>
      <c r="T30" s="123">
        <v>21.963544418485572</v>
      </c>
      <c r="U30" s="123">
        <v>21.133578365696543</v>
      </c>
      <c r="V30" s="123">
        <v>21.874104843490656</v>
      </c>
      <c r="W30" s="123">
        <v>19.542568848009857</v>
      </c>
      <c r="X30" s="123">
        <v>18.136012297905708</v>
      </c>
      <c r="Y30" s="123">
        <v>14.92472876652179</v>
      </c>
      <c r="DA30" s="130" t="s">
        <v>2774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28.076167393676677</v>
      </c>
      <c r="C35" s="102">
        <v>28.20566928541135</v>
      </c>
      <c r="D35" s="102">
        <v>28.139060903554132</v>
      </c>
      <c r="E35" s="102">
        <v>28.870806786786098</v>
      </c>
      <c r="F35" s="102">
        <v>28.222549063306481</v>
      </c>
      <c r="G35" s="102">
        <v>28.395524875458086</v>
      </c>
      <c r="H35" s="102">
        <v>29.051560972272888</v>
      </c>
      <c r="I35" s="102">
        <v>27.680434839959897</v>
      </c>
      <c r="J35" s="102">
        <v>26.59878028707843</v>
      </c>
      <c r="K35" s="102">
        <v>25.859283960115931</v>
      </c>
      <c r="L35" s="102">
        <v>25.897485517141071</v>
      </c>
      <c r="M35" s="102">
        <v>23.398435637132817</v>
      </c>
      <c r="N35" s="102">
        <v>22.348331336528872</v>
      </c>
      <c r="O35" s="102">
        <v>21.444248619407077</v>
      </c>
      <c r="P35" s="102">
        <v>21.885530675686393</v>
      </c>
      <c r="Q35" s="102">
        <v>21.927927133424873</v>
      </c>
      <c r="R35" s="102">
        <v>22.117836588547874</v>
      </c>
      <c r="S35" s="102">
        <v>23.095649215492593</v>
      </c>
      <c r="T35" s="102">
        <v>22.466747742991377</v>
      </c>
      <c r="U35" s="102">
        <v>21.587573045667583</v>
      </c>
      <c r="V35" s="102">
        <v>22.293814450744144</v>
      </c>
      <c r="W35" s="102">
        <v>19.93697155203369</v>
      </c>
      <c r="X35" s="102">
        <v>18.532206672352711</v>
      </c>
      <c r="Y35" s="102">
        <v>15.283123148607961</v>
      </c>
      <c r="DA35" s="131" t="s">
        <v>2779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22.526352640764088</v>
      </c>
      <c r="F36" s="105">
        <v>22.164089241687385</v>
      </c>
      <c r="G36" s="105">
        <v>22.237343048227778</v>
      </c>
      <c r="H36" s="105">
        <v>23.221080976012683</v>
      </c>
      <c r="I36" s="105">
        <v>22.168647010653071</v>
      </c>
      <c r="J36" s="105">
        <v>21.222402583770606</v>
      </c>
      <c r="K36" s="105">
        <v>20.723365900428544</v>
      </c>
      <c r="L36" s="105">
        <v>20.621969771140641</v>
      </c>
      <c r="M36" s="105">
        <v>18.276740869215086</v>
      </c>
      <c r="N36" s="105">
        <v>17.526811619814612</v>
      </c>
      <c r="O36" s="105">
        <v>16.849504005990802</v>
      </c>
      <c r="P36" s="105">
        <v>17.456056442807469</v>
      </c>
      <c r="Q36" s="105">
        <v>17.340364244125539</v>
      </c>
      <c r="R36" s="105">
        <v>17.503645560816857</v>
      </c>
      <c r="S36" s="105">
        <v>18.516456354797157</v>
      </c>
      <c r="T36" s="105">
        <v>18.271275889999412</v>
      </c>
      <c r="U36" s="105">
        <v>17.785175664038686</v>
      </c>
      <c r="V36" s="105">
        <v>18.779312645041948</v>
      </c>
      <c r="W36" s="105">
        <v>16.674185546018354</v>
      </c>
      <c r="X36" s="105">
        <v>15.671492776857637</v>
      </c>
      <c r="Y36" s="105">
        <v>12.809633590240807</v>
      </c>
      <c r="DA36" s="132" t="s">
        <v>2780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13.74419244391528</v>
      </c>
      <c r="F37" s="99">
        <v>13.595116782514317</v>
      </c>
      <c r="G37" s="99">
        <v>13.283928884003133</v>
      </c>
      <c r="H37" s="99">
        <v>14.340379463533981</v>
      </c>
      <c r="I37" s="99">
        <v>13.522905366390081</v>
      </c>
      <c r="J37" s="99">
        <v>12.75134551798099</v>
      </c>
      <c r="K37" s="99">
        <v>12.577956457137846</v>
      </c>
      <c r="L37" s="99">
        <v>12.26722642063144</v>
      </c>
      <c r="M37" s="99">
        <v>9.9286122208324912</v>
      </c>
      <c r="N37" s="99">
        <v>9.2813947695814836</v>
      </c>
      <c r="O37" s="99">
        <v>8.7112411930025697</v>
      </c>
      <c r="P37" s="99">
        <v>9.4831521965635961</v>
      </c>
      <c r="Q37" s="99">
        <v>8.9121195879052966</v>
      </c>
      <c r="R37" s="99">
        <v>8.7187037948709456</v>
      </c>
      <c r="S37" s="99">
        <v>9.3854224961814889</v>
      </c>
      <c r="T37" s="99">
        <v>9.3166014256405667</v>
      </c>
      <c r="U37" s="99">
        <v>8.9446592434952201</v>
      </c>
      <c r="V37" s="99">
        <v>9.8320015471237525</v>
      </c>
      <c r="W37" s="99">
        <v>7.8535494961105892</v>
      </c>
      <c r="X37" s="99">
        <v>7.7711606471477666</v>
      </c>
      <c r="Y37" s="99">
        <v>5.6329798365738588</v>
      </c>
      <c r="DA37" s="63" t="s">
        <v>2781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8.7821601968488103</v>
      </c>
      <c r="F38" s="99">
        <v>8.5689724591730663</v>
      </c>
      <c r="G38" s="99">
        <v>8.9534141642246485</v>
      </c>
      <c r="H38" s="99">
        <v>8.8807015124787032</v>
      </c>
      <c r="I38" s="99">
        <v>8.6457416442629942</v>
      </c>
      <c r="J38" s="99">
        <v>8.4710570657896156</v>
      </c>
      <c r="K38" s="99">
        <v>8.1454094432906956</v>
      </c>
      <c r="L38" s="99">
        <v>8.3547433505091995</v>
      </c>
      <c r="M38" s="99">
        <v>8.3481286483825947</v>
      </c>
      <c r="N38" s="99">
        <v>8.2454168502331289</v>
      </c>
      <c r="O38" s="99">
        <v>8.1382628129882288</v>
      </c>
      <c r="P38" s="99">
        <v>7.9729042462438731</v>
      </c>
      <c r="Q38" s="99">
        <v>8.4282446562202402</v>
      </c>
      <c r="R38" s="99">
        <v>8.7849417659459128</v>
      </c>
      <c r="S38" s="99">
        <v>9.1310338586156625</v>
      </c>
      <c r="T38" s="99">
        <v>8.9546744643588472</v>
      </c>
      <c r="U38" s="99">
        <v>8.8405164205434659</v>
      </c>
      <c r="V38" s="99">
        <v>8.9473110979181971</v>
      </c>
      <c r="W38" s="99">
        <v>8.8206360499077618</v>
      </c>
      <c r="X38" s="99">
        <v>7.900332129709871</v>
      </c>
      <c r="Y38" s="99">
        <v>7.1766537536669466</v>
      </c>
      <c r="DA38" s="63" t="s">
        <v>2782</v>
      </c>
    </row>
    <row r="39" spans="1:105" ht="12" customHeight="1" x14ac:dyDescent="0.25">
      <c r="A39" s="121" t="s">
        <v>54</v>
      </c>
      <c r="B39" s="123">
        <v>11.263859197360098</v>
      </c>
      <c r="C39" s="123">
        <v>11.305079847360565</v>
      </c>
      <c r="D39" s="123">
        <v>11.1420524364631</v>
      </c>
      <c r="E39" s="123">
        <v>11.415190581071975</v>
      </c>
      <c r="F39" s="123">
        <v>11.325914870652708</v>
      </c>
      <c r="G39" s="123">
        <v>11.274045788396096</v>
      </c>
      <c r="H39" s="123">
        <v>11.988803978141233</v>
      </c>
      <c r="I39" s="123">
        <v>10.79913192150946</v>
      </c>
      <c r="J39" s="123">
        <v>11.100905480879923</v>
      </c>
      <c r="K39" s="123">
        <v>11.479767858864987</v>
      </c>
      <c r="L39" s="123">
        <v>12.028508259485333</v>
      </c>
      <c r="M39" s="123">
        <v>10.748841800922339</v>
      </c>
      <c r="N39" s="123">
        <v>11.378823245986222</v>
      </c>
      <c r="O39" s="123">
        <v>11.127693475261612</v>
      </c>
      <c r="P39" s="123">
        <v>9.7877604879494022</v>
      </c>
      <c r="Q39" s="123">
        <v>10.249624659145027</v>
      </c>
      <c r="R39" s="123">
        <v>10.054891465794935</v>
      </c>
      <c r="S39" s="123">
        <v>9.94023036345272</v>
      </c>
      <c r="T39" s="123">
        <v>9.3266085416846103</v>
      </c>
      <c r="U39" s="123">
        <v>8.7692944554830383</v>
      </c>
      <c r="V39" s="123">
        <v>9.0772014152421345</v>
      </c>
      <c r="W39" s="123">
        <v>10.327460283383187</v>
      </c>
      <c r="X39" s="123">
        <v>8.3973932498255284</v>
      </c>
      <c r="Y39" s="123">
        <v>8.0209646734514521</v>
      </c>
      <c r="DA39" s="130" t="s">
        <v>2783</v>
      </c>
    </row>
    <row r="40" spans="1:105" ht="12" customHeight="1" x14ac:dyDescent="0.25">
      <c r="A40" s="97" t="s">
        <v>50</v>
      </c>
      <c r="B40" s="99">
        <v>13.893178244495999</v>
      </c>
      <c r="C40" s="99">
        <v>15.044954405732568</v>
      </c>
      <c r="D40" s="99">
        <v>14.055033722633185</v>
      </c>
      <c r="E40" s="99">
        <v>13.845547892614949</v>
      </c>
      <c r="F40" s="99">
        <v>16.222782005477683</v>
      </c>
      <c r="G40" s="99">
        <v>12.664091154096933</v>
      </c>
      <c r="H40" s="99">
        <v>15.201536113082007</v>
      </c>
      <c r="I40" s="99">
        <v>15.389891673417473</v>
      </c>
      <c r="J40" s="99">
        <v>12.057185935555307</v>
      </c>
      <c r="K40" s="99">
        <v>3.6027433823942578</v>
      </c>
      <c r="L40" s="99">
        <v>12.155803344105671</v>
      </c>
      <c r="M40" s="99">
        <v>15.708415578016544</v>
      </c>
      <c r="N40" s="99">
        <v>16.091954356431543</v>
      </c>
      <c r="O40" s="99">
        <v>11.709348356265586</v>
      </c>
      <c r="P40" s="99">
        <v>17.184296484405298</v>
      </c>
      <c r="Q40" s="99">
        <v>14.11360241165969</v>
      </c>
      <c r="R40" s="99">
        <v>10.886183224688882</v>
      </c>
      <c r="S40" s="99">
        <v>11.305920820182447</v>
      </c>
      <c r="T40" s="99">
        <v>13.753226751239753</v>
      </c>
      <c r="U40" s="99">
        <v>12.020667991547471</v>
      </c>
      <c r="V40" s="99">
        <v>14.419098253438591</v>
      </c>
      <c r="W40" s="99">
        <v>12.302241902773451</v>
      </c>
      <c r="X40" s="99">
        <v>10.382967381452156</v>
      </c>
      <c r="Y40" s="99">
        <v>11.472194129677028</v>
      </c>
      <c r="DA40" s="63" t="s">
        <v>2784</v>
      </c>
    </row>
    <row r="41" spans="1:105" ht="12" customHeight="1" x14ac:dyDescent="0.25">
      <c r="A41" s="109" t="s">
        <v>120</v>
      </c>
      <c r="B41" s="110">
        <v>11.042506267926361</v>
      </c>
      <c r="C41" s="110">
        <v>10.992809050382096</v>
      </c>
      <c r="D41" s="110">
        <v>10.908597165442707</v>
      </c>
      <c r="E41" s="110">
        <v>11.233035880536521</v>
      </c>
      <c r="F41" s="110">
        <v>10.99191209539125</v>
      </c>
      <c r="G41" s="110">
        <v>11.190966922976695</v>
      </c>
      <c r="H41" s="110">
        <v>11.838261501175348</v>
      </c>
      <c r="I41" s="110">
        <v>10.626002108373196</v>
      </c>
      <c r="J41" s="110">
        <v>11.068592223629267</v>
      </c>
      <c r="K41" s="110">
        <v>11.710870412423125</v>
      </c>
      <c r="L41" s="110">
        <v>12.024749459307214</v>
      </c>
      <c r="M41" s="110">
        <v>10.527591840461163</v>
      </c>
      <c r="N41" s="110">
        <v>11.096927626723856</v>
      </c>
      <c r="O41" s="110">
        <v>11.092631111808254</v>
      </c>
      <c r="P41" s="110">
        <v>9.3506958672519804</v>
      </c>
      <c r="Q41" s="110">
        <v>10.036521425070369</v>
      </c>
      <c r="R41" s="110">
        <v>10.016694232116622</v>
      </c>
      <c r="S41" s="110">
        <v>9.8826320102163283</v>
      </c>
      <c r="T41" s="110">
        <v>9.1519943645384902</v>
      </c>
      <c r="U41" s="110">
        <v>8.6526914724835429</v>
      </c>
      <c r="V41" s="110">
        <v>8.9083853428869997</v>
      </c>
      <c r="W41" s="110">
        <v>10.277638657777191</v>
      </c>
      <c r="X41" s="110">
        <v>8.3555374711479597</v>
      </c>
      <c r="Y41" s="110">
        <v>7.9566782905293589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2787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2788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</v>
      </c>
      <c r="C48" s="99">
        <f>RES_hhdet_fech!C48/RES_summary!C$19</f>
        <v>0</v>
      </c>
      <c r="D48" s="99">
        <f>RES_hhdet_fech!D48/RES_summary!D$19</f>
        <v>0</v>
      </c>
      <c r="E48" s="99">
        <f>RES_hhdet_fech!E48/RES_summary!E$19</f>
        <v>0</v>
      </c>
      <c r="F48" s="99">
        <f>RES_hhdet_fech!F48/RES_summary!F$19</f>
        <v>0</v>
      </c>
      <c r="G48" s="99">
        <f>RES_hhdet_fech!G48/RES_summary!G$19</f>
        <v>0</v>
      </c>
      <c r="H48" s="99">
        <f>RES_hhdet_fech!H48/RES_summary!H$19</f>
        <v>0</v>
      </c>
      <c r="I48" s="99">
        <f>RES_hhdet_fech!I48/RES_summary!I$19</f>
        <v>0</v>
      </c>
      <c r="J48" s="99">
        <f>RES_hhdet_fech!J48/RES_summary!J$19</f>
        <v>0</v>
      </c>
      <c r="K48" s="99">
        <f>RES_hhdet_fech!K48/RES_summary!K$19</f>
        <v>0</v>
      </c>
      <c r="L48" s="99">
        <f>RES_hhdet_fech!L48/RES_summary!L$19</f>
        <v>0</v>
      </c>
      <c r="M48" s="99">
        <f>RES_hhdet_fech!M48/RES_summary!M$19</f>
        <v>0</v>
      </c>
      <c r="N48" s="99">
        <f>RES_hhdet_fech!N48/RES_summary!N$19</f>
        <v>0</v>
      </c>
      <c r="O48" s="99">
        <f>RES_hhdet_fech!O48/RES_summary!O$19</f>
        <v>0</v>
      </c>
      <c r="P48" s="99">
        <f>RES_hhdet_fech!P48/RES_summary!P$19</f>
        <v>0</v>
      </c>
      <c r="Q48" s="99">
        <f>RES_hhdet_fech!Q48/RES_summary!Q$19</f>
        <v>0</v>
      </c>
      <c r="R48" s="99">
        <f>RES_hhdet_fech!R48/RES_summary!R$19</f>
        <v>0</v>
      </c>
      <c r="S48" s="99">
        <f>RES_hhdet_fech!S48/RES_summary!S$19</f>
        <v>0</v>
      </c>
      <c r="T48" s="99">
        <f>RES_hhdet_fech!T48/RES_summary!T$19</f>
        <v>0</v>
      </c>
      <c r="U48" s="99">
        <f>RES_hhdet_fech!U48/RES_summary!U$19</f>
        <v>0</v>
      </c>
      <c r="V48" s="99">
        <f>RES_hhdet_fech!V48/RES_summary!V$19</f>
        <v>0</v>
      </c>
      <c r="W48" s="99">
        <f>RES_hhdet_fech!W48/RES_summary!W$19</f>
        <v>0</v>
      </c>
      <c r="X48" s="99">
        <f>RES_hhdet_fech!X48/RES_summary!X$19</f>
        <v>0</v>
      </c>
      <c r="Y48" s="99">
        <f>RES_hhdet_fech!Y48/RES_summary!Y$19</f>
        <v>0</v>
      </c>
      <c r="DA48" s="63" t="s">
        <v>2791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2792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2793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2794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2795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2796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2797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2798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2799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2800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2801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2802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269.35007889647716</v>
      </c>
      <c r="C62" s="118">
        <f t="shared" si="21"/>
        <v>304.09359262495445</v>
      </c>
      <c r="D62" s="118">
        <f t="shared" si="21"/>
        <v>279.25222438886061</v>
      </c>
      <c r="E62" s="118">
        <f t="shared" si="21"/>
        <v>291.24647044920488</v>
      </c>
      <c r="F62" s="118">
        <f t="shared" si="21"/>
        <v>279.83484532058276</v>
      </c>
      <c r="G62" s="118">
        <f t="shared" si="21"/>
        <v>272.22925292445075</v>
      </c>
      <c r="H62" s="118">
        <f t="shared" si="21"/>
        <v>274.50245716698356</v>
      </c>
      <c r="I62" s="118">
        <f t="shared" si="21"/>
        <v>252.87731626196779</v>
      </c>
      <c r="J62" s="118">
        <f t="shared" si="21"/>
        <v>252.20947856740327</v>
      </c>
      <c r="K62" s="118">
        <f t="shared" si="21"/>
        <v>256.28760165969095</v>
      </c>
      <c r="L62" s="118">
        <f t="shared" si="21"/>
        <v>296.65523604253235</v>
      </c>
      <c r="M62" s="118">
        <f t="shared" si="21"/>
        <v>253.04231973838344</v>
      </c>
      <c r="N62" s="118">
        <f t="shared" si="21"/>
        <v>256.56516262144277</v>
      </c>
      <c r="O62" s="118">
        <f t="shared" si="21"/>
        <v>261.35944040708466</v>
      </c>
      <c r="P62" s="118">
        <f t="shared" si="21"/>
        <v>213.26432229895619</v>
      </c>
      <c r="Q62" s="118">
        <f t="shared" si="21"/>
        <v>224.04278668969735</v>
      </c>
      <c r="R62" s="118">
        <f t="shared" ref="R62:V62" si="22">R63+R66+R68+R77</f>
        <v>238.26237293516547</v>
      </c>
      <c r="S62" s="118">
        <f t="shared" si="22"/>
        <v>232.62222731324664</v>
      </c>
      <c r="T62" s="118">
        <f t="shared" si="22"/>
        <v>215.70180464542511</v>
      </c>
      <c r="U62" s="118">
        <f t="shared" si="22"/>
        <v>203.90824064658861</v>
      </c>
      <c r="V62" s="118">
        <f t="shared" si="22"/>
        <v>208.95708582216866</v>
      </c>
      <c r="W62" s="118">
        <f t="shared" ref="W62:Y62" si="23">W63+W66+W68+W77</f>
        <v>231.49872447206482</v>
      </c>
      <c r="X62" s="118">
        <f t="shared" si="23"/>
        <v>189.60481028255037</v>
      </c>
      <c r="Y62" s="118">
        <f t="shared" si="23"/>
        <v>165.34078872333987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223.10676756583808</v>
      </c>
      <c r="C63" s="123">
        <f t="shared" si="24"/>
        <v>254.94577216208236</v>
      </c>
      <c r="D63" s="123">
        <f t="shared" si="24"/>
        <v>232.6624380739803</v>
      </c>
      <c r="E63" s="123">
        <f t="shared" si="24"/>
        <v>242.17351378709125</v>
      </c>
      <c r="F63" s="123">
        <f t="shared" si="24"/>
        <v>232.47403753875327</v>
      </c>
      <c r="G63" s="123">
        <f t="shared" si="24"/>
        <v>222.86934072306698</v>
      </c>
      <c r="H63" s="123">
        <f t="shared" si="24"/>
        <v>225.5866324865863</v>
      </c>
      <c r="I63" s="123">
        <f t="shared" si="24"/>
        <v>207.96990908922004</v>
      </c>
      <c r="J63" s="123">
        <f t="shared" si="24"/>
        <v>207.37658057124807</v>
      </c>
      <c r="K63" s="123">
        <f t="shared" si="24"/>
        <v>212.5495378333674</v>
      </c>
      <c r="L63" s="123">
        <f t="shared" si="24"/>
        <v>250.14253076722281</v>
      </c>
      <c r="M63" s="123">
        <f t="shared" si="24"/>
        <v>214.26174409174786</v>
      </c>
      <c r="N63" s="123">
        <f t="shared" si="24"/>
        <v>217.45399673838909</v>
      </c>
      <c r="O63" s="123">
        <f t="shared" si="24"/>
        <v>222.52059488110194</v>
      </c>
      <c r="P63" s="123">
        <f t="shared" si="24"/>
        <v>179.66584355785875</v>
      </c>
      <c r="Q63" s="123">
        <f t="shared" si="24"/>
        <v>188.43004749218477</v>
      </c>
      <c r="R63" s="123">
        <f t="shared" ref="R63:V63" si="25">SUM(R64:R65)</f>
        <v>200.35555007743773</v>
      </c>
      <c r="S63" s="123">
        <f t="shared" si="25"/>
        <v>194.49321941388814</v>
      </c>
      <c r="T63" s="123">
        <f t="shared" si="25"/>
        <v>180.16600995183657</v>
      </c>
      <c r="U63" s="123">
        <f t="shared" si="25"/>
        <v>170.51823680581899</v>
      </c>
      <c r="V63" s="123">
        <f t="shared" si="25"/>
        <v>173.70953607526218</v>
      </c>
      <c r="W63" s="123">
        <f t="shared" ref="W63:Y63" si="26">SUM(W64:W65)</f>
        <v>194.46021516759936</v>
      </c>
      <c r="X63" s="123">
        <f t="shared" si="26"/>
        <v>160.99888738720259</v>
      </c>
      <c r="Y63" s="123">
        <f t="shared" si="26"/>
        <v>138.3469458289394</v>
      </c>
      <c r="DA63" s="130" t="s">
        <v>2805</v>
      </c>
    </row>
    <row r="64" spans="1:105" ht="12" customHeight="1" x14ac:dyDescent="0.25">
      <c r="A64" s="97" t="s">
        <v>212</v>
      </c>
      <c r="B64" s="99">
        <v>220.93129507831102</v>
      </c>
      <c r="C64" s="99">
        <v>252.46398535826177</v>
      </c>
      <c r="D64" s="99">
        <v>230.45157682308371</v>
      </c>
      <c r="E64" s="99">
        <v>239.87119997828916</v>
      </c>
      <c r="F64" s="99">
        <v>230.28996320271554</v>
      </c>
      <c r="G64" s="99">
        <v>220.79399363137227</v>
      </c>
      <c r="H64" s="99">
        <v>223.4839804340078</v>
      </c>
      <c r="I64" s="99">
        <v>206.09584758851545</v>
      </c>
      <c r="J64" s="99">
        <v>205.50544558543805</v>
      </c>
      <c r="K64" s="99">
        <v>210.62009808694938</v>
      </c>
      <c r="L64" s="99">
        <v>247.79622059584679</v>
      </c>
      <c r="M64" s="99">
        <v>212.32989976932291</v>
      </c>
      <c r="N64" s="99">
        <v>215.42812516332685</v>
      </c>
      <c r="O64" s="99">
        <v>220.39948939895805</v>
      </c>
      <c r="P64" s="99">
        <v>178.01068205118693</v>
      </c>
      <c r="Q64" s="99">
        <v>186.63407081714183</v>
      </c>
      <c r="R64" s="99">
        <v>198.37358385121343</v>
      </c>
      <c r="S64" s="99">
        <v>192.50054065118928</v>
      </c>
      <c r="T64" s="99">
        <v>178.28517983254906</v>
      </c>
      <c r="U64" s="99">
        <v>168.68103831784157</v>
      </c>
      <c r="V64" s="99">
        <v>171.78310764514842</v>
      </c>
      <c r="W64" s="99">
        <v>192.26746067667582</v>
      </c>
      <c r="X64" s="99">
        <v>159.17993002997207</v>
      </c>
      <c r="Y64" s="99">
        <v>136.77124789081338</v>
      </c>
      <c r="DA64" s="63" t="s">
        <v>2806</v>
      </c>
    </row>
    <row r="65" spans="1:105" ht="12" customHeight="1" x14ac:dyDescent="0.25">
      <c r="A65" s="97" t="s">
        <v>53</v>
      </c>
      <c r="B65" s="99">
        <v>2.1754724875270677</v>
      </c>
      <c r="C65" s="99">
        <v>2.481786803820591</v>
      </c>
      <c r="D65" s="99">
        <v>2.2108612508965773</v>
      </c>
      <c r="E65" s="99">
        <v>2.302313808802086</v>
      </c>
      <c r="F65" s="99">
        <v>2.1840743360377273</v>
      </c>
      <c r="G65" s="99">
        <v>2.0753470916947134</v>
      </c>
      <c r="H65" s="99">
        <v>2.1026520525784944</v>
      </c>
      <c r="I65" s="99">
        <v>1.8740615007045771</v>
      </c>
      <c r="J65" s="99">
        <v>1.8711349858100084</v>
      </c>
      <c r="K65" s="99">
        <v>1.9294397464180029</v>
      </c>
      <c r="L65" s="99">
        <v>2.3463101713760239</v>
      </c>
      <c r="M65" s="99">
        <v>1.931844322424948</v>
      </c>
      <c r="N65" s="99">
        <v>2.0258715750622316</v>
      </c>
      <c r="O65" s="99">
        <v>2.121105482143899</v>
      </c>
      <c r="P65" s="99">
        <v>1.6551615066718288</v>
      </c>
      <c r="Q65" s="99">
        <v>1.7959766750429356</v>
      </c>
      <c r="R65" s="99">
        <v>1.9819662262242879</v>
      </c>
      <c r="S65" s="99">
        <v>1.9926787626988622</v>
      </c>
      <c r="T65" s="99">
        <v>1.8808301192875148</v>
      </c>
      <c r="U65" s="99">
        <v>1.8371984879774108</v>
      </c>
      <c r="V65" s="99">
        <v>1.9264284301137506</v>
      </c>
      <c r="W65" s="99">
        <v>2.1927544909235412</v>
      </c>
      <c r="X65" s="99">
        <v>1.8189573572305131</v>
      </c>
      <c r="Y65" s="99">
        <v>1.5756979381260201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2.747713581650155E-2</v>
      </c>
      <c r="C66" s="123">
        <f t="shared" si="27"/>
        <v>2.3189802945598966E-2</v>
      </c>
      <c r="D66" s="123">
        <f t="shared" si="27"/>
        <v>2.1524321973994103E-2</v>
      </c>
      <c r="E66" s="123">
        <f t="shared" si="27"/>
        <v>2.7065795780269485E-2</v>
      </c>
      <c r="F66" s="123">
        <f t="shared" si="27"/>
        <v>2.2515808251068126E-2</v>
      </c>
      <c r="G66" s="123">
        <f t="shared" si="27"/>
        <v>2.4607949110101893E-2</v>
      </c>
      <c r="H66" s="123">
        <f t="shared" si="27"/>
        <v>2.9294044532957239E-2</v>
      </c>
      <c r="I66" s="123">
        <f t="shared" si="27"/>
        <v>2.8871907426149403E-2</v>
      </c>
      <c r="J66" s="123">
        <f t="shared" si="27"/>
        <v>2.7998039915767221E-2</v>
      </c>
      <c r="K66" s="123">
        <f t="shared" si="27"/>
        <v>3.0263724333301257E-2</v>
      </c>
      <c r="L66" s="123">
        <f t="shared" si="27"/>
        <v>3.7050665099978938E-2</v>
      </c>
      <c r="M66" s="123">
        <f t="shared" si="27"/>
        <v>3.866994217013589E-2</v>
      </c>
      <c r="N66" s="123">
        <f t="shared" si="27"/>
        <v>4.4413759610090003E-2</v>
      </c>
      <c r="O66" s="123">
        <f t="shared" si="27"/>
        <v>5.976557898006974E-2</v>
      </c>
      <c r="P66" s="123">
        <f t="shared" si="27"/>
        <v>5.3992611731071713E-2</v>
      </c>
      <c r="Q66" s="123">
        <f t="shared" si="27"/>
        <v>0.10973863275654661</v>
      </c>
      <c r="R66" s="123">
        <f t="shared" si="27"/>
        <v>0.11230453642344702</v>
      </c>
      <c r="S66" s="123">
        <f t="shared" si="27"/>
        <v>0.11755787044239607</v>
      </c>
      <c r="T66" s="123">
        <f t="shared" si="27"/>
        <v>0.15243786322536401</v>
      </c>
      <c r="U66" s="123">
        <f t="shared" si="27"/>
        <v>0.15780415197979128</v>
      </c>
      <c r="V66" s="123">
        <f t="shared" si="27"/>
        <v>0.14021034864503043</v>
      </c>
      <c r="W66" s="123">
        <f t="shared" si="27"/>
        <v>0.15541211565374299</v>
      </c>
      <c r="X66" s="123">
        <f t="shared" si="27"/>
        <v>0.1827333063796994</v>
      </c>
      <c r="Y66" s="123">
        <f t="shared" si="27"/>
        <v>0.16142244673647463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2.747713581650155E-2</v>
      </c>
      <c r="C67" s="99">
        <f>RES_hhdet_fech!C67/RES_summary!C$19</f>
        <v>2.3189802945598966E-2</v>
      </c>
      <c r="D67" s="99">
        <f>RES_hhdet_fech!D67/RES_summary!D$19</f>
        <v>2.1524321973994103E-2</v>
      </c>
      <c r="E67" s="99">
        <f>RES_hhdet_fech!E67/RES_summary!E$19</f>
        <v>2.7065795780269485E-2</v>
      </c>
      <c r="F67" s="99">
        <f>RES_hhdet_fech!F67/RES_summary!F$19</f>
        <v>2.2515808251068126E-2</v>
      </c>
      <c r="G67" s="99">
        <f>RES_hhdet_fech!G67/RES_summary!G$19</f>
        <v>2.4607949110101893E-2</v>
      </c>
      <c r="H67" s="99">
        <f>RES_hhdet_fech!H67/RES_summary!H$19</f>
        <v>2.9294044532957239E-2</v>
      </c>
      <c r="I67" s="99">
        <f>RES_hhdet_fech!I67/RES_summary!I$19</f>
        <v>2.8871907426149403E-2</v>
      </c>
      <c r="J67" s="99">
        <f>RES_hhdet_fech!J67/RES_summary!J$19</f>
        <v>2.7998039915767221E-2</v>
      </c>
      <c r="K67" s="99">
        <f>RES_hhdet_fech!K67/RES_summary!K$19</f>
        <v>3.0263724333301257E-2</v>
      </c>
      <c r="L67" s="99">
        <f>RES_hhdet_fech!L67/RES_summary!L$19</f>
        <v>3.7050665099978938E-2</v>
      </c>
      <c r="M67" s="99">
        <f>RES_hhdet_fech!M67/RES_summary!M$19</f>
        <v>3.866994217013589E-2</v>
      </c>
      <c r="N67" s="99">
        <f>RES_hhdet_fech!N67/RES_summary!N$19</f>
        <v>4.4413759610090003E-2</v>
      </c>
      <c r="O67" s="99">
        <f>RES_hhdet_fech!O67/RES_summary!O$19</f>
        <v>5.976557898006974E-2</v>
      </c>
      <c r="P67" s="99">
        <f>RES_hhdet_fech!P67/RES_summary!P$19</f>
        <v>5.3992611731071713E-2</v>
      </c>
      <c r="Q67" s="99">
        <f>RES_hhdet_fech!Q67/RES_summary!Q$19</f>
        <v>0.10973863275654661</v>
      </c>
      <c r="R67" s="99">
        <f>RES_hhdet_fech!R67/RES_summary!R$19</f>
        <v>0.11230453642344702</v>
      </c>
      <c r="S67" s="99">
        <f>RES_hhdet_fech!S67/RES_summary!S$19</f>
        <v>0.11755787044239607</v>
      </c>
      <c r="T67" s="99">
        <f>RES_hhdet_fech!T67/RES_summary!T$19</f>
        <v>0.15243786322536401</v>
      </c>
      <c r="U67" s="99">
        <f>RES_hhdet_fech!U67/RES_summary!U$19</f>
        <v>0.15780415197979128</v>
      </c>
      <c r="V67" s="99">
        <f>RES_hhdet_fech!V67/RES_summary!V$19</f>
        <v>0.14021034864503043</v>
      </c>
      <c r="W67" s="99">
        <f>RES_hhdet_fech!W67/RES_summary!W$19</f>
        <v>0.15541211565374299</v>
      </c>
      <c r="X67" s="99">
        <f>RES_hhdet_fech!X67/RES_summary!X$19</f>
        <v>0.1827333063796994</v>
      </c>
      <c r="Y67" s="99">
        <f>RES_hhdet_fech!Y67/RES_summary!Y$19</f>
        <v>0.16142244673647463</v>
      </c>
      <c r="DA67" s="63" t="s">
        <v>2809</v>
      </c>
    </row>
    <row r="68" spans="1:105" ht="12" customHeight="1" x14ac:dyDescent="0.25">
      <c r="A68" s="121" t="s">
        <v>55</v>
      </c>
      <c r="B68" s="123">
        <v>32.585246679879752</v>
      </c>
      <c r="C68" s="123">
        <v>34.800406129738192</v>
      </c>
      <c r="D68" s="123">
        <v>32.963119534278064</v>
      </c>
      <c r="E68" s="123">
        <v>34.563416261582638</v>
      </c>
      <c r="F68" s="123">
        <v>33.051899330727835</v>
      </c>
      <c r="G68" s="123">
        <v>34.576088193651358</v>
      </c>
      <c r="H68" s="123">
        <v>33.450656619636931</v>
      </c>
      <c r="I68" s="123">
        <v>31.392767665543222</v>
      </c>
      <c r="J68" s="123">
        <v>30.614805015151024</v>
      </c>
      <c r="K68" s="123">
        <v>28.882943791599899</v>
      </c>
      <c r="L68" s="123">
        <v>30.218015071764203</v>
      </c>
      <c r="M68" s="123">
        <v>25.22469595945439</v>
      </c>
      <c r="N68" s="123">
        <v>24.573620386754275</v>
      </c>
      <c r="O68" s="123">
        <v>24.043610643192064</v>
      </c>
      <c r="P68" s="123">
        <v>21.877482809981792</v>
      </c>
      <c r="Q68" s="123">
        <v>22.565681772718833</v>
      </c>
      <c r="R68" s="123">
        <v>24.107969655353234</v>
      </c>
      <c r="S68" s="123">
        <v>24.646119242335743</v>
      </c>
      <c r="T68" s="123">
        <v>23.082039058775681</v>
      </c>
      <c r="U68" s="123">
        <v>21.660757269814447</v>
      </c>
      <c r="V68" s="123">
        <v>22.600978840243247</v>
      </c>
      <c r="W68" s="123">
        <v>21.88749828739779</v>
      </c>
      <c r="X68" s="123">
        <v>17.636728720708518</v>
      </c>
      <c r="Y68" s="123">
        <v>15.696179947609105</v>
      </c>
      <c r="DA68" s="130" t="s">
        <v>2810</v>
      </c>
    </row>
    <row r="69" spans="1:105" ht="12" customHeight="1" x14ac:dyDescent="0.25">
      <c r="A69" s="97" t="s">
        <v>134</v>
      </c>
      <c r="B69" s="99">
        <v>32.710779091345259</v>
      </c>
      <c r="C69" s="99">
        <v>34.99318710575816</v>
      </c>
      <c r="D69" s="99">
        <v>33.091620939199565</v>
      </c>
      <c r="E69" s="99">
        <v>34.7310727744796</v>
      </c>
      <c r="F69" s="99">
        <v>33.214519372704672</v>
      </c>
      <c r="G69" s="99">
        <v>34.814830419930253</v>
      </c>
      <c r="H69" s="99">
        <v>33.577671401996618</v>
      </c>
      <c r="I69" s="99">
        <v>31.460050722707646</v>
      </c>
      <c r="J69" s="99">
        <v>30.766065525493584</v>
      </c>
      <c r="K69" s="99">
        <v>28.974220097109214</v>
      </c>
      <c r="L69" s="99">
        <v>30.319845437867308</v>
      </c>
      <c r="M69" s="99">
        <v>25.277790788782571</v>
      </c>
      <c r="N69" s="99">
        <v>24.66602813259151</v>
      </c>
      <c r="O69" s="99">
        <v>24.130001735915567</v>
      </c>
      <c r="P69" s="99">
        <v>21.887275215383841</v>
      </c>
      <c r="Q69" s="99">
        <v>22.604898919352493</v>
      </c>
      <c r="R69" s="99">
        <v>24.201452773164544</v>
      </c>
      <c r="S69" s="99">
        <v>24.72323579881677</v>
      </c>
      <c r="T69" s="99">
        <v>23.123916027514436</v>
      </c>
      <c r="U69" s="99">
        <v>21.684647892955084</v>
      </c>
      <c r="V69" s="99">
        <v>22.63847795855045</v>
      </c>
      <c r="W69" s="99">
        <v>21.991627051169115</v>
      </c>
      <c r="X69" s="99">
        <v>17.637152633266119</v>
      </c>
      <c r="Y69" s="99">
        <v>15.817002545285604</v>
      </c>
      <c r="DA69" s="63" t="s">
        <v>2811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24.338375351526107</v>
      </c>
      <c r="F70" s="99">
        <v>23.557900588406913</v>
      </c>
      <c r="G70" s="99">
        <v>24.667858327580394</v>
      </c>
      <c r="H70" s="99">
        <v>24.256344561653748</v>
      </c>
      <c r="I70" s="99">
        <v>22.755942840241186</v>
      </c>
      <c r="J70" s="99">
        <v>22.301041527811837</v>
      </c>
      <c r="K70" s="99">
        <v>21.246520350222539</v>
      </c>
      <c r="L70" s="99">
        <v>22.29209013441632</v>
      </c>
      <c r="M70" s="99">
        <v>18.387032448157079</v>
      </c>
      <c r="N70" s="99">
        <v>18.170283916127939</v>
      </c>
      <c r="O70" s="99">
        <v>18.020511902501877</v>
      </c>
      <c r="P70" s="99">
        <v>16.727938587856389</v>
      </c>
      <c r="Q70" s="99">
        <v>17.294175908644529</v>
      </c>
      <c r="R70" s="99">
        <v>18.617948986477455</v>
      </c>
      <c r="S70" s="99">
        <v>19.572370743649671</v>
      </c>
      <c r="T70" s="99">
        <v>18.720044197600167</v>
      </c>
      <c r="U70" s="99">
        <v>17.845277302965332</v>
      </c>
      <c r="V70" s="99">
        <v>19.059656147503169</v>
      </c>
      <c r="W70" s="99">
        <v>18.218873465072068</v>
      </c>
      <c r="X70" s="99">
        <v>14.873215698672924</v>
      </c>
      <c r="Y70" s="99">
        <v>13.102372177023282</v>
      </c>
      <c r="DA70" s="63" t="s">
        <v>2812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15.428482560692331</v>
      </c>
      <c r="F71" s="102">
        <v>15.002185966327248</v>
      </c>
      <c r="G71" s="102">
        <v>15.308703560549711</v>
      </c>
      <c r="H71" s="102">
        <v>15.514097709743144</v>
      </c>
      <c r="I71" s="102">
        <v>14.350984881808483</v>
      </c>
      <c r="J71" s="102">
        <v>13.821790528843318</v>
      </c>
      <c r="K71" s="102">
        <v>13.255154888730177</v>
      </c>
      <c r="L71" s="102">
        <v>13.597069449780506</v>
      </c>
      <c r="M71" s="102">
        <v>10.276611896267596</v>
      </c>
      <c r="N71" s="102">
        <v>9.8956604395074397</v>
      </c>
      <c r="O71" s="102">
        <v>9.5678008607465639</v>
      </c>
      <c r="P71" s="102">
        <v>9.3370202770890565</v>
      </c>
      <c r="Q71" s="102">
        <v>9.1180337021595061</v>
      </c>
      <c r="R71" s="102">
        <v>9.4375720183485541</v>
      </c>
      <c r="S71" s="102">
        <v>10.097389132687168</v>
      </c>
      <c r="T71" s="102">
        <v>9.7599850389604548</v>
      </c>
      <c r="U71" s="102">
        <v>9.2083818692986004</v>
      </c>
      <c r="V71" s="102">
        <v>10.226470494642967</v>
      </c>
      <c r="W71" s="102">
        <v>8.7349895458485012</v>
      </c>
      <c r="X71" s="102">
        <v>7.5032849787554854</v>
      </c>
      <c r="Y71" s="102">
        <v>5.8078962323194867</v>
      </c>
      <c r="DA71" s="131" t="s">
        <v>2813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8.9098927908337764</v>
      </c>
      <c r="F72" s="105">
        <v>8.5557146220796696</v>
      </c>
      <c r="G72" s="105">
        <v>9.3591547670306863</v>
      </c>
      <c r="H72" s="105">
        <v>8.7422468519106022</v>
      </c>
      <c r="I72" s="105">
        <v>8.4049579584326999</v>
      </c>
      <c r="J72" s="105">
        <v>8.4792509989685207</v>
      </c>
      <c r="K72" s="105">
        <v>7.9913654614923617</v>
      </c>
      <c r="L72" s="105">
        <v>8.695020684635816</v>
      </c>
      <c r="M72" s="105">
        <v>8.1104205518894847</v>
      </c>
      <c r="N72" s="105">
        <v>8.274623476620496</v>
      </c>
      <c r="O72" s="105">
        <v>8.4527110417553164</v>
      </c>
      <c r="P72" s="105">
        <v>7.3909183107673355</v>
      </c>
      <c r="Q72" s="105">
        <v>8.1761422064850233</v>
      </c>
      <c r="R72" s="105">
        <v>9.1803769681288951</v>
      </c>
      <c r="S72" s="105">
        <v>9.4749816109625051</v>
      </c>
      <c r="T72" s="105">
        <v>8.9600591586397105</v>
      </c>
      <c r="U72" s="105">
        <v>8.6368954336667318</v>
      </c>
      <c r="V72" s="105">
        <v>8.8331856528602</v>
      </c>
      <c r="W72" s="105">
        <v>9.4838839192235671</v>
      </c>
      <c r="X72" s="105">
        <v>7.3699307199174386</v>
      </c>
      <c r="Y72" s="105">
        <v>7.2944759447037946</v>
      </c>
      <c r="DA72" s="132" t="s">
        <v>2814</v>
      </c>
    </row>
    <row r="73" spans="1:105" ht="12" customHeight="1" x14ac:dyDescent="0.25">
      <c r="A73" s="106" t="s">
        <v>122</v>
      </c>
      <c r="B73" s="102">
        <v>28.076167393676673</v>
      </c>
      <c r="C73" s="102">
        <v>28.140845608360316</v>
      </c>
      <c r="D73" s="102">
        <v>28.053060015008477</v>
      </c>
      <c r="E73" s="102">
        <v>28.671192569242272</v>
      </c>
      <c r="F73" s="102">
        <v>27.93297179757824</v>
      </c>
      <c r="G73" s="102">
        <v>28.028138342077366</v>
      </c>
      <c r="H73" s="102">
        <v>28.760170820807641</v>
      </c>
      <c r="I73" s="102">
        <v>27.506112168605178</v>
      </c>
      <c r="J73" s="102">
        <v>26.260942269339168</v>
      </c>
      <c r="K73" s="102">
        <v>25.555858239700616</v>
      </c>
      <c r="L73" s="102">
        <v>25.73795871258822</v>
      </c>
      <c r="M73" s="102">
        <v>23.525408744114966</v>
      </c>
      <c r="N73" s="102">
        <v>22.511505424686227</v>
      </c>
      <c r="O73" s="102">
        <v>21.757173370001368</v>
      </c>
      <c r="P73" s="102">
        <v>22.212964603492473</v>
      </c>
      <c r="Q73" s="102">
        <v>21.890285110235702</v>
      </c>
      <c r="R73" s="102">
        <v>21.574667614779234</v>
      </c>
      <c r="S73" s="102">
        <v>22.694077748477508</v>
      </c>
      <c r="T73" s="102">
        <v>22.30366880350693</v>
      </c>
      <c r="U73" s="102">
        <v>21.4359400055686</v>
      </c>
      <c r="V73" s="102">
        <v>21.901968003294982</v>
      </c>
      <c r="W73" s="102">
        <v>19.552528226326203</v>
      </c>
      <c r="X73" s="102">
        <v>18.111064240373871</v>
      </c>
      <c r="Y73" s="102">
        <v>14.490577267781171</v>
      </c>
      <c r="DA73" s="131" t="s">
        <v>2815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22.469716872627455</v>
      </c>
      <c r="F74" s="105">
        <v>22.104715998852459</v>
      </c>
      <c r="G74" s="105">
        <v>22.163761804853433</v>
      </c>
      <c r="H74" s="105">
        <v>23.171128611296449</v>
      </c>
      <c r="I74" s="105">
        <v>22.063631421650271</v>
      </c>
      <c r="J74" s="105">
        <v>20.932206302303904</v>
      </c>
      <c r="K74" s="105">
        <v>20.500260065638113</v>
      </c>
      <c r="L74" s="105">
        <v>20.575293001220626</v>
      </c>
      <c r="M74" s="105">
        <v>18.356945580847189</v>
      </c>
      <c r="N74" s="105">
        <v>17.554964851335221</v>
      </c>
      <c r="O74" s="105">
        <v>16.941931017018259</v>
      </c>
      <c r="P74" s="105">
        <v>17.551693398388302</v>
      </c>
      <c r="Q74" s="105">
        <v>17.253459054026724</v>
      </c>
      <c r="R74" s="105">
        <v>17.195675875501792</v>
      </c>
      <c r="S74" s="105">
        <v>18.2650898260829</v>
      </c>
      <c r="T74" s="105">
        <v>18.12844503557946</v>
      </c>
      <c r="U74" s="105">
        <v>17.621815199996139</v>
      </c>
      <c r="V74" s="105">
        <v>18.477920873802631</v>
      </c>
      <c r="W74" s="105">
        <v>16.357534552009575</v>
      </c>
      <c r="X74" s="105">
        <v>15.348870620094051</v>
      </c>
      <c r="Y74" s="105">
        <v>12.308663168696988</v>
      </c>
      <c r="DA74" s="132" t="s">
        <v>2816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13.709636787751471</v>
      </c>
      <c r="F75" s="99">
        <v>13.558667591841001</v>
      </c>
      <c r="G75" s="99">
        <v>13.237509622104142</v>
      </c>
      <c r="H75" s="99">
        <v>14.317480460363671</v>
      </c>
      <c r="I75" s="99">
        <v>13.455841457753078</v>
      </c>
      <c r="J75" s="99">
        <v>12.536883964846169</v>
      </c>
      <c r="K75" s="99">
        <v>12.427915875996543</v>
      </c>
      <c r="L75" s="99">
        <v>12.255001391561605</v>
      </c>
      <c r="M75" s="99">
        <v>10.009803545359393</v>
      </c>
      <c r="N75" s="99">
        <v>9.3108182133569866</v>
      </c>
      <c r="O75" s="99">
        <v>8.7944532209100963</v>
      </c>
      <c r="P75" s="99">
        <v>9.5715504980255446</v>
      </c>
      <c r="Q75" s="99">
        <v>8.8510373929139288</v>
      </c>
      <c r="R75" s="99">
        <v>8.4778813304221874</v>
      </c>
      <c r="S75" s="99">
        <v>9.2058157000974603</v>
      </c>
      <c r="T75" s="99">
        <v>9.2530668986062707</v>
      </c>
      <c r="U75" s="99">
        <v>8.888808017889998</v>
      </c>
      <c r="V75" s="99">
        <v>9.671339944067272</v>
      </c>
      <c r="W75" s="99">
        <v>7.6946857886689699</v>
      </c>
      <c r="X75" s="99">
        <v>7.5833864524715775</v>
      </c>
      <c r="Y75" s="99">
        <v>5.3514805991764653</v>
      </c>
      <c r="DA75" s="63" t="s">
        <v>2817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8.7600800848759786</v>
      </c>
      <c r="F76" s="99">
        <v>8.54604840701146</v>
      </c>
      <c r="G76" s="99">
        <v>8.9262521827492929</v>
      </c>
      <c r="H76" s="99">
        <v>8.8536481509327754</v>
      </c>
      <c r="I76" s="99">
        <v>8.60778996389719</v>
      </c>
      <c r="J76" s="99">
        <v>8.395322337457733</v>
      </c>
      <c r="K76" s="99">
        <v>8.0723441896415693</v>
      </c>
      <c r="L76" s="99">
        <v>8.3202916096590229</v>
      </c>
      <c r="M76" s="99">
        <v>8.3471420354877992</v>
      </c>
      <c r="N76" s="99">
        <v>8.2441466379782344</v>
      </c>
      <c r="O76" s="99">
        <v>8.1474777961081646</v>
      </c>
      <c r="P76" s="99">
        <v>7.980142900362754</v>
      </c>
      <c r="Q76" s="99">
        <v>8.4024216611127986</v>
      </c>
      <c r="R76" s="99">
        <v>8.7177945450796077</v>
      </c>
      <c r="S76" s="99">
        <v>9.0592741259854375</v>
      </c>
      <c r="T76" s="99">
        <v>8.8753781369731897</v>
      </c>
      <c r="U76" s="99">
        <v>8.7330071821061406</v>
      </c>
      <c r="V76" s="99">
        <v>8.8065809297353592</v>
      </c>
      <c r="W76" s="99">
        <v>8.6628487633406053</v>
      </c>
      <c r="X76" s="99">
        <v>7.7654841676224713</v>
      </c>
      <c r="Y76" s="99">
        <v>6.9571825695205227</v>
      </c>
      <c r="DA76" s="63" t="s">
        <v>2818</v>
      </c>
    </row>
    <row r="77" spans="1:105" ht="12" customHeight="1" x14ac:dyDescent="0.25">
      <c r="A77" s="121" t="s">
        <v>54</v>
      </c>
      <c r="B77" s="123">
        <v>13.630587514942791</v>
      </c>
      <c r="C77" s="123">
        <v>14.324224530188298</v>
      </c>
      <c r="D77" s="123">
        <v>13.605142458628226</v>
      </c>
      <c r="E77" s="123">
        <v>14.482474604750745</v>
      </c>
      <c r="F77" s="123">
        <v>14.286392642850613</v>
      </c>
      <c r="G77" s="123">
        <v>14.759216058622338</v>
      </c>
      <c r="H77" s="123">
        <v>15.435874016227388</v>
      </c>
      <c r="I77" s="123">
        <v>13.485767599778359</v>
      </c>
      <c r="J77" s="123">
        <v>14.190094941088393</v>
      </c>
      <c r="K77" s="123">
        <v>14.824856310390317</v>
      </c>
      <c r="L77" s="123">
        <v>16.25763953844535</v>
      </c>
      <c r="M77" s="123">
        <v>13.517209745011048</v>
      </c>
      <c r="N77" s="123">
        <v>14.493131736689316</v>
      </c>
      <c r="O77" s="123">
        <v>14.735469303810614</v>
      </c>
      <c r="P77" s="123">
        <v>11.667003319384591</v>
      </c>
      <c r="Q77" s="123">
        <v>12.937318792037178</v>
      </c>
      <c r="R77" s="123">
        <v>13.686548665951086</v>
      </c>
      <c r="S77" s="123">
        <v>13.365330786580348</v>
      </c>
      <c r="T77" s="123">
        <v>12.301317771587483</v>
      </c>
      <c r="U77" s="123">
        <v>11.571442418975376</v>
      </c>
      <c r="V77" s="123">
        <v>12.506360558018205</v>
      </c>
      <c r="W77" s="123">
        <v>14.995598901413937</v>
      </c>
      <c r="X77" s="123">
        <v>10.786460868259562</v>
      </c>
      <c r="Y77" s="123">
        <v>11.136240500054889</v>
      </c>
      <c r="DA77" s="130" t="s">
        <v>2819</v>
      </c>
    </row>
    <row r="78" spans="1:105" ht="12" customHeight="1" x14ac:dyDescent="0.25">
      <c r="A78" s="97" t="s">
        <v>189</v>
      </c>
      <c r="B78" s="99">
        <v>13.841779475833301</v>
      </c>
      <c r="C78" s="99">
        <v>14.591746914658282</v>
      </c>
      <c r="D78" s="99">
        <v>13.786777733039708</v>
      </c>
      <c r="E78" s="99">
        <v>14.67293075047432</v>
      </c>
      <c r="F78" s="99">
        <v>14.453913479320326</v>
      </c>
      <c r="G78" s="99">
        <v>14.927160090031601</v>
      </c>
      <c r="H78" s="99">
        <v>15.547704133629455</v>
      </c>
      <c r="I78" s="99">
        <v>13.537051583315911</v>
      </c>
      <c r="J78" s="99">
        <v>14.291933860518176</v>
      </c>
      <c r="K78" s="99">
        <v>14.899639427566903</v>
      </c>
      <c r="L78" s="99">
        <v>16.341475175364728</v>
      </c>
      <c r="M78" s="99">
        <v>13.583558822042999</v>
      </c>
      <c r="N78" s="99">
        <v>14.609192893058143</v>
      </c>
      <c r="O78" s="99">
        <v>14.842115436789628</v>
      </c>
      <c r="P78" s="99">
        <v>11.734678016416918</v>
      </c>
      <c r="Q78" s="99">
        <v>13.02090973078832</v>
      </c>
      <c r="R78" s="99">
        <v>13.790402714439658</v>
      </c>
      <c r="S78" s="99">
        <v>13.462232743845279</v>
      </c>
      <c r="T78" s="99">
        <v>12.387044265710022</v>
      </c>
      <c r="U78" s="99">
        <v>11.651033390855355</v>
      </c>
      <c r="V78" s="99">
        <v>12.62015966786389</v>
      </c>
      <c r="W78" s="99">
        <v>15.189566569924722</v>
      </c>
      <c r="X78" s="99">
        <v>10.918673612111533</v>
      </c>
      <c r="Y78" s="99">
        <v>11.415436426950711</v>
      </c>
      <c r="DA78" s="63" t="s">
        <v>2820</v>
      </c>
    </row>
    <row r="79" spans="1:105" ht="12" customHeight="1" x14ac:dyDescent="0.25">
      <c r="A79" s="109" t="s">
        <v>120</v>
      </c>
      <c r="B79" s="110">
        <v>11.042506267926361</v>
      </c>
      <c r="C79" s="110">
        <v>10.987778489642272</v>
      </c>
      <c r="D79" s="110">
        <v>10.909265283071697</v>
      </c>
      <c r="E79" s="110">
        <v>11.231581636580993</v>
      </c>
      <c r="F79" s="110">
        <v>10.991824777940369</v>
      </c>
      <c r="G79" s="110">
        <v>11.174288302545209</v>
      </c>
      <c r="H79" s="110">
        <v>11.81020097939002</v>
      </c>
      <c r="I79" s="110">
        <v>10.601952775205614</v>
      </c>
      <c r="J79" s="110">
        <v>11.022686423454585</v>
      </c>
      <c r="K79" s="110">
        <v>11.656700656698355</v>
      </c>
      <c r="L79" s="110">
        <v>11.956103742768661</v>
      </c>
      <c r="M79" s="110">
        <v>10.514215825552073</v>
      </c>
      <c r="N79" s="110">
        <v>11.103689016167833</v>
      </c>
      <c r="O79" s="110">
        <v>11.040999497982254</v>
      </c>
      <c r="P79" s="110">
        <v>9.3146384914037093</v>
      </c>
      <c r="Q79" s="110">
        <v>10.015989898047593</v>
      </c>
      <c r="R79" s="110">
        <v>10.032394792161899</v>
      </c>
      <c r="S79" s="110">
        <v>9.9402702979004349</v>
      </c>
      <c r="T79" s="110">
        <v>9.2634551287706373</v>
      </c>
      <c r="U79" s="110">
        <v>8.7517484118357043</v>
      </c>
      <c r="V79" s="110">
        <v>8.861067096866865</v>
      </c>
      <c r="W79" s="110">
        <v>10.09212508423729</v>
      </c>
      <c r="X79" s="110">
        <v>8.2249014353286114</v>
      </c>
      <c r="Y79" s="110">
        <v>7.8163335034018502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296.74855721226322</v>
      </c>
      <c r="C81" s="118">
        <f t="shared" si="28"/>
        <v>307.44390056242719</v>
      </c>
      <c r="D81" s="118">
        <f t="shared" si="28"/>
        <v>297.8129314316086</v>
      </c>
      <c r="E81" s="118">
        <f t="shared" si="28"/>
        <v>290.21444787111756</v>
      </c>
      <c r="F81" s="118">
        <f t="shared" si="28"/>
        <v>278.15394963744666</v>
      </c>
      <c r="G81" s="118">
        <f t="shared" si="28"/>
        <v>265.06402736957995</v>
      </c>
      <c r="H81" s="118">
        <f t="shared" si="28"/>
        <v>257.63687888917337</v>
      </c>
      <c r="I81" s="118">
        <f t="shared" si="28"/>
        <v>244.39403108919788</v>
      </c>
      <c r="J81" s="118">
        <f t="shared" si="28"/>
        <v>242.00327958612968</v>
      </c>
      <c r="K81" s="118">
        <f t="shared" si="28"/>
        <v>244.97309911249869</v>
      </c>
      <c r="L81" s="118">
        <f t="shared" si="28"/>
        <v>248.55936032878671</v>
      </c>
      <c r="M81" s="118">
        <f t="shared" si="28"/>
        <v>238.67022045139026</v>
      </c>
      <c r="N81" s="118">
        <f t="shared" si="28"/>
        <v>234.13305980615445</v>
      </c>
      <c r="O81" s="118">
        <f t="shared" si="28"/>
        <v>224.39837701274061</v>
      </c>
      <c r="P81" s="118">
        <f t="shared" si="28"/>
        <v>215.91940326888206</v>
      </c>
      <c r="Q81" s="118">
        <f t="shared" si="28"/>
        <v>214.39576721770817</v>
      </c>
      <c r="R81" s="118">
        <f t="shared" ref="R81:V81" si="29">R82+R85+R87+R100</f>
        <v>213.00649844694985</v>
      </c>
      <c r="S81" s="118">
        <f t="shared" si="29"/>
        <v>212.86654103619327</v>
      </c>
      <c r="T81" s="118">
        <f t="shared" si="29"/>
        <v>208.56005123164582</v>
      </c>
      <c r="U81" s="118">
        <f t="shared" si="29"/>
        <v>206.02740979196375</v>
      </c>
      <c r="V81" s="118">
        <f t="shared" si="29"/>
        <v>205.12735432265123</v>
      </c>
      <c r="W81" s="118">
        <f t="shared" ref="W81:Y81" si="30">W82+W85+W87+W100</f>
        <v>217.68075509071076</v>
      </c>
      <c r="X81" s="118">
        <f t="shared" si="30"/>
        <v>202.19798670797192</v>
      </c>
      <c r="Y81" s="118">
        <f t="shared" si="30"/>
        <v>171.9775494000761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254.68896092425038</v>
      </c>
      <c r="C82" s="123">
        <f t="shared" si="31"/>
        <v>265.54955702003713</v>
      </c>
      <c r="D82" s="123">
        <f t="shared" si="31"/>
        <v>256.21117247032578</v>
      </c>
      <c r="E82" s="123">
        <f t="shared" si="31"/>
        <v>248.20397515395777</v>
      </c>
      <c r="F82" s="123">
        <f t="shared" si="31"/>
        <v>237.24682151084394</v>
      </c>
      <c r="G82" s="123">
        <f t="shared" si="31"/>
        <v>223.82520687568942</v>
      </c>
      <c r="H82" s="123">
        <f t="shared" si="31"/>
        <v>215.74421449993585</v>
      </c>
      <c r="I82" s="123">
        <f t="shared" si="31"/>
        <v>204.91707465247862</v>
      </c>
      <c r="J82" s="123">
        <f t="shared" si="31"/>
        <v>203.44083948208961</v>
      </c>
      <c r="K82" s="123">
        <f t="shared" si="31"/>
        <v>206.97772844266728</v>
      </c>
      <c r="L82" s="123">
        <f t="shared" si="31"/>
        <v>210.75437086488935</v>
      </c>
      <c r="M82" s="123">
        <f t="shared" si="31"/>
        <v>204.34547370391846</v>
      </c>
      <c r="N82" s="123">
        <f t="shared" si="31"/>
        <v>200.46013238574821</v>
      </c>
      <c r="O82" s="123">
        <f t="shared" si="31"/>
        <v>192.09921727788668</v>
      </c>
      <c r="P82" s="123">
        <f t="shared" si="31"/>
        <v>184.00519529111006</v>
      </c>
      <c r="Q82" s="123">
        <f t="shared" si="31"/>
        <v>182.94805479915601</v>
      </c>
      <c r="R82" s="123">
        <f t="shared" ref="R82:V82" si="32">SUM(R83:R84)</f>
        <v>181.0295991457788</v>
      </c>
      <c r="S82" s="123">
        <f t="shared" si="32"/>
        <v>179.95377572718672</v>
      </c>
      <c r="T82" s="123">
        <f t="shared" si="32"/>
        <v>176.59836511032512</v>
      </c>
      <c r="U82" s="123">
        <f t="shared" si="32"/>
        <v>175.55218815044668</v>
      </c>
      <c r="V82" s="123">
        <f t="shared" si="32"/>
        <v>174.08286007431767</v>
      </c>
      <c r="W82" s="123">
        <f t="shared" ref="W82:Y82" si="33">SUM(W83:W84)</f>
        <v>187.17658765066841</v>
      </c>
      <c r="X82" s="123">
        <f t="shared" si="33"/>
        <v>175.64747896283416</v>
      </c>
      <c r="Y82" s="123">
        <f t="shared" si="33"/>
        <v>148.4068929310084</v>
      </c>
      <c r="DA82" s="130" t="s">
        <v>2823</v>
      </c>
    </row>
    <row r="83" spans="1:105" ht="12" customHeight="1" x14ac:dyDescent="0.25">
      <c r="A83" s="97" t="s">
        <v>199</v>
      </c>
      <c r="B83" s="99">
        <v>253.78313395037594</v>
      </c>
      <c r="C83" s="99">
        <v>264.59665177730807</v>
      </c>
      <c r="D83" s="99">
        <v>255.29553253716429</v>
      </c>
      <c r="E83" s="99">
        <v>247.30069898771887</v>
      </c>
      <c r="F83" s="99">
        <v>236.37530430723228</v>
      </c>
      <c r="G83" s="99">
        <v>222.99213090143195</v>
      </c>
      <c r="H83" s="99">
        <v>214.92173932190349</v>
      </c>
      <c r="I83" s="99">
        <v>204.1444782049785</v>
      </c>
      <c r="J83" s="99">
        <v>202.66258458151836</v>
      </c>
      <c r="K83" s="99">
        <v>206.17125140973039</v>
      </c>
      <c r="L83" s="99">
        <v>209.89987343943065</v>
      </c>
      <c r="M83" s="99">
        <v>203.54091975985671</v>
      </c>
      <c r="N83" s="99">
        <v>199.64109215173994</v>
      </c>
      <c r="O83" s="99">
        <v>191.29486781404154</v>
      </c>
      <c r="P83" s="99">
        <v>183.26080439236381</v>
      </c>
      <c r="Q83" s="99">
        <v>182.19333295454783</v>
      </c>
      <c r="R83" s="99">
        <v>180.26974799938841</v>
      </c>
      <c r="S83" s="99">
        <v>179.18636950825285</v>
      </c>
      <c r="T83" s="99">
        <v>175.83905775498653</v>
      </c>
      <c r="U83" s="99">
        <v>174.77945471287831</v>
      </c>
      <c r="V83" s="99">
        <v>173.30205313031084</v>
      </c>
      <c r="W83" s="99">
        <v>186.32996212386931</v>
      </c>
      <c r="X83" s="99">
        <v>174.85599574016933</v>
      </c>
      <c r="Y83" s="99">
        <v>147.73877440385604</v>
      </c>
      <c r="DA83" s="63" t="s">
        <v>2824</v>
      </c>
    </row>
    <row r="84" spans="1:105" ht="12" customHeight="1" x14ac:dyDescent="0.25">
      <c r="A84" s="97" t="s">
        <v>53</v>
      </c>
      <c r="B84" s="99">
        <v>0.90582697387444</v>
      </c>
      <c r="C84" s="99">
        <v>0.95290524272907551</v>
      </c>
      <c r="D84" s="99">
        <v>0.91563993316146652</v>
      </c>
      <c r="E84" s="99">
        <v>0.90327616623889839</v>
      </c>
      <c r="F84" s="99">
        <v>0.87151720361167251</v>
      </c>
      <c r="G84" s="99">
        <v>0.83307597425746627</v>
      </c>
      <c r="H84" s="99">
        <v>0.82247517803237635</v>
      </c>
      <c r="I84" s="99">
        <v>0.77259644750011758</v>
      </c>
      <c r="J84" s="99">
        <v>0.77825490057126645</v>
      </c>
      <c r="K84" s="99">
        <v>0.80647703293690787</v>
      </c>
      <c r="L84" s="99">
        <v>0.85449742545868945</v>
      </c>
      <c r="M84" s="99">
        <v>0.80455394406176217</v>
      </c>
      <c r="N84" s="99">
        <v>0.81904023400828041</v>
      </c>
      <c r="O84" s="99">
        <v>0.80434946384513306</v>
      </c>
      <c r="P84" s="99">
        <v>0.74439089874625231</v>
      </c>
      <c r="Q84" s="99">
        <v>0.7547218446081746</v>
      </c>
      <c r="R84" s="99">
        <v>0.7598511463903822</v>
      </c>
      <c r="S84" s="99">
        <v>0.76740621893388128</v>
      </c>
      <c r="T84" s="99">
        <v>0.75930735533858162</v>
      </c>
      <c r="U84" s="99">
        <v>0.77273343756838864</v>
      </c>
      <c r="V84" s="99">
        <v>0.78080694400683137</v>
      </c>
      <c r="W84" s="99">
        <v>0.8466255267990942</v>
      </c>
      <c r="X84" s="99">
        <v>0.79148322266483517</v>
      </c>
      <c r="Y84" s="99">
        <v>0.66811852715235076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2.748444400941788E-2</v>
      </c>
      <c r="C85" s="123">
        <f t="shared" si="34"/>
        <v>2.3365930014126547E-2</v>
      </c>
      <c r="D85" s="123">
        <f t="shared" si="34"/>
        <v>2.082268687409616E-2</v>
      </c>
      <c r="E85" s="123">
        <f t="shared" si="34"/>
        <v>2.6468793797486338E-2</v>
      </c>
      <c r="F85" s="123">
        <f t="shared" si="34"/>
        <v>2.2798052233812455E-2</v>
      </c>
      <c r="G85" s="123">
        <f t="shared" si="34"/>
        <v>2.5847686484580058E-2</v>
      </c>
      <c r="H85" s="123">
        <f t="shared" si="34"/>
        <v>3.2122072933575906E-2</v>
      </c>
      <c r="I85" s="123">
        <f t="shared" si="34"/>
        <v>3.2156357565137891E-2</v>
      </c>
      <c r="J85" s="123">
        <f t="shared" si="34"/>
        <v>3.2347576948385248E-2</v>
      </c>
      <c r="K85" s="123">
        <f t="shared" si="34"/>
        <v>3.5761184017108982E-2</v>
      </c>
      <c r="L85" s="123">
        <f t="shared" si="34"/>
        <v>4.3968953113621513E-2</v>
      </c>
      <c r="M85" s="123">
        <f t="shared" si="34"/>
        <v>4.4292153580537556E-2</v>
      </c>
      <c r="N85" s="123">
        <f t="shared" si="34"/>
        <v>4.888503890614028E-2</v>
      </c>
      <c r="O85" s="123">
        <f t="shared" si="34"/>
        <v>6.3870452915985879E-2</v>
      </c>
      <c r="P85" s="123">
        <f t="shared" si="34"/>
        <v>5.8070225326473005E-2</v>
      </c>
      <c r="Q85" s="123">
        <f t="shared" si="34"/>
        <v>0.12143318627918211</v>
      </c>
      <c r="R85" s="123">
        <f t="shared" si="34"/>
        <v>0.12167856656940296</v>
      </c>
      <c r="S85" s="123">
        <f t="shared" si="34"/>
        <v>0.1154609044411497</v>
      </c>
      <c r="T85" s="123">
        <f t="shared" si="34"/>
        <v>0.14035423632902702</v>
      </c>
      <c r="U85" s="123">
        <f t="shared" si="34"/>
        <v>0.1452957174508972</v>
      </c>
      <c r="V85" s="123">
        <f t="shared" si="34"/>
        <v>0.13570895045650411</v>
      </c>
      <c r="W85" s="123">
        <f t="shared" si="34"/>
        <v>0.15457040999206995</v>
      </c>
      <c r="X85" s="123">
        <f t="shared" si="34"/>
        <v>0.18177677748137563</v>
      </c>
      <c r="Y85" s="123">
        <f t="shared" si="34"/>
        <v>0.16310016823776949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2.748444400941788E-2</v>
      </c>
      <c r="C86" s="99">
        <f>RES_hhdet_fech!C86/RES_summary!C$19</f>
        <v>2.3365930014126547E-2</v>
      </c>
      <c r="D86" s="99">
        <f>RES_hhdet_fech!D86/RES_summary!D$19</f>
        <v>2.082268687409616E-2</v>
      </c>
      <c r="E86" s="99">
        <f>RES_hhdet_fech!E86/RES_summary!E$19</f>
        <v>2.6468793797486338E-2</v>
      </c>
      <c r="F86" s="99">
        <f>RES_hhdet_fech!F86/RES_summary!F$19</f>
        <v>2.2798052233812455E-2</v>
      </c>
      <c r="G86" s="99">
        <f>RES_hhdet_fech!G86/RES_summary!G$19</f>
        <v>2.5847686484580058E-2</v>
      </c>
      <c r="H86" s="99">
        <f>RES_hhdet_fech!H86/RES_summary!H$19</f>
        <v>3.2122072933575906E-2</v>
      </c>
      <c r="I86" s="99">
        <f>RES_hhdet_fech!I86/RES_summary!I$19</f>
        <v>3.2156357565137891E-2</v>
      </c>
      <c r="J86" s="99">
        <f>RES_hhdet_fech!J86/RES_summary!J$19</f>
        <v>3.2347576948385248E-2</v>
      </c>
      <c r="K86" s="99">
        <f>RES_hhdet_fech!K86/RES_summary!K$19</f>
        <v>3.5761184017108982E-2</v>
      </c>
      <c r="L86" s="99">
        <f>RES_hhdet_fech!L86/RES_summary!L$19</f>
        <v>4.3968953113621513E-2</v>
      </c>
      <c r="M86" s="99">
        <f>RES_hhdet_fech!M86/RES_summary!M$19</f>
        <v>4.4292153580537556E-2</v>
      </c>
      <c r="N86" s="99">
        <f>RES_hhdet_fech!N86/RES_summary!N$19</f>
        <v>4.888503890614028E-2</v>
      </c>
      <c r="O86" s="99">
        <f>RES_hhdet_fech!O86/RES_summary!O$19</f>
        <v>6.3870452915985879E-2</v>
      </c>
      <c r="P86" s="99">
        <f>RES_hhdet_fech!P86/RES_summary!P$19</f>
        <v>5.8070225326473005E-2</v>
      </c>
      <c r="Q86" s="99">
        <f>RES_hhdet_fech!Q86/RES_summary!Q$19</f>
        <v>0.12143318627918211</v>
      </c>
      <c r="R86" s="99">
        <f>RES_hhdet_fech!R86/RES_summary!R$19</f>
        <v>0.12167856656940296</v>
      </c>
      <c r="S86" s="99">
        <f>RES_hhdet_fech!S86/RES_summary!S$19</f>
        <v>0.1154609044411497</v>
      </c>
      <c r="T86" s="99">
        <f>RES_hhdet_fech!T86/RES_summary!T$19</f>
        <v>0.14035423632902702</v>
      </c>
      <c r="U86" s="99">
        <f>RES_hhdet_fech!U86/RES_summary!U$19</f>
        <v>0.1452957174508972</v>
      </c>
      <c r="V86" s="99">
        <f>RES_hhdet_fech!V86/RES_summary!V$19</f>
        <v>0.13570895045650411</v>
      </c>
      <c r="W86" s="99">
        <f>RES_hhdet_fech!W86/RES_summary!W$19</f>
        <v>0.15457040999206995</v>
      </c>
      <c r="X86" s="99">
        <f>RES_hhdet_fech!X86/RES_summary!X$19</f>
        <v>0.18177677748137563</v>
      </c>
      <c r="Y86" s="99">
        <f>RES_hhdet_fech!Y86/RES_summary!Y$19</f>
        <v>0.16310016823776949</v>
      </c>
      <c r="DA86" s="63" t="s">
        <v>2827</v>
      </c>
    </row>
    <row r="87" spans="1:105" ht="12" customHeight="1" x14ac:dyDescent="0.25">
      <c r="A87" s="121" t="s">
        <v>55</v>
      </c>
      <c r="B87" s="123">
        <v>30.553339129011796</v>
      </c>
      <c r="C87" s="123">
        <v>30.393426763603294</v>
      </c>
      <c r="D87" s="123">
        <v>30.274244651222528</v>
      </c>
      <c r="E87" s="123">
        <v>30.441957411763035</v>
      </c>
      <c r="F87" s="123">
        <v>29.468452347443282</v>
      </c>
      <c r="G87" s="123">
        <v>29.77153816604914</v>
      </c>
      <c r="H87" s="123">
        <v>29.714960461072859</v>
      </c>
      <c r="I87" s="123">
        <v>28.478947898729864</v>
      </c>
      <c r="J87" s="123">
        <v>27.195951432533512</v>
      </c>
      <c r="K87" s="123">
        <v>26.149526572366511</v>
      </c>
      <c r="L87" s="123">
        <v>25.507735226224163</v>
      </c>
      <c r="M87" s="123">
        <v>23.268220825736353</v>
      </c>
      <c r="N87" s="123">
        <v>22.124421836349558</v>
      </c>
      <c r="O87" s="123">
        <v>20.986252066255929</v>
      </c>
      <c r="P87" s="123">
        <v>21.750672373809081</v>
      </c>
      <c r="Q87" s="123">
        <v>20.967338001203732</v>
      </c>
      <c r="R87" s="123">
        <v>21.525489598150656</v>
      </c>
      <c r="S87" s="123">
        <v>22.643749419254771</v>
      </c>
      <c r="T87" s="123">
        <v>22.154307214269995</v>
      </c>
      <c r="U87" s="123">
        <v>21.203294157124759</v>
      </c>
      <c r="V87" s="123">
        <v>21.347450703703487</v>
      </c>
      <c r="W87" s="123">
        <v>19.829561902445899</v>
      </c>
      <c r="X87" s="123">
        <v>17.90996918078017</v>
      </c>
      <c r="Y87" s="123">
        <v>15.265714483607271</v>
      </c>
      <c r="DA87" s="130" t="s">
        <v>2828</v>
      </c>
    </row>
    <row r="88" spans="1:105" ht="12" customHeight="1" x14ac:dyDescent="0.25">
      <c r="A88" s="97" t="s">
        <v>132</v>
      </c>
      <c r="B88" s="99">
        <v>38.571948141842682</v>
      </c>
      <c r="C88" s="99">
        <v>37.572751280927037</v>
      </c>
      <c r="D88" s="99">
        <v>37.652554434115451</v>
      </c>
      <c r="E88" s="99">
        <v>36.699041522867063</v>
      </c>
      <c r="F88" s="99">
        <v>34.817992216208161</v>
      </c>
      <c r="G88" s="99">
        <v>35.697053141119</v>
      </c>
      <c r="H88" s="99">
        <v>33.05733399889322</v>
      </c>
      <c r="I88" s="99">
        <v>32.192304568742443</v>
      </c>
      <c r="J88" s="99">
        <v>30.490635075133124</v>
      </c>
      <c r="K88" s="99">
        <v>28.598973297748941</v>
      </c>
      <c r="L88" s="99">
        <v>25.768244538668753</v>
      </c>
      <c r="M88" s="99">
        <v>23.949131188107661</v>
      </c>
      <c r="N88" s="99">
        <v>22.053639165983</v>
      </c>
      <c r="O88" s="99">
        <v>20.2867894379783</v>
      </c>
      <c r="P88" s="99">
        <v>22.374898252827649</v>
      </c>
      <c r="Q88" s="99">
        <v>19.857164590838597</v>
      </c>
      <c r="R88" s="99">
        <v>21.448557124060503</v>
      </c>
      <c r="S88" s="99">
        <v>22.870737710805926</v>
      </c>
      <c r="T88" s="99">
        <v>22.529083255192592</v>
      </c>
      <c r="U88" s="99">
        <v>21.487727839850471</v>
      </c>
      <c r="V88" s="99">
        <v>20.549619317614027</v>
      </c>
      <c r="W88" s="99">
        <v>20.478393149058284</v>
      </c>
      <c r="X88" s="99">
        <v>17.675363800326163</v>
      </c>
      <c r="Y88" s="99">
        <v>15.783659964261933</v>
      </c>
      <c r="DA88" s="63" t="s">
        <v>2829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23.227207569628032</v>
      </c>
      <c r="F89" s="99">
        <v>22.778183079018039</v>
      </c>
      <c r="G89" s="99">
        <v>23.834350453142083</v>
      </c>
      <c r="H89" s="99">
        <v>22.937942596537177</v>
      </c>
      <c r="I89" s="99">
        <v>22.700093855830552</v>
      </c>
      <c r="J89" s="99">
        <v>22.017487882230295</v>
      </c>
      <c r="K89" s="99">
        <v>21.138785828583561</v>
      </c>
      <c r="L89" s="99">
        <v>19.353058486351767</v>
      </c>
      <c r="M89" s="99">
        <v>18.037252692745753</v>
      </c>
      <c r="N89" s="99">
        <v>17.07453381588482</v>
      </c>
      <c r="O89" s="99">
        <v>16.041483728391711</v>
      </c>
      <c r="P89" s="99">
        <v>17.947849127371448</v>
      </c>
      <c r="Q89" s="99">
        <v>15.895598850816459</v>
      </c>
      <c r="R89" s="99">
        <v>17.209725605708829</v>
      </c>
      <c r="S89" s="99">
        <v>18.634894800308455</v>
      </c>
      <c r="T89" s="99">
        <v>18.568399689004774</v>
      </c>
      <c r="U89" s="99">
        <v>17.865060407126037</v>
      </c>
      <c r="V89" s="99">
        <v>17.41987038588551</v>
      </c>
      <c r="W89" s="99">
        <v>17.170552479620873</v>
      </c>
      <c r="X89" s="99">
        <v>15.039938982218146</v>
      </c>
      <c r="Y89" s="99">
        <v>13.306009365068235</v>
      </c>
      <c r="DA89" s="63" t="s">
        <v>2830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14.571198525486013</v>
      </c>
      <c r="F90" s="102">
        <v>14.344106421605701</v>
      </c>
      <c r="G90" s="102">
        <v>14.591189166282447</v>
      </c>
      <c r="H90" s="102">
        <v>14.450397691391975</v>
      </c>
      <c r="I90" s="102">
        <v>14.020587539405255</v>
      </c>
      <c r="J90" s="102">
        <v>13.313546303022676</v>
      </c>
      <c r="K90" s="102">
        <v>12.829309381486373</v>
      </c>
      <c r="L90" s="102">
        <v>11.458042128492584</v>
      </c>
      <c r="M90" s="102">
        <v>9.6876853397355518</v>
      </c>
      <c r="N90" s="102">
        <v>8.909176953559804</v>
      </c>
      <c r="O90" s="102">
        <v>8.1506026497418613</v>
      </c>
      <c r="P90" s="102">
        <v>9.5675410115849129</v>
      </c>
      <c r="Q90" s="102">
        <v>8.0275546597813783</v>
      </c>
      <c r="R90" s="102">
        <v>8.4266910395970047</v>
      </c>
      <c r="S90" s="102">
        <v>9.312829579524383</v>
      </c>
      <c r="T90" s="102">
        <v>9.375613176058943</v>
      </c>
      <c r="U90" s="102">
        <v>8.9360617436837995</v>
      </c>
      <c r="V90" s="102">
        <v>9.1113854449757135</v>
      </c>
      <c r="W90" s="102">
        <v>8.0385696723878066</v>
      </c>
      <c r="X90" s="102">
        <v>7.4014439111354697</v>
      </c>
      <c r="Y90" s="102">
        <v>5.7908639855439921</v>
      </c>
      <c r="DA90" s="131" t="s">
        <v>2831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8.6560090441420243</v>
      </c>
      <c r="F91" s="105">
        <v>8.4340766574123336</v>
      </c>
      <c r="G91" s="105">
        <v>9.2431612868596371</v>
      </c>
      <c r="H91" s="105">
        <v>8.4875449051452012</v>
      </c>
      <c r="I91" s="105">
        <v>8.6795063164252984</v>
      </c>
      <c r="J91" s="105">
        <v>8.7039415792076191</v>
      </c>
      <c r="K91" s="105">
        <v>8.309476447097186</v>
      </c>
      <c r="L91" s="105">
        <v>7.8950163578591823</v>
      </c>
      <c r="M91" s="105">
        <v>8.349567353010201</v>
      </c>
      <c r="N91" s="105">
        <v>8.1653568623250177</v>
      </c>
      <c r="O91" s="105">
        <v>7.8908810786498478</v>
      </c>
      <c r="P91" s="105">
        <v>8.3803081157865371</v>
      </c>
      <c r="Q91" s="105">
        <v>7.8680441910350805</v>
      </c>
      <c r="R91" s="105">
        <v>8.7830345661118265</v>
      </c>
      <c r="S91" s="105">
        <v>9.3220652207840704</v>
      </c>
      <c r="T91" s="105">
        <v>9.1927865129458333</v>
      </c>
      <c r="U91" s="105">
        <v>8.9289986634422398</v>
      </c>
      <c r="V91" s="105">
        <v>8.3084849409097981</v>
      </c>
      <c r="W91" s="105">
        <v>9.1319828072330615</v>
      </c>
      <c r="X91" s="105">
        <v>7.6384950710826773</v>
      </c>
      <c r="Y91" s="105">
        <v>7.5151453795242409</v>
      </c>
      <c r="DA91" s="132" t="s">
        <v>2832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28.076167393676677</v>
      </c>
      <c r="C96" s="102">
        <v>28.174440213587747</v>
      </c>
      <c r="D96" s="102">
        <v>27.98858190937344</v>
      </c>
      <c r="E96" s="102">
        <v>28.63437285184046</v>
      </c>
      <c r="F96" s="102">
        <v>27.939444640804435</v>
      </c>
      <c r="G96" s="102">
        <v>28.06992951818858</v>
      </c>
      <c r="H96" s="102">
        <v>28.838624882643462</v>
      </c>
      <c r="I96" s="102">
        <v>27.528099604702884</v>
      </c>
      <c r="J96" s="102">
        <v>26.412358998234225</v>
      </c>
      <c r="K96" s="102">
        <v>25.695744902801156</v>
      </c>
      <c r="L96" s="102">
        <v>25.830648981626158</v>
      </c>
      <c r="M96" s="102">
        <v>23.52983672304282</v>
      </c>
      <c r="N96" s="102">
        <v>22.655144043570012</v>
      </c>
      <c r="O96" s="102">
        <v>21.72378023432848</v>
      </c>
      <c r="P96" s="102">
        <v>22.039348220414375</v>
      </c>
      <c r="Q96" s="102">
        <v>21.916126396651972</v>
      </c>
      <c r="R96" s="102">
        <v>22.085485629395993</v>
      </c>
      <c r="S96" s="102">
        <v>23.054521203771966</v>
      </c>
      <c r="T96" s="102">
        <v>22.45232600307282</v>
      </c>
      <c r="U96" s="102">
        <v>21.497004286768927</v>
      </c>
      <c r="V96" s="102">
        <v>22.227503004162443</v>
      </c>
      <c r="W96" s="102">
        <v>19.807663300496763</v>
      </c>
      <c r="X96" s="102">
        <v>18.449518367698655</v>
      </c>
      <c r="Y96" s="102">
        <v>15.192319302677349</v>
      </c>
      <c r="DA96" s="131" t="s">
        <v>2837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22.482078093093804</v>
      </c>
      <c r="F97" s="105">
        <v>22.118215555736175</v>
      </c>
      <c r="G97" s="105">
        <v>22.181399216682301</v>
      </c>
      <c r="H97" s="105">
        <v>23.155274972464579</v>
      </c>
      <c r="I97" s="105">
        <v>22.055057625506269</v>
      </c>
      <c r="J97" s="105">
        <v>21.074380133828708</v>
      </c>
      <c r="K97" s="105">
        <v>20.591997546473234</v>
      </c>
      <c r="L97" s="105">
        <v>20.611701299699668</v>
      </c>
      <c r="M97" s="105">
        <v>18.36236730572579</v>
      </c>
      <c r="N97" s="105">
        <v>17.662289823601093</v>
      </c>
      <c r="O97" s="105">
        <v>16.970456532859185</v>
      </c>
      <c r="P97" s="105">
        <v>17.533748096726075</v>
      </c>
      <c r="Q97" s="105">
        <v>17.355218532078037</v>
      </c>
      <c r="R97" s="105">
        <v>17.514417054572672</v>
      </c>
      <c r="S97" s="105">
        <v>18.512443695094305</v>
      </c>
      <c r="T97" s="105">
        <v>18.250207348649887</v>
      </c>
      <c r="U97" s="105">
        <v>17.702299506557061</v>
      </c>
      <c r="V97" s="105">
        <v>18.6813255311258</v>
      </c>
      <c r="W97" s="105">
        <v>16.54604569745808</v>
      </c>
      <c r="X97" s="105">
        <v>15.619331023262184</v>
      </c>
      <c r="Y97" s="105">
        <v>12.739813514263901</v>
      </c>
      <c r="DA97" s="132" t="s">
        <v>2838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13.71717884285647</v>
      </c>
      <c r="F98" s="99">
        <v>13.567131682525956</v>
      </c>
      <c r="G98" s="99">
        <v>13.248859063635599</v>
      </c>
      <c r="H98" s="99">
        <v>14.299009906261269</v>
      </c>
      <c r="I98" s="99">
        <v>13.443288029195438</v>
      </c>
      <c r="J98" s="99">
        <v>12.646890911423474</v>
      </c>
      <c r="K98" s="99">
        <v>12.492256884468535</v>
      </c>
      <c r="L98" s="99">
        <v>12.267475686638926</v>
      </c>
      <c r="M98" s="99">
        <v>9.9954973169004298</v>
      </c>
      <c r="N98" s="99">
        <v>9.3848877119898582</v>
      </c>
      <c r="O98" s="99">
        <v>8.7979893414599779</v>
      </c>
      <c r="P98" s="99">
        <v>9.5312447476248199</v>
      </c>
      <c r="Q98" s="99">
        <v>8.9034676995742998</v>
      </c>
      <c r="R98" s="99">
        <v>8.7093495657643896</v>
      </c>
      <c r="S98" s="99">
        <v>9.3728913665421096</v>
      </c>
      <c r="T98" s="99">
        <v>9.3103461376539745</v>
      </c>
      <c r="U98" s="99">
        <v>8.9094214018691584</v>
      </c>
      <c r="V98" s="99">
        <v>9.7989471971196433</v>
      </c>
      <c r="W98" s="99">
        <v>7.8000262459740357</v>
      </c>
      <c r="X98" s="99">
        <v>7.7647263260198436</v>
      </c>
      <c r="Y98" s="99">
        <v>5.6125612014231523</v>
      </c>
      <c r="DA98" s="63" t="s">
        <v>2839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8.7648992502373346</v>
      </c>
      <c r="F99" s="99">
        <v>8.5510838732102172</v>
      </c>
      <c r="G99" s="99">
        <v>8.9325401530466984</v>
      </c>
      <c r="H99" s="99">
        <v>8.8562650662033136</v>
      </c>
      <c r="I99" s="99">
        <v>8.6117695963108325</v>
      </c>
      <c r="J99" s="99">
        <v>8.4274892224052298</v>
      </c>
      <c r="K99" s="99">
        <v>8.0997406620046988</v>
      </c>
      <c r="L99" s="99">
        <v>8.3442256130607415</v>
      </c>
      <c r="M99" s="99">
        <v>8.3668699888253606</v>
      </c>
      <c r="N99" s="99">
        <v>8.2774021116112326</v>
      </c>
      <c r="O99" s="99">
        <v>8.1724671913992104</v>
      </c>
      <c r="P99" s="99">
        <v>8.0025033491012572</v>
      </c>
      <c r="Q99" s="99">
        <v>8.4517508325037376</v>
      </c>
      <c r="R99" s="99">
        <v>8.8050674888082838</v>
      </c>
      <c r="S99" s="99">
        <v>9.1395523285521936</v>
      </c>
      <c r="T99" s="99">
        <v>8.9398612109959128</v>
      </c>
      <c r="U99" s="99">
        <v>8.792878104687901</v>
      </c>
      <c r="V99" s="99">
        <v>8.8823783340061535</v>
      </c>
      <c r="W99" s="99">
        <v>8.7460194514840452</v>
      </c>
      <c r="X99" s="99">
        <v>7.8546046972423449</v>
      </c>
      <c r="Y99" s="99">
        <v>7.1272523128407483</v>
      </c>
      <c r="DA99" s="63" t="s">
        <v>2840</v>
      </c>
    </row>
    <row r="100" spans="1:105" ht="12" customHeight="1" x14ac:dyDescent="0.25">
      <c r="A100" s="121" t="s">
        <v>54</v>
      </c>
      <c r="B100" s="123">
        <v>11.478772714991658</v>
      </c>
      <c r="C100" s="123">
        <v>11.477550848772621</v>
      </c>
      <c r="D100" s="123">
        <v>11.30669162318619</v>
      </c>
      <c r="E100" s="123">
        <v>11.54204651159926</v>
      </c>
      <c r="F100" s="123">
        <v>11.415877726925613</v>
      </c>
      <c r="G100" s="123">
        <v>11.44143464135681</v>
      </c>
      <c r="H100" s="123">
        <v>12.145581855231061</v>
      </c>
      <c r="I100" s="123">
        <v>10.96585218042426</v>
      </c>
      <c r="J100" s="123">
        <v>11.334141094558149</v>
      </c>
      <c r="K100" s="123">
        <v>11.810082913447788</v>
      </c>
      <c r="L100" s="123">
        <v>12.253285284559571</v>
      </c>
      <c r="M100" s="123">
        <v>11.012233768154905</v>
      </c>
      <c r="N100" s="123">
        <v>11.499620545150535</v>
      </c>
      <c r="O100" s="123">
        <v>11.24903721568203</v>
      </c>
      <c r="P100" s="123">
        <v>10.105465378636467</v>
      </c>
      <c r="Q100" s="123">
        <v>10.358941231069245</v>
      </c>
      <c r="R100" s="123">
        <v>10.329731136450983</v>
      </c>
      <c r="S100" s="123">
        <v>10.153554985310663</v>
      </c>
      <c r="T100" s="123">
        <v>9.6670246707216823</v>
      </c>
      <c r="U100" s="123">
        <v>9.1266317669414185</v>
      </c>
      <c r="V100" s="123">
        <v>9.5613345941735446</v>
      </c>
      <c r="W100" s="123">
        <v>10.520035127604388</v>
      </c>
      <c r="X100" s="123">
        <v>8.4587617868761988</v>
      </c>
      <c r="Y100" s="123">
        <v>8.1418418172226694</v>
      </c>
      <c r="DA100" s="130" t="s">
        <v>2841</v>
      </c>
    </row>
    <row r="101" spans="1:105" ht="12" customHeight="1" x14ac:dyDescent="0.25">
      <c r="A101" s="97" t="s">
        <v>202</v>
      </c>
      <c r="B101" s="99">
        <v>14.180925230585604</v>
      </c>
      <c r="C101" s="99">
        <v>13.740366277854424</v>
      </c>
      <c r="D101" s="99">
        <v>14.045501886185914</v>
      </c>
      <c r="E101" s="99">
        <v>14.137689375211895</v>
      </c>
      <c r="F101" s="99">
        <v>14.123019238087329</v>
      </c>
      <c r="G101" s="99">
        <v>14.605945865208113</v>
      </c>
      <c r="H101" s="99">
        <v>14.953384091930243</v>
      </c>
      <c r="I101" s="99">
        <v>13.843134110785721</v>
      </c>
      <c r="J101" s="99">
        <v>14.578279752271234</v>
      </c>
      <c r="K101" s="99">
        <v>15.448044403090904</v>
      </c>
      <c r="L101" s="99">
        <v>15.007553582723459</v>
      </c>
      <c r="M101" s="99">
        <v>14.825124332131148</v>
      </c>
      <c r="N101" s="99">
        <v>13.555429439228719</v>
      </c>
      <c r="O101" s="99">
        <v>12.498980696840892</v>
      </c>
      <c r="P101" s="99">
        <v>14.735601992853903</v>
      </c>
      <c r="Q101" s="99">
        <v>12.231223604258815</v>
      </c>
      <c r="R101" s="99">
        <v>13.699934767921622</v>
      </c>
      <c r="S101" s="99">
        <v>12.802109777439544</v>
      </c>
      <c r="T101" s="99">
        <v>13.81370318827558</v>
      </c>
      <c r="U101" s="99">
        <v>13.778919390482997</v>
      </c>
      <c r="V101" s="99">
        <v>16.283698039062791</v>
      </c>
      <c r="W101" s="99">
        <v>13.931336054709307</v>
      </c>
      <c r="X101" s="99">
        <v>10.048698772674973</v>
      </c>
      <c r="Y101" s="99">
        <v>11.97722435629324</v>
      </c>
      <c r="DA101" s="63" t="s">
        <v>2842</v>
      </c>
    </row>
    <row r="102" spans="1:105" ht="12" customHeight="1" x14ac:dyDescent="0.25">
      <c r="A102" s="97" t="s">
        <v>50</v>
      </c>
      <c r="B102" s="99">
        <v>13.893178244495999</v>
      </c>
      <c r="C102" s="99">
        <v>15.039383167379583</v>
      </c>
      <c r="D102" s="99">
        <v>14.039651151391984</v>
      </c>
      <c r="E102" s="99">
        <v>13.820614419822371</v>
      </c>
      <c r="F102" s="99">
        <v>16.180534154138734</v>
      </c>
      <c r="G102" s="99">
        <v>12.624068158780307</v>
      </c>
      <c r="H102" s="99">
        <v>15.165159935917568</v>
      </c>
      <c r="I102" s="99">
        <v>15.379755982005987</v>
      </c>
      <c r="J102" s="99">
        <v>12.046604763101865</v>
      </c>
      <c r="K102" s="99">
        <v>3.6015767138766934</v>
      </c>
      <c r="L102" s="99">
        <v>12.15596041354986</v>
      </c>
      <c r="M102" s="99">
        <v>15.719157380164292</v>
      </c>
      <c r="N102" s="99">
        <v>16.101840251502409</v>
      </c>
      <c r="O102" s="99">
        <v>11.714052239656219</v>
      </c>
      <c r="P102" s="99">
        <v>17.186622538229351</v>
      </c>
      <c r="Q102" s="99">
        <v>14.11351231859126</v>
      </c>
      <c r="R102" s="99">
        <v>10.884849413435363</v>
      </c>
      <c r="S102" s="99">
        <v>11.300356047785428</v>
      </c>
      <c r="T102" s="99">
        <v>13.747994593547244</v>
      </c>
      <c r="U102" s="99">
        <v>12.009928104145478</v>
      </c>
      <c r="V102" s="99">
        <v>14.432081278387859</v>
      </c>
      <c r="W102" s="99">
        <v>12.304839584033283</v>
      </c>
      <c r="X102" s="99">
        <v>10.376121862481783</v>
      </c>
      <c r="Y102" s="99">
        <v>11.460964302039841</v>
      </c>
      <c r="DA102" s="63" t="s">
        <v>2843</v>
      </c>
    </row>
    <row r="103" spans="1:105" ht="12" customHeight="1" x14ac:dyDescent="0.25">
      <c r="A103" s="109" t="s">
        <v>120</v>
      </c>
      <c r="B103" s="110">
        <v>11.042506267926363</v>
      </c>
      <c r="C103" s="110">
        <v>10.986258135986038</v>
      </c>
      <c r="D103" s="110">
        <v>10.876265644862038</v>
      </c>
      <c r="E103" s="110">
        <v>11.182051028653788</v>
      </c>
      <c r="F103" s="110">
        <v>10.934729541858255</v>
      </c>
      <c r="G103" s="110">
        <v>11.128259470110926</v>
      </c>
      <c r="H103" s="110">
        <v>11.805416218217177</v>
      </c>
      <c r="I103" s="110">
        <v>10.610399415361568</v>
      </c>
      <c r="J103" s="110">
        <v>11.047681251853488</v>
      </c>
      <c r="K103" s="110">
        <v>11.700231600823313</v>
      </c>
      <c r="L103" s="110">
        <v>12.027945399002437</v>
      </c>
      <c r="M103" s="110">
        <v>10.55398517045151</v>
      </c>
      <c r="N103" s="110">
        <v>11.143977138352712</v>
      </c>
      <c r="O103" s="110">
        <v>11.130550729103067</v>
      </c>
      <c r="P103" s="110">
        <v>9.3636941484861858</v>
      </c>
      <c r="Q103" s="110">
        <v>10.023292232005101</v>
      </c>
      <c r="R103" s="110">
        <v>9.9984106835842148</v>
      </c>
      <c r="S103" s="110">
        <v>9.863964007321206</v>
      </c>
      <c r="T103" s="110">
        <v>9.1519483308157952</v>
      </c>
      <c r="U103" s="110">
        <v>8.6531974917922039</v>
      </c>
      <c r="V103" s="110">
        <v>8.9264837550638525</v>
      </c>
      <c r="W103" s="110">
        <v>10.275268066382148</v>
      </c>
      <c r="X103" s="110">
        <v>8.3537814834518276</v>
      </c>
      <c r="Y103" s="110">
        <v>7.944666608032187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181.60913417069338</v>
      </c>
      <c r="C124" s="118">
        <f t="shared" si="42"/>
        <v>198.89584838023475</v>
      </c>
      <c r="D124" s="118">
        <f t="shared" si="42"/>
        <v>192.47711200860061</v>
      </c>
      <c r="E124" s="118">
        <f t="shared" si="42"/>
        <v>194.02647062765868</v>
      </c>
      <c r="F124" s="118">
        <f t="shared" si="42"/>
        <v>187.16039234945353</v>
      </c>
      <c r="G124" s="118">
        <f t="shared" si="42"/>
        <v>185.76178916304627</v>
      </c>
      <c r="H124" s="118">
        <f t="shared" si="42"/>
        <v>180.06208916583216</v>
      </c>
      <c r="I124" s="118">
        <f t="shared" si="42"/>
        <v>179.82712513644105</v>
      </c>
      <c r="J124" s="118">
        <f t="shared" si="42"/>
        <v>181.21389398473596</v>
      </c>
      <c r="K124" s="118">
        <f t="shared" si="42"/>
        <v>179.44078887184335</v>
      </c>
      <c r="L124" s="118">
        <f t="shared" si="42"/>
        <v>201.45808452971289</v>
      </c>
      <c r="M124" s="118">
        <f t="shared" si="42"/>
        <v>181.96437632273208</v>
      </c>
      <c r="N124" s="118">
        <f t="shared" si="42"/>
        <v>191.1423736224985</v>
      </c>
      <c r="O124" s="118">
        <f t="shared" si="42"/>
        <v>195.49245858032717</v>
      </c>
      <c r="P124" s="118">
        <f t="shared" si="42"/>
        <v>168.47749163511833</v>
      </c>
      <c r="Q124" s="118">
        <f t="shared" si="42"/>
        <v>173.67883054115424</v>
      </c>
      <c r="R124" s="118">
        <f t="shared" ref="R124:V124" si="43">R125+R128+R130+R139</f>
        <v>182.76458554011853</v>
      </c>
      <c r="S124" s="118">
        <f t="shared" si="43"/>
        <v>186.60006567058781</v>
      </c>
      <c r="T124" s="118">
        <f t="shared" si="43"/>
        <v>178.12057869153639</v>
      </c>
      <c r="U124" s="118">
        <f t="shared" si="43"/>
        <v>174.72158490777994</v>
      </c>
      <c r="V124" s="118">
        <f t="shared" si="43"/>
        <v>177.74689779736568</v>
      </c>
      <c r="W124" s="118">
        <f t="shared" ref="W124:Y124" si="44">W125+W128+W130+W139</f>
        <v>199.16261588411064</v>
      </c>
      <c r="X124" s="118">
        <f t="shared" si="44"/>
        <v>177.11039563964516</v>
      </c>
      <c r="Y124" s="118">
        <f t="shared" si="44"/>
        <v>151.91122822413368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148.51428638510703</v>
      </c>
      <c r="C125" s="123">
        <f t="shared" si="45"/>
        <v>164.96557145142469</v>
      </c>
      <c r="D125" s="123">
        <f t="shared" si="45"/>
        <v>158.73918942042476</v>
      </c>
      <c r="E125" s="123">
        <f t="shared" si="45"/>
        <v>159.72185086513841</v>
      </c>
      <c r="F125" s="123">
        <f t="shared" si="45"/>
        <v>153.93441748821567</v>
      </c>
      <c r="G125" s="123">
        <f t="shared" si="45"/>
        <v>151.10618272056064</v>
      </c>
      <c r="H125" s="123">
        <f t="shared" si="45"/>
        <v>146.23648205164352</v>
      </c>
      <c r="I125" s="123">
        <f t="shared" si="45"/>
        <v>146.58141952313227</v>
      </c>
      <c r="J125" s="123">
        <f t="shared" si="45"/>
        <v>148.18380772795336</v>
      </c>
      <c r="K125" s="123">
        <f t="shared" si="45"/>
        <v>147.6016026923875</v>
      </c>
      <c r="L125" s="123">
        <f t="shared" si="45"/>
        <v>168.65812709673557</v>
      </c>
      <c r="M125" s="123">
        <f t="shared" si="45"/>
        <v>152.92211469550841</v>
      </c>
      <c r="N125" s="123">
        <f t="shared" si="45"/>
        <v>161.43850005022722</v>
      </c>
      <c r="O125" s="123">
        <f t="shared" si="45"/>
        <v>166.15772298905605</v>
      </c>
      <c r="P125" s="123">
        <f t="shared" si="45"/>
        <v>141.36907095395216</v>
      </c>
      <c r="Q125" s="123">
        <f t="shared" si="45"/>
        <v>145.78643895549644</v>
      </c>
      <c r="R125" s="123">
        <f t="shared" ref="R125:V125" si="46">SUM(R126:R127)</f>
        <v>154.03316318079754</v>
      </c>
      <c r="S125" s="123">
        <f t="shared" si="46"/>
        <v>156.77154402918745</v>
      </c>
      <c r="T125" s="123">
        <f t="shared" si="46"/>
        <v>149.49230748254328</v>
      </c>
      <c r="U125" s="123">
        <f t="shared" si="46"/>
        <v>147.13323326721692</v>
      </c>
      <c r="V125" s="123">
        <f t="shared" si="46"/>
        <v>149.36164385753807</v>
      </c>
      <c r="W125" s="123">
        <f t="shared" ref="W125:Y125" si="47">SUM(W126:W127)</f>
        <v>169.95485794820655</v>
      </c>
      <c r="X125" s="123">
        <f t="shared" si="47"/>
        <v>152.36856109787826</v>
      </c>
      <c r="Y125" s="123">
        <f t="shared" si="47"/>
        <v>129.89627186805333</v>
      </c>
      <c r="DA125" s="130" t="s">
        <v>2864</v>
      </c>
    </row>
    <row r="126" spans="1:105" ht="12" customHeight="1" x14ac:dyDescent="0.25">
      <c r="A126" s="97" t="s">
        <v>198</v>
      </c>
      <c r="B126" s="99">
        <v>148.06411611524518</v>
      </c>
      <c r="C126" s="99">
        <v>164.46984822688506</v>
      </c>
      <c r="D126" s="99">
        <v>158.27704764908975</v>
      </c>
      <c r="E126" s="99">
        <v>159.2607721750704</v>
      </c>
      <c r="F126" s="99">
        <v>153.49887955273221</v>
      </c>
      <c r="G126" s="99">
        <v>150.68556693865256</v>
      </c>
      <c r="H126" s="99">
        <v>145.83104221607925</v>
      </c>
      <c r="I126" s="99">
        <v>146.19045560756462</v>
      </c>
      <c r="J126" s="99">
        <v>147.79196762659427</v>
      </c>
      <c r="K126" s="99">
        <v>147.21264525294944</v>
      </c>
      <c r="L126" s="99">
        <v>168.20427825422129</v>
      </c>
      <c r="M126" s="99">
        <v>152.5318618767615</v>
      </c>
      <c r="N126" s="99">
        <v>161.02069724710469</v>
      </c>
      <c r="O126" s="99">
        <v>165.72636433739257</v>
      </c>
      <c r="P126" s="99">
        <v>141.01764158725834</v>
      </c>
      <c r="Q126" s="99">
        <v>145.41950581606841</v>
      </c>
      <c r="R126" s="99">
        <v>153.64189604709622</v>
      </c>
      <c r="S126" s="99">
        <v>156.37114840155493</v>
      </c>
      <c r="T126" s="99">
        <v>149.11296618212415</v>
      </c>
      <c r="U126" s="99">
        <v>146.75686011189097</v>
      </c>
      <c r="V126" s="99">
        <v>148.97659552423292</v>
      </c>
      <c r="W126" s="99">
        <v>169.51753508611844</v>
      </c>
      <c r="X126" s="99">
        <v>151.98079493211478</v>
      </c>
      <c r="Y126" s="99">
        <v>129.56877258115119</v>
      </c>
      <c r="DA126" s="63" t="s">
        <v>2865</v>
      </c>
    </row>
    <row r="127" spans="1:105" ht="12" customHeight="1" x14ac:dyDescent="0.25">
      <c r="A127" s="97" t="s">
        <v>53</v>
      </c>
      <c r="B127" s="99">
        <v>0.45017026986185593</v>
      </c>
      <c r="C127" s="99">
        <v>0.49572322453964446</v>
      </c>
      <c r="D127" s="99">
        <v>0.46214177133500545</v>
      </c>
      <c r="E127" s="99">
        <v>0.46107869006801344</v>
      </c>
      <c r="F127" s="99">
        <v>0.43553793548345499</v>
      </c>
      <c r="G127" s="99">
        <v>0.42061578190809179</v>
      </c>
      <c r="H127" s="99">
        <v>0.40543983556427465</v>
      </c>
      <c r="I127" s="99">
        <v>0.39096391556763904</v>
      </c>
      <c r="J127" s="99">
        <v>0.39184010135910285</v>
      </c>
      <c r="K127" s="99">
        <v>0.38895743943805711</v>
      </c>
      <c r="L127" s="99">
        <v>0.45384884251428315</v>
      </c>
      <c r="M127" s="99">
        <v>0.39025281874692169</v>
      </c>
      <c r="N127" s="99">
        <v>0.41780280312251533</v>
      </c>
      <c r="O127" s="99">
        <v>0.43135865166349152</v>
      </c>
      <c r="P127" s="99">
        <v>0.35142936669380964</v>
      </c>
      <c r="Q127" s="99">
        <v>0.36693313942803685</v>
      </c>
      <c r="R127" s="99">
        <v>0.39126713370133093</v>
      </c>
      <c r="S127" s="99">
        <v>0.40039562763253372</v>
      </c>
      <c r="T127" s="99">
        <v>0.37934130041913161</v>
      </c>
      <c r="U127" s="99">
        <v>0.37637315532595983</v>
      </c>
      <c r="V127" s="99">
        <v>0.38504833330515709</v>
      </c>
      <c r="W127" s="99">
        <v>0.43732286208810928</v>
      </c>
      <c r="X127" s="99">
        <v>0.38776616576348166</v>
      </c>
      <c r="Y127" s="99">
        <v>0.32749928690212843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2.7480152492095074E-2</v>
      </c>
      <c r="C128" s="123">
        <f t="shared" si="48"/>
        <v>2.3674996215690098E-2</v>
      </c>
      <c r="D128" s="123">
        <f t="shared" si="48"/>
        <v>2.2617094282437508E-2</v>
      </c>
      <c r="E128" s="123">
        <f t="shared" si="48"/>
        <v>2.8167575805027274E-2</v>
      </c>
      <c r="F128" s="123">
        <f t="shared" si="48"/>
        <v>2.2030598673469123E-2</v>
      </c>
      <c r="G128" s="123">
        <f t="shared" si="48"/>
        <v>2.2237979576172372E-2</v>
      </c>
      <c r="H128" s="123">
        <f t="shared" si="48"/>
        <v>2.501631143993514E-2</v>
      </c>
      <c r="I128" s="123">
        <f t="shared" si="48"/>
        <v>2.4651219031076574E-2</v>
      </c>
      <c r="J128" s="123">
        <f t="shared" si="48"/>
        <v>2.5541625014030671E-2</v>
      </c>
      <c r="K128" s="123">
        <f t="shared" si="48"/>
        <v>2.9204677822382872E-2</v>
      </c>
      <c r="L128" s="123">
        <f t="shared" si="48"/>
        <v>3.7038709225149638E-2</v>
      </c>
      <c r="M128" s="123">
        <f t="shared" si="48"/>
        <v>3.9900123856380872E-2</v>
      </c>
      <c r="N128" s="123">
        <f t="shared" si="48"/>
        <v>4.7345130322129871E-2</v>
      </c>
      <c r="O128" s="123">
        <f t="shared" si="48"/>
        <v>6.4822499303459263E-2</v>
      </c>
      <c r="P128" s="123">
        <f t="shared" si="48"/>
        <v>5.7940882642110329E-2</v>
      </c>
      <c r="Q128" s="123">
        <f t="shared" si="48"/>
        <v>0.1106391594577194</v>
      </c>
      <c r="R128" s="123">
        <f t="shared" si="48"/>
        <v>9.9510758348740666E-2</v>
      </c>
      <c r="S128" s="123">
        <f t="shared" si="48"/>
        <v>9.1867334033099962E-2</v>
      </c>
      <c r="T128" s="123">
        <f t="shared" si="48"/>
        <v>0.11186582594412459</v>
      </c>
      <c r="U128" s="123">
        <f t="shared" si="48"/>
        <v>0.11522203474473383</v>
      </c>
      <c r="V128" s="123">
        <f t="shared" si="48"/>
        <v>0.10517627548617237</v>
      </c>
      <c r="W128" s="123">
        <f t="shared" si="48"/>
        <v>0.12199835904197866</v>
      </c>
      <c r="X128" s="123">
        <f t="shared" si="48"/>
        <v>0.14852062897756885</v>
      </c>
      <c r="Y128" s="123">
        <f t="shared" si="48"/>
        <v>0.14286252904249788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2.7480152492095074E-2</v>
      </c>
      <c r="C129" s="99">
        <f>RES_hhdet_fech!C129/RES_summary!C$19</f>
        <v>2.3674996215690098E-2</v>
      </c>
      <c r="D129" s="99">
        <f>RES_hhdet_fech!D129/RES_summary!D$19</f>
        <v>2.2617094282437508E-2</v>
      </c>
      <c r="E129" s="99">
        <f>RES_hhdet_fech!E129/RES_summary!E$19</f>
        <v>2.8167575805027274E-2</v>
      </c>
      <c r="F129" s="99">
        <f>RES_hhdet_fech!F129/RES_summary!F$19</f>
        <v>2.2030598673469123E-2</v>
      </c>
      <c r="G129" s="99">
        <f>RES_hhdet_fech!G129/RES_summary!G$19</f>
        <v>2.2237979576172372E-2</v>
      </c>
      <c r="H129" s="99">
        <f>RES_hhdet_fech!H129/RES_summary!H$19</f>
        <v>2.501631143993514E-2</v>
      </c>
      <c r="I129" s="99">
        <f>RES_hhdet_fech!I129/RES_summary!I$19</f>
        <v>2.4651219031076574E-2</v>
      </c>
      <c r="J129" s="99">
        <f>RES_hhdet_fech!J129/RES_summary!J$19</f>
        <v>2.5541625014030671E-2</v>
      </c>
      <c r="K129" s="99">
        <f>RES_hhdet_fech!K129/RES_summary!K$19</f>
        <v>2.9204677822382872E-2</v>
      </c>
      <c r="L129" s="99">
        <f>RES_hhdet_fech!L129/RES_summary!L$19</f>
        <v>3.7038709225149638E-2</v>
      </c>
      <c r="M129" s="99">
        <f>RES_hhdet_fech!M129/RES_summary!M$19</f>
        <v>3.9900123856380872E-2</v>
      </c>
      <c r="N129" s="99">
        <f>RES_hhdet_fech!N129/RES_summary!N$19</f>
        <v>4.7345130322129871E-2</v>
      </c>
      <c r="O129" s="99">
        <f>RES_hhdet_fech!O129/RES_summary!O$19</f>
        <v>6.4822499303459263E-2</v>
      </c>
      <c r="P129" s="99">
        <f>RES_hhdet_fech!P129/RES_summary!P$19</f>
        <v>5.7940882642110329E-2</v>
      </c>
      <c r="Q129" s="99">
        <f>RES_hhdet_fech!Q129/RES_summary!Q$19</f>
        <v>0.1106391594577194</v>
      </c>
      <c r="R129" s="99">
        <f>RES_hhdet_fech!R129/RES_summary!R$19</f>
        <v>9.9510758348740666E-2</v>
      </c>
      <c r="S129" s="99">
        <f>RES_hhdet_fech!S129/RES_summary!S$19</f>
        <v>9.1867334033099962E-2</v>
      </c>
      <c r="T129" s="99">
        <f>RES_hhdet_fech!T129/RES_summary!T$19</f>
        <v>0.11186582594412459</v>
      </c>
      <c r="U129" s="99">
        <f>RES_hhdet_fech!U129/RES_summary!U$19</f>
        <v>0.11522203474473383</v>
      </c>
      <c r="V129" s="99">
        <f>RES_hhdet_fech!V129/RES_summary!V$19</f>
        <v>0.10517627548617237</v>
      </c>
      <c r="W129" s="99">
        <f>RES_hhdet_fech!W129/RES_summary!W$19</f>
        <v>0.12199835904197866</v>
      </c>
      <c r="X129" s="99">
        <f>RES_hhdet_fech!X129/RES_summary!X$19</f>
        <v>0.14852062897756885</v>
      </c>
      <c r="Y129" s="99">
        <f>RES_hhdet_fech!Y129/RES_summary!Y$19</f>
        <v>0.14286252904249788</v>
      </c>
      <c r="DA129" s="63" t="s">
        <v>2868</v>
      </c>
    </row>
    <row r="130" spans="1:105" ht="12" customHeight="1" x14ac:dyDescent="0.25">
      <c r="A130" s="121" t="s">
        <v>55</v>
      </c>
      <c r="B130" s="123">
        <v>21.80350954267664</v>
      </c>
      <c r="C130" s="123">
        <v>22.606094057866557</v>
      </c>
      <c r="D130" s="123">
        <v>22.604892547025997</v>
      </c>
      <c r="E130" s="123">
        <v>22.909491750781484</v>
      </c>
      <c r="F130" s="123">
        <v>21.952356406992017</v>
      </c>
      <c r="G130" s="123">
        <v>23.417973862765518</v>
      </c>
      <c r="H130" s="123">
        <v>21.860273548201715</v>
      </c>
      <c r="I130" s="123">
        <v>22.471621332969843</v>
      </c>
      <c r="J130" s="123">
        <v>21.927124740381306</v>
      </c>
      <c r="K130" s="123">
        <v>20.294051525886029</v>
      </c>
      <c r="L130" s="123">
        <v>20.727211594716749</v>
      </c>
      <c r="M130" s="123">
        <v>18.289375173834056</v>
      </c>
      <c r="N130" s="123">
        <v>18.316035465281523</v>
      </c>
      <c r="O130" s="123">
        <v>18.105851598083426</v>
      </c>
      <c r="P130" s="123">
        <v>17.316683188543859</v>
      </c>
      <c r="Q130" s="123">
        <v>17.557837719424271</v>
      </c>
      <c r="R130" s="123">
        <v>18.585879853258351</v>
      </c>
      <c r="S130" s="123">
        <v>19.813828999420021</v>
      </c>
      <c r="T130" s="123">
        <v>19.180692739265869</v>
      </c>
      <c r="U130" s="123">
        <v>18.668539904408338</v>
      </c>
      <c r="V130" s="123">
        <v>19.154181285728896</v>
      </c>
      <c r="W130" s="123">
        <v>18.717630506556873</v>
      </c>
      <c r="X130" s="123">
        <v>16.159635295310903</v>
      </c>
      <c r="Y130" s="123">
        <v>13.828575387474219</v>
      </c>
      <c r="DA130" s="130" t="s">
        <v>2869</v>
      </c>
    </row>
    <row r="131" spans="1:105" ht="12" customHeight="1" x14ac:dyDescent="0.25">
      <c r="A131" s="97" t="s">
        <v>128</v>
      </c>
      <c r="B131" s="99">
        <v>21.6390073352283</v>
      </c>
      <c r="C131" s="99">
        <v>22.461658189918928</v>
      </c>
      <c r="D131" s="99">
        <v>22.471466452228565</v>
      </c>
      <c r="E131" s="99">
        <v>22.778856394671632</v>
      </c>
      <c r="F131" s="99">
        <v>21.827301338933133</v>
      </c>
      <c r="G131" s="99">
        <v>23.328670731137795</v>
      </c>
      <c r="H131" s="99">
        <v>21.735305488047057</v>
      </c>
      <c r="I131" s="99">
        <v>22.386621384822792</v>
      </c>
      <c r="J131" s="99">
        <v>21.854576942105297</v>
      </c>
      <c r="K131" s="99">
        <v>20.209567637161193</v>
      </c>
      <c r="L131" s="99">
        <v>20.650697301854585</v>
      </c>
      <c r="M131" s="99">
        <v>18.212596038619196</v>
      </c>
      <c r="N131" s="99">
        <v>18.25473490710618</v>
      </c>
      <c r="O131" s="99">
        <v>18.057220096523668</v>
      </c>
      <c r="P131" s="99">
        <v>17.25156327078594</v>
      </c>
      <c r="Q131" s="99">
        <v>17.50009258372711</v>
      </c>
      <c r="R131" s="99">
        <v>18.544146075927234</v>
      </c>
      <c r="S131" s="99">
        <v>19.780271480416758</v>
      </c>
      <c r="T131" s="99">
        <v>19.155497349675596</v>
      </c>
      <c r="U131" s="99">
        <v>18.644087657368608</v>
      </c>
      <c r="V131" s="99">
        <v>19.126105774090234</v>
      </c>
      <c r="W131" s="99">
        <v>18.717050909308817</v>
      </c>
      <c r="X131" s="99">
        <v>16.141036352989385</v>
      </c>
      <c r="Y131" s="99">
        <v>13.820757761211768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19.577294359385427</v>
      </c>
      <c r="F132" s="99">
        <v>18.819677898068015</v>
      </c>
      <c r="G132" s="99">
        <v>20.088160350134576</v>
      </c>
      <c r="H132" s="99">
        <v>18.872619950812947</v>
      </c>
      <c r="I132" s="99">
        <v>19.4583170006788</v>
      </c>
      <c r="J132" s="99">
        <v>19.01292838466825</v>
      </c>
      <c r="K132" s="99">
        <v>17.66594860585678</v>
      </c>
      <c r="L132" s="99">
        <v>18.060657993260847</v>
      </c>
      <c r="M132" s="99">
        <v>15.814623940958745</v>
      </c>
      <c r="N132" s="99">
        <v>15.899436455690466</v>
      </c>
      <c r="O132" s="99">
        <v>15.770528180871315</v>
      </c>
      <c r="P132" s="99">
        <v>15.177978790667581</v>
      </c>
      <c r="Q132" s="99">
        <v>15.327522008413029</v>
      </c>
      <c r="R132" s="99">
        <v>16.220488429165513</v>
      </c>
      <c r="S132" s="99">
        <v>17.408108902668928</v>
      </c>
      <c r="T132" s="99">
        <v>16.94438227029563</v>
      </c>
      <c r="U132" s="99">
        <v>16.536236812781024</v>
      </c>
      <c r="V132" s="99">
        <v>17.144188180671453</v>
      </c>
      <c r="W132" s="99">
        <v>16.613614105080554</v>
      </c>
      <c r="X132" s="99">
        <v>14.44169064283688</v>
      </c>
      <c r="Y132" s="99">
        <v>12.250232310327247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10.780985513440585</v>
      </c>
      <c r="F133" s="102">
        <v>10.427208628651201</v>
      </c>
      <c r="G133" s="102">
        <v>10.798414201538355</v>
      </c>
      <c r="H133" s="102">
        <v>10.540885330134367</v>
      </c>
      <c r="I133" s="102">
        <v>10.71305769534457</v>
      </c>
      <c r="J133" s="102">
        <v>10.288958987069051</v>
      </c>
      <c r="K133" s="102">
        <v>9.6838432433816681</v>
      </c>
      <c r="L133" s="102">
        <v>9.6939436904494034</v>
      </c>
      <c r="M133" s="102">
        <v>7.6800838219776644</v>
      </c>
      <c r="N133" s="102">
        <v>7.5301202953146111</v>
      </c>
      <c r="O133" s="102">
        <v>7.2926708720042281</v>
      </c>
      <c r="P133" s="102">
        <v>7.4410656036275205</v>
      </c>
      <c r="Q133" s="102">
        <v>7.087189326040483</v>
      </c>
      <c r="R133" s="102">
        <v>7.2936020928864291</v>
      </c>
      <c r="S133" s="102">
        <v>8.0498087565714389</v>
      </c>
      <c r="T133" s="102">
        <v>7.9918217347420448</v>
      </c>
      <c r="U133" s="102">
        <v>7.7688571933677588</v>
      </c>
      <c r="V133" s="102">
        <v>8.486742893427131</v>
      </c>
      <c r="W133" s="102">
        <v>7.38001234902947</v>
      </c>
      <c r="X133" s="102">
        <v>6.8015217901830685</v>
      </c>
      <c r="Y133" s="102">
        <v>5.1003196871540979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8.7963088459448429</v>
      </c>
      <c r="F134" s="105">
        <v>8.3924692694168126</v>
      </c>
      <c r="G134" s="105">
        <v>9.2897461485962189</v>
      </c>
      <c r="H134" s="105">
        <v>8.3317346206785814</v>
      </c>
      <c r="I134" s="105">
        <v>8.7452593053342333</v>
      </c>
      <c r="J134" s="105">
        <v>8.7239693975991965</v>
      </c>
      <c r="K134" s="105">
        <v>7.9821053624751102</v>
      </c>
      <c r="L134" s="105">
        <v>8.366714302811447</v>
      </c>
      <c r="M134" s="105">
        <v>8.134540118981084</v>
      </c>
      <c r="N134" s="105">
        <v>8.3693161603758561</v>
      </c>
      <c r="O134" s="105">
        <v>8.4778573088670868</v>
      </c>
      <c r="P134" s="105">
        <v>7.7369131870400576</v>
      </c>
      <c r="Q134" s="105">
        <v>8.2403326823725482</v>
      </c>
      <c r="R134" s="105">
        <v>8.9268863362790807</v>
      </c>
      <c r="S134" s="105">
        <v>9.3583001460974913</v>
      </c>
      <c r="T134" s="105">
        <v>8.9525605355535856</v>
      </c>
      <c r="U134" s="105">
        <v>8.7673796194132638</v>
      </c>
      <c r="V134" s="105">
        <v>8.6574452872443199</v>
      </c>
      <c r="W134" s="105">
        <v>9.2336017560510815</v>
      </c>
      <c r="X134" s="105">
        <v>7.6401688526538099</v>
      </c>
      <c r="Y134" s="105">
        <v>7.14991262317315</v>
      </c>
      <c r="DA134" s="132" t="s">
        <v>2873</v>
      </c>
    </row>
    <row r="135" spans="1:105" ht="12" customHeight="1" x14ac:dyDescent="0.25">
      <c r="A135" s="106" t="s">
        <v>122</v>
      </c>
      <c r="B135" s="102">
        <v>28.076167393676677</v>
      </c>
      <c r="C135" s="102">
        <v>28.194735914907717</v>
      </c>
      <c r="D135" s="102">
        <v>28.096549073195671</v>
      </c>
      <c r="E135" s="102">
        <v>28.811940067354506</v>
      </c>
      <c r="F135" s="102">
        <v>28.165227149730132</v>
      </c>
      <c r="G135" s="102">
        <v>28.262684220061068</v>
      </c>
      <c r="H135" s="102">
        <v>28.902617988279811</v>
      </c>
      <c r="I135" s="102">
        <v>27.524974304093384</v>
      </c>
      <c r="J135" s="102">
        <v>26.423637214314624</v>
      </c>
      <c r="K135" s="102">
        <v>25.696327132536112</v>
      </c>
      <c r="L135" s="102">
        <v>25.838065812359389</v>
      </c>
      <c r="M135" s="102">
        <v>23.562306980299827</v>
      </c>
      <c r="N135" s="102">
        <v>22.679357340522035</v>
      </c>
      <c r="O135" s="102">
        <v>21.733897641943521</v>
      </c>
      <c r="P135" s="102">
        <v>21.948252432644992</v>
      </c>
      <c r="Q135" s="102">
        <v>21.815680171298897</v>
      </c>
      <c r="R135" s="102">
        <v>22.094512996165847</v>
      </c>
      <c r="S135" s="102">
        <v>23.261442209112133</v>
      </c>
      <c r="T135" s="102">
        <v>22.80752443895274</v>
      </c>
      <c r="U135" s="102">
        <v>22.21554313576695</v>
      </c>
      <c r="V135" s="102">
        <v>21.986935987507934</v>
      </c>
      <c r="W135" s="102">
        <v>19.302424598432072</v>
      </c>
      <c r="X135" s="102">
        <v>17.932607058259599</v>
      </c>
      <c r="Y135" s="102">
        <v>14.930866218428941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22.469754485897074</v>
      </c>
      <c r="F136" s="105">
        <v>22.106783703970279</v>
      </c>
      <c r="G136" s="105">
        <v>22.165421947813776</v>
      </c>
      <c r="H136" s="105">
        <v>23.122901198416095</v>
      </c>
      <c r="I136" s="105">
        <v>22.030638686206764</v>
      </c>
      <c r="J136" s="105">
        <v>21.069531713216112</v>
      </c>
      <c r="K136" s="105">
        <v>20.582123494803902</v>
      </c>
      <c r="L136" s="105">
        <v>20.591153636742533</v>
      </c>
      <c r="M136" s="105">
        <v>18.341933585520817</v>
      </c>
      <c r="N136" s="105">
        <v>17.629788999809481</v>
      </c>
      <c r="O136" s="105">
        <v>16.934280209654922</v>
      </c>
      <c r="P136" s="105">
        <v>17.449867020412739</v>
      </c>
      <c r="Q136" s="105">
        <v>17.26152539552784</v>
      </c>
      <c r="R136" s="105">
        <v>17.466717428855333</v>
      </c>
      <c r="S136" s="105">
        <v>18.554829868643921</v>
      </c>
      <c r="T136" s="105">
        <v>18.362053208615105</v>
      </c>
      <c r="U136" s="105">
        <v>17.973383958829658</v>
      </c>
      <c r="V136" s="105">
        <v>18.508175956862885</v>
      </c>
      <c r="W136" s="105">
        <v>16.231369143137194</v>
      </c>
      <c r="X136" s="105">
        <v>15.301284376875932</v>
      </c>
      <c r="Y136" s="105">
        <v>12.621850793957458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13.709659737051094</v>
      </c>
      <c r="F137" s="99">
        <v>13.560394392759459</v>
      </c>
      <c r="G137" s="99">
        <v>13.238869966254216</v>
      </c>
      <c r="H137" s="99">
        <v>14.275715553843213</v>
      </c>
      <c r="I137" s="99">
        <v>13.426592796400646</v>
      </c>
      <c r="J137" s="99">
        <v>12.647242546960449</v>
      </c>
      <c r="K137" s="99">
        <v>12.491414339638771</v>
      </c>
      <c r="L137" s="99">
        <v>12.261696441261904</v>
      </c>
      <c r="M137" s="99">
        <v>9.9925492062332477</v>
      </c>
      <c r="N137" s="99">
        <v>9.3731182288875683</v>
      </c>
      <c r="O137" s="99">
        <v>8.7847139255318645</v>
      </c>
      <c r="P137" s="99">
        <v>9.4859499977609794</v>
      </c>
      <c r="Q137" s="99">
        <v>8.8595364764454771</v>
      </c>
      <c r="R137" s="99">
        <v>8.7122625879128712</v>
      </c>
      <c r="S137" s="99">
        <v>9.4675736284459777</v>
      </c>
      <c r="T137" s="99">
        <v>9.4790411102577288</v>
      </c>
      <c r="U137" s="99">
        <v>9.2151066799812096</v>
      </c>
      <c r="V137" s="99">
        <v>9.7076161376934511</v>
      </c>
      <c r="W137" s="99">
        <v>7.5967965192404012</v>
      </c>
      <c r="X137" s="99">
        <v>7.5418097509966033</v>
      </c>
      <c r="Y137" s="99">
        <v>5.5291652714590933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8.7600947488459795</v>
      </c>
      <c r="F138" s="99">
        <v>8.5463893112108185</v>
      </c>
      <c r="G138" s="99">
        <v>8.9265519815595589</v>
      </c>
      <c r="H138" s="99">
        <v>8.8471856445728765</v>
      </c>
      <c r="I138" s="99">
        <v>8.6040458898061161</v>
      </c>
      <c r="J138" s="99">
        <v>8.4222891662556609</v>
      </c>
      <c r="K138" s="99">
        <v>8.0907091551651309</v>
      </c>
      <c r="L138" s="99">
        <v>8.3294571954806287</v>
      </c>
      <c r="M138" s="99">
        <v>8.3493843792875655</v>
      </c>
      <c r="N138" s="99">
        <v>8.2566707709219127</v>
      </c>
      <c r="O138" s="99">
        <v>8.1495662841230629</v>
      </c>
      <c r="P138" s="99">
        <v>7.963917022651759</v>
      </c>
      <c r="Q138" s="99">
        <v>8.4019889190823616</v>
      </c>
      <c r="R138" s="99">
        <v>8.7544548409424632</v>
      </c>
      <c r="S138" s="99">
        <v>9.0872562401979415</v>
      </c>
      <c r="T138" s="99">
        <v>8.8830120983573746</v>
      </c>
      <c r="U138" s="99">
        <v>8.758277278848448</v>
      </c>
      <c r="V138" s="99">
        <v>8.8005598191694325</v>
      </c>
      <c r="W138" s="99">
        <v>8.6345726238967924</v>
      </c>
      <c r="X138" s="99">
        <v>7.7594746258793306</v>
      </c>
      <c r="Y138" s="99">
        <v>7.0926855224983631</v>
      </c>
      <c r="DA138" s="63" t="s">
        <v>2877</v>
      </c>
    </row>
    <row r="139" spans="1:105" ht="12" customHeight="1" x14ac:dyDescent="0.25">
      <c r="A139" s="121" t="s">
        <v>54</v>
      </c>
      <c r="B139" s="123">
        <v>11.263858090417624</v>
      </c>
      <c r="C139" s="123">
        <v>11.300507874727801</v>
      </c>
      <c r="D139" s="123">
        <v>11.110412946867433</v>
      </c>
      <c r="E139" s="123">
        <v>11.366960435933763</v>
      </c>
      <c r="F139" s="123">
        <v>11.251587855572394</v>
      </c>
      <c r="G139" s="123">
        <v>11.215394600143963</v>
      </c>
      <c r="H139" s="123">
        <v>11.94031725454697</v>
      </c>
      <c r="I139" s="123">
        <v>10.749433061307847</v>
      </c>
      <c r="J139" s="123">
        <v>11.077419891387253</v>
      </c>
      <c r="K139" s="123">
        <v>11.515929975747447</v>
      </c>
      <c r="L139" s="123">
        <v>12.035707129035426</v>
      </c>
      <c r="M139" s="123">
        <v>10.712986329533249</v>
      </c>
      <c r="N139" s="123">
        <v>11.34049297666763</v>
      </c>
      <c r="O139" s="123">
        <v>11.164061493884217</v>
      </c>
      <c r="P139" s="123">
        <v>9.7337966099802156</v>
      </c>
      <c r="Q139" s="123">
        <v>10.223914706775821</v>
      </c>
      <c r="R139" s="123">
        <v>10.046031747713908</v>
      </c>
      <c r="S139" s="123">
        <v>9.9228253079472282</v>
      </c>
      <c r="T139" s="123">
        <v>9.3357126437830882</v>
      </c>
      <c r="U139" s="123">
        <v>8.8045897014099577</v>
      </c>
      <c r="V139" s="123">
        <v>9.1258963786125324</v>
      </c>
      <c r="W139" s="123">
        <v>10.36812907030524</v>
      </c>
      <c r="X139" s="123">
        <v>8.4336786174784368</v>
      </c>
      <c r="Y139" s="123">
        <v>8.0435184395636394</v>
      </c>
      <c r="DA139" s="130" t="s">
        <v>2878</v>
      </c>
    </row>
    <row r="140" spans="1:105" ht="12" customHeight="1" x14ac:dyDescent="0.25">
      <c r="A140" s="97" t="s">
        <v>50</v>
      </c>
      <c r="B140" s="99">
        <v>13.893178244495999</v>
      </c>
      <c r="C140" s="99">
        <v>15.041331598203374</v>
      </c>
      <c r="D140" s="99">
        <v>14.045735161479307</v>
      </c>
      <c r="E140" s="99">
        <v>13.830787896863253</v>
      </c>
      <c r="F140" s="99">
        <v>16.199277061012531</v>
      </c>
      <c r="G140" s="99">
        <v>12.639832092589897</v>
      </c>
      <c r="H140" s="99">
        <v>15.178467949392186</v>
      </c>
      <c r="I140" s="99">
        <v>15.38431376852542</v>
      </c>
      <c r="J140" s="99">
        <v>12.050435837777229</v>
      </c>
      <c r="K140" s="99">
        <v>3.6024650064338695</v>
      </c>
      <c r="L140" s="99">
        <v>12.158660372199398</v>
      </c>
      <c r="M140" s="99">
        <v>15.723669601130808</v>
      </c>
      <c r="N140" s="99">
        <v>16.104340343867946</v>
      </c>
      <c r="O140" s="99">
        <v>11.714918332242071</v>
      </c>
      <c r="P140" s="99">
        <v>17.189053961972352</v>
      </c>
      <c r="Q140" s="99">
        <v>14.115520734197577</v>
      </c>
      <c r="R140" s="99">
        <v>10.886170951533094</v>
      </c>
      <c r="S140" s="99">
        <v>11.301274297817637</v>
      </c>
      <c r="T140" s="99">
        <v>13.767985914005106</v>
      </c>
      <c r="U140" s="99">
        <v>12.044425510465663</v>
      </c>
      <c r="V140" s="99">
        <v>14.455355378009918</v>
      </c>
      <c r="W140" s="99">
        <v>12.317764609103882</v>
      </c>
      <c r="X140" s="99">
        <v>10.388429249362614</v>
      </c>
      <c r="Y140" s="99">
        <v>11.471630986840893</v>
      </c>
      <c r="DA140" s="63" t="s">
        <v>2879</v>
      </c>
    </row>
    <row r="141" spans="1:105" ht="12" customHeight="1" x14ac:dyDescent="0.25">
      <c r="A141" s="109" t="s">
        <v>120</v>
      </c>
      <c r="B141" s="110">
        <v>11.042506267926363</v>
      </c>
      <c r="C141" s="110">
        <v>10.988547438956473</v>
      </c>
      <c r="D141" s="110">
        <v>10.88896008253437</v>
      </c>
      <c r="E141" s="110">
        <v>11.201747245246459</v>
      </c>
      <c r="F141" s="110">
        <v>10.957891818949602</v>
      </c>
      <c r="G141" s="110">
        <v>11.148205149863063</v>
      </c>
      <c r="H141" s="110">
        <v>11.815716420992059</v>
      </c>
      <c r="I141" s="110">
        <v>10.615039625801302</v>
      </c>
      <c r="J141" s="110">
        <v>11.05283800661096</v>
      </c>
      <c r="K141" s="110">
        <v>11.705192070117707</v>
      </c>
      <c r="L141" s="110">
        <v>12.032730802645586</v>
      </c>
      <c r="M141" s="110">
        <v>10.560324437745031</v>
      </c>
      <c r="N141" s="110">
        <v>11.150729420435074</v>
      </c>
      <c r="O141" s="110">
        <v>11.139724461694847</v>
      </c>
      <c r="P141" s="110">
        <v>9.3815541433982759</v>
      </c>
      <c r="Q141" s="110">
        <v>10.043228009806258</v>
      </c>
      <c r="R141" s="110">
        <v>10.012137856105666</v>
      </c>
      <c r="S141" s="110">
        <v>9.8704474172171466</v>
      </c>
      <c r="T141" s="110">
        <v>9.1736988872048162</v>
      </c>
      <c r="U141" s="110">
        <v>8.694833688647206</v>
      </c>
      <c r="V141" s="110">
        <v>8.9632664471255943</v>
      </c>
      <c r="W141" s="110">
        <v>10.321489561395879</v>
      </c>
      <c r="X141" s="110">
        <v>8.3927916671396083</v>
      </c>
      <c r="Y141" s="110">
        <v>7.977044953865172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105.32202322367735</v>
      </c>
      <c r="C143" s="118">
        <f t="shared" si="49"/>
        <v>111.13833495850001</v>
      </c>
      <c r="D143" s="118">
        <f t="shared" si="49"/>
        <v>114.93094504939549</v>
      </c>
      <c r="E143" s="118">
        <f t="shared" si="49"/>
        <v>112.69087204353315</v>
      </c>
      <c r="F143" s="118">
        <f t="shared" si="49"/>
        <v>107.93113620288803</v>
      </c>
      <c r="G143" s="118">
        <f t="shared" si="49"/>
        <v>100.7413094675825</v>
      </c>
      <c r="H143" s="118">
        <f t="shared" si="49"/>
        <v>101.30975539252196</v>
      </c>
      <c r="I143" s="118">
        <f t="shared" si="49"/>
        <v>96.718393530640952</v>
      </c>
      <c r="J143" s="118">
        <f t="shared" si="49"/>
        <v>94.139257330156482</v>
      </c>
      <c r="K143" s="118">
        <f t="shared" si="49"/>
        <v>94.102071073191667</v>
      </c>
      <c r="L143" s="118">
        <f t="shared" si="49"/>
        <v>95.937000326667018</v>
      </c>
      <c r="M143" s="118">
        <f t="shared" si="49"/>
        <v>90.181037946333959</v>
      </c>
      <c r="N143" s="118">
        <f t="shared" si="49"/>
        <v>87.872252812754809</v>
      </c>
      <c r="O143" s="118">
        <f t="shared" si="49"/>
        <v>83.523031620543662</v>
      </c>
      <c r="P143" s="118">
        <f t="shared" si="49"/>
        <v>77.826607747392515</v>
      </c>
      <c r="Q143" s="118">
        <f t="shared" si="49"/>
        <v>76.08521938959251</v>
      </c>
      <c r="R143" s="118">
        <f t="shared" ref="R143:V143" si="50">R144+R146+R148+R157</f>
        <v>74.716967584198343</v>
      </c>
      <c r="S143" s="118">
        <f t="shared" si="50"/>
        <v>73.828656266210118</v>
      </c>
      <c r="T143" s="118">
        <f t="shared" si="50"/>
        <v>70.897380706248143</v>
      </c>
      <c r="U143" s="118">
        <f t="shared" si="50"/>
        <v>68.760483012858401</v>
      </c>
      <c r="V143" s="118">
        <f t="shared" si="50"/>
        <v>67.992095453682609</v>
      </c>
      <c r="W143" s="118">
        <f t="shared" ref="W143:Y143" si="51">W144+W146+W148+W157</f>
        <v>63.759018439317643</v>
      </c>
      <c r="X143" s="118">
        <f t="shared" si="51"/>
        <v>62.527095835273265</v>
      </c>
      <c r="Y143" s="118">
        <f t="shared" si="51"/>
        <v>56.174559956968125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65.706604160953148</v>
      </c>
      <c r="C144" s="123">
        <f t="shared" si="52"/>
        <v>71.784874051178278</v>
      </c>
      <c r="D144" s="123">
        <f t="shared" si="52"/>
        <v>76.196977474878665</v>
      </c>
      <c r="E144" s="123">
        <f t="shared" si="52"/>
        <v>73.239010500193643</v>
      </c>
      <c r="F144" s="123">
        <f t="shared" si="52"/>
        <v>69.223551027713043</v>
      </c>
      <c r="G144" s="123">
        <f t="shared" si="52"/>
        <v>61.747045582226214</v>
      </c>
      <c r="H144" s="123">
        <f t="shared" si="52"/>
        <v>60.689756663283418</v>
      </c>
      <c r="I144" s="123">
        <f t="shared" si="52"/>
        <v>58.62117860936376</v>
      </c>
      <c r="J144" s="123">
        <f t="shared" si="52"/>
        <v>56.87107542400755</v>
      </c>
      <c r="K144" s="123">
        <f t="shared" si="52"/>
        <v>57.168245856420796</v>
      </c>
      <c r="L144" s="123">
        <f t="shared" si="52"/>
        <v>58.43466097521685</v>
      </c>
      <c r="M144" s="123">
        <f t="shared" si="52"/>
        <v>56.347094539727806</v>
      </c>
      <c r="N144" s="123">
        <f t="shared" si="52"/>
        <v>54.26205081442891</v>
      </c>
      <c r="O144" s="123">
        <f t="shared" si="52"/>
        <v>50.937617705445341</v>
      </c>
      <c r="P144" s="123">
        <f t="shared" si="52"/>
        <v>46.470009999275689</v>
      </c>
      <c r="Q144" s="123">
        <f t="shared" si="52"/>
        <v>44.19164177516646</v>
      </c>
      <c r="R144" s="123">
        <f t="shared" si="52"/>
        <v>42.913859067875229</v>
      </c>
      <c r="S144" s="123">
        <f t="shared" si="52"/>
        <v>41.305683049401807</v>
      </c>
      <c r="T144" s="123">
        <f t="shared" si="52"/>
        <v>39.409697335695498</v>
      </c>
      <c r="U144" s="123">
        <f t="shared" si="52"/>
        <v>38.511546257680607</v>
      </c>
      <c r="V144" s="123">
        <f t="shared" si="52"/>
        <v>36.693035324457334</v>
      </c>
      <c r="W144" s="123">
        <f t="shared" si="52"/>
        <v>33.594224198910112</v>
      </c>
      <c r="X144" s="123">
        <f t="shared" si="52"/>
        <v>35.770339169552528</v>
      </c>
      <c r="Y144" s="123">
        <f t="shared" si="52"/>
        <v>33.059336670605816</v>
      </c>
      <c r="DA144" s="130" t="s">
        <v>2882</v>
      </c>
    </row>
    <row r="145" spans="1:105" ht="12" customHeight="1" x14ac:dyDescent="0.25">
      <c r="A145" s="97" t="s">
        <v>53</v>
      </c>
      <c r="B145" s="99">
        <v>65.706604160953148</v>
      </c>
      <c r="C145" s="99">
        <v>71.784874051178278</v>
      </c>
      <c r="D145" s="99">
        <v>76.196977474878665</v>
      </c>
      <c r="E145" s="99">
        <v>73.239010500193643</v>
      </c>
      <c r="F145" s="99">
        <v>69.223551027713043</v>
      </c>
      <c r="G145" s="99">
        <v>61.747045582226214</v>
      </c>
      <c r="H145" s="99">
        <v>60.689756663283418</v>
      </c>
      <c r="I145" s="99">
        <v>58.62117860936376</v>
      </c>
      <c r="J145" s="99">
        <v>56.87107542400755</v>
      </c>
      <c r="K145" s="99">
        <v>57.168245856420796</v>
      </c>
      <c r="L145" s="99">
        <v>58.43466097521685</v>
      </c>
      <c r="M145" s="99">
        <v>56.347094539727806</v>
      </c>
      <c r="N145" s="99">
        <v>54.26205081442891</v>
      </c>
      <c r="O145" s="99">
        <v>50.937617705445341</v>
      </c>
      <c r="P145" s="99">
        <v>46.470009999275689</v>
      </c>
      <c r="Q145" s="99">
        <v>44.19164177516646</v>
      </c>
      <c r="R145" s="99">
        <v>42.913859067875229</v>
      </c>
      <c r="S145" s="99">
        <v>41.305683049401807</v>
      </c>
      <c r="T145" s="99">
        <v>39.409697335695498</v>
      </c>
      <c r="U145" s="99">
        <v>38.511546257680607</v>
      </c>
      <c r="V145" s="99">
        <v>36.693035324457334</v>
      </c>
      <c r="W145" s="99">
        <v>33.594224198910112</v>
      </c>
      <c r="X145" s="99">
        <v>35.770339169552528</v>
      </c>
      <c r="Y145" s="99">
        <v>33.059336670605816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0.27541993710179208</v>
      </c>
      <c r="C146" s="123">
        <f t="shared" si="53"/>
        <v>0.16364572349078227</v>
      </c>
      <c r="D146" s="123">
        <f t="shared" si="53"/>
        <v>0.10539617529767475</v>
      </c>
      <c r="E146" s="123">
        <f t="shared" si="53"/>
        <v>0.12710439192679893</v>
      </c>
      <c r="F146" s="123">
        <f t="shared" si="53"/>
        <v>0.10467710831347427</v>
      </c>
      <c r="G146" s="123">
        <f t="shared" si="53"/>
        <v>0.11159434861717422</v>
      </c>
      <c r="H146" s="123">
        <f t="shared" si="53"/>
        <v>0.13165506049600434</v>
      </c>
      <c r="I146" s="123">
        <f t="shared" si="53"/>
        <v>0.12749345413687566</v>
      </c>
      <c r="J146" s="123">
        <f t="shared" si="53"/>
        <v>0.12733968830744119</v>
      </c>
      <c r="K146" s="123">
        <f t="shared" si="53"/>
        <v>0.13909480031113186</v>
      </c>
      <c r="L146" s="123">
        <f t="shared" si="53"/>
        <v>0.16881257169252148</v>
      </c>
      <c r="M146" s="123">
        <f t="shared" si="53"/>
        <v>0.16991735175087233</v>
      </c>
      <c r="N146" s="123">
        <f t="shared" si="53"/>
        <v>0.19166288352843622</v>
      </c>
      <c r="O146" s="123">
        <f t="shared" si="53"/>
        <v>0.25691871168694241</v>
      </c>
      <c r="P146" s="123">
        <f t="shared" si="53"/>
        <v>0.24113461754252441</v>
      </c>
      <c r="Q146" s="123">
        <f t="shared" si="53"/>
        <v>0.53134385911668836</v>
      </c>
      <c r="R146" s="123">
        <f t="shared" si="53"/>
        <v>0.55962919415843082</v>
      </c>
      <c r="S146" s="123">
        <f t="shared" si="53"/>
        <v>0.53422081881030115</v>
      </c>
      <c r="T146" s="123">
        <f t="shared" si="53"/>
        <v>0.64420273269542228</v>
      </c>
      <c r="U146" s="123">
        <f t="shared" si="53"/>
        <v>0.66408155902881716</v>
      </c>
      <c r="V146" s="123">
        <f t="shared" si="53"/>
        <v>0.59778291135809258</v>
      </c>
      <c r="W146" s="123">
        <f t="shared" si="53"/>
        <v>0.67369395559189105</v>
      </c>
      <c r="X146" s="123">
        <f t="shared" si="53"/>
        <v>0.76630234701186195</v>
      </c>
      <c r="Y146" s="123">
        <f t="shared" si="53"/>
        <v>0.74547028223534006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0.27541993710179208</v>
      </c>
      <c r="C147" s="99">
        <f>RES_hhdet_fech!C147/RES_summary!C$19</f>
        <v>0.16364572349078227</v>
      </c>
      <c r="D147" s="99">
        <f>RES_hhdet_fech!D147/RES_summary!D$19</f>
        <v>0.10539617529767475</v>
      </c>
      <c r="E147" s="99">
        <f>RES_hhdet_fech!E147/RES_summary!E$19</f>
        <v>0.12710439192679893</v>
      </c>
      <c r="F147" s="99">
        <f>RES_hhdet_fech!F147/RES_summary!F$19</f>
        <v>0.10467710831347427</v>
      </c>
      <c r="G147" s="99">
        <f>RES_hhdet_fech!G147/RES_summary!G$19</f>
        <v>0.11159434861717422</v>
      </c>
      <c r="H147" s="99">
        <f>RES_hhdet_fech!H147/RES_summary!H$19</f>
        <v>0.13165506049600434</v>
      </c>
      <c r="I147" s="99">
        <f>RES_hhdet_fech!I147/RES_summary!I$19</f>
        <v>0.12749345413687566</v>
      </c>
      <c r="J147" s="99">
        <f>RES_hhdet_fech!J147/RES_summary!J$19</f>
        <v>0.12733968830744119</v>
      </c>
      <c r="K147" s="99">
        <f>RES_hhdet_fech!K147/RES_summary!K$19</f>
        <v>0.13909480031113186</v>
      </c>
      <c r="L147" s="99">
        <f>RES_hhdet_fech!L147/RES_summary!L$19</f>
        <v>0.16881257169252148</v>
      </c>
      <c r="M147" s="99">
        <f>RES_hhdet_fech!M147/RES_summary!M$19</f>
        <v>0.16991735175087233</v>
      </c>
      <c r="N147" s="99">
        <f>RES_hhdet_fech!N147/RES_summary!N$19</f>
        <v>0.19166288352843622</v>
      </c>
      <c r="O147" s="99">
        <f>RES_hhdet_fech!O147/RES_summary!O$19</f>
        <v>0.25691871168694241</v>
      </c>
      <c r="P147" s="99">
        <f>RES_hhdet_fech!P147/RES_summary!P$19</f>
        <v>0.24113461754252441</v>
      </c>
      <c r="Q147" s="99">
        <f>RES_hhdet_fech!Q147/RES_summary!Q$19</f>
        <v>0.53134385911668836</v>
      </c>
      <c r="R147" s="99">
        <f>RES_hhdet_fech!R147/RES_summary!R$19</f>
        <v>0.55962919415843082</v>
      </c>
      <c r="S147" s="99">
        <f>RES_hhdet_fech!S147/RES_summary!S$19</f>
        <v>0.53422081881030115</v>
      </c>
      <c r="T147" s="99">
        <f>RES_hhdet_fech!T147/RES_summary!T$19</f>
        <v>0.64420273269542228</v>
      </c>
      <c r="U147" s="99">
        <f>RES_hhdet_fech!U147/RES_summary!U$19</f>
        <v>0.66408155902881716</v>
      </c>
      <c r="V147" s="99">
        <f>RES_hhdet_fech!V147/RES_summary!V$19</f>
        <v>0.59778291135809258</v>
      </c>
      <c r="W147" s="99">
        <f>RES_hhdet_fech!W147/RES_summary!W$19</f>
        <v>0.67369395559189105</v>
      </c>
      <c r="X147" s="99">
        <f>RES_hhdet_fech!X147/RES_summary!X$19</f>
        <v>0.76630234701186195</v>
      </c>
      <c r="Y147" s="99">
        <f>RES_hhdet_fech!Y147/RES_summary!Y$19</f>
        <v>0.74547028223534006</v>
      </c>
      <c r="DA147" s="63" t="s">
        <v>2885</v>
      </c>
    </row>
    <row r="148" spans="1:105" ht="12" customHeight="1" x14ac:dyDescent="0.25">
      <c r="A148" s="121" t="s">
        <v>55</v>
      </c>
      <c r="B148" s="123">
        <v>28.076167393676673</v>
      </c>
      <c r="C148" s="123">
        <v>27.944574720284972</v>
      </c>
      <c r="D148" s="123">
        <v>27.650016331163332</v>
      </c>
      <c r="E148" s="123">
        <v>28.0918924760355</v>
      </c>
      <c r="F148" s="123">
        <v>27.508684050264332</v>
      </c>
      <c r="G148" s="123">
        <v>27.737662902814122</v>
      </c>
      <c r="H148" s="123">
        <v>28.590828388140878</v>
      </c>
      <c r="I148" s="123">
        <v>27.257583549350745</v>
      </c>
      <c r="J148" s="123">
        <v>26.082667927270201</v>
      </c>
      <c r="K148" s="123">
        <v>25.289965909631132</v>
      </c>
      <c r="L148" s="123">
        <v>25.315584217957039</v>
      </c>
      <c r="M148" s="123">
        <v>22.951664785505425</v>
      </c>
      <c r="N148" s="123">
        <v>22.073159330557758</v>
      </c>
      <c r="O148" s="123">
        <v>21.175754624256943</v>
      </c>
      <c r="P148" s="123">
        <v>21.399467175721902</v>
      </c>
      <c r="Q148" s="123">
        <v>21.190982685683277</v>
      </c>
      <c r="R148" s="123">
        <v>21.255337799762358</v>
      </c>
      <c r="S148" s="123">
        <v>22.135759249468769</v>
      </c>
      <c r="T148" s="123">
        <v>21.598413795484333</v>
      </c>
      <c r="U148" s="123">
        <v>20.853331660133172</v>
      </c>
      <c r="V148" s="123">
        <v>21.640427337173037</v>
      </c>
      <c r="W148" s="123">
        <v>19.226244150846632</v>
      </c>
      <c r="X148" s="123">
        <v>17.687429528593356</v>
      </c>
      <c r="Y148" s="123">
        <v>14.461854282972677</v>
      </c>
      <c r="DA148" s="130" t="s">
        <v>2886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28.076167393676673</v>
      </c>
      <c r="C153" s="102">
        <v>27.944574720284972</v>
      </c>
      <c r="D153" s="102">
        <v>27.650016331163332</v>
      </c>
      <c r="E153" s="102">
        <v>28.308947478295931</v>
      </c>
      <c r="F153" s="102">
        <v>27.689608866387974</v>
      </c>
      <c r="G153" s="102">
        <v>27.907115012246681</v>
      </c>
      <c r="H153" s="102">
        <v>28.765678965396759</v>
      </c>
      <c r="I153" s="102">
        <v>27.484134702688628</v>
      </c>
      <c r="J153" s="102">
        <v>26.355907567993601</v>
      </c>
      <c r="K153" s="102">
        <v>25.637424980193764</v>
      </c>
      <c r="L153" s="102">
        <v>25.765746583198712</v>
      </c>
      <c r="M153" s="102">
        <v>23.470050963945788</v>
      </c>
      <c r="N153" s="102">
        <v>22.599662933985712</v>
      </c>
      <c r="O153" s="102">
        <v>21.685677001334884</v>
      </c>
      <c r="P153" s="102">
        <v>21.909840789005656</v>
      </c>
      <c r="Q153" s="102">
        <v>21.697457003036234</v>
      </c>
      <c r="R153" s="102">
        <v>21.760989412367852</v>
      </c>
      <c r="S153" s="102">
        <v>22.642611082745347</v>
      </c>
      <c r="T153" s="102">
        <v>22.08588638290567</v>
      </c>
      <c r="U153" s="102">
        <v>21.295851265186922</v>
      </c>
      <c r="V153" s="102">
        <v>22.047894896341727</v>
      </c>
      <c r="W153" s="102">
        <v>19.605521522857536</v>
      </c>
      <c r="X153" s="102">
        <v>18.101963688817882</v>
      </c>
      <c r="Y153" s="102">
        <v>14.824539138650128</v>
      </c>
      <c r="DA153" s="131" t="s">
        <v>2891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22.47420291432725</v>
      </c>
      <c r="F154" s="105">
        <v>22.110333514272625</v>
      </c>
      <c r="G154" s="105">
        <v>22.172369529524836</v>
      </c>
      <c r="H154" s="105">
        <v>23.139229588158035</v>
      </c>
      <c r="I154" s="105">
        <v>22.028199451896477</v>
      </c>
      <c r="J154" s="105">
        <v>21.042379676218921</v>
      </c>
      <c r="K154" s="105">
        <v>20.562170107691788</v>
      </c>
      <c r="L154" s="105">
        <v>20.581478553999265</v>
      </c>
      <c r="M154" s="105">
        <v>18.343393693186027</v>
      </c>
      <c r="N154" s="105">
        <v>17.644285269029986</v>
      </c>
      <c r="O154" s="105">
        <v>16.957053732564198</v>
      </c>
      <c r="P154" s="105">
        <v>17.459326991577058</v>
      </c>
      <c r="Q154" s="105">
        <v>17.243668354403098</v>
      </c>
      <c r="R154" s="105">
        <v>17.353256126036218</v>
      </c>
      <c r="S154" s="105">
        <v>18.308909271683358</v>
      </c>
      <c r="T154" s="105">
        <v>18.079843577351038</v>
      </c>
      <c r="U154" s="105">
        <v>17.617108056648387</v>
      </c>
      <c r="V154" s="105">
        <v>18.600197603741417</v>
      </c>
      <c r="W154" s="105">
        <v>16.439257090426093</v>
      </c>
      <c r="X154" s="105">
        <v>15.374648128570229</v>
      </c>
      <c r="Y154" s="105">
        <v>12.535262733194619</v>
      </c>
      <c r="DA154" s="132" t="s">
        <v>2892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13.712373893993956</v>
      </c>
      <c r="F155" s="99">
        <v>13.562306778506542</v>
      </c>
      <c r="G155" s="99">
        <v>13.243348884900357</v>
      </c>
      <c r="H155" s="99">
        <v>14.287754271932858</v>
      </c>
      <c r="I155" s="99">
        <v>13.421578296858774</v>
      </c>
      <c r="J155" s="99">
        <v>12.620673383806444</v>
      </c>
      <c r="K155" s="99">
        <v>12.467636188908594</v>
      </c>
      <c r="L155" s="99">
        <v>12.243335789395855</v>
      </c>
      <c r="M155" s="99">
        <v>9.9813818837796813</v>
      </c>
      <c r="N155" s="99">
        <v>9.3711774504738106</v>
      </c>
      <c r="O155" s="99">
        <v>8.7874378871307108</v>
      </c>
      <c r="P155" s="99">
        <v>9.4719400209281144</v>
      </c>
      <c r="Q155" s="99">
        <v>8.8143514125612761</v>
      </c>
      <c r="R155" s="99">
        <v>8.5768109427321022</v>
      </c>
      <c r="S155" s="99">
        <v>9.1991571034827846</v>
      </c>
      <c r="T155" s="99">
        <v>9.1637946969835653</v>
      </c>
      <c r="U155" s="99">
        <v>8.8365252338611384</v>
      </c>
      <c r="V155" s="99">
        <v>9.7308140958930718</v>
      </c>
      <c r="W155" s="99">
        <v>7.7207362244071849</v>
      </c>
      <c r="X155" s="99">
        <v>7.5762502933127722</v>
      </c>
      <c r="Y155" s="99">
        <v>5.470985119431524</v>
      </c>
      <c r="DA155" s="63" t="s">
        <v>2893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8.7618290203332911</v>
      </c>
      <c r="F156" s="99">
        <v>8.5480267357660864</v>
      </c>
      <c r="G156" s="99">
        <v>8.9290206446244831</v>
      </c>
      <c r="H156" s="99">
        <v>8.8514753162251765</v>
      </c>
      <c r="I156" s="99">
        <v>8.6066211550376988</v>
      </c>
      <c r="J156" s="99">
        <v>8.4217062924124786</v>
      </c>
      <c r="K156" s="99">
        <v>8.0945339187831937</v>
      </c>
      <c r="L156" s="99">
        <v>8.3381427646034112</v>
      </c>
      <c r="M156" s="99">
        <v>8.3620118094063471</v>
      </c>
      <c r="N156" s="99">
        <v>8.2731078185561753</v>
      </c>
      <c r="O156" s="99">
        <v>8.1696158454334924</v>
      </c>
      <c r="P156" s="99">
        <v>7.9873869706489415</v>
      </c>
      <c r="Q156" s="99">
        <v>8.4293169418418223</v>
      </c>
      <c r="R156" s="99">
        <v>8.7764451833041139</v>
      </c>
      <c r="S156" s="99">
        <v>9.1097521682005738</v>
      </c>
      <c r="T156" s="99">
        <v>8.9160488803674731</v>
      </c>
      <c r="U156" s="99">
        <v>8.7805828227872489</v>
      </c>
      <c r="V156" s="99">
        <v>8.8693835078483474</v>
      </c>
      <c r="W156" s="99">
        <v>8.7185208660189062</v>
      </c>
      <c r="X156" s="99">
        <v>7.7983978352574601</v>
      </c>
      <c r="Y156" s="99">
        <v>7.0642776137630969</v>
      </c>
      <c r="DA156" s="63" t="s">
        <v>2894</v>
      </c>
    </row>
    <row r="157" spans="1:105" ht="12" customHeight="1" x14ac:dyDescent="0.25">
      <c r="A157" s="121" t="s">
        <v>54</v>
      </c>
      <c r="B157" s="123">
        <v>11.263831731945743</v>
      </c>
      <c r="C157" s="123">
        <v>11.245240463545963</v>
      </c>
      <c r="D157" s="123">
        <v>10.978555068055833</v>
      </c>
      <c r="E157" s="123">
        <v>11.232864675377218</v>
      </c>
      <c r="F157" s="123">
        <v>11.094224016597177</v>
      </c>
      <c r="G157" s="123">
        <v>11.145006633924979</v>
      </c>
      <c r="H157" s="123">
        <v>11.897515280601661</v>
      </c>
      <c r="I157" s="123">
        <v>10.712137917789573</v>
      </c>
      <c r="J157" s="123">
        <v>11.058174290571291</v>
      </c>
      <c r="K157" s="123">
        <v>11.5047645068286</v>
      </c>
      <c r="L157" s="123">
        <v>12.017942561800611</v>
      </c>
      <c r="M157" s="123">
        <v>10.712361269349852</v>
      </c>
      <c r="N157" s="123">
        <v>11.345379784239709</v>
      </c>
      <c r="O157" s="123">
        <v>11.152740579154441</v>
      </c>
      <c r="P157" s="123">
        <v>9.7159959548524029</v>
      </c>
      <c r="Q157" s="123">
        <v>10.171251069626084</v>
      </c>
      <c r="R157" s="123">
        <v>9.9881415224023247</v>
      </c>
      <c r="S157" s="123">
        <v>9.8529931485292295</v>
      </c>
      <c r="T157" s="123">
        <v>9.2450668423728875</v>
      </c>
      <c r="U157" s="123">
        <v>8.7315235360158017</v>
      </c>
      <c r="V157" s="123">
        <v>9.060849880694148</v>
      </c>
      <c r="W157" s="123">
        <v>10.264856133969007</v>
      </c>
      <c r="X157" s="123">
        <v>8.3030247901155239</v>
      </c>
      <c r="Y157" s="123">
        <v>7.9078987211542957</v>
      </c>
      <c r="DA157" s="130" t="s">
        <v>2895</v>
      </c>
    </row>
    <row r="158" spans="1:105" ht="12" customHeight="1" x14ac:dyDescent="0.25">
      <c r="A158" s="97" t="s">
        <v>50</v>
      </c>
      <c r="B158" s="99">
        <v>13.893178244495999</v>
      </c>
      <c r="C158" s="99">
        <v>14.99728106442099</v>
      </c>
      <c r="D158" s="99">
        <v>13.985238882294484</v>
      </c>
      <c r="E158" s="99">
        <v>13.762525191830344</v>
      </c>
      <c r="F158" s="99">
        <v>16.116954135189754</v>
      </c>
      <c r="G158" s="99">
        <v>12.585176423796508</v>
      </c>
      <c r="H158" s="99">
        <v>15.145004183177139</v>
      </c>
      <c r="I158" s="99">
        <v>15.375839082433288</v>
      </c>
      <c r="J158" s="99">
        <v>12.041238561496392</v>
      </c>
      <c r="K158" s="99">
        <v>3.5994307952734821</v>
      </c>
      <c r="L158" s="99">
        <v>12.148632815746936</v>
      </c>
      <c r="M158" s="99">
        <v>15.713046557208649</v>
      </c>
      <c r="N158" s="99">
        <v>16.099274627704013</v>
      </c>
      <c r="O158" s="99">
        <v>11.713584941395384</v>
      </c>
      <c r="P158" s="99">
        <v>17.185003426763778</v>
      </c>
      <c r="Q158" s="99">
        <v>14.111288053244461</v>
      </c>
      <c r="R158" s="99">
        <v>10.882889479351853</v>
      </c>
      <c r="S158" s="99">
        <v>11.283995085569337</v>
      </c>
      <c r="T158" s="99">
        <v>13.706998989096279</v>
      </c>
      <c r="U158" s="99">
        <v>11.981811922761997</v>
      </c>
      <c r="V158" s="99">
        <v>14.400066454028536</v>
      </c>
      <c r="W158" s="99">
        <v>12.291484772257725</v>
      </c>
      <c r="X158" s="99">
        <v>10.366822002284083</v>
      </c>
      <c r="Y158" s="99">
        <v>11.447962447922254</v>
      </c>
      <c r="DA158" s="63" t="s">
        <v>2896</v>
      </c>
    </row>
    <row r="159" spans="1:105" ht="12" customHeight="1" x14ac:dyDescent="0.25">
      <c r="A159" s="109" t="s">
        <v>120</v>
      </c>
      <c r="B159" s="110">
        <v>11.042506267926361</v>
      </c>
      <c r="C159" s="110">
        <v>10.937599048713489</v>
      </c>
      <c r="D159" s="110">
        <v>10.80515983645024</v>
      </c>
      <c r="E159" s="110">
        <v>11.115565686944826</v>
      </c>
      <c r="F159" s="110">
        <v>10.885451797469958</v>
      </c>
      <c r="G159" s="110">
        <v>11.097396544204466</v>
      </c>
      <c r="H159" s="110">
        <v>11.792965807415888</v>
      </c>
      <c r="I159" s="110">
        <v>10.603577490660749</v>
      </c>
      <c r="J159" s="110">
        <v>11.037842358684117</v>
      </c>
      <c r="K159" s="110">
        <v>11.688502032852428</v>
      </c>
      <c r="L159" s="110">
        <v>12.014759544525935</v>
      </c>
      <c r="M159" s="110">
        <v>10.543542633536701</v>
      </c>
      <c r="N159" s="110">
        <v>11.135900935420048</v>
      </c>
      <c r="O159" s="110">
        <v>11.126625705292481</v>
      </c>
      <c r="P159" s="110">
        <v>9.3504924756953773</v>
      </c>
      <c r="Q159" s="110">
        <v>9.9980432156708243</v>
      </c>
      <c r="R159" s="110">
        <v>9.9569059028220668</v>
      </c>
      <c r="S159" s="110">
        <v>9.8066069953425696</v>
      </c>
      <c r="T159" s="110">
        <v>9.0984881420375014</v>
      </c>
      <c r="U159" s="110">
        <v>8.6239205519466289</v>
      </c>
      <c r="V159" s="110">
        <v>8.8909706440993013</v>
      </c>
      <c r="W159" s="110">
        <v>10.21915130948782</v>
      </c>
      <c r="X159" s="110">
        <v>8.2699915026370565</v>
      </c>
      <c r="Y159" s="110">
        <v>7.8642124608260122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206.04797951089441</v>
      </c>
      <c r="C161" s="118">
        <f t="shared" si="54"/>
        <v>226.4868367008622</v>
      </c>
      <c r="D161" s="118">
        <f t="shared" si="54"/>
        <v>210.66055134684575</v>
      </c>
      <c r="E161" s="118">
        <f t="shared" si="54"/>
        <v>219.42275617961855</v>
      </c>
      <c r="F161" s="118">
        <f t="shared" si="54"/>
        <v>211.56221512133922</v>
      </c>
      <c r="G161" s="118">
        <f t="shared" si="54"/>
        <v>205.46390693654772</v>
      </c>
      <c r="H161" s="118">
        <f t="shared" si="54"/>
        <v>214.83546806186882</v>
      </c>
      <c r="I161" s="118">
        <f t="shared" si="54"/>
        <v>198.52261796721513</v>
      </c>
      <c r="J161" s="118">
        <f t="shared" si="54"/>
        <v>197.68206146282566</v>
      </c>
      <c r="K161" s="118">
        <f t="shared" si="54"/>
        <v>196.68337075798289</v>
      </c>
      <c r="L161" s="118">
        <f t="shared" si="54"/>
        <v>224.85484894672064</v>
      </c>
      <c r="M161" s="118">
        <f t="shared" si="54"/>
        <v>192.85916782887361</v>
      </c>
      <c r="N161" s="118">
        <f t="shared" si="54"/>
        <v>203.35799709952863</v>
      </c>
      <c r="O161" s="118">
        <f t="shared" si="54"/>
        <v>207.53018002618305</v>
      </c>
      <c r="P161" s="118">
        <f t="shared" si="54"/>
        <v>174.63143892013952</v>
      </c>
      <c r="Q161" s="118">
        <f t="shared" si="54"/>
        <v>175.69687047496473</v>
      </c>
      <c r="R161" s="118">
        <f t="shared" ref="R161:V161" si="55">R162+R164+R166+R175</f>
        <v>205.10790241827576</v>
      </c>
      <c r="S161" s="118">
        <f t="shared" si="55"/>
        <v>197.85671286273976</v>
      </c>
      <c r="T161" s="118">
        <f t="shared" si="55"/>
        <v>176.77248687801699</v>
      </c>
      <c r="U161" s="118">
        <f t="shared" si="55"/>
        <v>177.46081009873868</v>
      </c>
      <c r="V161" s="118">
        <f t="shared" si="55"/>
        <v>182.39098005226703</v>
      </c>
      <c r="W161" s="118">
        <f t="shared" ref="W161:Y161" si="56">W162+W164+W166+W175</f>
        <v>268.3674441462029</v>
      </c>
      <c r="X161" s="118">
        <f t="shared" si="56"/>
        <v>145.81945165077295</v>
      </c>
      <c r="Y161" s="118">
        <f t="shared" si="56"/>
        <v>148.49205458588855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166.57059370676475</v>
      </c>
      <c r="C162" s="123">
        <f t="shared" si="57"/>
        <v>186.87296446751981</v>
      </c>
      <c r="D162" s="123">
        <f t="shared" si="57"/>
        <v>171.38474457335931</v>
      </c>
      <c r="E162" s="123">
        <f t="shared" si="57"/>
        <v>179.32892028345202</v>
      </c>
      <c r="F162" s="123">
        <f t="shared" si="57"/>
        <v>172.31682947955815</v>
      </c>
      <c r="G162" s="123">
        <f t="shared" si="57"/>
        <v>166.14085890479166</v>
      </c>
      <c r="H162" s="123">
        <f t="shared" si="57"/>
        <v>174.0585717533427</v>
      </c>
      <c r="I162" s="123">
        <f t="shared" si="57"/>
        <v>160.24604847020473</v>
      </c>
      <c r="J162" s="123">
        <f t="shared" si="57"/>
        <v>160.17281503865027</v>
      </c>
      <c r="K162" s="123">
        <f t="shared" si="57"/>
        <v>159.46757483932896</v>
      </c>
      <c r="L162" s="123">
        <f t="shared" si="57"/>
        <v>187.01953370323375</v>
      </c>
      <c r="M162" s="123">
        <f t="shared" si="57"/>
        <v>158.73290268947318</v>
      </c>
      <c r="N162" s="123">
        <f t="shared" si="57"/>
        <v>169.62438707093446</v>
      </c>
      <c r="O162" s="123">
        <f t="shared" si="57"/>
        <v>175.0092302814366</v>
      </c>
      <c r="P162" s="123">
        <f t="shared" si="57"/>
        <v>143.12675469357038</v>
      </c>
      <c r="Q162" s="123">
        <f t="shared" si="57"/>
        <v>143.68345913985505</v>
      </c>
      <c r="R162" s="123">
        <f t="shared" si="57"/>
        <v>173.21950968127527</v>
      </c>
      <c r="S162" s="123">
        <f t="shared" si="57"/>
        <v>165.1399152174418</v>
      </c>
      <c r="T162" s="123">
        <f t="shared" si="57"/>
        <v>144.97282034326474</v>
      </c>
      <c r="U162" s="123">
        <f t="shared" si="57"/>
        <v>147.00808764489651</v>
      </c>
      <c r="V162" s="123">
        <f t="shared" si="57"/>
        <v>150.83253467633753</v>
      </c>
      <c r="W162" s="123">
        <f t="shared" si="57"/>
        <v>237.64268783291894</v>
      </c>
      <c r="X162" s="123">
        <f t="shared" si="57"/>
        <v>118.05526271285784</v>
      </c>
      <c r="Y162" s="123">
        <f t="shared" si="57"/>
        <v>124.05498366022024</v>
      </c>
      <c r="DA162" s="130" t="s">
        <v>2899</v>
      </c>
    </row>
    <row r="163" spans="1:105" ht="12" customHeight="1" x14ac:dyDescent="0.25">
      <c r="A163" s="97" t="s">
        <v>53</v>
      </c>
      <c r="B163" s="110">
        <v>166.57059370676475</v>
      </c>
      <c r="C163" s="110">
        <v>186.87296446751981</v>
      </c>
      <c r="D163" s="110">
        <v>171.38474457335931</v>
      </c>
      <c r="E163" s="110">
        <v>179.32892028345202</v>
      </c>
      <c r="F163" s="110">
        <v>172.31682947955815</v>
      </c>
      <c r="G163" s="110">
        <v>166.14085890479166</v>
      </c>
      <c r="H163" s="110">
        <v>174.0585717533427</v>
      </c>
      <c r="I163" s="110">
        <v>160.24604847020473</v>
      </c>
      <c r="J163" s="110">
        <v>160.17281503865027</v>
      </c>
      <c r="K163" s="110">
        <v>159.46757483932896</v>
      </c>
      <c r="L163" s="110">
        <v>187.01953370323375</v>
      </c>
      <c r="M163" s="110">
        <v>158.73290268947318</v>
      </c>
      <c r="N163" s="110">
        <v>169.62438707093446</v>
      </c>
      <c r="O163" s="110">
        <v>175.0092302814366</v>
      </c>
      <c r="P163" s="110">
        <v>143.12675469357038</v>
      </c>
      <c r="Q163" s="110">
        <v>143.68345913985505</v>
      </c>
      <c r="R163" s="110">
        <v>173.21950968127527</v>
      </c>
      <c r="S163" s="110">
        <v>165.1399152174418</v>
      </c>
      <c r="T163" s="110">
        <v>144.97282034326474</v>
      </c>
      <c r="U163" s="110">
        <v>147.00808764489651</v>
      </c>
      <c r="V163" s="110">
        <v>150.83253467633753</v>
      </c>
      <c r="W163" s="110">
        <v>237.64268783291894</v>
      </c>
      <c r="X163" s="110">
        <v>118.05526271285784</v>
      </c>
      <c r="Y163" s="110">
        <v>124.05498366022024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0.13735214137368928</v>
      </c>
      <c r="C164" s="123">
        <f t="shared" si="58"/>
        <v>0.11933868802643818</v>
      </c>
      <c r="D164" s="123">
        <f t="shared" si="58"/>
        <v>0.11337334307050005</v>
      </c>
      <c r="E164" s="123">
        <f t="shared" si="58"/>
        <v>0.12901660090976469</v>
      </c>
      <c r="F164" s="123">
        <f t="shared" si="58"/>
        <v>9.2667521235126976E-2</v>
      </c>
      <c r="G164" s="123">
        <f t="shared" si="58"/>
        <v>8.6877368503785274E-2</v>
      </c>
      <c r="H164" s="123">
        <f t="shared" si="58"/>
        <v>9.0551649623311872E-2</v>
      </c>
      <c r="I164" s="123">
        <f t="shared" si="58"/>
        <v>8.7908098600521484E-2</v>
      </c>
      <c r="J164" s="123">
        <f t="shared" si="58"/>
        <v>8.8651793584914942E-2</v>
      </c>
      <c r="K164" s="123">
        <f t="shared" si="58"/>
        <v>9.2794226101577962E-2</v>
      </c>
      <c r="L164" s="123">
        <f t="shared" si="58"/>
        <v>0.10280669893698594</v>
      </c>
      <c r="M164" s="123">
        <f t="shared" si="58"/>
        <v>9.8590076671268359E-2</v>
      </c>
      <c r="N164" s="123">
        <f t="shared" si="58"/>
        <v>0.10826362087158155</v>
      </c>
      <c r="O164" s="123">
        <f t="shared" si="58"/>
        <v>0.14478709796578706</v>
      </c>
      <c r="P164" s="123">
        <f t="shared" si="58"/>
        <v>0.15134395557529326</v>
      </c>
      <c r="Q164" s="123">
        <f t="shared" si="58"/>
        <v>0.35467831132234867</v>
      </c>
      <c r="R164" s="123">
        <f t="shared" si="58"/>
        <v>0.39608986812829866</v>
      </c>
      <c r="S164" s="123">
        <f t="shared" si="58"/>
        <v>0.43236760062863061</v>
      </c>
      <c r="T164" s="123">
        <f t="shared" si="58"/>
        <v>0.57941447747121999</v>
      </c>
      <c r="U164" s="123">
        <f t="shared" si="58"/>
        <v>0.59030940129924259</v>
      </c>
      <c r="V164" s="123">
        <f t="shared" si="58"/>
        <v>0.53967904531565913</v>
      </c>
      <c r="W164" s="123">
        <f t="shared" si="58"/>
        <v>0.64774465581237672</v>
      </c>
      <c r="X164" s="123">
        <f t="shared" si="58"/>
        <v>0.82579938571833233</v>
      </c>
      <c r="Y164" s="123">
        <f t="shared" si="58"/>
        <v>0.94929249611871536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0.13735214137368928</v>
      </c>
      <c r="C165" s="99">
        <f>RES_hhdet_fech!C165/RES_summary!C$19</f>
        <v>0.11933868802643818</v>
      </c>
      <c r="D165" s="99">
        <f>RES_hhdet_fech!D165/RES_summary!D$19</f>
        <v>0.11337334307050005</v>
      </c>
      <c r="E165" s="99">
        <f>RES_hhdet_fech!E165/RES_summary!E$19</f>
        <v>0.12901660090976469</v>
      </c>
      <c r="F165" s="99">
        <f>RES_hhdet_fech!F165/RES_summary!F$19</f>
        <v>9.2667521235126976E-2</v>
      </c>
      <c r="G165" s="99">
        <f>RES_hhdet_fech!G165/RES_summary!G$19</f>
        <v>8.6877368503785274E-2</v>
      </c>
      <c r="H165" s="99">
        <f>RES_hhdet_fech!H165/RES_summary!H$19</f>
        <v>9.0551649623311872E-2</v>
      </c>
      <c r="I165" s="99">
        <f>RES_hhdet_fech!I165/RES_summary!I$19</f>
        <v>8.7908098600521484E-2</v>
      </c>
      <c r="J165" s="99">
        <f>RES_hhdet_fech!J165/RES_summary!J$19</f>
        <v>8.8651793584914942E-2</v>
      </c>
      <c r="K165" s="99">
        <f>RES_hhdet_fech!K165/RES_summary!K$19</f>
        <v>9.2794226101577962E-2</v>
      </c>
      <c r="L165" s="99">
        <f>RES_hhdet_fech!L165/RES_summary!L$19</f>
        <v>0.10280669893698594</v>
      </c>
      <c r="M165" s="99">
        <f>RES_hhdet_fech!M165/RES_summary!M$19</f>
        <v>9.8590076671268359E-2</v>
      </c>
      <c r="N165" s="99">
        <f>RES_hhdet_fech!N165/RES_summary!N$19</f>
        <v>0.10826362087158155</v>
      </c>
      <c r="O165" s="99">
        <f>RES_hhdet_fech!O165/RES_summary!O$19</f>
        <v>0.14478709796578706</v>
      </c>
      <c r="P165" s="99">
        <f>RES_hhdet_fech!P165/RES_summary!P$19</f>
        <v>0.15134395557529326</v>
      </c>
      <c r="Q165" s="99">
        <f>RES_hhdet_fech!Q165/RES_summary!Q$19</f>
        <v>0.35467831132234867</v>
      </c>
      <c r="R165" s="99">
        <f>RES_hhdet_fech!R165/RES_summary!R$19</f>
        <v>0.39608986812829866</v>
      </c>
      <c r="S165" s="99">
        <f>RES_hhdet_fech!S165/RES_summary!S$19</f>
        <v>0.43236760062863061</v>
      </c>
      <c r="T165" s="99">
        <f>RES_hhdet_fech!T165/RES_summary!T$19</f>
        <v>0.57941447747121999</v>
      </c>
      <c r="U165" s="99">
        <f>RES_hhdet_fech!U165/RES_summary!U$19</f>
        <v>0.59030940129924259</v>
      </c>
      <c r="V165" s="99">
        <f>RES_hhdet_fech!V165/RES_summary!V$19</f>
        <v>0.53967904531565913</v>
      </c>
      <c r="W165" s="99">
        <f>RES_hhdet_fech!W165/RES_summary!W$19</f>
        <v>0.64774465581237672</v>
      </c>
      <c r="X165" s="99">
        <f>RES_hhdet_fech!X165/RES_summary!X$19</f>
        <v>0.82579938571833233</v>
      </c>
      <c r="Y165" s="99">
        <f>RES_hhdet_fech!Y165/RES_summary!Y$19</f>
        <v>0.94929249611871536</v>
      </c>
      <c r="DA165" s="63" t="s">
        <v>2902</v>
      </c>
    </row>
    <row r="166" spans="1:105" ht="12" customHeight="1" x14ac:dyDescent="0.25">
      <c r="A166" s="121" t="s">
        <v>55</v>
      </c>
      <c r="B166" s="123">
        <v>28.076167393676677</v>
      </c>
      <c r="C166" s="123">
        <v>28.192430300877337</v>
      </c>
      <c r="D166" s="123">
        <v>28.052052811564273</v>
      </c>
      <c r="E166" s="123">
        <v>28.603338887659323</v>
      </c>
      <c r="F166" s="123">
        <v>27.913930309275425</v>
      </c>
      <c r="G166" s="123">
        <v>28.026423204937586</v>
      </c>
      <c r="H166" s="123">
        <v>28.749061368753125</v>
      </c>
      <c r="I166" s="123">
        <v>27.425397947899469</v>
      </c>
      <c r="J166" s="123">
        <v>26.329313110321301</v>
      </c>
      <c r="K166" s="123">
        <v>25.604322547492298</v>
      </c>
      <c r="L166" s="123">
        <v>25.679213529622466</v>
      </c>
      <c r="M166" s="123">
        <v>23.298290723825378</v>
      </c>
      <c r="N166" s="123">
        <v>22.271543217957916</v>
      </c>
      <c r="O166" s="123">
        <v>21.225842908095071</v>
      </c>
      <c r="P166" s="123">
        <v>21.61048647382119</v>
      </c>
      <c r="Q166" s="123">
        <v>21.44822434064719</v>
      </c>
      <c r="R166" s="123">
        <v>21.475326412695399</v>
      </c>
      <c r="S166" s="123">
        <v>22.386267542650536</v>
      </c>
      <c r="T166" s="123">
        <v>21.902786432340662</v>
      </c>
      <c r="U166" s="123">
        <v>21.077667385783865</v>
      </c>
      <c r="V166" s="123">
        <v>21.891389293257877</v>
      </c>
      <c r="W166" s="123">
        <v>19.640019679155099</v>
      </c>
      <c r="X166" s="123">
        <v>18.404613747936192</v>
      </c>
      <c r="Y166" s="123">
        <v>15.304024195775359</v>
      </c>
      <c r="DA166" s="130" t="s">
        <v>2903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28.076167393676677</v>
      </c>
      <c r="C171" s="102">
        <v>28.192430300877337</v>
      </c>
      <c r="D171" s="102">
        <v>28.052052811564273</v>
      </c>
      <c r="E171" s="102">
        <v>28.717584012019234</v>
      </c>
      <c r="F171" s="102">
        <v>28.03673858745427</v>
      </c>
      <c r="G171" s="102">
        <v>28.167019900843769</v>
      </c>
      <c r="H171" s="102">
        <v>28.916068754120712</v>
      </c>
      <c r="I171" s="102">
        <v>27.616073007373387</v>
      </c>
      <c r="J171" s="102">
        <v>26.536957182621649</v>
      </c>
      <c r="K171" s="102">
        <v>25.851092808107062</v>
      </c>
      <c r="L171" s="102">
        <v>26.001782719014297</v>
      </c>
      <c r="M171" s="102">
        <v>23.691841154659947</v>
      </c>
      <c r="N171" s="102">
        <v>22.741888232027858</v>
      </c>
      <c r="O171" s="102">
        <v>21.731035186342559</v>
      </c>
      <c r="P171" s="102">
        <v>22.120811795537417</v>
      </c>
      <c r="Q171" s="102">
        <v>21.962115476312796</v>
      </c>
      <c r="R171" s="102">
        <v>21.987829280229398</v>
      </c>
      <c r="S171" s="102">
        <v>22.89967892650197</v>
      </c>
      <c r="T171" s="102">
        <v>22.392570263013734</v>
      </c>
      <c r="U171" s="102">
        <v>21.523073707077998</v>
      </c>
      <c r="V171" s="102">
        <v>22.313022202937805</v>
      </c>
      <c r="W171" s="102">
        <v>20.042548927406209</v>
      </c>
      <c r="X171" s="102">
        <v>18.77124967898904</v>
      </c>
      <c r="Y171" s="102">
        <v>15.638787968644666</v>
      </c>
      <c r="DA171" s="131" t="s">
        <v>2908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22.498344978799381</v>
      </c>
      <c r="F172" s="105">
        <v>22.136098074745863</v>
      </c>
      <c r="G172" s="105">
        <v>22.203580854508644</v>
      </c>
      <c r="H172" s="105">
        <v>23.189746974182874</v>
      </c>
      <c r="I172" s="105">
        <v>22.12946776044927</v>
      </c>
      <c r="J172" s="105">
        <v>21.182943832684074</v>
      </c>
      <c r="K172" s="105">
        <v>20.723525780336331</v>
      </c>
      <c r="L172" s="105">
        <v>20.73166312863594</v>
      </c>
      <c r="M172" s="105">
        <v>18.446275059167945</v>
      </c>
      <c r="N172" s="105">
        <v>17.710430876044597</v>
      </c>
      <c r="O172" s="105">
        <v>17.001607110234787</v>
      </c>
      <c r="P172" s="105">
        <v>17.608754060443616</v>
      </c>
      <c r="Q172" s="105">
        <v>17.400610952060845</v>
      </c>
      <c r="R172" s="105">
        <v>17.474090319911344</v>
      </c>
      <c r="S172" s="105">
        <v>18.432953735771019</v>
      </c>
      <c r="T172" s="105">
        <v>18.224507880252272</v>
      </c>
      <c r="U172" s="105">
        <v>17.714365484152211</v>
      </c>
      <c r="V172" s="105">
        <v>18.726436090694651</v>
      </c>
      <c r="W172" s="105">
        <v>16.674694374111329</v>
      </c>
      <c r="X172" s="105">
        <v>15.828590761569737</v>
      </c>
      <c r="Y172" s="105">
        <v>13.041857117129455</v>
      </c>
      <c r="DA172" s="132" t="s">
        <v>2909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13.727103894246993</v>
      </c>
      <c r="F173" s="99">
        <v>13.578271058028511</v>
      </c>
      <c r="G173" s="99">
        <v>13.262755991041187</v>
      </c>
      <c r="H173" s="99">
        <v>14.32249168080075</v>
      </c>
      <c r="I173" s="99">
        <v>13.498627195355056</v>
      </c>
      <c r="J173" s="99">
        <v>12.727665082439383</v>
      </c>
      <c r="K173" s="99">
        <v>12.590588508903421</v>
      </c>
      <c r="L173" s="99">
        <v>12.352019859669875</v>
      </c>
      <c r="M173" s="99">
        <v>10.044340803293551</v>
      </c>
      <c r="N173" s="99">
        <v>9.4054638172776723</v>
      </c>
      <c r="O173" s="99">
        <v>8.8062425847070855</v>
      </c>
      <c r="P173" s="99">
        <v>9.5773555002879167</v>
      </c>
      <c r="Q173" s="99">
        <v>8.9303054842759515</v>
      </c>
      <c r="R173" s="99">
        <v>8.6708338178799238</v>
      </c>
      <c r="S173" s="99">
        <v>9.3052289810533235</v>
      </c>
      <c r="T173" s="99">
        <v>9.2893510800601806</v>
      </c>
      <c r="U173" s="99">
        <v>8.9189787099335707</v>
      </c>
      <c r="V173" s="99">
        <v>9.8324622181055172</v>
      </c>
      <c r="W173" s="99">
        <v>7.8913730030933849</v>
      </c>
      <c r="X173" s="99">
        <v>7.9184629745474302</v>
      </c>
      <c r="Y173" s="99">
        <v>5.8020516416932759</v>
      </c>
      <c r="DA173" s="63" t="s">
        <v>2910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8.7712410845523898</v>
      </c>
      <c r="F174" s="110">
        <v>8.5578270167173471</v>
      </c>
      <c r="G174" s="110">
        <v>8.940824863467455</v>
      </c>
      <c r="H174" s="110">
        <v>8.8672552933821276</v>
      </c>
      <c r="I174" s="110">
        <v>8.6308405650942124</v>
      </c>
      <c r="J174" s="110">
        <v>8.4552787502446947</v>
      </c>
      <c r="K174" s="110">
        <v>8.1329372714329118</v>
      </c>
      <c r="L174" s="110">
        <v>8.3796432689660669</v>
      </c>
      <c r="M174" s="110">
        <v>8.401934255874389</v>
      </c>
      <c r="N174" s="110">
        <v>8.3049670587669286</v>
      </c>
      <c r="O174" s="110">
        <v>8.1953645255276992</v>
      </c>
      <c r="P174" s="110">
        <v>8.0313985601557007</v>
      </c>
      <c r="Q174" s="110">
        <v>8.470305467784895</v>
      </c>
      <c r="R174" s="110">
        <v>8.803256502031422</v>
      </c>
      <c r="S174" s="110">
        <v>9.1277247547177023</v>
      </c>
      <c r="T174" s="110">
        <v>8.9351568001920896</v>
      </c>
      <c r="U174" s="110">
        <v>8.79538677421864</v>
      </c>
      <c r="V174" s="110">
        <v>8.8939738725891342</v>
      </c>
      <c r="W174" s="110">
        <v>8.7833213710179461</v>
      </c>
      <c r="X174" s="110">
        <v>7.9101277870223079</v>
      </c>
      <c r="Y174" s="110">
        <v>7.2398054754361798</v>
      </c>
      <c r="DA174" s="60" t="s">
        <v>2911</v>
      </c>
    </row>
    <row r="175" spans="1:105" ht="12" customHeight="1" x14ac:dyDescent="0.25">
      <c r="A175" s="121" t="s">
        <v>54</v>
      </c>
      <c r="B175" s="123">
        <v>11.263866269079269</v>
      </c>
      <c r="C175" s="123">
        <v>11.302103244438637</v>
      </c>
      <c r="D175" s="123">
        <v>11.110380618851666</v>
      </c>
      <c r="E175" s="123">
        <v>11.361480407597403</v>
      </c>
      <c r="F175" s="123">
        <v>11.23878781127053</v>
      </c>
      <c r="G175" s="123">
        <v>11.209747458314697</v>
      </c>
      <c r="H175" s="123">
        <v>11.93728329014967</v>
      </c>
      <c r="I175" s="123">
        <v>10.763263450510411</v>
      </c>
      <c r="J175" s="123">
        <v>11.09128152026917</v>
      </c>
      <c r="K175" s="123">
        <v>11.518679145060055</v>
      </c>
      <c r="L175" s="123">
        <v>12.053295014927434</v>
      </c>
      <c r="M175" s="123">
        <v>10.729384338903788</v>
      </c>
      <c r="N175" s="123">
        <v>11.353803189764673</v>
      </c>
      <c r="O175" s="123">
        <v>11.150319738685605</v>
      </c>
      <c r="P175" s="123">
        <v>9.7428537971726392</v>
      </c>
      <c r="Q175" s="123">
        <v>10.210508683140148</v>
      </c>
      <c r="R175" s="123">
        <v>10.016976456176787</v>
      </c>
      <c r="S175" s="123">
        <v>9.8981625020188027</v>
      </c>
      <c r="T175" s="123">
        <v>9.3174656249403505</v>
      </c>
      <c r="U175" s="123">
        <v>8.7847456667590738</v>
      </c>
      <c r="V175" s="123">
        <v>9.1273770373559664</v>
      </c>
      <c r="W175" s="123">
        <v>10.436991978316508</v>
      </c>
      <c r="X175" s="123">
        <v>8.5337758042605909</v>
      </c>
      <c r="Y175" s="123">
        <v>8.1837542337742466</v>
      </c>
      <c r="DA175" s="130" t="s">
        <v>2912</v>
      </c>
    </row>
    <row r="176" spans="1:105" ht="12" customHeight="1" x14ac:dyDescent="0.25">
      <c r="A176" s="97" t="s">
        <v>50</v>
      </c>
      <c r="B176" s="99">
        <v>13.893178244495997</v>
      </c>
      <c r="C176" s="99">
        <v>15.042577654883932</v>
      </c>
      <c r="D176" s="99">
        <v>14.046683606607806</v>
      </c>
      <c r="E176" s="99">
        <v>13.830400989242886</v>
      </c>
      <c r="F176" s="99">
        <v>16.196599820708862</v>
      </c>
      <c r="G176" s="99">
        <v>12.637428484607387</v>
      </c>
      <c r="H176" s="99">
        <v>15.177487630497312</v>
      </c>
      <c r="I176" s="99">
        <v>15.3842191534627</v>
      </c>
      <c r="J176" s="99">
        <v>12.05328365745874</v>
      </c>
      <c r="K176" s="99">
        <v>3.6050367668251817</v>
      </c>
      <c r="L176" s="99">
        <v>12.168155946330488</v>
      </c>
      <c r="M176" s="99">
        <v>15.731569968174638</v>
      </c>
      <c r="N176" s="99">
        <v>16.105066204643769</v>
      </c>
      <c r="O176" s="99">
        <v>11.713467324221902</v>
      </c>
      <c r="P176" s="99">
        <v>17.18656230774344</v>
      </c>
      <c r="Q176" s="99">
        <v>14.113622282384402</v>
      </c>
      <c r="R176" s="99">
        <v>10.885105634769644</v>
      </c>
      <c r="S176" s="99">
        <v>11.298755065165066</v>
      </c>
      <c r="T176" s="99">
        <v>13.766278717589882</v>
      </c>
      <c r="U176" s="99">
        <v>12.028864097011018</v>
      </c>
      <c r="V176" s="99">
        <v>14.449916137633595</v>
      </c>
      <c r="W176" s="99">
        <v>12.31982885308839</v>
      </c>
      <c r="X176" s="99">
        <v>10.395571429784573</v>
      </c>
      <c r="Y176" s="99">
        <v>11.483570654614542</v>
      </c>
      <c r="DA176" s="63" t="s">
        <v>2913</v>
      </c>
    </row>
    <row r="177" spans="1:105" ht="12" customHeight="1" x14ac:dyDescent="0.25">
      <c r="A177" s="109" t="s">
        <v>120</v>
      </c>
      <c r="B177" s="110">
        <v>11.04250626792636</v>
      </c>
      <c r="C177" s="110">
        <v>10.990010297056546</v>
      </c>
      <c r="D177" s="110">
        <v>10.889524781950096</v>
      </c>
      <c r="E177" s="110">
        <v>11.198914317552667</v>
      </c>
      <c r="F177" s="110">
        <v>10.952859473595137</v>
      </c>
      <c r="G177" s="110">
        <v>11.144373049714533</v>
      </c>
      <c r="H177" s="110">
        <v>11.815289176857219</v>
      </c>
      <c r="I177" s="110">
        <v>10.620364424816811</v>
      </c>
      <c r="J177" s="110">
        <v>11.064207254059001</v>
      </c>
      <c r="K177" s="110">
        <v>11.722008758370333</v>
      </c>
      <c r="L177" s="110">
        <v>12.050348315428081</v>
      </c>
      <c r="M177" s="110">
        <v>10.571292778499885</v>
      </c>
      <c r="N177" s="110">
        <v>11.149356564166618</v>
      </c>
      <c r="O177" s="110">
        <v>11.123016503180267</v>
      </c>
      <c r="P177" s="110">
        <v>9.3651421202638208</v>
      </c>
      <c r="Q177" s="110">
        <v>10.025549678334121</v>
      </c>
      <c r="R177" s="110">
        <v>9.983715830867478</v>
      </c>
      <c r="S177" s="110">
        <v>9.8482420635771071</v>
      </c>
      <c r="T177" s="110">
        <v>9.1650037162471367</v>
      </c>
      <c r="U177" s="110">
        <v>8.6791467121725923</v>
      </c>
      <c r="V177" s="110">
        <v>8.9701415585120685</v>
      </c>
      <c r="W177" s="110">
        <v>10.388385544900048</v>
      </c>
      <c r="X177" s="110">
        <v>8.4882725465439393</v>
      </c>
      <c r="Y177" s="110">
        <v>8.1013015618790227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132.38579816638705</v>
      </c>
      <c r="C3" s="118">
        <f t="shared" si="0"/>
        <v>139.31285146177251</v>
      </c>
      <c r="D3" s="118">
        <f t="shared" si="0"/>
        <v>133.17432702858892</v>
      </c>
      <c r="E3" s="118">
        <f t="shared" si="0"/>
        <v>138.46789321947088</v>
      </c>
      <c r="F3" s="118">
        <f t="shared" si="0"/>
        <v>138.67775461203118</v>
      </c>
      <c r="G3" s="118">
        <f t="shared" si="0"/>
        <v>124.42526228027491</v>
      </c>
      <c r="H3" s="118">
        <f t="shared" si="0"/>
        <v>143.65703933898749</v>
      </c>
      <c r="I3" s="118">
        <f t="shared" si="0"/>
        <v>122.7190227367181</v>
      </c>
      <c r="J3" s="118">
        <f t="shared" si="0"/>
        <v>121.90485085328586</v>
      </c>
      <c r="K3" s="118">
        <f t="shared" si="0"/>
        <v>129.06510684666222</v>
      </c>
      <c r="L3" s="118">
        <f t="shared" si="0"/>
        <v>153.40750887236777</v>
      </c>
      <c r="M3" s="118">
        <f t="shared" si="0"/>
        <v>136.97491327950755</v>
      </c>
      <c r="N3" s="118">
        <f t="shared" si="0"/>
        <v>140.6936229959648</v>
      </c>
      <c r="O3" s="118">
        <f t="shared" si="0"/>
        <v>145.30677291596973</v>
      </c>
      <c r="P3" s="118">
        <f t="shared" si="0"/>
        <v>127.21814498070941</v>
      </c>
      <c r="Q3" s="118">
        <f t="shared" si="0"/>
        <v>131.0139814962609</v>
      </c>
      <c r="R3" s="118">
        <f t="shared" ref="R3:V3" si="1">R4+R7+R9+R19</f>
        <v>133.72801626148348</v>
      </c>
      <c r="S3" s="118">
        <f t="shared" si="1"/>
        <v>141.27914210828192</v>
      </c>
      <c r="T3" s="118">
        <f t="shared" si="1"/>
        <v>140.14560187875691</v>
      </c>
      <c r="U3" s="118">
        <f t="shared" si="1"/>
        <v>127.72753874989827</v>
      </c>
      <c r="V3" s="118">
        <f t="shared" si="1"/>
        <v>134.04068707500397</v>
      </c>
      <c r="W3" s="118">
        <f t="shared" ref="W3:Y3" si="2">W4+W7+W9+W19</f>
        <v>142.53759471243097</v>
      </c>
      <c r="X3" s="118">
        <f t="shared" si="2"/>
        <v>155.25175932775315</v>
      </c>
      <c r="Y3" s="118">
        <f t="shared" si="2"/>
        <v>107.6767011327843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107.73780327523428</v>
      </c>
      <c r="C4" s="123">
        <f t="shared" si="3"/>
        <v>114.55691191109153</v>
      </c>
      <c r="D4" s="123">
        <f t="shared" si="3"/>
        <v>108.57129892358664</v>
      </c>
      <c r="E4" s="123">
        <f t="shared" si="3"/>
        <v>113.05159046992632</v>
      </c>
      <c r="F4" s="123">
        <f t="shared" si="3"/>
        <v>113.56233151186146</v>
      </c>
      <c r="G4" s="123">
        <f t="shared" si="3"/>
        <v>99.318830842923802</v>
      </c>
      <c r="H4" s="123">
        <f t="shared" si="3"/>
        <v>116.94779798265074</v>
      </c>
      <c r="I4" s="123">
        <f t="shared" si="3"/>
        <v>98.074323849766358</v>
      </c>
      <c r="J4" s="123">
        <f t="shared" si="3"/>
        <v>97.623783316198541</v>
      </c>
      <c r="K4" s="123">
        <f t="shared" si="3"/>
        <v>104.76166365808777</v>
      </c>
      <c r="L4" s="123">
        <f t="shared" si="3"/>
        <v>128.29986092132796</v>
      </c>
      <c r="M4" s="123">
        <f t="shared" si="3"/>
        <v>114.17473374866715</v>
      </c>
      <c r="N4" s="123">
        <f t="shared" si="3"/>
        <v>117.87066917483259</v>
      </c>
      <c r="O4" s="123">
        <f t="shared" si="3"/>
        <v>122.87264020653788</v>
      </c>
      <c r="P4" s="123">
        <f t="shared" si="3"/>
        <v>105.58405449584085</v>
      </c>
      <c r="Q4" s="123">
        <f t="shared" si="3"/>
        <v>108.46507454499596</v>
      </c>
      <c r="R4" s="123">
        <f t="shared" ref="R4:V4" si="4">SUM(R5:R6)</f>
        <v>111.3411947172403</v>
      </c>
      <c r="S4" s="123">
        <f t="shared" si="4"/>
        <v>117.7291938840699</v>
      </c>
      <c r="T4" s="123">
        <f t="shared" si="4"/>
        <v>116.98250102406701</v>
      </c>
      <c r="U4" s="123">
        <f t="shared" si="4"/>
        <v>105.42712541813849</v>
      </c>
      <c r="V4" s="123">
        <f t="shared" si="4"/>
        <v>110.53573322602105</v>
      </c>
      <c r="W4" s="123">
        <f t="shared" ref="W4:Y4" si="5">SUM(W5:W6)</f>
        <v>119.37961262839603</v>
      </c>
      <c r="X4" s="123">
        <f t="shared" si="5"/>
        <v>133.74278917938736</v>
      </c>
      <c r="Y4" s="123">
        <f t="shared" si="5"/>
        <v>89.285813348722343</v>
      </c>
      <c r="DA4" s="130" t="s">
        <v>2917</v>
      </c>
    </row>
    <row r="5" spans="1:105" ht="12" customHeight="1" x14ac:dyDescent="0.25">
      <c r="A5" s="97" t="s">
        <v>51</v>
      </c>
      <c r="B5" s="99">
        <v>106.81270646152575</v>
      </c>
      <c r="C5" s="99">
        <v>113.58418185393283</v>
      </c>
      <c r="D5" s="99">
        <v>107.67990491335817</v>
      </c>
      <c r="E5" s="99">
        <v>112.13315869447398</v>
      </c>
      <c r="F5" s="99">
        <v>112.65996921776841</v>
      </c>
      <c r="G5" s="99">
        <v>98.544578093345422</v>
      </c>
      <c r="H5" s="99">
        <v>116.04250717644142</v>
      </c>
      <c r="I5" s="99">
        <v>97.346686977255175</v>
      </c>
      <c r="J5" s="99">
        <v>96.908331878946939</v>
      </c>
      <c r="K5" s="99">
        <v>103.99931800546335</v>
      </c>
      <c r="L5" s="99">
        <v>127.35037141797645</v>
      </c>
      <c r="M5" s="99">
        <v>113.3769364343009</v>
      </c>
      <c r="N5" s="99">
        <v>117.04003029639414</v>
      </c>
      <c r="O5" s="99">
        <v>122.00846360017697</v>
      </c>
      <c r="P5" s="99">
        <v>104.87331851628333</v>
      </c>
      <c r="Q5" s="99">
        <v>107.72678412514765</v>
      </c>
      <c r="R5" s="99">
        <v>110.57788916133963</v>
      </c>
      <c r="S5" s="99">
        <v>116.92015266786075</v>
      </c>
      <c r="T5" s="99">
        <v>116.18604887092408</v>
      </c>
      <c r="U5" s="99">
        <v>104.70600149179876</v>
      </c>
      <c r="V5" s="99">
        <v>109.77671904471936</v>
      </c>
      <c r="W5" s="99">
        <v>118.56496496441829</v>
      </c>
      <c r="X5" s="99">
        <v>132.84417978790933</v>
      </c>
      <c r="Y5" s="99">
        <v>88.69420212411859</v>
      </c>
      <c r="DA5" s="63" t="s">
        <v>2918</v>
      </c>
    </row>
    <row r="6" spans="1:105" ht="12" customHeight="1" x14ac:dyDescent="0.25">
      <c r="A6" s="97" t="s">
        <v>53</v>
      </c>
      <c r="B6" s="99">
        <v>0.92509681370854024</v>
      </c>
      <c r="C6" s="99">
        <v>0.97273005715870586</v>
      </c>
      <c r="D6" s="99">
        <v>0.89139401022847198</v>
      </c>
      <c r="E6" s="99">
        <v>0.91843177545235</v>
      </c>
      <c r="F6" s="99">
        <v>0.90236229409305613</v>
      </c>
      <c r="G6" s="99">
        <v>0.7742527495783742</v>
      </c>
      <c r="H6" s="99">
        <v>0.90529080620932245</v>
      </c>
      <c r="I6" s="99">
        <v>0.7276368725111827</v>
      </c>
      <c r="J6" s="99">
        <v>0.71545143725160554</v>
      </c>
      <c r="K6" s="99">
        <v>0.76234565262441822</v>
      </c>
      <c r="L6" s="99">
        <v>0.94948950335150939</v>
      </c>
      <c r="M6" s="99">
        <v>0.79779731436625245</v>
      </c>
      <c r="N6" s="99">
        <v>0.83063887843844986</v>
      </c>
      <c r="O6" s="99">
        <v>0.86417660636091409</v>
      </c>
      <c r="P6" s="99">
        <v>0.71073597955751722</v>
      </c>
      <c r="Q6" s="99">
        <v>0.73829041984831056</v>
      </c>
      <c r="R6" s="99">
        <v>0.76330555590066562</v>
      </c>
      <c r="S6" s="99">
        <v>0.80904121620915836</v>
      </c>
      <c r="T6" s="99">
        <v>0.79645215314292006</v>
      </c>
      <c r="U6" s="99">
        <v>0.72112392633972211</v>
      </c>
      <c r="V6" s="99">
        <v>0.75901418130168796</v>
      </c>
      <c r="W6" s="99">
        <v>0.81464766397773369</v>
      </c>
      <c r="X6" s="99">
        <v>0.89860939147803731</v>
      </c>
      <c r="Y6" s="99">
        <v>0.59161122460374904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4.6978245550876888E-2</v>
      </c>
      <c r="C7" s="123">
        <f t="shared" si="6"/>
        <v>4.3355383967360904E-2</v>
      </c>
      <c r="D7" s="123">
        <f t="shared" si="6"/>
        <v>4.3711808038191947E-2</v>
      </c>
      <c r="E7" s="123">
        <f t="shared" si="6"/>
        <v>5.3982738978468545E-2</v>
      </c>
      <c r="F7" s="123">
        <f t="shared" si="6"/>
        <v>4.325967569551712E-2</v>
      </c>
      <c r="G7" s="123">
        <f t="shared" si="6"/>
        <v>4.7391262571170448E-2</v>
      </c>
      <c r="H7" s="123">
        <f t="shared" si="6"/>
        <v>5.7246103708556838E-2</v>
      </c>
      <c r="I7" s="123">
        <f t="shared" si="6"/>
        <v>6.0187699635106687E-2</v>
      </c>
      <c r="J7" s="123">
        <f t="shared" si="6"/>
        <v>6.4160523305680547E-2</v>
      </c>
      <c r="K7" s="123">
        <f t="shared" si="6"/>
        <v>7.6035923087218488E-2</v>
      </c>
      <c r="L7" s="123">
        <f t="shared" si="6"/>
        <v>0.10691519814436222</v>
      </c>
      <c r="M7" s="123">
        <f t="shared" si="6"/>
        <v>0.13314120629379772</v>
      </c>
      <c r="N7" s="123">
        <f t="shared" si="6"/>
        <v>0.17496336196294268</v>
      </c>
      <c r="O7" s="123">
        <f t="shared" si="6"/>
        <v>0.25277587749572167</v>
      </c>
      <c r="P7" s="123">
        <f t="shared" si="6"/>
        <v>0.22896957049538125</v>
      </c>
      <c r="Q7" s="123">
        <f t="shared" si="6"/>
        <v>0.43230211924271023</v>
      </c>
      <c r="R7" s="123">
        <f t="shared" si="6"/>
        <v>0.36317523541005681</v>
      </c>
      <c r="S7" s="123">
        <f t="shared" si="6"/>
        <v>0.29559057428956864</v>
      </c>
      <c r="T7" s="123">
        <f t="shared" si="6"/>
        <v>0.31173957481361059</v>
      </c>
      <c r="U7" s="123">
        <f t="shared" si="6"/>
        <v>0.2809421990306164</v>
      </c>
      <c r="V7" s="123">
        <f t="shared" si="6"/>
        <v>0.22562697624172079</v>
      </c>
      <c r="W7" s="123">
        <f t="shared" si="6"/>
        <v>0.2495123304747518</v>
      </c>
      <c r="X7" s="123">
        <f t="shared" si="6"/>
        <v>0.31027356191420608</v>
      </c>
      <c r="Y7" s="123">
        <f t="shared" si="6"/>
        <v>0.32082417196762419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4.6978245550876888E-2</v>
      </c>
      <c r="C8" s="99">
        <f>RES_hhdet_tesh!C8/RES_summary!C$19</f>
        <v>4.3355383967360904E-2</v>
      </c>
      <c r="D8" s="99">
        <f>RES_hhdet_tesh!D8/RES_summary!D$19</f>
        <v>4.3711808038191947E-2</v>
      </c>
      <c r="E8" s="99">
        <f>RES_hhdet_tesh!E8/RES_summary!E$19</f>
        <v>5.3982738978468545E-2</v>
      </c>
      <c r="F8" s="99">
        <f>RES_hhdet_tesh!F8/RES_summary!F$19</f>
        <v>4.325967569551712E-2</v>
      </c>
      <c r="G8" s="99">
        <f>RES_hhdet_tesh!G8/RES_summary!G$19</f>
        <v>4.7391262571170448E-2</v>
      </c>
      <c r="H8" s="99">
        <f>RES_hhdet_tesh!H8/RES_summary!H$19</f>
        <v>5.7246103708556838E-2</v>
      </c>
      <c r="I8" s="99">
        <f>RES_hhdet_tesh!I8/RES_summary!I$19</f>
        <v>6.0187699635106687E-2</v>
      </c>
      <c r="J8" s="99">
        <f>RES_hhdet_tesh!J8/RES_summary!J$19</f>
        <v>6.4160523305680547E-2</v>
      </c>
      <c r="K8" s="99">
        <f>RES_hhdet_tesh!K8/RES_summary!K$19</f>
        <v>7.6035923087218488E-2</v>
      </c>
      <c r="L8" s="99">
        <f>RES_hhdet_tesh!L8/RES_summary!L$19</f>
        <v>0.10691519814436222</v>
      </c>
      <c r="M8" s="99">
        <f>RES_hhdet_tesh!M8/RES_summary!M$19</f>
        <v>0.13314120629379772</v>
      </c>
      <c r="N8" s="99">
        <f>RES_hhdet_tesh!N8/RES_summary!N$19</f>
        <v>0.17496336196294268</v>
      </c>
      <c r="O8" s="99">
        <f>RES_hhdet_tesh!O8/RES_summary!O$19</f>
        <v>0.25277587749572167</v>
      </c>
      <c r="P8" s="99">
        <f>RES_hhdet_tesh!P8/RES_summary!P$19</f>
        <v>0.22896957049538125</v>
      </c>
      <c r="Q8" s="99">
        <f>RES_hhdet_tesh!Q8/RES_summary!Q$19</f>
        <v>0.43230211924271023</v>
      </c>
      <c r="R8" s="99">
        <f>RES_hhdet_tesh!R8/RES_summary!R$19</f>
        <v>0.36317523541005681</v>
      </c>
      <c r="S8" s="99">
        <f>RES_hhdet_tesh!S8/RES_summary!S$19</f>
        <v>0.29559057428956864</v>
      </c>
      <c r="T8" s="99">
        <f>RES_hhdet_tesh!T8/RES_summary!T$19</f>
        <v>0.31173957481361059</v>
      </c>
      <c r="U8" s="99">
        <f>RES_hhdet_tesh!U8/RES_summary!U$19</f>
        <v>0.2809421990306164</v>
      </c>
      <c r="V8" s="99">
        <f>RES_hhdet_tesh!V8/RES_summary!V$19</f>
        <v>0.22562697624172079</v>
      </c>
      <c r="W8" s="99">
        <f>RES_hhdet_tesh!W8/RES_summary!W$19</f>
        <v>0.2495123304747518</v>
      </c>
      <c r="X8" s="99">
        <f>RES_hhdet_tesh!X8/RES_summary!X$19</f>
        <v>0.31027356191420608</v>
      </c>
      <c r="Y8" s="99">
        <f>RES_hhdet_tesh!Y8/RES_summary!Y$19</f>
        <v>0.32082417196762419</v>
      </c>
      <c r="DA8" s="63" t="s">
        <v>2921</v>
      </c>
    </row>
    <row r="9" spans="1:105" ht="12" customHeight="1" x14ac:dyDescent="0.25">
      <c r="A9" s="121" t="s">
        <v>55</v>
      </c>
      <c r="B9" s="123">
        <v>16.576596507399898</v>
      </c>
      <c r="C9" s="123">
        <v>16.657007155600915</v>
      </c>
      <c r="D9" s="123">
        <v>16.593990652075725</v>
      </c>
      <c r="E9" s="123">
        <v>17.163557372331539</v>
      </c>
      <c r="F9" s="123">
        <v>16.93441852640602</v>
      </c>
      <c r="G9" s="123">
        <v>16.86645845438299</v>
      </c>
      <c r="H9" s="123">
        <v>17.86677277200328</v>
      </c>
      <c r="I9" s="123">
        <v>16.655381359541462</v>
      </c>
      <c r="J9" s="123">
        <v>16.011534143495968</v>
      </c>
      <c r="K9" s="123">
        <v>15.652703707215604</v>
      </c>
      <c r="L9" s="123">
        <v>16.036430205779354</v>
      </c>
      <c r="M9" s="123">
        <v>14.69235947637255</v>
      </c>
      <c r="N9" s="123">
        <v>14.213300803242651</v>
      </c>
      <c r="O9" s="123">
        <v>13.83167488266762</v>
      </c>
      <c r="P9" s="123">
        <v>14.145815146028255</v>
      </c>
      <c r="Q9" s="123">
        <v>14.422095722067937</v>
      </c>
      <c r="R9" s="123">
        <v>14.390542098382491</v>
      </c>
      <c r="S9" s="123">
        <v>15.620427954724564</v>
      </c>
      <c r="T9" s="123">
        <v>15.583185368779096</v>
      </c>
      <c r="U9" s="123">
        <v>15.034935451246232</v>
      </c>
      <c r="V9" s="123">
        <v>15.935151936932634</v>
      </c>
      <c r="W9" s="123">
        <v>14.38347332364595</v>
      </c>
      <c r="X9" s="123">
        <v>14.172395485892023</v>
      </c>
      <c r="Y9" s="123">
        <v>11.28320996595947</v>
      </c>
      <c r="DA9" s="130" t="s">
        <v>2922</v>
      </c>
    </row>
    <row r="10" spans="1:105" ht="12" customHeight="1" x14ac:dyDescent="0.25">
      <c r="A10" s="97" t="s">
        <v>143</v>
      </c>
      <c r="B10" s="99">
        <v>16.750378814658777</v>
      </c>
      <c r="C10" s="99">
        <v>16.6448893902101</v>
      </c>
      <c r="D10" s="99">
        <v>16.404076385145142</v>
      </c>
      <c r="E10" s="99">
        <v>17.210282504068676</v>
      </c>
      <c r="F10" s="99">
        <v>17.191722363169958</v>
      </c>
      <c r="G10" s="99">
        <v>16.375363772320451</v>
      </c>
      <c r="H10" s="99">
        <v>18.568017875482681</v>
      </c>
      <c r="I10" s="99">
        <v>16.008677191458915</v>
      </c>
      <c r="J10" s="99">
        <v>15.393601157731817</v>
      </c>
      <c r="K10" s="99">
        <v>15.16623977348887</v>
      </c>
      <c r="L10" s="99">
        <v>16.279388625039537</v>
      </c>
      <c r="M10" s="99">
        <v>14.952651870357546</v>
      </c>
      <c r="N10" s="99">
        <v>14.376836564868304</v>
      </c>
      <c r="O10" s="99">
        <v>14.089442971174247</v>
      </c>
      <c r="P10" s="99">
        <v>14.172182084779672</v>
      </c>
      <c r="Q10" s="99">
        <v>14.777842426468629</v>
      </c>
      <c r="R10" s="99">
        <v>13.823212435267276</v>
      </c>
      <c r="S10" s="99">
        <v>15.914903355162936</v>
      </c>
      <c r="T10" s="99">
        <v>15.896919577568708</v>
      </c>
      <c r="U10" s="99">
        <v>14.305679886599945</v>
      </c>
      <c r="V10" s="99">
        <v>15.271002387683756</v>
      </c>
      <c r="W10" s="99">
        <v>13.506064586431634</v>
      </c>
      <c r="X10" s="99">
        <v>15.320405881498157</v>
      </c>
      <c r="Y10" s="99">
        <v>10.788149222802081</v>
      </c>
      <c r="DA10" s="63" t="s">
        <v>2923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16.516052857350061</v>
      </c>
      <c r="C15" s="102">
        <v>16.661231230646177</v>
      </c>
      <c r="D15" s="102">
        <v>16.660338047137451</v>
      </c>
      <c r="E15" s="102">
        <v>17.147239045795427</v>
      </c>
      <c r="F15" s="102">
        <v>16.844096155035583</v>
      </c>
      <c r="G15" s="102">
        <v>17.039329986429241</v>
      </c>
      <c r="H15" s="102">
        <v>17.619755395046099</v>
      </c>
      <c r="I15" s="102">
        <v>16.883490321197883</v>
      </c>
      <c r="J15" s="102">
        <v>16.229977424627847</v>
      </c>
      <c r="K15" s="102">
        <v>15.828251568533833</v>
      </c>
      <c r="L15" s="102">
        <v>15.948277481042775</v>
      </c>
      <c r="M15" s="102">
        <v>14.592225142728628</v>
      </c>
      <c r="N15" s="102">
        <v>14.148125893678044</v>
      </c>
      <c r="O15" s="102">
        <v>13.725149098044053</v>
      </c>
      <c r="P15" s="102">
        <v>14.134499572926671</v>
      </c>
      <c r="Q15" s="102">
        <v>14.275314373074366</v>
      </c>
      <c r="R15" s="102">
        <v>14.605712538587275</v>
      </c>
      <c r="S15" s="102">
        <v>15.515283377660836</v>
      </c>
      <c r="T15" s="102">
        <v>15.477257592036956</v>
      </c>
      <c r="U15" s="102">
        <v>15.271178471807387</v>
      </c>
      <c r="V15" s="102">
        <v>16.146034477830117</v>
      </c>
      <c r="W15" s="102">
        <v>14.664449258242227</v>
      </c>
      <c r="X15" s="102">
        <v>13.786193090979351</v>
      </c>
      <c r="Y15" s="102">
        <v>11.470597941262779</v>
      </c>
      <c r="DA15" s="131" t="s">
        <v>2928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17.144267582569586</v>
      </c>
      <c r="F16" s="105">
        <v>16.841574366381131</v>
      </c>
      <c r="G16" s="105">
        <v>17.037486523644176</v>
      </c>
      <c r="H16" s="105">
        <v>17.618458678086469</v>
      </c>
      <c r="I16" s="105">
        <v>16.881076970637903</v>
      </c>
      <c r="J16" s="105">
        <v>16.220296422991822</v>
      </c>
      <c r="K16" s="105">
        <v>15.811663989154479</v>
      </c>
      <c r="L16" s="105">
        <v>15.929135247820524</v>
      </c>
      <c r="M16" s="105">
        <v>14.57901109231836</v>
      </c>
      <c r="N16" s="105">
        <v>14.142088735426663</v>
      </c>
      <c r="O16" s="105">
        <v>13.723361976560673</v>
      </c>
      <c r="P16" s="105">
        <v>14.136617679196192</v>
      </c>
      <c r="Q16" s="105">
        <v>14.275605335661574</v>
      </c>
      <c r="R16" s="105">
        <v>14.606521706367738</v>
      </c>
      <c r="S16" s="105">
        <v>15.517981275372533</v>
      </c>
      <c r="T16" s="105">
        <v>15.483424351271108</v>
      </c>
      <c r="U16" s="105">
        <v>15.274805468668815</v>
      </c>
      <c r="V16" s="105">
        <v>16.147180498242761</v>
      </c>
      <c r="W16" s="105">
        <v>14.664053855055442</v>
      </c>
      <c r="X16" s="105">
        <v>13.764195172602014</v>
      </c>
      <c r="Y16" s="105">
        <v>11.443848902736324</v>
      </c>
      <c r="DA16" s="132" t="s">
        <v>2929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8.3720394836098517</v>
      </c>
      <c r="F17" s="99">
        <v>8.2832939109106771</v>
      </c>
      <c r="G17" s="99">
        <v>8.0960759010149239</v>
      </c>
      <c r="H17" s="99">
        <v>8.7533410260215465</v>
      </c>
      <c r="I17" s="99">
        <v>8.2572297800678029</v>
      </c>
      <c r="J17" s="99">
        <v>7.7856604998081744</v>
      </c>
      <c r="K17" s="99">
        <v>7.7135161587270282</v>
      </c>
      <c r="L17" s="99">
        <v>7.5965012764061415</v>
      </c>
      <c r="M17" s="99">
        <v>6.2246225055839339</v>
      </c>
      <c r="N17" s="99">
        <v>5.8760629474754307</v>
      </c>
      <c r="O17" s="99">
        <v>5.5578479653291613</v>
      </c>
      <c r="P17" s="99">
        <v>6.1146342217206096</v>
      </c>
      <c r="Q17" s="99">
        <v>5.7890849006260048</v>
      </c>
      <c r="R17" s="99">
        <v>5.7504049409385116</v>
      </c>
      <c r="S17" s="99">
        <v>6.3123361445666708</v>
      </c>
      <c r="T17" s="99">
        <v>6.4512591258299379</v>
      </c>
      <c r="U17" s="99">
        <v>6.3538164950558329</v>
      </c>
      <c r="V17" s="99">
        <v>7.1236650231159118</v>
      </c>
      <c r="W17" s="99">
        <v>5.7713408139463489</v>
      </c>
      <c r="X17" s="99">
        <v>5.8098278379219153</v>
      </c>
      <c r="Y17" s="99">
        <v>4.2471791132898744</v>
      </c>
      <c r="DA17" s="63" t="s">
        <v>2930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8.7722280989597383</v>
      </c>
      <c r="F18" s="99">
        <v>8.5582804554704524</v>
      </c>
      <c r="G18" s="99">
        <v>8.9414106226292542</v>
      </c>
      <c r="H18" s="99">
        <v>8.8651176520649209</v>
      </c>
      <c r="I18" s="99">
        <v>8.6238471905701033</v>
      </c>
      <c r="J18" s="99">
        <v>8.4346359231836487</v>
      </c>
      <c r="K18" s="99">
        <v>8.0981478304274521</v>
      </c>
      <c r="L18" s="99">
        <v>8.3326339714143813</v>
      </c>
      <c r="M18" s="99">
        <v>8.3543885867344265</v>
      </c>
      <c r="N18" s="99">
        <v>8.2660257879512287</v>
      </c>
      <c r="O18" s="99">
        <v>8.1655140112315117</v>
      </c>
      <c r="P18" s="99">
        <v>8.0219834574755833</v>
      </c>
      <c r="Q18" s="99">
        <v>8.4865204350355707</v>
      </c>
      <c r="R18" s="99">
        <v>8.8561167654292312</v>
      </c>
      <c r="S18" s="99">
        <v>9.2056451308058627</v>
      </c>
      <c r="T18" s="99">
        <v>9.0321652254411724</v>
      </c>
      <c r="U18" s="99">
        <v>8.9209889736129799</v>
      </c>
      <c r="V18" s="99">
        <v>9.0235154751268496</v>
      </c>
      <c r="W18" s="99">
        <v>8.8927130411090918</v>
      </c>
      <c r="X18" s="99">
        <v>7.9543673346800974</v>
      </c>
      <c r="Y18" s="99">
        <v>7.1966697894464486</v>
      </c>
      <c r="DA18" s="63" t="s">
        <v>2931</v>
      </c>
    </row>
    <row r="19" spans="1:105" ht="12" customHeight="1" x14ac:dyDescent="0.25">
      <c r="A19" s="121" t="s">
        <v>54</v>
      </c>
      <c r="B19" s="123">
        <v>8.0244201382019966</v>
      </c>
      <c r="C19" s="123">
        <v>8.0555770111126908</v>
      </c>
      <c r="D19" s="123">
        <v>7.9653256448883649</v>
      </c>
      <c r="E19" s="123">
        <v>8.1987626382345677</v>
      </c>
      <c r="F19" s="123">
        <v>8.1377448980681812</v>
      </c>
      <c r="G19" s="123">
        <v>8.1925817203969498</v>
      </c>
      <c r="H19" s="123">
        <v>8.7852224806249257</v>
      </c>
      <c r="I19" s="123">
        <v>7.9291298277751743</v>
      </c>
      <c r="J19" s="123">
        <v>8.2053728702856894</v>
      </c>
      <c r="K19" s="123">
        <v>8.5747035582716205</v>
      </c>
      <c r="L19" s="123">
        <v>8.9643025471161053</v>
      </c>
      <c r="M19" s="123">
        <v>7.9746788481740509</v>
      </c>
      <c r="N19" s="123">
        <v>8.4346896559266362</v>
      </c>
      <c r="O19" s="123">
        <v>8.3496819492684935</v>
      </c>
      <c r="P19" s="123">
        <v>7.2593057683449267</v>
      </c>
      <c r="Q19" s="123">
        <v>7.6945091099542973</v>
      </c>
      <c r="R19" s="123">
        <v>7.6331042104506386</v>
      </c>
      <c r="S19" s="123">
        <v>7.6339296951978746</v>
      </c>
      <c r="T19" s="123">
        <v>7.2681759110971766</v>
      </c>
      <c r="U19" s="123">
        <v>6.9845356814829422</v>
      </c>
      <c r="V19" s="123">
        <v>7.3441749358085637</v>
      </c>
      <c r="W19" s="123">
        <v>8.5249964299142409</v>
      </c>
      <c r="X19" s="123">
        <v>7.0263011005595404</v>
      </c>
      <c r="Y19" s="123">
        <v>6.7868536461348512</v>
      </c>
      <c r="DA19" s="130" t="s">
        <v>2932</v>
      </c>
    </row>
    <row r="20" spans="1:105" ht="12" customHeight="1" x14ac:dyDescent="0.25">
      <c r="A20" s="97" t="s">
        <v>51</v>
      </c>
      <c r="B20" s="99">
        <v>8.2134819736288982</v>
      </c>
      <c r="C20" s="99">
        <v>7.970633009031741</v>
      </c>
      <c r="D20" s="99">
        <v>7.7898530358409293</v>
      </c>
      <c r="E20" s="99">
        <v>8.208767390825372</v>
      </c>
      <c r="F20" s="99">
        <v>8.3673965473301113</v>
      </c>
      <c r="G20" s="99">
        <v>7.7819913180733034</v>
      </c>
      <c r="H20" s="99">
        <v>9.4533868132911199</v>
      </c>
      <c r="I20" s="99">
        <v>7.4929067078166556</v>
      </c>
      <c r="J20" s="99">
        <v>7.7041361383401945</v>
      </c>
      <c r="K20" s="99">
        <v>8.2989258315271819</v>
      </c>
      <c r="L20" s="99">
        <v>9.245736207615554</v>
      </c>
      <c r="M20" s="99">
        <v>8.489769106887664</v>
      </c>
      <c r="N20" s="99">
        <v>8.2389319880612302</v>
      </c>
      <c r="O20" s="99">
        <v>8.0045283208496958</v>
      </c>
      <c r="P20" s="99">
        <v>7.8199998467240412</v>
      </c>
      <c r="Q20" s="99">
        <v>8.1497479604716485</v>
      </c>
      <c r="R20" s="99">
        <v>6.7022216317529333</v>
      </c>
      <c r="S20" s="99">
        <v>7.642163045386754</v>
      </c>
      <c r="T20" s="99">
        <v>8.0540486099239015</v>
      </c>
      <c r="U20" s="99">
        <v>8.3094887841936309</v>
      </c>
      <c r="V20" s="99">
        <v>7.5850744303342559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7.8320054977476152</v>
      </c>
      <c r="C21" s="99">
        <v>8.493340452911907</v>
      </c>
      <c r="D21" s="99">
        <v>7.9384550760428532</v>
      </c>
      <c r="E21" s="99">
        <v>7.8257750902305672</v>
      </c>
      <c r="F21" s="99">
        <v>9.1813231221899283</v>
      </c>
      <c r="G21" s="99">
        <v>7.1780467287334631</v>
      </c>
      <c r="H21" s="99">
        <v>8.6545155146458033</v>
      </c>
      <c r="I21" s="99">
        <v>8.7906835668249297</v>
      </c>
      <c r="J21" s="99">
        <v>6.890671712039194</v>
      </c>
      <c r="K21" s="99">
        <v>2.0636421999288208</v>
      </c>
      <c r="L21" s="99">
        <v>6.9732415834160584</v>
      </c>
      <c r="M21" s="99">
        <v>9.0324789642531869</v>
      </c>
      <c r="N21" s="99">
        <v>9.2625694635217393</v>
      </c>
      <c r="O21" s="99">
        <v>6.7419342079325491</v>
      </c>
      <c r="P21" s="99">
        <v>9.8955920148923848</v>
      </c>
      <c r="Q21" s="99">
        <v>8.1281577046537592</v>
      </c>
      <c r="R21" s="99">
        <v>6.2699333412854914</v>
      </c>
      <c r="S21" s="99">
        <v>6.5252938420678532</v>
      </c>
      <c r="T21" s="99">
        <v>7.9973932223226454</v>
      </c>
      <c r="U21" s="99">
        <v>7.0655971567321458</v>
      </c>
      <c r="V21" s="99">
        <v>8.5720812521193412</v>
      </c>
      <c r="W21" s="99">
        <v>7.3451311489950362</v>
      </c>
      <c r="X21" s="99">
        <v>6.2170115420999048</v>
      </c>
      <c r="Y21" s="99">
        <v>6.8780002370309656</v>
      </c>
      <c r="DA21" s="63" t="s">
        <v>2934</v>
      </c>
    </row>
    <row r="22" spans="1:105" ht="12" customHeight="1" x14ac:dyDescent="0.25">
      <c r="A22" s="109" t="s">
        <v>120</v>
      </c>
      <c r="B22" s="110">
        <v>8.0378856740564082</v>
      </c>
      <c r="C22" s="110">
        <v>8.0201992871522148</v>
      </c>
      <c r="D22" s="110">
        <v>7.9698990836752959</v>
      </c>
      <c r="E22" s="110">
        <v>8.2240117851106387</v>
      </c>
      <c r="F22" s="110">
        <v>8.0724478003308757</v>
      </c>
      <c r="G22" s="110">
        <v>8.2464962271931235</v>
      </c>
      <c r="H22" s="110">
        <v>8.7807952040481059</v>
      </c>
      <c r="I22" s="110">
        <v>7.909431449118637</v>
      </c>
      <c r="J22" s="110">
        <v>8.2470557519107039</v>
      </c>
      <c r="K22" s="110">
        <v>8.7506855042319351</v>
      </c>
      <c r="L22" s="110">
        <v>9.0139789638238881</v>
      </c>
      <c r="M22" s="110">
        <v>7.93048672200326</v>
      </c>
      <c r="N22" s="110">
        <v>8.4017924103391977</v>
      </c>
      <c r="O22" s="110">
        <v>8.4294626440363434</v>
      </c>
      <c r="P22" s="110">
        <v>7.1228517191123775</v>
      </c>
      <c r="Q22" s="110">
        <v>7.6669057956208517</v>
      </c>
      <c r="R22" s="110">
        <v>7.7029461478233721</v>
      </c>
      <c r="S22" s="110">
        <v>7.6767984210472271</v>
      </c>
      <c r="T22" s="110">
        <v>7.2293926347824344</v>
      </c>
      <c r="U22" s="110">
        <v>6.9639287620438965</v>
      </c>
      <c r="V22" s="110">
        <v>7.3058379194859766</v>
      </c>
      <c r="W22" s="110">
        <v>8.5533446134576501</v>
      </c>
      <c r="X22" s="110">
        <v>7.0436406886788498</v>
      </c>
      <c r="Y22" s="110">
        <v>6.7850381340229964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127.2484713971089</v>
      </c>
      <c r="C24" s="118">
        <f t="shared" si="7"/>
        <v>148.12608875024719</v>
      </c>
      <c r="D24" s="118">
        <f t="shared" si="7"/>
        <v>132.23681139217263</v>
      </c>
      <c r="E24" s="118">
        <f t="shared" si="7"/>
        <v>134.36965354255651</v>
      </c>
      <c r="F24" s="118">
        <f t="shared" si="7"/>
        <v>148.87511615431615</v>
      </c>
      <c r="G24" s="118">
        <f t="shared" si="7"/>
        <v>117.96389721214048</v>
      </c>
      <c r="H24" s="118">
        <f t="shared" si="7"/>
        <v>141.54315885470339</v>
      </c>
      <c r="I24" s="118">
        <f t="shared" si="7"/>
        <v>115.88392553676601</v>
      </c>
      <c r="J24" s="118">
        <f t="shared" si="7"/>
        <v>97.080240191071695</v>
      </c>
      <c r="K24" s="118">
        <f t="shared" si="7"/>
        <v>49.185891241342553</v>
      </c>
      <c r="L24" s="118">
        <f t="shared" si="7"/>
        <v>135.56196915821673</v>
      </c>
      <c r="M24" s="118">
        <f t="shared" si="7"/>
        <v>133.2320846926803</v>
      </c>
      <c r="N24" s="118">
        <f t="shared" si="7"/>
        <v>159.6022286524379</v>
      </c>
      <c r="O24" s="118">
        <f t="shared" si="7"/>
        <v>134.26604246059108</v>
      </c>
      <c r="P24" s="118">
        <f t="shared" si="7"/>
        <v>132.08628899196381</v>
      </c>
      <c r="Q24" s="118">
        <f t="shared" si="7"/>
        <v>130.06121368229128</v>
      </c>
      <c r="R24" s="118">
        <f t="shared" ref="R24:V24" si="8">R25+R28+R30+R39</f>
        <v>136.77030950348458</v>
      </c>
      <c r="S24" s="118">
        <f t="shared" si="8"/>
        <v>134.62053812657348</v>
      </c>
      <c r="T24" s="118">
        <f t="shared" si="8"/>
        <v>142.2465959441387</v>
      </c>
      <c r="U24" s="118">
        <f t="shared" si="8"/>
        <v>131.65715472023231</v>
      </c>
      <c r="V24" s="118">
        <f t="shared" si="8"/>
        <v>136.98731137379389</v>
      </c>
      <c r="W24" s="118">
        <f t="shared" ref="W24:Y24" si="9">W25+W28+W30+W39</f>
        <v>143.236583312829</v>
      </c>
      <c r="X24" s="118">
        <f t="shared" si="9"/>
        <v>125.11469836846872</v>
      </c>
      <c r="Y24" s="118">
        <f t="shared" si="9"/>
        <v>142.65163112852485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102.66338664291584</v>
      </c>
      <c r="C25" s="123">
        <f t="shared" si="10"/>
        <v>123.36577294938398</v>
      </c>
      <c r="D25" s="123">
        <f t="shared" si="10"/>
        <v>107.56136045470996</v>
      </c>
      <c r="E25" s="123">
        <f t="shared" si="10"/>
        <v>108.96387849516209</v>
      </c>
      <c r="F25" s="123">
        <f t="shared" si="10"/>
        <v>123.83533786532519</v>
      </c>
      <c r="G25" s="123">
        <f t="shared" si="10"/>
        <v>92.681516214506317</v>
      </c>
      <c r="H25" s="123">
        <f t="shared" si="10"/>
        <v>115.08076290153058</v>
      </c>
      <c r="I25" s="123">
        <f t="shared" si="10"/>
        <v>90.99027123397363</v>
      </c>
      <c r="J25" s="123">
        <f t="shared" si="10"/>
        <v>72.565334070404063</v>
      </c>
      <c r="K25" s="123">
        <f t="shared" si="10"/>
        <v>24.704535379889737</v>
      </c>
      <c r="L25" s="123">
        <f t="shared" si="10"/>
        <v>110.56684544595691</v>
      </c>
      <c r="M25" s="123">
        <f t="shared" si="10"/>
        <v>110.58419661341952</v>
      </c>
      <c r="N25" s="123">
        <f t="shared" si="10"/>
        <v>136.89320632935235</v>
      </c>
      <c r="O25" s="123">
        <f t="shared" si="10"/>
        <v>111.97416595941043</v>
      </c>
      <c r="P25" s="123">
        <f t="shared" si="10"/>
        <v>110.46595142592892</v>
      </c>
      <c r="Q25" s="123">
        <f t="shared" si="10"/>
        <v>107.57083615670768</v>
      </c>
      <c r="R25" s="123">
        <f t="shared" ref="R25:V25" si="11">SUM(R26:R27)</f>
        <v>114.0479192297459</v>
      </c>
      <c r="S25" s="123">
        <f t="shared" si="11"/>
        <v>111.07615592121721</v>
      </c>
      <c r="T25" s="123">
        <f t="shared" si="11"/>
        <v>119.06644905083016</v>
      </c>
      <c r="U25" s="123">
        <f t="shared" si="11"/>
        <v>109.0321078329022</v>
      </c>
      <c r="V25" s="123">
        <f t="shared" si="11"/>
        <v>113.21698121406959</v>
      </c>
      <c r="W25" s="123">
        <f t="shared" ref="W25:Y25" si="12">SUM(W26:W27)</f>
        <v>119.75245582168826</v>
      </c>
      <c r="X25" s="123">
        <f t="shared" si="12"/>
        <v>103.95631220749087</v>
      </c>
      <c r="Y25" s="123">
        <f t="shared" si="12"/>
        <v>124.03509042793023</v>
      </c>
      <c r="DA25" s="130" t="s">
        <v>2937</v>
      </c>
    </row>
    <row r="26" spans="1:105" ht="12" customHeight="1" x14ac:dyDescent="0.25">
      <c r="A26" s="97" t="s">
        <v>74</v>
      </c>
      <c r="B26" s="99">
        <v>100.48759783340759</v>
      </c>
      <c r="C26" s="99">
        <v>120.77988849949593</v>
      </c>
      <c r="D26" s="99">
        <v>105.38046342549704</v>
      </c>
      <c r="E26" s="99">
        <v>106.77746420937272</v>
      </c>
      <c r="F26" s="99">
        <v>121.40433475953921</v>
      </c>
      <c r="G26" s="99">
        <v>90.896116910814243</v>
      </c>
      <c r="H26" s="99">
        <v>112.87923063139429</v>
      </c>
      <c r="I26" s="99">
        <v>89.32115016843477</v>
      </c>
      <c r="J26" s="99">
        <v>71.250274004040563</v>
      </c>
      <c r="K26" s="99">
        <v>24.259953850286266</v>
      </c>
      <c r="L26" s="99">
        <v>108.54366580791617</v>
      </c>
      <c r="M26" s="99">
        <v>108.67246302210744</v>
      </c>
      <c r="N26" s="99">
        <v>134.50670450830253</v>
      </c>
      <c r="O26" s="99">
        <v>110.02590333584062</v>
      </c>
      <c r="P26" s="99">
        <v>108.62553863788567</v>
      </c>
      <c r="Q26" s="99">
        <v>105.75882788787052</v>
      </c>
      <c r="R26" s="99">
        <v>112.11316086114395</v>
      </c>
      <c r="S26" s="99">
        <v>109.18732318518524</v>
      </c>
      <c r="T26" s="99">
        <v>117.06033563890885</v>
      </c>
      <c r="U26" s="99">
        <v>107.18658771272993</v>
      </c>
      <c r="V26" s="99">
        <v>111.29323221095434</v>
      </c>
      <c r="W26" s="99">
        <v>117.730176033677</v>
      </c>
      <c r="X26" s="99">
        <v>102.22754560486398</v>
      </c>
      <c r="Y26" s="99">
        <v>122.00065760371939</v>
      </c>
      <c r="DA26" s="63" t="s">
        <v>2938</v>
      </c>
    </row>
    <row r="27" spans="1:105" ht="12" customHeight="1" x14ac:dyDescent="0.25">
      <c r="A27" s="97" t="s">
        <v>53</v>
      </c>
      <c r="B27" s="99">
        <v>2.1757888095082429</v>
      </c>
      <c r="C27" s="99">
        <v>2.5858844498880553</v>
      </c>
      <c r="D27" s="99">
        <v>2.1808970292129106</v>
      </c>
      <c r="E27" s="99">
        <v>2.186414285789374</v>
      </c>
      <c r="F27" s="99">
        <v>2.4310031057859804</v>
      </c>
      <c r="G27" s="99">
        <v>1.7853993036920746</v>
      </c>
      <c r="H27" s="99">
        <v>2.2015322701362874</v>
      </c>
      <c r="I27" s="99">
        <v>1.6691210655388595</v>
      </c>
      <c r="J27" s="99">
        <v>1.3150600663634973</v>
      </c>
      <c r="K27" s="99">
        <v>0.44458152960347236</v>
      </c>
      <c r="L27" s="99">
        <v>2.0231796380407476</v>
      </c>
      <c r="M27" s="99">
        <v>1.9117335913120843</v>
      </c>
      <c r="N27" s="99">
        <v>2.3865018210498214</v>
      </c>
      <c r="O27" s="99">
        <v>1.9482626235698044</v>
      </c>
      <c r="P27" s="99">
        <v>1.8404127880432568</v>
      </c>
      <c r="Q27" s="99">
        <v>1.8120082688371573</v>
      </c>
      <c r="R27" s="99">
        <v>1.9347583686019487</v>
      </c>
      <c r="S27" s="99">
        <v>1.888832736031975</v>
      </c>
      <c r="T27" s="99">
        <v>2.006113411921302</v>
      </c>
      <c r="U27" s="99">
        <v>1.84552012017227</v>
      </c>
      <c r="V27" s="99">
        <v>1.9237490031152404</v>
      </c>
      <c r="W27" s="99">
        <v>2.0222797880112573</v>
      </c>
      <c r="X27" s="99">
        <v>1.7287666026268942</v>
      </c>
      <c r="Y27" s="99">
        <v>2.0344328242108398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4.7132692121828537E-2</v>
      </c>
      <c r="C28" s="123">
        <f t="shared" si="13"/>
        <v>4.2561698325221164E-2</v>
      </c>
      <c r="D28" s="123">
        <f t="shared" si="13"/>
        <v>4.6282629880347495E-2</v>
      </c>
      <c r="E28" s="123">
        <f t="shared" si="13"/>
        <v>5.8421423847139956E-2</v>
      </c>
      <c r="F28" s="123">
        <f t="shared" si="13"/>
        <v>4.2954968028311218E-2</v>
      </c>
      <c r="G28" s="123">
        <f t="shared" si="13"/>
        <v>4.1403521596184198E-2</v>
      </c>
      <c r="H28" s="123">
        <f t="shared" si="13"/>
        <v>4.025544362529089E-2</v>
      </c>
      <c r="I28" s="123">
        <f t="shared" si="13"/>
        <v>3.2983843565933875E-2</v>
      </c>
      <c r="J28" s="123">
        <f t="shared" si="13"/>
        <v>3.0248264609329382E-2</v>
      </c>
      <c r="K28" s="123">
        <f t="shared" si="13"/>
        <v>2.3027065152229846E-2</v>
      </c>
      <c r="L28" s="123">
        <f t="shared" si="13"/>
        <v>4.1330530931114495E-2</v>
      </c>
      <c r="M28" s="123">
        <f t="shared" si="13"/>
        <v>8.1096356584469412E-2</v>
      </c>
      <c r="N28" s="123">
        <f t="shared" si="13"/>
        <v>0.15060460558842467</v>
      </c>
      <c r="O28" s="123">
        <f t="shared" si="13"/>
        <v>0.2860830069394491</v>
      </c>
      <c r="P28" s="123">
        <f t="shared" si="13"/>
        <v>0.29412717238310715</v>
      </c>
      <c r="Q28" s="123">
        <f t="shared" si="13"/>
        <v>0.62174918364060749</v>
      </c>
      <c r="R28" s="123">
        <f t="shared" si="13"/>
        <v>0.59158955490518317</v>
      </c>
      <c r="S28" s="123">
        <f t="shared" si="13"/>
        <v>0.52163952108741674</v>
      </c>
      <c r="T28" s="123">
        <f t="shared" si="13"/>
        <v>0.57389584016858486</v>
      </c>
      <c r="U28" s="123">
        <f t="shared" si="13"/>
        <v>0.52165439965549665</v>
      </c>
      <c r="V28" s="123">
        <f t="shared" si="13"/>
        <v>0.41459016011376371</v>
      </c>
      <c r="W28" s="123">
        <f t="shared" si="13"/>
        <v>0.41500316404797977</v>
      </c>
      <c r="X28" s="123">
        <f t="shared" si="13"/>
        <v>0.44414705318758974</v>
      </c>
      <c r="Y28" s="123">
        <f t="shared" si="13"/>
        <v>0.40304135496126109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4.7132692121828537E-2</v>
      </c>
      <c r="C29" s="99">
        <f>RES_hhdet_tesh!C29/RES_summary!C$19</f>
        <v>4.2561698325221164E-2</v>
      </c>
      <c r="D29" s="99">
        <f>RES_hhdet_tesh!D29/RES_summary!D$19</f>
        <v>4.6282629880347495E-2</v>
      </c>
      <c r="E29" s="99">
        <f>RES_hhdet_tesh!E29/RES_summary!E$19</f>
        <v>5.8421423847139956E-2</v>
      </c>
      <c r="F29" s="99">
        <f>RES_hhdet_tesh!F29/RES_summary!F$19</f>
        <v>4.2954968028311218E-2</v>
      </c>
      <c r="G29" s="99">
        <f>RES_hhdet_tesh!G29/RES_summary!G$19</f>
        <v>4.1403521596184198E-2</v>
      </c>
      <c r="H29" s="99">
        <f>RES_hhdet_tesh!H29/RES_summary!H$19</f>
        <v>4.025544362529089E-2</v>
      </c>
      <c r="I29" s="99">
        <f>RES_hhdet_tesh!I29/RES_summary!I$19</f>
        <v>3.2983843565933875E-2</v>
      </c>
      <c r="J29" s="99">
        <f>RES_hhdet_tesh!J29/RES_summary!J$19</f>
        <v>3.0248264609329382E-2</v>
      </c>
      <c r="K29" s="99">
        <f>RES_hhdet_tesh!K29/RES_summary!K$19</f>
        <v>2.3027065152229846E-2</v>
      </c>
      <c r="L29" s="99">
        <f>RES_hhdet_tesh!L29/RES_summary!L$19</f>
        <v>4.1330530931114495E-2</v>
      </c>
      <c r="M29" s="99">
        <f>RES_hhdet_tesh!M29/RES_summary!M$19</f>
        <v>8.1096356584469412E-2</v>
      </c>
      <c r="N29" s="99">
        <f>RES_hhdet_tesh!N29/RES_summary!N$19</f>
        <v>0.15060460558842467</v>
      </c>
      <c r="O29" s="99">
        <f>RES_hhdet_tesh!O29/RES_summary!O$19</f>
        <v>0.2860830069394491</v>
      </c>
      <c r="P29" s="99">
        <f>RES_hhdet_tesh!P29/RES_summary!P$19</f>
        <v>0.29412717238310715</v>
      </c>
      <c r="Q29" s="99">
        <f>RES_hhdet_tesh!Q29/RES_summary!Q$19</f>
        <v>0.62174918364060749</v>
      </c>
      <c r="R29" s="99">
        <f>RES_hhdet_tesh!R29/RES_summary!R$19</f>
        <v>0.59158955490518317</v>
      </c>
      <c r="S29" s="99">
        <f>RES_hhdet_tesh!S29/RES_summary!S$19</f>
        <v>0.52163952108741674</v>
      </c>
      <c r="T29" s="99">
        <f>RES_hhdet_tesh!T29/RES_summary!T$19</f>
        <v>0.57389584016858486</v>
      </c>
      <c r="U29" s="99">
        <f>RES_hhdet_tesh!U29/RES_summary!U$19</f>
        <v>0.52165439965549665</v>
      </c>
      <c r="V29" s="99">
        <f>RES_hhdet_tesh!V29/RES_summary!V$19</f>
        <v>0.41459016011376371</v>
      </c>
      <c r="W29" s="99">
        <f>RES_hhdet_tesh!W29/RES_summary!W$19</f>
        <v>0.41500316404797977</v>
      </c>
      <c r="X29" s="99">
        <f>RES_hhdet_tesh!X29/RES_summary!X$19</f>
        <v>0.44414705318758974</v>
      </c>
      <c r="Y29" s="99">
        <f>RES_hhdet_tesh!Y29/RES_summary!Y$19</f>
        <v>0.40304135496126109</v>
      </c>
      <c r="DA29" s="63" t="s">
        <v>2941</v>
      </c>
    </row>
    <row r="30" spans="1:105" ht="12" customHeight="1" x14ac:dyDescent="0.25">
      <c r="A30" s="121" t="s">
        <v>55</v>
      </c>
      <c r="B30" s="123">
        <v>16.516052857350065</v>
      </c>
      <c r="C30" s="123">
        <v>16.661093100427802</v>
      </c>
      <c r="D30" s="123">
        <v>16.661602266124898</v>
      </c>
      <c r="E30" s="123">
        <v>17.151108480489487</v>
      </c>
      <c r="F30" s="123">
        <v>16.853571344407527</v>
      </c>
      <c r="G30" s="123">
        <v>17.054737926601387</v>
      </c>
      <c r="H30" s="123">
        <v>17.646997670954754</v>
      </c>
      <c r="I30" s="123">
        <v>16.919212446019525</v>
      </c>
      <c r="J30" s="123">
        <v>16.281936987004237</v>
      </c>
      <c r="K30" s="123">
        <v>15.898241290552729</v>
      </c>
      <c r="L30" s="123">
        <v>15.998345286925328</v>
      </c>
      <c r="M30" s="123">
        <v>14.589243808789815</v>
      </c>
      <c r="N30" s="123">
        <v>14.108047132588695</v>
      </c>
      <c r="O30" s="123">
        <v>13.672272281867933</v>
      </c>
      <c r="P30" s="123">
        <v>14.048657567743881</v>
      </c>
      <c r="Q30" s="123">
        <v>14.177613563973907</v>
      </c>
      <c r="R30" s="123">
        <v>14.490807783187552</v>
      </c>
      <c r="S30" s="123">
        <v>15.392543918210093</v>
      </c>
      <c r="T30" s="123">
        <v>15.347713228684231</v>
      </c>
      <c r="U30" s="123">
        <v>15.135943856050167</v>
      </c>
      <c r="V30" s="123">
        <v>16.01111177666824</v>
      </c>
      <c r="W30" s="123">
        <v>14.545511543329267</v>
      </c>
      <c r="X30" s="123">
        <v>13.687663969161679</v>
      </c>
      <c r="Y30" s="123">
        <v>11.426761262691205</v>
      </c>
      <c r="DA30" s="130" t="s">
        <v>2942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16.516052857350065</v>
      </c>
      <c r="C35" s="102">
        <v>16.661093100427802</v>
      </c>
      <c r="D35" s="102">
        <v>16.661602266124898</v>
      </c>
      <c r="E35" s="102">
        <v>17.15099399040588</v>
      </c>
      <c r="F35" s="102">
        <v>16.85346328862704</v>
      </c>
      <c r="G35" s="102">
        <v>17.05464821977678</v>
      </c>
      <c r="H35" s="102">
        <v>17.646936779081983</v>
      </c>
      <c r="I35" s="102">
        <v>16.919059199305121</v>
      </c>
      <c r="J35" s="102">
        <v>16.281620506903465</v>
      </c>
      <c r="K35" s="102">
        <v>15.897901499201128</v>
      </c>
      <c r="L35" s="102">
        <v>16.000738989414863</v>
      </c>
      <c r="M35" s="102">
        <v>14.591828835338331</v>
      </c>
      <c r="N35" s="102">
        <v>14.10820386103161</v>
      </c>
      <c r="O35" s="102">
        <v>13.671584281131096</v>
      </c>
      <c r="P35" s="102">
        <v>14.048464177475681</v>
      </c>
      <c r="Q35" s="102">
        <v>14.177618342124655</v>
      </c>
      <c r="R35" s="102">
        <v>14.491024604351997</v>
      </c>
      <c r="S35" s="102">
        <v>15.39258776025145</v>
      </c>
      <c r="T35" s="102">
        <v>15.347321777488103</v>
      </c>
      <c r="U35" s="102">
        <v>15.135798249754554</v>
      </c>
      <c r="V35" s="102">
        <v>16.011151869377862</v>
      </c>
      <c r="W35" s="102">
        <v>14.545554498881602</v>
      </c>
      <c r="X35" s="102">
        <v>13.690392219580525</v>
      </c>
      <c r="Y35" s="102">
        <v>11.429259072450424</v>
      </c>
      <c r="DA35" s="131" t="s">
        <v>2947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17.163678676529482</v>
      </c>
      <c r="F36" s="105">
        <v>16.862614828471628</v>
      </c>
      <c r="G36" s="105">
        <v>17.060358773538397</v>
      </c>
      <c r="H36" s="105">
        <v>17.649429908421059</v>
      </c>
      <c r="I36" s="105">
        <v>16.923935099945194</v>
      </c>
      <c r="J36" s="105">
        <v>16.29033640272694</v>
      </c>
      <c r="K36" s="105">
        <v>15.903942465397069</v>
      </c>
      <c r="L36" s="105">
        <v>15.971400789671385</v>
      </c>
      <c r="M36" s="105">
        <v>14.568087048060535</v>
      </c>
      <c r="N36" s="105">
        <v>14.106829539117697</v>
      </c>
      <c r="O36" s="105">
        <v>13.677562280757906</v>
      </c>
      <c r="P36" s="105">
        <v>14.050128589701412</v>
      </c>
      <c r="Q36" s="105">
        <v>14.177576700090109</v>
      </c>
      <c r="R36" s="105">
        <v>14.489131748394051</v>
      </c>
      <c r="S36" s="105">
        <v>15.392208848961635</v>
      </c>
      <c r="T36" s="105">
        <v>15.350585512831675</v>
      </c>
      <c r="U36" s="105">
        <v>15.137017764038783</v>
      </c>
      <c r="V36" s="105">
        <v>16.010816147016669</v>
      </c>
      <c r="W36" s="105">
        <v>14.545199139312277</v>
      </c>
      <c r="X36" s="105">
        <v>13.670692939664004</v>
      </c>
      <c r="Y36" s="105">
        <v>11.412020224223355</v>
      </c>
      <c r="DA36" s="132" t="s">
        <v>2948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8.3815184796806701</v>
      </c>
      <c r="F37" s="99">
        <v>8.2936423692985617</v>
      </c>
      <c r="G37" s="99">
        <v>8.1069446093137447</v>
      </c>
      <c r="H37" s="99">
        <v>8.7687283959423521</v>
      </c>
      <c r="I37" s="99">
        <v>8.278193455682203</v>
      </c>
      <c r="J37" s="99">
        <v>7.8192793369373232</v>
      </c>
      <c r="K37" s="99">
        <v>7.7585330221063726</v>
      </c>
      <c r="L37" s="99">
        <v>7.6166574391621866</v>
      </c>
      <c r="M37" s="99">
        <v>6.2199583996779415</v>
      </c>
      <c r="N37" s="99">
        <v>5.8614126888845712</v>
      </c>
      <c r="O37" s="99">
        <v>5.539299467769677</v>
      </c>
      <c r="P37" s="99">
        <v>6.077224343457539</v>
      </c>
      <c r="Q37" s="99">
        <v>5.7493320438698694</v>
      </c>
      <c r="R37" s="99">
        <v>5.7041899824481375</v>
      </c>
      <c r="S37" s="99">
        <v>6.2611749903459719</v>
      </c>
      <c r="T37" s="99">
        <v>6.3959110484728292</v>
      </c>
      <c r="U37" s="99">
        <v>6.2965013434953176</v>
      </c>
      <c r="V37" s="99">
        <v>7.0635050490984694</v>
      </c>
      <c r="W37" s="99">
        <v>5.7245630894045156</v>
      </c>
      <c r="X37" s="99">
        <v>5.770360809954135</v>
      </c>
      <c r="Y37" s="99">
        <v>4.2353664705564089</v>
      </c>
      <c r="DA37" s="63" t="s">
        <v>2949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8.7821601968488103</v>
      </c>
      <c r="F38" s="99">
        <v>8.5689724591730663</v>
      </c>
      <c r="G38" s="99">
        <v>8.9534141642246485</v>
      </c>
      <c r="H38" s="99">
        <v>8.8807015124787032</v>
      </c>
      <c r="I38" s="99">
        <v>8.6457416442629942</v>
      </c>
      <c r="J38" s="99">
        <v>8.4710570657896156</v>
      </c>
      <c r="K38" s="99">
        <v>8.1454094432906956</v>
      </c>
      <c r="L38" s="99">
        <v>8.3547433505091995</v>
      </c>
      <c r="M38" s="99">
        <v>8.3481286483825947</v>
      </c>
      <c r="N38" s="99">
        <v>8.2454168502331289</v>
      </c>
      <c r="O38" s="99">
        <v>8.1382628129882288</v>
      </c>
      <c r="P38" s="99">
        <v>7.9729042462438731</v>
      </c>
      <c r="Q38" s="99">
        <v>8.4282446562202402</v>
      </c>
      <c r="R38" s="99">
        <v>8.7849417659459128</v>
      </c>
      <c r="S38" s="99">
        <v>9.1310338586156625</v>
      </c>
      <c r="T38" s="99">
        <v>8.9546744643588472</v>
      </c>
      <c r="U38" s="99">
        <v>8.8405164205434659</v>
      </c>
      <c r="V38" s="99">
        <v>8.9473110979181971</v>
      </c>
      <c r="W38" s="99">
        <v>8.8206360499077618</v>
      </c>
      <c r="X38" s="99">
        <v>7.900332129709871</v>
      </c>
      <c r="Y38" s="99">
        <v>7.1766537536669466</v>
      </c>
      <c r="DA38" s="63" t="s">
        <v>2950</v>
      </c>
    </row>
    <row r="39" spans="1:105" ht="12" customHeight="1" x14ac:dyDescent="0.25">
      <c r="A39" s="121" t="s">
        <v>54</v>
      </c>
      <c r="B39" s="123">
        <v>8.0218992047211604</v>
      </c>
      <c r="C39" s="123">
        <v>8.0566610021101983</v>
      </c>
      <c r="D39" s="123">
        <v>7.9675660414574185</v>
      </c>
      <c r="E39" s="123">
        <v>8.1962451430578049</v>
      </c>
      <c r="F39" s="123">
        <v>8.1432519765551223</v>
      </c>
      <c r="G39" s="123">
        <v>8.1862395494365874</v>
      </c>
      <c r="H39" s="123">
        <v>8.7751428385927852</v>
      </c>
      <c r="I39" s="123">
        <v>7.9414580132069235</v>
      </c>
      <c r="J39" s="123">
        <v>8.2027208690540636</v>
      </c>
      <c r="K39" s="123">
        <v>8.56008750574785</v>
      </c>
      <c r="L39" s="123">
        <v>8.9554478944033704</v>
      </c>
      <c r="M39" s="123">
        <v>7.9775479138864984</v>
      </c>
      <c r="N39" s="123">
        <v>8.4503705849084181</v>
      </c>
      <c r="O39" s="123">
        <v>8.3335212123732649</v>
      </c>
      <c r="P39" s="123">
        <v>7.277552825907879</v>
      </c>
      <c r="Q39" s="123">
        <v>7.6910147779690892</v>
      </c>
      <c r="R39" s="123">
        <v>7.6399929356459531</v>
      </c>
      <c r="S39" s="123">
        <v>7.6301987660587471</v>
      </c>
      <c r="T39" s="123">
        <v>7.2585378244557273</v>
      </c>
      <c r="U39" s="123">
        <v>6.9674486316244639</v>
      </c>
      <c r="V39" s="123">
        <v>7.3446282229423172</v>
      </c>
      <c r="W39" s="123">
        <v>8.5236127837635109</v>
      </c>
      <c r="X39" s="123">
        <v>7.0265751386285906</v>
      </c>
      <c r="Y39" s="123">
        <v>6.7867380829421604</v>
      </c>
      <c r="DA39" s="130" t="s">
        <v>2951</v>
      </c>
    </row>
    <row r="40" spans="1:105" ht="12" customHeight="1" x14ac:dyDescent="0.25">
      <c r="A40" s="97" t="s">
        <v>50</v>
      </c>
      <c r="B40" s="99">
        <v>7.8320054977476152</v>
      </c>
      <c r="C40" s="99">
        <v>8.4933404529119088</v>
      </c>
      <c r="D40" s="99">
        <v>7.9384550760428549</v>
      </c>
      <c r="E40" s="99">
        <v>7.8257750902305672</v>
      </c>
      <c r="F40" s="99">
        <v>9.1813231221899301</v>
      </c>
      <c r="G40" s="99">
        <v>7.1780467287334613</v>
      </c>
      <c r="H40" s="99">
        <v>8.654515514645805</v>
      </c>
      <c r="I40" s="99">
        <v>8.7906835668249279</v>
      </c>
      <c r="J40" s="99">
        <v>6.8906717120391914</v>
      </c>
      <c r="K40" s="99">
        <v>2.0636421999288199</v>
      </c>
      <c r="L40" s="99">
        <v>6.9732415834160602</v>
      </c>
      <c r="M40" s="99">
        <v>9.0324789642531886</v>
      </c>
      <c r="N40" s="99">
        <v>9.2625694635217553</v>
      </c>
      <c r="O40" s="99">
        <v>6.7419342079325553</v>
      </c>
      <c r="P40" s="99">
        <v>9.89559201489236</v>
      </c>
      <c r="Q40" s="99">
        <v>8.1281577046537397</v>
      </c>
      <c r="R40" s="99">
        <v>6.2699333412855127</v>
      </c>
      <c r="S40" s="99">
        <v>6.5252938420678452</v>
      </c>
      <c r="T40" s="99">
        <v>7.9973932223226099</v>
      </c>
      <c r="U40" s="99">
        <v>7.0655971567321458</v>
      </c>
      <c r="V40" s="99">
        <v>8.5720812521193928</v>
      </c>
      <c r="W40" s="99">
        <v>7.3451311489950335</v>
      </c>
      <c r="X40" s="99">
        <v>6.2170115420998995</v>
      </c>
      <c r="Y40" s="99">
        <v>6.878000237030955</v>
      </c>
      <c r="DA40" s="63" t="s">
        <v>2952</v>
      </c>
    </row>
    <row r="41" spans="1:105" ht="12" customHeight="1" x14ac:dyDescent="0.25">
      <c r="A41" s="109" t="s">
        <v>120</v>
      </c>
      <c r="B41" s="110">
        <v>8.03788567405641</v>
      </c>
      <c r="C41" s="110">
        <v>8.0201992871522148</v>
      </c>
      <c r="D41" s="110">
        <v>7.9698990836752959</v>
      </c>
      <c r="E41" s="110">
        <v>8.2240117851106387</v>
      </c>
      <c r="F41" s="110">
        <v>8.0724478003308775</v>
      </c>
      <c r="G41" s="110">
        <v>8.2464962271931217</v>
      </c>
      <c r="H41" s="110">
        <v>8.7807952040481076</v>
      </c>
      <c r="I41" s="110">
        <v>7.9094314491186326</v>
      </c>
      <c r="J41" s="110">
        <v>8.2470557519107057</v>
      </c>
      <c r="K41" s="110">
        <v>8.750685504231944</v>
      </c>
      <c r="L41" s="110">
        <v>9.0139789638238934</v>
      </c>
      <c r="M41" s="110">
        <v>7.9304867220032618</v>
      </c>
      <c r="N41" s="110">
        <v>8.4017924103391817</v>
      </c>
      <c r="O41" s="110">
        <v>8.4294626440363434</v>
      </c>
      <c r="P41" s="110">
        <v>7.1228517191123792</v>
      </c>
      <c r="Q41" s="110">
        <v>7.6669057956208491</v>
      </c>
      <c r="R41" s="110">
        <v>7.7029461478233836</v>
      </c>
      <c r="S41" s="110">
        <v>7.6767984210472218</v>
      </c>
      <c r="T41" s="110">
        <v>7.2293926347824877</v>
      </c>
      <c r="U41" s="110">
        <v>6.9639287620439276</v>
      </c>
      <c r="V41" s="110">
        <v>7.3058379194859793</v>
      </c>
      <c r="W41" s="110">
        <v>8.5533446134577265</v>
      </c>
      <c r="X41" s="110">
        <v>7.0436406886788232</v>
      </c>
      <c r="Y41" s="110">
        <v>6.785038134022952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2955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2956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0</v>
      </c>
      <c r="C48" s="99">
        <f>RES_hhdet_tesh!C48/RES_summary!C$19</f>
        <v>0</v>
      </c>
      <c r="D48" s="99">
        <f>RES_hhdet_tesh!D48/RES_summary!D$19</f>
        <v>0</v>
      </c>
      <c r="E48" s="99">
        <f>RES_hhdet_tesh!E48/RES_summary!E$19</f>
        <v>0</v>
      </c>
      <c r="F48" s="99">
        <f>RES_hhdet_tesh!F48/RES_summary!F$19</f>
        <v>0</v>
      </c>
      <c r="G48" s="99">
        <f>RES_hhdet_tesh!G48/RES_summary!G$19</f>
        <v>0</v>
      </c>
      <c r="H48" s="99">
        <f>RES_hhdet_tesh!H48/RES_summary!H$19</f>
        <v>0</v>
      </c>
      <c r="I48" s="99">
        <f>RES_hhdet_tesh!I48/RES_summary!I$19</f>
        <v>0</v>
      </c>
      <c r="J48" s="99">
        <f>RES_hhdet_tesh!J48/RES_summary!J$19</f>
        <v>0</v>
      </c>
      <c r="K48" s="99">
        <f>RES_hhdet_tesh!K48/RES_summary!K$19</f>
        <v>0</v>
      </c>
      <c r="L48" s="99">
        <f>RES_hhdet_tesh!L48/RES_summary!L$19</f>
        <v>0</v>
      </c>
      <c r="M48" s="99">
        <f>RES_hhdet_tesh!M48/RES_summary!M$19</f>
        <v>0</v>
      </c>
      <c r="N48" s="99">
        <f>RES_hhdet_tesh!N48/RES_summary!N$19</f>
        <v>0</v>
      </c>
      <c r="O48" s="99">
        <f>RES_hhdet_tesh!O48/RES_summary!O$19</f>
        <v>0</v>
      </c>
      <c r="P48" s="99">
        <f>RES_hhdet_tesh!P48/RES_summary!P$19</f>
        <v>0</v>
      </c>
      <c r="Q48" s="99">
        <f>RES_hhdet_tesh!Q48/RES_summary!Q$19</f>
        <v>0</v>
      </c>
      <c r="R48" s="99">
        <f>RES_hhdet_tesh!R48/RES_summary!R$19</f>
        <v>0</v>
      </c>
      <c r="S48" s="99">
        <f>RES_hhdet_tesh!S48/RES_summary!S$19</f>
        <v>0</v>
      </c>
      <c r="T48" s="99">
        <f>RES_hhdet_tesh!T48/RES_summary!T$19</f>
        <v>0</v>
      </c>
      <c r="U48" s="99">
        <f>RES_hhdet_tesh!U48/RES_summary!U$19</f>
        <v>0</v>
      </c>
      <c r="V48" s="99">
        <f>RES_hhdet_tesh!V48/RES_summary!V$19</f>
        <v>0</v>
      </c>
      <c r="W48" s="99">
        <f>RES_hhdet_tesh!W48/RES_summary!W$19</f>
        <v>0</v>
      </c>
      <c r="X48" s="99">
        <f>RES_hhdet_tesh!X48/RES_summary!X$19</f>
        <v>0</v>
      </c>
      <c r="Y48" s="99">
        <f>RES_hhdet_tesh!Y48/RES_summary!Y$19</f>
        <v>0</v>
      </c>
      <c r="DA48" s="63" t="s">
        <v>2959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2960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2961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2962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2963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2964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2965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2966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2967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2968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2969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2970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126.43889042480222</v>
      </c>
      <c r="C62" s="118">
        <f t="shared" si="21"/>
        <v>143.82901231505431</v>
      </c>
      <c r="D62" s="118">
        <f t="shared" si="21"/>
        <v>133.30752886785271</v>
      </c>
      <c r="E62" s="118">
        <f t="shared" si="21"/>
        <v>140.52446424100103</v>
      </c>
      <c r="F62" s="118">
        <f t="shared" si="21"/>
        <v>136.35554740704501</v>
      </c>
      <c r="G62" s="118">
        <f t="shared" si="21"/>
        <v>134.09842013298743</v>
      </c>
      <c r="H62" s="118">
        <f t="shared" si="21"/>
        <v>136.24417079300125</v>
      </c>
      <c r="I62" s="118">
        <f t="shared" si="21"/>
        <v>126.44499405391224</v>
      </c>
      <c r="J62" s="118">
        <f t="shared" si="21"/>
        <v>127.81950142906146</v>
      </c>
      <c r="K62" s="118">
        <f t="shared" si="21"/>
        <v>131.45884271446931</v>
      </c>
      <c r="L62" s="118">
        <f t="shared" si="21"/>
        <v>154.33435006897332</v>
      </c>
      <c r="M62" s="118">
        <f t="shared" si="21"/>
        <v>133.83374272799443</v>
      </c>
      <c r="N62" s="118">
        <f t="shared" si="21"/>
        <v>138.90815648737077</v>
      </c>
      <c r="O62" s="118">
        <f t="shared" si="21"/>
        <v>144.84184040477001</v>
      </c>
      <c r="P62" s="118">
        <f t="shared" si="21"/>
        <v>119.34406691401784</v>
      </c>
      <c r="Q62" s="118">
        <f t="shared" si="21"/>
        <v>128.26415052788309</v>
      </c>
      <c r="R62" s="118">
        <f t="shared" ref="R62:V62" si="22">R63+R66+R68+R77</f>
        <v>140.32211026709584</v>
      </c>
      <c r="S62" s="118">
        <f t="shared" si="22"/>
        <v>141.38093474329753</v>
      </c>
      <c r="T62" s="118">
        <f t="shared" si="22"/>
        <v>134.78688636640948</v>
      </c>
      <c r="U62" s="118">
        <f t="shared" si="22"/>
        <v>130.77909176027947</v>
      </c>
      <c r="V62" s="118">
        <f t="shared" si="22"/>
        <v>137.17897938214273</v>
      </c>
      <c r="W62" s="118">
        <f t="shared" ref="W62:Y62" si="23">W63+W66+W68+W77</f>
        <v>155.11407076506529</v>
      </c>
      <c r="X62" s="118">
        <f t="shared" si="23"/>
        <v>129.45243978210323</v>
      </c>
      <c r="Y62" s="118">
        <f t="shared" si="23"/>
        <v>115.20542405813053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102.64846116590489</v>
      </c>
      <c r="C63" s="123">
        <f t="shared" si="24"/>
        <v>118.39954695661773</v>
      </c>
      <c r="D63" s="123">
        <f t="shared" si="24"/>
        <v>109.03918925913769</v>
      </c>
      <c r="E63" s="123">
        <f t="shared" si="24"/>
        <v>114.739939155434</v>
      </c>
      <c r="F63" s="123">
        <f t="shared" si="24"/>
        <v>111.25678230623745</v>
      </c>
      <c r="G63" s="123">
        <f t="shared" si="24"/>
        <v>107.73293947850996</v>
      </c>
      <c r="H63" s="123">
        <f t="shared" si="24"/>
        <v>109.91199430032556</v>
      </c>
      <c r="I63" s="123">
        <f t="shared" si="24"/>
        <v>102.16237023118876</v>
      </c>
      <c r="J63" s="123">
        <f t="shared" si="24"/>
        <v>103.24968327233276</v>
      </c>
      <c r="K63" s="123">
        <f t="shared" si="24"/>
        <v>107.21523343820158</v>
      </c>
      <c r="L63" s="123">
        <f t="shared" si="24"/>
        <v>128.22594158669787</v>
      </c>
      <c r="M63" s="123">
        <f t="shared" si="24"/>
        <v>111.74750150774759</v>
      </c>
      <c r="N63" s="123">
        <f t="shared" si="24"/>
        <v>116.2069322870943</v>
      </c>
      <c r="O63" s="123">
        <f t="shared" si="24"/>
        <v>121.90811156650348</v>
      </c>
      <c r="P63" s="123">
        <f t="shared" si="24"/>
        <v>99.346729052276117</v>
      </c>
      <c r="Q63" s="123">
        <f t="shared" si="24"/>
        <v>106.61911205090333</v>
      </c>
      <c r="R63" s="123">
        <f t="shared" ref="R63:V63" si="25">SUM(R64:R65)</f>
        <v>116.8306739243345</v>
      </c>
      <c r="S63" s="123">
        <f t="shared" si="25"/>
        <v>117.1830055272242</v>
      </c>
      <c r="T63" s="123">
        <f t="shared" si="25"/>
        <v>111.63065968286286</v>
      </c>
      <c r="U63" s="123">
        <f t="shared" si="25"/>
        <v>108.54047130783914</v>
      </c>
      <c r="V63" s="123">
        <f t="shared" si="25"/>
        <v>113.37467155499417</v>
      </c>
      <c r="W63" s="123">
        <f t="shared" ref="W63:Y63" si="26">SUM(W64:W65)</f>
        <v>129.84738158331842</v>
      </c>
      <c r="X63" s="123">
        <f t="shared" si="26"/>
        <v>109.37977320538155</v>
      </c>
      <c r="Y63" s="123">
        <f t="shared" si="26"/>
        <v>96.066989244718016</v>
      </c>
      <c r="DA63" s="130" t="s">
        <v>2973</v>
      </c>
    </row>
    <row r="64" spans="1:105" ht="12" customHeight="1" x14ac:dyDescent="0.25">
      <c r="A64" s="97" t="s">
        <v>212</v>
      </c>
      <c r="B64" s="99">
        <v>100.47298867837782</v>
      </c>
      <c r="C64" s="99">
        <v>115.91776015279713</v>
      </c>
      <c r="D64" s="99">
        <v>106.82832800824112</v>
      </c>
      <c r="E64" s="99">
        <v>112.43762534663192</v>
      </c>
      <c r="F64" s="99">
        <v>109.07270797019973</v>
      </c>
      <c r="G64" s="99">
        <v>105.65759238681525</v>
      </c>
      <c r="H64" s="99">
        <v>107.80934224774707</v>
      </c>
      <c r="I64" s="99">
        <v>100.28830873048419</v>
      </c>
      <c r="J64" s="99">
        <v>101.37854828652276</v>
      </c>
      <c r="K64" s="99">
        <v>105.28579369178358</v>
      </c>
      <c r="L64" s="99">
        <v>125.87963141532185</v>
      </c>
      <c r="M64" s="99">
        <v>109.81565718532264</v>
      </c>
      <c r="N64" s="99">
        <v>114.18106071203208</v>
      </c>
      <c r="O64" s="99">
        <v>119.78700608435958</v>
      </c>
      <c r="P64" s="99">
        <v>97.691567545604286</v>
      </c>
      <c r="Q64" s="99">
        <v>104.82313537586039</v>
      </c>
      <c r="R64" s="99">
        <v>114.84870769811022</v>
      </c>
      <c r="S64" s="99">
        <v>115.19032676452534</v>
      </c>
      <c r="T64" s="99">
        <v>109.74982956357535</v>
      </c>
      <c r="U64" s="99">
        <v>106.70327281986172</v>
      </c>
      <c r="V64" s="99">
        <v>111.44824312488042</v>
      </c>
      <c r="W64" s="99">
        <v>127.65462709239488</v>
      </c>
      <c r="X64" s="99">
        <v>107.56081584815104</v>
      </c>
      <c r="Y64" s="99">
        <v>94.491291306591989</v>
      </c>
      <c r="DA64" s="63" t="s">
        <v>2974</v>
      </c>
    </row>
    <row r="65" spans="1:105" ht="12" customHeight="1" x14ac:dyDescent="0.25">
      <c r="A65" s="97" t="s">
        <v>53</v>
      </c>
      <c r="B65" s="99">
        <v>2.1754724875270677</v>
      </c>
      <c r="C65" s="99">
        <v>2.481786803820591</v>
      </c>
      <c r="D65" s="99">
        <v>2.2108612508965773</v>
      </c>
      <c r="E65" s="99">
        <v>2.302313808802086</v>
      </c>
      <c r="F65" s="99">
        <v>2.1840743360377273</v>
      </c>
      <c r="G65" s="99">
        <v>2.0753470916947134</v>
      </c>
      <c r="H65" s="99">
        <v>2.1026520525784944</v>
      </c>
      <c r="I65" s="99">
        <v>1.8740615007045771</v>
      </c>
      <c r="J65" s="99">
        <v>1.8711349858100084</v>
      </c>
      <c r="K65" s="99">
        <v>1.9294397464180029</v>
      </c>
      <c r="L65" s="99">
        <v>2.3463101713760239</v>
      </c>
      <c r="M65" s="99">
        <v>1.931844322424948</v>
      </c>
      <c r="N65" s="99">
        <v>2.0258715750622316</v>
      </c>
      <c r="O65" s="99">
        <v>2.121105482143899</v>
      </c>
      <c r="P65" s="99">
        <v>1.6551615066718288</v>
      </c>
      <c r="Q65" s="99">
        <v>1.7959766750429356</v>
      </c>
      <c r="R65" s="99">
        <v>1.9819662262242879</v>
      </c>
      <c r="S65" s="99">
        <v>1.9926787626988622</v>
      </c>
      <c r="T65" s="99">
        <v>1.8808301192875148</v>
      </c>
      <c r="U65" s="99">
        <v>1.8371984879774108</v>
      </c>
      <c r="V65" s="99">
        <v>1.9264284301137506</v>
      </c>
      <c r="W65" s="99">
        <v>2.1927544909235412</v>
      </c>
      <c r="X65" s="99">
        <v>1.8189573572305131</v>
      </c>
      <c r="Y65" s="99">
        <v>1.5756979381260201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4.6984794828504511E-2</v>
      </c>
      <c r="C66" s="123">
        <f t="shared" si="27"/>
        <v>4.0506644830045506E-2</v>
      </c>
      <c r="D66" s="123">
        <f t="shared" si="27"/>
        <v>3.9150667095166812E-2</v>
      </c>
      <c r="E66" s="123">
        <f t="shared" si="27"/>
        <v>5.3036971885318689E-2</v>
      </c>
      <c r="F66" s="123">
        <f t="shared" si="27"/>
        <v>4.8005074923576509E-2</v>
      </c>
      <c r="G66" s="123">
        <f t="shared" si="27"/>
        <v>5.6696665717567263E-2</v>
      </c>
      <c r="H66" s="123">
        <f t="shared" si="27"/>
        <v>7.2153898644253783E-2</v>
      </c>
      <c r="I66" s="123">
        <f t="shared" si="27"/>
        <v>7.3555890387572681E-2</v>
      </c>
      <c r="J66" s="123">
        <f t="shared" si="27"/>
        <v>7.2717833077096616E-2</v>
      </c>
      <c r="K66" s="123">
        <f t="shared" si="27"/>
        <v>8.0925105233265973E-2</v>
      </c>
      <c r="L66" s="123">
        <f t="shared" si="27"/>
        <v>0.10295808840263784</v>
      </c>
      <c r="M66" s="123">
        <f t="shared" si="27"/>
        <v>0.11217347201313307</v>
      </c>
      <c r="N66" s="123">
        <f t="shared" si="27"/>
        <v>0.13489115400881629</v>
      </c>
      <c r="O66" s="123">
        <f t="shared" si="27"/>
        <v>0.19007898086232117</v>
      </c>
      <c r="P66" s="123">
        <f t="shared" si="27"/>
        <v>0.17819926240178668</v>
      </c>
      <c r="Q66" s="123">
        <f t="shared" si="27"/>
        <v>0.37675016116770588</v>
      </c>
      <c r="R66" s="123">
        <f t="shared" si="27"/>
        <v>0.40078837586868044</v>
      </c>
      <c r="S66" s="123">
        <f t="shared" si="27"/>
        <v>0.43187999048570425</v>
      </c>
      <c r="T66" s="123">
        <f t="shared" si="27"/>
        <v>0.56961225252145287</v>
      </c>
      <c r="U66" s="123">
        <f t="shared" si="27"/>
        <v>0.59536087680599725</v>
      </c>
      <c r="V66" s="123">
        <f t="shared" si="27"/>
        <v>0.53204207858736086</v>
      </c>
      <c r="W66" s="123">
        <f t="shared" si="27"/>
        <v>0.59225085280057188</v>
      </c>
      <c r="X66" s="123">
        <f t="shared" si="27"/>
        <v>0.69836445370789602</v>
      </c>
      <c r="Y66" s="123">
        <f t="shared" si="27"/>
        <v>0.61873925247085337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4.6984794828504511E-2</v>
      </c>
      <c r="C67" s="99">
        <f>RES_hhdet_tesh!C67/RES_summary!C$19</f>
        <v>4.0506644830045506E-2</v>
      </c>
      <c r="D67" s="99">
        <f>RES_hhdet_tesh!D67/RES_summary!D$19</f>
        <v>3.9150667095166812E-2</v>
      </c>
      <c r="E67" s="99">
        <f>RES_hhdet_tesh!E67/RES_summary!E$19</f>
        <v>5.3036971885318689E-2</v>
      </c>
      <c r="F67" s="99">
        <f>RES_hhdet_tesh!F67/RES_summary!F$19</f>
        <v>4.8005074923576509E-2</v>
      </c>
      <c r="G67" s="99">
        <f>RES_hhdet_tesh!G67/RES_summary!G$19</f>
        <v>5.6696665717567263E-2</v>
      </c>
      <c r="H67" s="99">
        <f>RES_hhdet_tesh!H67/RES_summary!H$19</f>
        <v>7.2153898644253783E-2</v>
      </c>
      <c r="I67" s="99">
        <f>RES_hhdet_tesh!I67/RES_summary!I$19</f>
        <v>7.3555890387572681E-2</v>
      </c>
      <c r="J67" s="99">
        <f>RES_hhdet_tesh!J67/RES_summary!J$19</f>
        <v>7.2717833077096616E-2</v>
      </c>
      <c r="K67" s="99">
        <f>RES_hhdet_tesh!K67/RES_summary!K$19</f>
        <v>8.0925105233265973E-2</v>
      </c>
      <c r="L67" s="99">
        <f>RES_hhdet_tesh!L67/RES_summary!L$19</f>
        <v>0.10295808840263784</v>
      </c>
      <c r="M67" s="99">
        <f>RES_hhdet_tesh!M67/RES_summary!M$19</f>
        <v>0.11217347201313307</v>
      </c>
      <c r="N67" s="99">
        <f>RES_hhdet_tesh!N67/RES_summary!N$19</f>
        <v>0.13489115400881629</v>
      </c>
      <c r="O67" s="99">
        <f>RES_hhdet_tesh!O67/RES_summary!O$19</f>
        <v>0.19007898086232117</v>
      </c>
      <c r="P67" s="99">
        <f>RES_hhdet_tesh!P67/RES_summary!P$19</f>
        <v>0.17819926240178668</v>
      </c>
      <c r="Q67" s="99">
        <f>RES_hhdet_tesh!Q67/RES_summary!Q$19</f>
        <v>0.37675016116770588</v>
      </c>
      <c r="R67" s="99">
        <f>RES_hhdet_tesh!R67/RES_summary!R$19</f>
        <v>0.40078837586868044</v>
      </c>
      <c r="S67" s="99">
        <f>RES_hhdet_tesh!S67/RES_summary!S$19</f>
        <v>0.43187999048570425</v>
      </c>
      <c r="T67" s="99">
        <f>RES_hhdet_tesh!T67/RES_summary!T$19</f>
        <v>0.56961225252145287</v>
      </c>
      <c r="U67" s="99">
        <f>RES_hhdet_tesh!U67/RES_summary!U$19</f>
        <v>0.59536087680599725</v>
      </c>
      <c r="V67" s="99">
        <f>RES_hhdet_tesh!V67/RES_summary!V$19</f>
        <v>0.53204207858736086</v>
      </c>
      <c r="W67" s="99">
        <f>RES_hhdet_tesh!W67/RES_summary!W$19</f>
        <v>0.59225085280057188</v>
      </c>
      <c r="X67" s="99">
        <f>RES_hhdet_tesh!X67/RES_summary!X$19</f>
        <v>0.69836445370789602</v>
      </c>
      <c r="Y67" s="99">
        <f>RES_hhdet_tesh!Y67/RES_summary!Y$19</f>
        <v>0.61873925247085337</v>
      </c>
      <c r="DA67" s="63" t="s">
        <v>2977</v>
      </c>
    </row>
    <row r="68" spans="1:105" ht="12" customHeight="1" x14ac:dyDescent="0.25">
      <c r="A68" s="121" t="s">
        <v>55</v>
      </c>
      <c r="B68" s="123">
        <v>15.933924020829716</v>
      </c>
      <c r="C68" s="123">
        <v>17.175136662155243</v>
      </c>
      <c r="D68" s="123">
        <v>16.425909680991726</v>
      </c>
      <c r="E68" s="123">
        <v>17.424387068388889</v>
      </c>
      <c r="F68" s="123">
        <v>16.850627467638144</v>
      </c>
      <c r="G68" s="123">
        <v>17.824422625821089</v>
      </c>
      <c r="H68" s="123">
        <v>17.391522269837338</v>
      </c>
      <c r="I68" s="123">
        <v>16.471388315685356</v>
      </c>
      <c r="J68" s="123">
        <v>16.321848429272247</v>
      </c>
      <c r="K68" s="123">
        <v>15.626207598460226</v>
      </c>
      <c r="L68" s="123">
        <v>16.642558143644695</v>
      </c>
      <c r="M68" s="123">
        <v>14.173006450495334</v>
      </c>
      <c r="N68" s="123">
        <v>14.169327247100664</v>
      </c>
      <c r="O68" s="123">
        <v>14.207608652531055</v>
      </c>
      <c r="P68" s="123">
        <v>13.053790493439928</v>
      </c>
      <c r="Q68" s="123">
        <v>13.759275392736361</v>
      </c>
      <c r="R68" s="123">
        <v>15.126695258246656</v>
      </c>
      <c r="S68" s="123">
        <v>15.94941346411836</v>
      </c>
      <c r="T68" s="123">
        <v>15.344962601694263</v>
      </c>
      <c r="U68" s="123">
        <v>14.777182957933295</v>
      </c>
      <c r="V68" s="123">
        <v>15.783705898185639</v>
      </c>
      <c r="W68" s="123">
        <v>15.604730980936472</v>
      </c>
      <c r="X68" s="123">
        <v>12.77671979404658</v>
      </c>
      <c r="Y68" s="123">
        <v>11.605959520040409</v>
      </c>
      <c r="DA68" s="130" t="s">
        <v>2978</v>
      </c>
    </row>
    <row r="69" spans="1:105" ht="12" customHeight="1" x14ac:dyDescent="0.25">
      <c r="A69" s="97" t="s">
        <v>134</v>
      </c>
      <c r="B69" s="99">
        <v>15.917717599963353</v>
      </c>
      <c r="C69" s="99">
        <v>17.190066916588684</v>
      </c>
      <c r="D69" s="99">
        <v>16.419839506672126</v>
      </c>
      <c r="E69" s="99">
        <v>17.432224604433006</v>
      </c>
      <c r="F69" s="99">
        <v>16.851346670978334</v>
      </c>
      <c r="G69" s="99">
        <v>17.853114968201002</v>
      </c>
      <c r="H69" s="99">
        <v>17.386632307222108</v>
      </c>
      <c r="I69" s="99">
        <v>16.465341432878187</v>
      </c>
      <c r="J69" s="99">
        <v>16.326790526077811</v>
      </c>
      <c r="K69" s="99">
        <v>15.622773336600975</v>
      </c>
      <c r="L69" s="99">
        <v>16.657027059954764</v>
      </c>
      <c r="M69" s="99">
        <v>14.164237065750696</v>
      </c>
      <c r="N69" s="99">
        <v>14.171286642792571</v>
      </c>
      <c r="O69" s="99">
        <v>14.222309357996739</v>
      </c>
      <c r="P69" s="99">
        <v>13.024562907360298</v>
      </c>
      <c r="Q69" s="99">
        <v>13.748230736057243</v>
      </c>
      <c r="R69" s="99">
        <v>15.147889206675028</v>
      </c>
      <c r="S69" s="99">
        <v>15.968757896923208</v>
      </c>
      <c r="T69" s="99">
        <v>15.348614634978683</v>
      </c>
      <c r="U69" s="99">
        <v>14.772117956156883</v>
      </c>
      <c r="V69" s="99">
        <v>15.784527929319403</v>
      </c>
      <c r="W69" s="99">
        <v>15.652812184488319</v>
      </c>
      <c r="X69" s="99">
        <v>12.747650664678202</v>
      </c>
      <c r="Y69" s="99">
        <v>11.646698192105839</v>
      </c>
      <c r="DA69" s="63" t="s">
        <v>2979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17.415089984575992</v>
      </c>
      <c r="F70" s="99">
        <v>16.836293922213333</v>
      </c>
      <c r="G70" s="99">
        <v>17.8381509960881</v>
      </c>
      <c r="H70" s="99">
        <v>17.371674023162353</v>
      </c>
      <c r="I70" s="99">
        <v>16.449795414776609</v>
      </c>
      <c r="J70" s="99">
        <v>16.307286942758072</v>
      </c>
      <c r="K70" s="99">
        <v>15.600900634042677</v>
      </c>
      <c r="L70" s="99">
        <v>16.630097928560971</v>
      </c>
      <c r="M70" s="99">
        <v>14.146670120965895</v>
      </c>
      <c r="N70" s="99">
        <v>14.156846411841816</v>
      </c>
      <c r="O70" s="99">
        <v>14.211889994912569</v>
      </c>
      <c r="P70" s="99">
        <v>13.021439361832408</v>
      </c>
      <c r="Q70" s="99">
        <v>13.750376674161396</v>
      </c>
      <c r="R70" s="99">
        <v>15.14606025699916</v>
      </c>
      <c r="S70" s="99">
        <v>15.974749690423312</v>
      </c>
      <c r="T70" s="99">
        <v>15.360035528518353</v>
      </c>
      <c r="U70" s="99">
        <v>14.78889762597119</v>
      </c>
      <c r="V70" s="99">
        <v>15.805109985724243</v>
      </c>
      <c r="W70" s="99">
        <v>15.650195908947389</v>
      </c>
      <c r="X70" s="99">
        <v>12.745234083054298</v>
      </c>
      <c r="Y70" s="99">
        <v>11.609473392138181</v>
      </c>
      <c r="DA70" s="63" t="s">
        <v>2980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8.5051971937422124</v>
      </c>
      <c r="F71" s="102">
        <v>8.2805793001336614</v>
      </c>
      <c r="G71" s="102">
        <v>8.4789962290574135</v>
      </c>
      <c r="H71" s="102">
        <v>8.6294271712517503</v>
      </c>
      <c r="I71" s="102">
        <v>8.0448374563439078</v>
      </c>
      <c r="J71" s="102">
        <v>7.828035943789553</v>
      </c>
      <c r="K71" s="102">
        <v>7.6095351725503173</v>
      </c>
      <c r="L71" s="102">
        <v>7.9350772439251598</v>
      </c>
      <c r="M71" s="102">
        <v>6.0362495690764124</v>
      </c>
      <c r="N71" s="102">
        <v>5.8822229352213178</v>
      </c>
      <c r="O71" s="102">
        <v>5.759178953157253</v>
      </c>
      <c r="P71" s="102">
        <v>5.6305210510650756</v>
      </c>
      <c r="Q71" s="102">
        <v>5.5742344676763729</v>
      </c>
      <c r="R71" s="102">
        <v>5.9656832888702667</v>
      </c>
      <c r="S71" s="102">
        <v>6.4997680794608081</v>
      </c>
      <c r="T71" s="102">
        <v>6.3999763698786403</v>
      </c>
      <c r="U71" s="102">
        <v>6.1520021923044563</v>
      </c>
      <c r="V71" s="102">
        <v>6.971924332864047</v>
      </c>
      <c r="W71" s="102">
        <v>6.1663119897238232</v>
      </c>
      <c r="X71" s="102">
        <v>5.3753033631368607</v>
      </c>
      <c r="Y71" s="102">
        <v>4.3149974474343846</v>
      </c>
      <c r="DA71" s="131" t="s">
        <v>2981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8.9098927908337764</v>
      </c>
      <c r="F72" s="105">
        <v>8.5557146220796696</v>
      </c>
      <c r="G72" s="105">
        <v>9.3591547670306863</v>
      </c>
      <c r="H72" s="105">
        <v>8.7422468519106022</v>
      </c>
      <c r="I72" s="105">
        <v>8.4049579584326999</v>
      </c>
      <c r="J72" s="105">
        <v>8.4792509989685207</v>
      </c>
      <c r="K72" s="105">
        <v>7.9913654614923617</v>
      </c>
      <c r="L72" s="105">
        <v>8.695020684635816</v>
      </c>
      <c r="M72" s="105">
        <v>8.1104205518894847</v>
      </c>
      <c r="N72" s="105">
        <v>8.274623476620496</v>
      </c>
      <c r="O72" s="105">
        <v>8.4527110417553164</v>
      </c>
      <c r="P72" s="105">
        <v>7.3909183107673355</v>
      </c>
      <c r="Q72" s="105">
        <v>8.1761422064850233</v>
      </c>
      <c r="R72" s="105">
        <v>9.1803769681288951</v>
      </c>
      <c r="S72" s="105">
        <v>9.4749816109625051</v>
      </c>
      <c r="T72" s="105">
        <v>8.9600591586397105</v>
      </c>
      <c r="U72" s="105">
        <v>8.6368954336667318</v>
      </c>
      <c r="V72" s="105">
        <v>8.8331856528602</v>
      </c>
      <c r="W72" s="105">
        <v>9.4838839192235671</v>
      </c>
      <c r="X72" s="105">
        <v>7.3699307199174386</v>
      </c>
      <c r="Y72" s="105">
        <v>7.2944759447037946</v>
      </c>
      <c r="DA72" s="132" t="s">
        <v>2982</v>
      </c>
    </row>
    <row r="73" spans="1:105" ht="12" customHeight="1" x14ac:dyDescent="0.25">
      <c r="A73" s="106" t="s">
        <v>122</v>
      </c>
      <c r="B73" s="102">
        <v>16.516052857350065</v>
      </c>
      <c r="C73" s="102">
        <v>16.659375537526444</v>
      </c>
      <c r="D73" s="102">
        <v>16.657852026056371</v>
      </c>
      <c r="E73" s="102">
        <v>17.138757089312666</v>
      </c>
      <c r="F73" s="102">
        <v>16.827380173317888</v>
      </c>
      <c r="G73" s="102">
        <v>17.010207133508946</v>
      </c>
      <c r="H73" s="102">
        <v>17.583816628063193</v>
      </c>
      <c r="I73" s="102">
        <v>16.84635119578887</v>
      </c>
      <c r="J73" s="102">
        <v>16.168512334328735</v>
      </c>
      <c r="K73" s="102">
        <v>15.77170847342957</v>
      </c>
      <c r="L73" s="102">
        <v>15.906353370739289</v>
      </c>
      <c r="M73" s="102">
        <v>14.569970318579363</v>
      </c>
      <c r="N73" s="102">
        <v>14.113282642126597</v>
      </c>
      <c r="O73" s="102">
        <v>13.697575971317503</v>
      </c>
      <c r="P73" s="102">
        <v>14.075687375035169</v>
      </c>
      <c r="Q73" s="102">
        <v>14.146804504959938</v>
      </c>
      <c r="R73" s="102">
        <v>14.386327331001723</v>
      </c>
      <c r="S73" s="102">
        <v>15.277323174235145</v>
      </c>
      <c r="T73" s="102">
        <v>15.217568271467698</v>
      </c>
      <c r="U73" s="102">
        <v>14.953829215858883</v>
      </c>
      <c r="V73" s="102">
        <v>15.755105692819246</v>
      </c>
      <c r="W73" s="102">
        <v>14.286492022282612</v>
      </c>
      <c r="X73" s="102">
        <v>13.44536810627428</v>
      </c>
      <c r="Y73" s="102">
        <v>11.065173820578817</v>
      </c>
      <c r="DA73" s="131" t="s">
        <v>2983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17.120525746208372</v>
      </c>
      <c r="F74" s="105">
        <v>16.817503298034257</v>
      </c>
      <c r="G74" s="105">
        <v>17.008602746120232</v>
      </c>
      <c r="H74" s="105">
        <v>17.595664290049452</v>
      </c>
      <c r="I74" s="105">
        <v>16.849645142892072</v>
      </c>
      <c r="J74" s="105">
        <v>16.144694106575024</v>
      </c>
      <c r="K74" s="105">
        <v>15.761282283813134</v>
      </c>
      <c r="L74" s="105">
        <v>15.905540889739621</v>
      </c>
      <c r="M74" s="105">
        <v>14.566365337346731</v>
      </c>
      <c r="N74" s="105">
        <v>14.104656372122777</v>
      </c>
      <c r="O74" s="105">
        <v>13.693049431816473</v>
      </c>
      <c r="P74" s="105">
        <v>14.062884797232009</v>
      </c>
      <c r="Q74" s="105">
        <v>14.134138533699009</v>
      </c>
      <c r="R74" s="105">
        <v>14.378384864055917</v>
      </c>
      <c r="S74" s="105">
        <v>15.271243270617195</v>
      </c>
      <c r="T74" s="105">
        <v>15.214651475337416</v>
      </c>
      <c r="U74" s="105">
        <v>14.95293697343673</v>
      </c>
      <c r="V74" s="105">
        <v>15.758985756360151</v>
      </c>
      <c r="W74" s="105">
        <v>14.285008435174216</v>
      </c>
      <c r="X74" s="105">
        <v>13.437352739154734</v>
      </c>
      <c r="Y74" s="105">
        <v>11.063026155666892</v>
      </c>
      <c r="DA74" s="132" t="s">
        <v>2984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8.3604456613323901</v>
      </c>
      <c r="F75" s="99">
        <v>8.2714548910227972</v>
      </c>
      <c r="G75" s="99">
        <v>8.0823505633709356</v>
      </c>
      <c r="H75" s="99">
        <v>8.7420161391166786</v>
      </c>
      <c r="I75" s="99">
        <v>8.2418551789948804</v>
      </c>
      <c r="J75" s="99">
        <v>7.7493717691172934</v>
      </c>
      <c r="K75" s="99">
        <v>7.6889380941715668</v>
      </c>
      <c r="L75" s="99">
        <v>7.5852492800806006</v>
      </c>
      <c r="M75" s="99">
        <v>6.2192233018589347</v>
      </c>
      <c r="N75" s="99">
        <v>5.8605097341445456</v>
      </c>
      <c r="O75" s="99">
        <v>5.5455716357083089</v>
      </c>
      <c r="P75" s="99">
        <v>6.0827418968692557</v>
      </c>
      <c r="Q75" s="99">
        <v>5.7317168725862109</v>
      </c>
      <c r="R75" s="99">
        <v>5.6605903189763112</v>
      </c>
      <c r="S75" s="99">
        <v>6.2119691446317553</v>
      </c>
      <c r="T75" s="99">
        <v>6.3392733383642268</v>
      </c>
      <c r="U75" s="99">
        <v>6.2199297913305864</v>
      </c>
      <c r="V75" s="99">
        <v>6.952404826624794</v>
      </c>
      <c r="W75" s="99">
        <v>5.6221596718336091</v>
      </c>
      <c r="X75" s="99">
        <v>5.6718685715322588</v>
      </c>
      <c r="Y75" s="99">
        <v>4.1058435861463689</v>
      </c>
      <c r="DA75" s="63" t="s">
        <v>2985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8.7600800848759786</v>
      </c>
      <c r="F76" s="99">
        <v>8.54604840701146</v>
      </c>
      <c r="G76" s="99">
        <v>8.9262521827492929</v>
      </c>
      <c r="H76" s="99">
        <v>8.8536481509327754</v>
      </c>
      <c r="I76" s="99">
        <v>8.60778996389719</v>
      </c>
      <c r="J76" s="99">
        <v>8.395322337457733</v>
      </c>
      <c r="K76" s="99">
        <v>8.0723441896415693</v>
      </c>
      <c r="L76" s="99">
        <v>8.3202916096590229</v>
      </c>
      <c r="M76" s="99">
        <v>8.3471420354877992</v>
      </c>
      <c r="N76" s="99">
        <v>8.2441466379782344</v>
      </c>
      <c r="O76" s="99">
        <v>8.1474777961081646</v>
      </c>
      <c r="P76" s="99">
        <v>7.980142900362754</v>
      </c>
      <c r="Q76" s="99">
        <v>8.4024216611127986</v>
      </c>
      <c r="R76" s="99">
        <v>8.7177945450796077</v>
      </c>
      <c r="S76" s="99">
        <v>9.0592741259854375</v>
      </c>
      <c r="T76" s="99">
        <v>8.8753781369731897</v>
      </c>
      <c r="U76" s="99">
        <v>8.7330071821061406</v>
      </c>
      <c r="V76" s="99">
        <v>8.8065809297353592</v>
      </c>
      <c r="W76" s="99">
        <v>8.6628487633406053</v>
      </c>
      <c r="X76" s="99">
        <v>7.7654841676224713</v>
      </c>
      <c r="Y76" s="99">
        <v>6.9571825695205227</v>
      </c>
      <c r="DA76" s="63" t="s">
        <v>2986</v>
      </c>
    </row>
    <row r="77" spans="1:105" ht="12" customHeight="1" x14ac:dyDescent="0.25">
      <c r="A77" s="121" t="s">
        <v>54</v>
      </c>
      <c r="B77" s="123">
        <v>7.8095204432391094</v>
      </c>
      <c r="C77" s="123">
        <v>8.2138220514513094</v>
      </c>
      <c r="D77" s="123">
        <v>7.8032792606281216</v>
      </c>
      <c r="E77" s="123">
        <v>8.3071010452928267</v>
      </c>
      <c r="F77" s="123">
        <v>8.2001325582458371</v>
      </c>
      <c r="G77" s="123">
        <v>8.4843613629388024</v>
      </c>
      <c r="H77" s="123">
        <v>8.8685003241940752</v>
      </c>
      <c r="I77" s="123">
        <v>7.7376796166505475</v>
      </c>
      <c r="J77" s="123">
        <v>8.175251894379354</v>
      </c>
      <c r="K77" s="123">
        <v>8.5364765725742426</v>
      </c>
      <c r="L77" s="123">
        <v>9.3628922502281142</v>
      </c>
      <c r="M77" s="123">
        <v>7.801061297738376</v>
      </c>
      <c r="N77" s="123">
        <v>8.397005799166994</v>
      </c>
      <c r="O77" s="123">
        <v>8.5360412048731522</v>
      </c>
      <c r="P77" s="123">
        <v>6.7653481059000065</v>
      </c>
      <c r="Q77" s="123">
        <v>7.5090129230757148</v>
      </c>
      <c r="R77" s="123">
        <v>7.9639527086460022</v>
      </c>
      <c r="S77" s="123">
        <v>7.8166357614692981</v>
      </c>
      <c r="T77" s="123">
        <v>7.2416518293308929</v>
      </c>
      <c r="U77" s="123">
        <v>6.866076617701049</v>
      </c>
      <c r="V77" s="123">
        <v>7.4885598503755606</v>
      </c>
      <c r="W77" s="123">
        <v>9.0697073480098531</v>
      </c>
      <c r="X77" s="123">
        <v>6.5975823289672002</v>
      </c>
      <c r="Y77" s="123">
        <v>6.9137360409012452</v>
      </c>
      <c r="DA77" s="130" t="s">
        <v>2987</v>
      </c>
    </row>
    <row r="78" spans="1:105" ht="12" customHeight="1" x14ac:dyDescent="0.25">
      <c r="A78" s="97" t="s">
        <v>189</v>
      </c>
      <c r="B78" s="99">
        <v>7.7908854405895118</v>
      </c>
      <c r="C78" s="99">
        <v>8.2293470810676972</v>
      </c>
      <c r="D78" s="99">
        <v>7.7920532160753622</v>
      </c>
      <c r="E78" s="99">
        <v>8.3119688955728179</v>
      </c>
      <c r="F78" s="99">
        <v>8.2066250204828926</v>
      </c>
      <c r="G78" s="99">
        <v>8.4955046920508401</v>
      </c>
      <c r="H78" s="99">
        <v>8.8712054974910135</v>
      </c>
      <c r="I78" s="99">
        <v>7.7346252880321575</v>
      </c>
      <c r="J78" s="99">
        <v>8.1729432476666961</v>
      </c>
      <c r="K78" s="99">
        <v>8.5314202516773303</v>
      </c>
      <c r="L78" s="99">
        <v>9.369692465078062</v>
      </c>
      <c r="M78" s="99">
        <v>7.7982017323597059</v>
      </c>
      <c r="N78" s="99">
        <v>8.3968418962267357</v>
      </c>
      <c r="O78" s="99">
        <v>8.5391177468315629</v>
      </c>
      <c r="P78" s="99">
        <v>6.7550631584189302</v>
      </c>
      <c r="Q78" s="99">
        <v>7.504494974595036</v>
      </c>
      <c r="R78" s="99">
        <v>7.97137072905777</v>
      </c>
      <c r="S78" s="99">
        <v>7.8205920454620657</v>
      </c>
      <c r="T78" s="99">
        <v>7.2419977757718517</v>
      </c>
      <c r="U78" s="99">
        <v>6.8633145636451616</v>
      </c>
      <c r="V78" s="99">
        <v>7.4942640805853156</v>
      </c>
      <c r="W78" s="99">
        <v>9.0901332092382923</v>
      </c>
      <c r="X78" s="99">
        <v>6.5745594004739472</v>
      </c>
      <c r="Y78" s="99">
        <v>6.9245592149951722</v>
      </c>
      <c r="DA78" s="63" t="s">
        <v>2988</v>
      </c>
    </row>
    <row r="79" spans="1:105" ht="12" customHeight="1" x14ac:dyDescent="0.25">
      <c r="A79" s="109" t="s">
        <v>120</v>
      </c>
      <c r="B79" s="110">
        <v>8.0378856740564082</v>
      </c>
      <c r="C79" s="110">
        <v>8.0201992871522148</v>
      </c>
      <c r="D79" s="110">
        <v>7.9698990836752941</v>
      </c>
      <c r="E79" s="110">
        <v>8.2240117851106387</v>
      </c>
      <c r="F79" s="110">
        <v>8.0724478003308775</v>
      </c>
      <c r="G79" s="110">
        <v>8.2464962271931235</v>
      </c>
      <c r="H79" s="110">
        <v>8.7807952040481059</v>
      </c>
      <c r="I79" s="110">
        <v>7.9094314491186308</v>
      </c>
      <c r="J79" s="110">
        <v>8.2470557519107039</v>
      </c>
      <c r="K79" s="110">
        <v>8.750685504231944</v>
      </c>
      <c r="L79" s="110">
        <v>9.0139789638238952</v>
      </c>
      <c r="M79" s="110">
        <v>7.9304867220032618</v>
      </c>
      <c r="N79" s="110">
        <v>8.4017924103391799</v>
      </c>
      <c r="O79" s="110">
        <v>8.4294626440363505</v>
      </c>
      <c r="P79" s="110">
        <v>7.1228517191123792</v>
      </c>
      <c r="Q79" s="110">
        <v>7.6669057956208606</v>
      </c>
      <c r="R79" s="110">
        <v>7.7029461478233854</v>
      </c>
      <c r="S79" s="110">
        <v>7.6767984210472058</v>
      </c>
      <c r="T79" s="110">
        <v>7.2293926347824646</v>
      </c>
      <c r="U79" s="110">
        <v>6.9639287620439143</v>
      </c>
      <c r="V79" s="110">
        <v>7.3058379194859624</v>
      </c>
      <c r="W79" s="110">
        <v>8.5533446134577211</v>
      </c>
      <c r="X79" s="110">
        <v>7.0436406886788419</v>
      </c>
      <c r="Y79" s="110">
        <v>6.7850381340229857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130.05355233815524</v>
      </c>
      <c r="C81" s="118">
        <f t="shared" si="28"/>
        <v>136.87764779290421</v>
      </c>
      <c r="D81" s="118">
        <f t="shared" si="28"/>
        <v>136.23421988098005</v>
      </c>
      <c r="E81" s="118">
        <f t="shared" si="28"/>
        <v>136.51790101872874</v>
      </c>
      <c r="F81" s="118">
        <f t="shared" si="28"/>
        <v>134.63296604629889</v>
      </c>
      <c r="G81" s="118">
        <f t="shared" si="28"/>
        <v>132.30593538765564</v>
      </c>
      <c r="H81" s="118">
        <f t="shared" si="28"/>
        <v>132.51899373505242</v>
      </c>
      <c r="I81" s="118">
        <f t="shared" si="28"/>
        <v>129.04541620761012</v>
      </c>
      <c r="J81" s="118">
        <f t="shared" si="28"/>
        <v>130.846972878065</v>
      </c>
      <c r="K81" s="118">
        <f t="shared" si="28"/>
        <v>135.45941139696006</v>
      </c>
      <c r="L81" s="118">
        <f t="shared" si="28"/>
        <v>140.27743926489066</v>
      </c>
      <c r="M81" s="118">
        <f t="shared" si="28"/>
        <v>137.87293483442892</v>
      </c>
      <c r="N81" s="118">
        <f t="shared" si="28"/>
        <v>138.88086510367128</v>
      </c>
      <c r="O81" s="118">
        <f t="shared" si="28"/>
        <v>136.46214427746503</v>
      </c>
      <c r="P81" s="118">
        <f t="shared" si="28"/>
        <v>132.40315325068963</v>
      </c>
      <c r="Q81" s="118">
        <f t="shared" si="28"/>
        <v>132.88163905602926</v>
      </c>
      <c r="R81" s="118">
        <f t="shared" ref="R81:V81" si="29">R82+R85+R87+R100</f>
        <v>133.45330913432792</v>
      </c>
      <c r="S81" s="118">
        <f t="shared" si="29"/>
        <v>135.2203866976829</v>
      </c>
      <c r="T81" s="118">
        <f t="shared" si="29"/>
        <v>134.84635114829089</v>
      </c>
      <c r="U81" s="118">
        <f t="shared" si="29"/>
        <v>135.70204937592084</v>
      </c>
      <c r="V81" s="118">
        <f t="shared" si="29"/>
        <v>137.22472421558666</v>
      </c>
      <c r="W81" s="118">
        <f t="shared" ref="W81:Y81" si="30">W82+W85+W87+W100</f>
        <v>147.83753383871471</v>
      </c>
      <c r="X81" s="118">
        <f t="shared" si="30"/>
        <v>138.91200150591774</v>
      </c>
      <c r="Y81" s="118">
        <f t="shared" si="30"/>
        <v>119.88039896028094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105.49361630752774</v>
      </c>
      <c r="C82" s="123">
        <f t="shared" si="31"/>
        <v>112.22217422764565</v>
      </c>
      <c r="D82" s="123">
        <f t="shared" si="31"/>
        <v>111.52443896741724</v>
      </c>
      <c r="E82" s="123">
        <f t="shared" si="31"/>
        <v>111.1860564456081</v>
      </c>
      <c r="F82" s="123">
        <f t="shared" si="31"/>
        <v>109.68047561685103</v>
      </c>
      <c r="G82" s="123">
        <f t="shared" si="31"/>
        <v>106.86449846208239</v>
      </c>
      <c r="H82" s="123">
        <f t="shared" si="31"/>
        <v>106.24946183760827</v>
      </c>
      <c r="I82" s="123">
        <f t="shared" si="31"/>
        <v>104.13418706477253</v>
      </c>
      <c r="J82" s="123">
        <f t="shared" si="31"/>
        <v>106.19335404510505</v>
      </c>
      <c r="K82" s="123">
        <f t="shared" si="31"/>
        <v>110.8262051231677</v>
      </c>
      <c r="L82" s="123">
        <f t="shared" si="31"/>
        <v>115.46404721379629</v>
      </c>
      <c r="M82" s="123">
        <f t="shared" si="31"/>
        <v>115.14169162459825</v>
      </c>
      <c r="N82" s="123">
        <f t="shared" si="31"/>
        <v>116.22477946753261</v>
      </c>
      <c r="O82" s="123">
        <f t="shared" si="31"/>
        <v>114.36613944868623</v>
      </c>
      <c r="P82" s="123">
        <f t="shared" si="31"/>
        <v>110.58369279175031</v>
      </c>
      <c r="Q82" s="123">
        <f t="shared" si="31"/>
        <v>110.87907811804155</v>
      </c>
      <c r="R82" s="123">
        <f t="shared" ref="R82:V82" si="32">SUM(R83:R84)</f>
        <v>110.83730989818666</v>
      </c>
      <c r="S82" s="123">
        <f t="shared" si="32"/>
        <v>111.6705969073287</v>
      </c>
      <c r="T82" s="123">
        <f t="shared" si="32"/>
        <v>111.52669136866254</v>
      </c>
      <c r="U82" s="123">
        <f t="shared" si="32"/>
        <v>112.97235060667299</v>
      </c>
      <c r="V82" s="123">
        <f t="shared" si="32"/>
        <v>113.70942755740035</v>
      </c>
      <c r="W82" s="123">
        <f t="shared" ref="W82:Y82" si="33">SUM(W83:W84)</f>
        <v>124.06569355037152</v>
      </c>
      <c r="X82" s="123">
        <f t="shared" si="33"/>
        <v>117.79887322763675</v>
      </c>
      <c r="Y82" s="123">
        <f t="shared" si="33"/>
        <v>100.83227570623424</v>
      </c>
      <c r="DA82" s="130" t="s">
        <v>2991</v>
      </c>
    </row>
    <row r="83" spans="1:105" ht="12" customHeight="1" x14ac:dyDescent="0.25">
      <c r="A83" s="97" t="s">
        <v>199</v>
      </c>
      <c r="B83" s="99">
        <v>104.5877893336533</v>
      </c>
      <c r="C83" s="99">
        <v>111.26926898491658</v>
      </c>
      <c r="D83" s="99">
        <v>110.60879903425577</v>
      </c>
      <c r="E83" s="99">
        <v>110.28278027936921</v>
      </c>
      <c r="F83" s="99">
        <v>108.80895841323935</v>
      </c>
      <c r="G83" s="99">
        <v>106.03142248782493</v>
      </c>
      <c r="H83" s="99">
        <v>105.42698665957589</v>
      </c>
      <c r="I83" s="99">
        <v>103.36159061727241</v>
      </c>
      <c r="J83" s="99">
        <v>105.41509914453378</v>
      </c>
      <c r="K83" s="99">
        <v>110.01972809023079</v>
      </c>
      <c r="L83" s="99">
        <v>114.6095497883376</v>
      </c>
      <c r="M83" s="99">
        <v>114.33713768053649</v>
      </c>
      <c r="N83" s="99">
        <v>115.40573923352433</v>
      </c>
      <c r="O83" s="99">
        <v>113.5617899848411</v>
      </c>
      <c r="P83" s="99">
        <v>109.83930189300406</v>
      </c>
      <c r="Q83" s="99">
        <v>110.12435627343338</v>
      </c>
      <c r="R83" s="99">
        <v>110.07745875179627</v>
      </c>
      <c r="S83" s="99">
        <v>110.90319068839482</v>
      </c>
      <c r="T83" s="99">
        <v>110.76738401332396</v>
      </c>
      <c r="U83" s="99">
        <v>112.1996171691046</v>
      </c>
      <c r="V83" s="99">
        <v>112.92862061339352</v>
      </c>
      <c r="W83" s="99">
        <v>123.21906802357243</v>
      </c>
      <c r="X83" s="99">
        <v>117.00739000497191</v>
      </c>
      <c r="Y83" s="99">
        <v>100.1641571790819</v>
      </c>
      <c r="DA83" s="63" t="s">
        <v>2992</v>
      </c>
    </row>
    <row r="84" spans="1:105" ht="12" customHeight="1" x14ac:dyDescent="0.25">
      <c r="A84" s="97" t="s">
        <v>53</v>
      </c>
      <c r="B84" s="99">
        <v>0.90582697387444</v>
      </c>
      <c r="C84" s="99">
        <v>0.95290524272907551</v>
      </c>
      <c r="D84" s="99">
        <v>0.91563993316146652</v>
      </c>
      <c r="E84" s="99">
        <v>0.90327616623889839</v>
      </c>
      <c r="F84" s="99">
        <v>0.87151720361167251</v>
      </c>
      <c r="G84" s="99">
        <v>0.83307597425746627</v>
      </c>
      <c r="H84" s="99">
        <v>0.82247517803237635</v>
      </c>
      <c r="I84" s="99">
        <v>0.77259644750011758</v>
      </c>
      <c r="J84" s="99">
        <v>0.77825490057126645</v>
      </c>
      <c r="K84" s="99">
        <v>0.80647703293690787</v>
      </c>
      <c r="L84" s="99">
        <v>0.85449742545868945</v>
      </c>
      <c r="M84" s="99">
        <v>0.80455394406176217</v>
      </c>
      <c r="N84" s="99">
        <v>0.81904023400828041</v>
      </c>
      <c r="O84" s="99">
        <v>0.80434946384513306</v>
      </c>
      <c r="P84" s="99">
        <v>0.74439089874625231</v>
      </c>
      <c r="Q84" s="99">
        <v>0.7547218446081746</v>
      </c>
      <c r="R84" s="99">
        <v>0.7598511463903822</v>
      </c>
      <c r="S84" s="99">
        <v>0.76740621893388128</v>
      </c>
      <c r="T84" s="99">
        <v>0.75930735533858162</v>
      </c>
      <c r="U84" s="99">
        <v>0.77273343756838864</v>
      </c>
      <c r="V84" s="99">
        <v>0.78080694400683137</v>
      </c>
      <c r="W84" s="99">
        <v>0.8466255267990942</v>
      </c>
      <c r="X84" s="99">
        <v>0.79148322266483517</v>
      </c>
      <c r="Y84" s="99">
        <v>0.66811852715235076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4.6997291543847547E-2</v>
      </c>
      <c r="C85" s="123">
        <f t="shared" si="34"/>
        <v>4.0809481992162618E-2</v>
      </c>
      <c r="D85" s="123">
        <f t="shared" si="34"/>
        <v>3.7894887366647124E-2</v>
      </c>
      <c r="E85" s="123">
        <f t="shared" si="34"/>
        <v>5.2307120971865975E-2</v>
      </c>
      <c r="F85" s="123">
        <f t="shared" si="34"/>
        <v>4.9543451709337674E-2</v>
      </c>
      <c r="G85" s="123">
        <f t="shared" si="34"/>
        <v>6.0813598699775484E-2</v>
      </c>
      <c r="H85" s="123">
        <f t="shared" si="34"/>
        <v>8.0542943853323334E-2</v>
      </c>
      <c r="I85" s="123">
        <f t="shared" si="34"/>
        <v>8.3398748478016677E-2</v>
      </c>
      <c r="J85" s="123">
        <f t="shared" si="34"/>
        <v>8.5782892931533558E-2</v>
      </c>
      <c r="K85" s="123">
        <f t="shared" si="34"/>
        <v>9.7503519171155809E-2</v>
      </c>
      <c r="L85" s="123">
        <f t="shared" si="34"/>
        <v>0.12347390022325852</v>
      </c>
      <c r="M85" s="123">
        <f t="shared" si="34"/>
        <v>0.12890405574510128</v>
      </c>
      <c r="N85" s="123">
        <f t="shared" si="34"/>
        <v>0.14813540551196491</v>
      </c>
      <c r="O85" s="123">
        <f t="shared" si="34"/>
        <v>0.20311334968118203</v>
      </c>
      <c r="P85" s="123">
        <f t="shared" si="34"/>
        <v>0.19327159116906753</v>
      </c>
      <c r="Q85" s="123">
        <f t="shared" si="34"/>
        <v>0.42083996839392757</v>
      </c>
      <c r="R85" s="123">
        <f t="shared" si="34"/>
        <v>0.43558604550924646</v>
      </c>
      <c r="S85" s="123">
        <f t="shared" si="34"/>
        <v>0.42293222843859152</v>
      </c>
      <c r="T85" s="123">
        <f t="shared" si="34"/>
        <v>0.52278722252948073</v>
      </c>
      <c r="U85" s="123">
        <f t="shared" si="34"/>
        <v>0.54732711794895328</v>
      </c>
      <c r="V85" s="123">
        <f t="shared" si="34"/>
        <v>0.51470791161559493</v>
      </c>
      <c r="W85" s="123">
        <f t="shared" si="34"/>
        <v>0.5893629199418422</v>
      </c>
      <c r="X85" s="123">
        <f t="shared" si="34"/>
        <v>0.69550901239606711</v>
      </c>
      <c r="Y85" s="123">
        <f t="shared" si="34"/>
        <v>0.62615488507748274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4.6997291543847547E-2</v>
      </c>
      <c r="C86" s="99">
        <f>RES_hhdet_tesh!C86/RES_summary!C$19</f>
        <v>4.0809481992162618E-2</v>
      </c>
      <c r="D86" s="99">
        <f>RES_hhdet_tesh!D86/RES_summary!D$19</f>
        <v>3.7894887366647124E-2</v>
      </c>
      <c r="E86" s="99">
        <f>RES_hhdet_tesh!E86/RES_summary!E$19</f>
        <v>5.2307120971865975E-2</v>
      </c>
      <c r="F86" s="99">
        <f>RES_hhdet_tesh!F86/RES_summary!F$19</f>
        <v>4.9543451709337674E-2</v>
      </c>
      <c r="G86" s="99">
        <f>RES_hhdet_tesh!G86/RES_summary!G$19</f>
        <v>6.0813598699775484E-2</v>
      </c>
      <c r="H86" s="99">
        <f>RES_hhdet_tesh!H86/RES_summary!H$19</f>
        <v>8.0542943853323334E-2</v>
      </c>
      <c r="I86" s="99">
        <f>RES_hhdet_tesh!I86/RES_summary!I$19</f>
        <v>8.3398748478016677E-2</v>
      </c>
      <c r="J86" s="99">
        <f>RES_hhdet_tesh!J86/RES_summary!J$19</f>
        <v>8.5782892931533558E-2</v>
      </c>
      <c r="K86" s="99">
        <f>RES_hhdet_tesh!K86/RES_summary!K$19</f>
        <v>9.7503519171155809E-2</v>
      </c>
      <c r="L86" s="99">
        <f>RES_hhdet_tesh!L86/RES_summary!L$19</f>
        <v>0.12347390022325852</v>
      </c>
      <c r="M86" s="99">
        <f>RES_hhdet_tesh!M86/RES_summary!M$19</f>
        <v>0.12890405574510128</v>
      </c>
      <c r="N86" s="99">
        <f>RES_hhdet_tesh!N86/RES_summary!N$19</f>
        <v>0.14813540551196491</v>
      </c>
      <c r="O86" s="99">
        <f>RES_hhdet_tesh!O86/RES_summary!O$19</f>
        <v>0.20311334968118203</v>
      </c>
      <c r="P86" s="99">
        <f>RES_hhdet_tesh!P86/RES_summary!P$19</f>
        <v>0.19327159116906753</v>
      </c>
      <c r="Q86" s="99">
        <f>RES_hhdet_tesh!Q86/RES_summary!Q$19</f>
        <v>0.42083996839392757</v>
      </c>
      <c r="R86" s="99">
        <f>RES_hhdet_tesh!R86/RES_summary!R$19</f>
        <v>0.43558604550924646</v>
      </c>
      <c r="S86" s="99">
        <f>RES_hhdet_tesh!S86/RES_summary!S$19</f>
        <v>0.42293222843859152</v>
      </c>
      <c r="T86" s="99">
        <f>RES_hhdet_tesh!T86/RES_summary!T$19</f>
        <v>0.52278722252948073</v>
      </c>
      <c r="U86" s="99">
        <f>RES_hhdet_tesh!U86/RES_summary!U$19</f>
        <v>0.54732711794895328</v>
      </c>
      <c r="V86" s="99">
        <f>RES_hhdet_tesh!V86/RES_summary!V$19</f>
        <v>0.51470791161559493</v>
      </c>
      <c r="W86" s="99">
        <f>RES_hhdet_tesh!W86/RES_summary!W$19</f>
        <v>0.5893629199418422</v>
      </c>
      <c r="X86" s="99">
        <f>RES_hhdet_tesh!X86/RES_summary!X$19</f>
        <v>0.69550901239606711</v>
      </c>
      <c r="Y86" s="99">
        <f>RES_hhdet_tesh!Y86/RES_summary!Y$19</f>
        <v>0.62615488507748274</v>
      </c>
      <c r="DA86" s="63" t="s">
        <v>2995</v>
      </c>
    </row>
    <row r="87" spans="1:105" ht="12" customHeight="1" x14ac:dyDescent="0.25">
      <c r="A87" s="121" t="s">
        <v>55</v>
      </c>
      <c r="B87" s="123">
        <v>16.489277770364538</v>
      </c>
      <c r="C87" s="123">
        <v>16.5762217842944</v>
      </c>
      <c r="D87" s="123">
        <v>16.701709926119069</v>
      </c>
      <c r="E87" s="123">
        <v>17.088378101975618</v>
      </c>
      <c r="F87" s="123">
        <v>16.778419882132258</v>
      </c>
      <c r="G87" s="123">
        <v>17.164172962292529</v>
      </c>
      <c r="H87" s="123">
        <v>17.426959349550255</v>
      </c>
      <c r="I87" s="123">
        <v>16.894239138461291</v>
      </c>
      <c r="J87" s="123">
        <v>16.339642993914488</v>
      </c>
      <c r="K87" s="123">
        <v>15.918332072619215</v>
      </c>
      <c r="L87" s="123">
        <v>15.749119639308692</v>
      </c>
      <c r="M87" s="123">
        <v>14.596605602887042</v>
      </c>
      <c r="N87" s="123">
        <v>14.115816216591517</v>
      </c>
      <c r="O87" s="123">
        <v>13.617246861705789</v>
      </c>
      <c r="P87" s="123">
        <v>14.281147714516017</v>
      </c>
      <c r="Q87" s="123">
        <v>13.943005707401927</v>
      </c>
      <c r="R87" s="123">
        <v>14.511513002760687</v>
      </c>
      <c r="S87" s="123">
        <v>15.511063838214449</v>
      </c>
      <c r="T87" s="123">
        <v>15.481774071772028</v>
      </c>
      <c r="U87" s="123">
        <v>15.140480815863546</v>
      </c>
      <c r="V87" s="123">
        <v>15.517262081335719</v>
      </c>
      <c r="W87" s="123">
        <v>14.679443660448813</v>
      </c>
      <c r="X87" s="123">
        <v>13.434401338172515</v>
      </c>
      <c r="Y87" s="123">
        <v>11.627008745686801</v>
      </c>
      <c r="DA87" s="130" t="s">
        <v>2996</v>
      </c>
    </row>
    <row r="88" spans="1:105" ht="12" customHeight="1" x14ac:dyDescent="0.25">
      <c r="A88" s="97" t="s">
        <v>132</v>
      </c>
      <c r="B88" s="99">
        <v>16.402606769416582</v>
      </c>
      <c r="C88" s="99">
        <v>16.303979958754468</v>
      </c>
      <c r="D88" s="99">
        <v>16.846251729604766</v>
      </c>
      <c r="E88" s="99">
        <v>16.921146436294642</v>
      </c>
      <c r="F88" s="99">
        <v>16.600615058188957</v>
      </c>
      <c r="G88" s="99">
        <v>17.616992005649738</v>
      </c>
      <c r="H88" s="99">
        <v>16.867931230007812</v>
      </c>
      <c r="I88" s="99">
        <v>16.99794310074811</v>
      </c>
      <c r="J88" s="99">
        <v>16.747382363358756</v>
      </c>
      <c r="K88" s="99">
        <v>16.23436219112012</v>
      </c>
      <c r="L88" s="99">
        <v>15.097496574564163</v>
      </c>
      <c r="M88" s="99">
        <v>14.575649438412466</v>
      </c>
      <c r="N88" s="99">
        <v>13.971968031448533</v>
      </c>
      <c r="O88" s="99">
        <v>13.261103062484224</v>
      </c>
      <c r="P88" s="99">
        <v>14.776459879567117</v>
      </c>
      <c r="Q88" s="99">
        <v>13.230429959204177</v>
      </c>
      <c r="R88" s="99">
        <v>14.485369233182624</v>
      </c>
      <c r="S88" s="99">
        <v>15.715086110385911</v>
      </c>
      <c r="T88" s="99">
        <v>15.763485903521035</v>
      </c>
      <c r="U88" s="99">
        <v>15.291526419476158</v>
      </c>
      <c r="V88" s="99">
        <v>14.86180350958081</v>
      </c>
      <c r="W88" s="99">
        <v>15.081781678801217</v>
      </c>
      <c r="X88" s="99">
        <v>13.224399873970233</v>
      </c>
      <c r="Y88" s="99">
        <v>11.993508260773149</v>
      </c>
      <c r="DA88" s="63" t="s">
        <v>2997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16.916904325568929</v>
      </c>
      <c r="F89" s="99">
        <v>16.596356097577448</v>
      </c>
      <c r="G89" s="99">
        <v>17.613422847551817</v>
      </c>
      <c r="H89" s="99">
        <v>16.865479242305874</v>
      </c>
      <c r="I89" s="99">
        <v>16.991069156809161</v>
      </c>
      <c r="J89" s="99">
        <v>16.740468026446251</v>
      </c>
      <c r="K89" s="99">
        <v>16.224622112008557</v>
      </c>
      <c r="L89" s="99">
        <v>15.088255367117412</v>
      </c>
      <c r="M89" s="99">
        <v>14.567533709387201</v>
      </c>
      <c r="N89" s="99">
        <v>13.967918716970171</v>
      </c>
      <c r="O89" s="99">
        <v>13.261822650988959</v>
      </c>
      <c r="P89" s="99">
        <v>14.770928332208255</v>
      </c>
      <c r="Q89" s="99">
        <v>13.232009971077311</v>
      </c>
      <c r="R89" s="99">
        <v>14.487217979429664</v>
      </c>
      <c r="S89" s="99">
        <v>15.716858853472141</v>
      </c>
      <c r="T89" s="99">
        <v>15.760419779550531</v>
      </c>
      <c r="U89" s="99">
        <v>15.287387988032782</v>
      </c>
      <c r="V89" s="99">
        <v>14.86106931660496</v>
      </c>
      <c r="W89" s="99">
        <v>15.068754485184098</v>
      </c>
      <c r="X89" s="99">
        <v>13.20854916501885</v>
      </c>
      <c r="Y89" s="99">
        <v>11.966611472519117</v>
      </c>
      <c r="DA89" s="63" t="s">
        <v>2998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8.2608952814269063</v>
      </c>
      <c r="F90" s="102">
        <v>8.1622794401651149</v>
      </c>
      <c r="G90" s="102">
        <v>8.37026156069218</v>
      </c>
      <c r="H90" s="102">
        <v>8.3779343371606743</v>
      </c>
      <c r="I90" s="102">
        <v>8.3115628403838606</v>
      </c>
      <c r="J90" s="102">
        <v>8.0365264472386286</v>
      </c>
      <c r="K90" s="102">
        <v>7.9151456649113721</v>
      </c>
      <c r="L90" s="102">
        <v>7.1932390092582317</v>
      </c>
      <c r="M90" s="102">
        <v>6.2179663563770005</v>
      </c>
      <c r="N90" s="102">
        <v>5.8025618546451545</v>
      </c>
      <c r="O90" s="102">
        <v>5.3709415723391105</v>
      </c>
      <c r="P90" s="102">
        <v>6.390620216421719</v>
      </c>
      <c r="Q90" s="102">
        <v>5.3639657800422338</v>
      </c>
      <c r="R90" s="102">
        <v>5.7041834133178346</v>
      </c>
      <c r="S90" s="102">
        <v>6.3947936326880725</v>
      </c>
      <c r="T90" s="102">
        <v>6.5676332666046964</v>
      </c>
      <c r="U90" s="102">
        <v>6.3583893245905401</v>
      </c>
      <c r="V90" s="102">
        <v>6.5525843756951643</v>
      </c>
      <c r="W90" s="102">
        <v>5.9367716779510333</v>
      </c>
      <c r="X90" s="102">
        <v>5.5700540939361725</v>
      </c>
      <c r="Y90" s="102">
        <v>4.4514660929948775</v>
      </c>
      <c r="DA90" s="131" t="s">
        <v>2999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8.6560090441420243</v>
      </c>
      <c r="F91" s="105">
        <v>8.4340766574123336</v>
      </c>
      <c r="G91" s="105">
        <v>9.2431612868596371</v>
      </c>
      <c r="H91" s="105">
        <v>8.4875449051452012</v>
      </c>
      <c r="I91" s="105">
        <v>8.6795063164252984</v>
      </c>
      <c r="J91" s="105">
        <v>8.7039415792076191</v>
      </c>
      <c r="K91" s="105">
        <v>8.309476447097186</v>
      </c>
      <c r="L91" s="105">
        <v>7.8950163578591823</v>
      </c>
      <c r="M91" s="105">
        <v>8.349567353010201</v>
      </c>
      <c r="N91" s="105">
        <v>8.1653568623250177</v>
      </c>
      <c r="O91" s="105">
        <v>7.8908810786498478</v>
      </c>
      <c r="P91" s="105">
        <v>8.3803081157865371</v>
      </c>
      <c r="Q91" s="105">
        <v>7.8680441910350805</v>
      </c>
      <c r="R91" s="105">
        <v>8.7830345661118265</v>
      </c>
      <c r="S91" s="105">
        <v>9.3220652207840704</v>
      </c>
      <c r="T91" s="105">
        <v>9.1927865129458333</v>
      </c>
      <c r="U91" s="105">
        <v>8.9289986634422398</v>
      </c>
      <c r="V91" s="105">
        <v>8.3084849409097981</v>
      </c>
      <c r="W91" s="105">
        <v>9.1319828072330615</v>
      </c>
      <c r="X91" s="105">
        <v>7.6384950710826773</v>
      </c>
      <c r="Y91" s="105">
        <v>7.5151453795242409</v>
      </c>
      <c r="DA91" s="132" t="s">
        <v>3000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16.516052857350068</v>
      </c>
      <c r="C96" s="102">
        <v>16.66036632292991</v>
      </c>
      <c r="D96" s="102">
        <v>16.656933571562512</v>
      </c>
      <c r="E96" s="102">
        <v>17.140551157748273</v>
      </c>
      <c r="F96" s="102">
        <v>16.833948426526018</v>
      </c>
      <c r="G96" s="102">
        <v>17.022921185435628</v>
      </c>
      <c r="H96" s="102">
        <v>17.601626848940324</v>
      </c>
      <c r="I96" s="102">
        <v>16.861989709272709</v>
      </c>
      <c r="J96" s="102">
        <v>16.212354963299322</v>
      </c>
      <c r="K96" s="102">
        <v>15.819710636614817</v>
      </c>
      <c r="L96" s="102">
        <v>15.953994893033466</v>
      </c>
      <c r="M96" s="102">
        <v>14.603492342773832</v>
      </c>
      <c r="N96" s="102">
        <v>14.16284003586143</v>
      </c>
      <c r="O96" s="102">
        <v>13.734912522884118</v>
      </c>
      <c r="P96" s="102">
        <v>14.104036015392488</v>
      </c>
      <c r="Q96" s="102">
        <v>14.217749402092256</v>
      </c>
      <c r="R96" s="102">
        <v>14.523169587736916</v>
      </c>
      <c r="S96" s="102">
        <v>15.408185849870328</v>
      </c>
      <c r="T96" s="102">
        <v>15.32977114604749</v>
      </c>
      <c r="U96" s="102">
        <v>15.058207185479263</v>
      </c>
      <c r="V96" s="102">
        <v>15.89583760190887</v>
      </c>
      <c r="W96" s="102">
        <v>14.42217918452455</v>
      </c>
      <c r="X96" s="102">
        <v>13.587160325142507</v>
      </c>
      <c r="Y96" s="102">
        <v>11.336589967627885</v>
      </c>
      <c r="DA96" s="131" t="s">
        <v>3005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17.129944226843815</v>
      </c>
      <c r="F97" s="105">
        <v>16.827412435611254</v>
      </c>
      <c r="G97" s="105">
        <v>17.020584212325566</v>
      </c>
      <c r="H97" s="105">
        <v>17.600865124981098</v>
      </c>
      <c r="I97" s="105">
        <v>16.857435225392951</v>
      </c>
      <c r="J97" s="105">
        <v>16.206552900908822</v>
      </c>
      <c r="K97" s="105">
        <v>15.814773998778662</v>
      </c>
      <c r="L97" s="105">
        <v>15.951294486803372</v>
      </c>
      <c r="M97" s="105">
        <v>14.60079203985776</v>
      </c>
      <c r="N97" s="105">
        <v>14.161552136922115</v>
      </c>
      <c r="O97" s="105">
        <v>13.735047831021069</v>
      </c>
      <c r="P97" s="105">
        <v>14.102289156095019</v>
      </c>
      <c r="Q97" s="105">
        <v>14.217117628335366</v>
      </c>
      <c r="R97" s="105">
        <v>14.522325394732706</v>
      </c>
      <c r="S97" s="105">
        <v>15.406568457125044</v>
      </c>
      <c r="T97" s="105">
        <v>15.325191835666077</v>
      </c>
      <c r="U97" s="105">
        <v>15.055449900912713</v>
      </c>
      <c r="V97" s="105">
        <v>15.89462184757455</v>
      </c>
      <c r="W97" s="105">
        <v>14.422156619812508</v>
      </c>
      <c r="X97" s="105">
        <v>13.591566432332497</v>
      </c>
      <c r="Y97" s="105">
        <v>11.333464080766344</v>
      </c>
      <c r="DA97" s="132" t="s">
        <v>3006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8.3650449766064767</v>
      </c>
      <c r="F98" s="99">
        <v>8.2763285624010354</v>
      </c>
      <c r="G98" s="99">
        <v>8.0880440592788663</v>
      </c>
      <c r="H98" s="99">
        <v>8.7446000587777863</v>
      </c>
      <c r="I98" s="99">
        <v>8.2456656290821186</v>
      </c>
      <c r="J98" s="99">
        <v>7.7790636785035927</v>
      </c>
      <c r="K98" s="99">
        <v>7.7150333367739652</v>
      </c>
      <c r="L98" s="99">
        <v>7.6070688737426275</v>
      </c>
      <c r="M98" s="99">
        <v>6.2339220510323985</v>
      </c>
      <c r="N98" s="99">
        <v>5.8841500253108858</v>
      </c>
      <c r="O98" s="99">
        <v>5.5625806396218556</v>
      </c>
      <c r="P98" s="99">
        <v>6.0997858069937596</v>
      </c>
      <c r="Q98" s="99">
        <v>5.7653667958316301</v>
      </c>
      <c r="R98" s="99">
        <v>5.71725790592442</v>
      </c>
      <c r="S98" s="99">
        <v>6.2670161285728501</v>
      </c>
      <c r="T98" s="99">
        <v>6.3853306246701669</v>
      </c>
      <c r="U98" s="99">
        <v>6.2625717962248117</v>
      </c>
      <c r="V98" s="99">
        <v>7.0122435135683929</v>
      </c>
      <c r="W98" s="99">
        <v>5.6761371683284629</v>
      </c>
      <c r="X98" s="99">
        <v>5.7369617350901523</v>
      </c>
      <c r="Y98" s="99">
        <v>4.2062117679255948</v>
      </c>
      <c r="DA98" s="63" t="s">
        <v>3007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8.7648992502373346</v>
      </c>
      <c r="F99" s="99">
        <v>8.5510838732102172</v>
      </c>
      <c r="G99" s="99">
        <v>8.9325401530466984</v>
      </c>
      <c r="H99" s="99">
        <v>8.8562650662033136</v>
      </c>
      <c r="I99" s="99">
        <v>8.6117695963108325</v>
      </c>
      <c r="J99" s="99">
        <v>8.4274892224052298</v>
      </c>
      <c r="K99" s="99">
        <v>8.0997406620046988</v>
      </c>
      <c r="L99" s="99">
        <v>8.3442256130607415</v>
      </c>
      <c r="M99" s="99">
        <v>8.3668699888253606</v>
      </c>
      <c r="N99" s="99">
        <v>8.2774021116112326</v>
      </c>
      <c r="O99" s="99">
        <v>8.1724671913992104</v>
      </c>
      <c r="P99" s="99">
        <v>8.0025033491012572</v>
      </c>
      <c r="Q99" s="99">
        <v>8.4517508325037376</v>
      </c>
      <c r="R99" s="99">
        <v>8.8050674888082838</v>
      </c>
      <c r="S99" s="99">
        <v>9.1395523285521936</v>
      </c>
      <c r="T99" s="99">
        <v>8.9398612109959128</v>
      </c>
      <c r="U99" s="99">
        <v>8.792878104687901</v>
      </c>
      <c r="V99" s="99">
        <v>8.8823783340061535</v>
      </c>
      <c r="W99" s="99">
        <v>8.7460194514840452</v>
      </c>
      <c r="X99" s="99">
        <v>7.8546046972423449</v>
      </c>
      <c r="Y99" s="99">
        <v>7.1272523128407483</v>
      </c>
      <c r="DA99" s="63" t="s">
        <v>3008</v>
      </c>
    </row>
    <row r="100" spans="1:105" ht="12" customHeight="1" x14ac:dyDescent="0.25">
      <c r="A100" s="121" t="s">
        <v>54</v>
      </c>
      <c r="B100" s="123">
        <v>8.0236609687191169</v>
      </c>
      <c r="C100" s="123">
        <v>8.0384422989719937</v>
      </c>
      <c r="D100" s="123">
        <v>7.9701761000770865</v>
      </c>
      <c r="E100" s="123">
        <v>8.1911593501731748</v>
      </c>
      <c r="F100" s="123">
        <v>8.1245270956062807</v>
      </c>
      <c r="G100" s="123">
        <v>8.216450364580929</v>
      </c>
      <c r="H100" s="123">
        <v>8.7620296040405794</v>
      </c>
      <c r="I100" s="123">
        <v>7.9335912558982775</v>
      </c>
      <c r="J100" s="123">
        <v>8.228192946113932</v>
      </c>
      <c r="K100" s="123">
        <v>8.6173706820019795</v>
      </c>
      <c r="L100" s="123">
        <v>8.9407985115624111</v>
      </c>
      <c r="M100" s="123">
        <v>8.0057335511985226</v>
      </c>
      <c r="N100" s="123">
        <v>8.3921340140351823</v>
      </c>
      <c r="O100" s="123">
        <v>8.2756446173918299</v>
      </c>
      <c r="P100" s="123">
        <v>7.3450411532542441</v>
      </c>
      <c r="Q100" s="123">
        <v>7.6387152621918784</v>
      </c>
      <c r="R100" s="123">
        <v>7.6689001878713539</v>
      </c>
      <c r="S100" s="123">
        <v>7.6157937237011462</v>
      </c>
      <c r="T100" s="123">
        <v>7.3150984853268399</v>
      </c>
      <c r="U100" s="123">
        <v>7.0418908354353524</v>
      </c>
      <c r="V100" s="123">
        <v>7.4833266652349995</v>
      </c>
      <c r="W100" s="123">
        <v>8.5030337079525147</v>
      </c>
      <c r="X100" s="123">
        <v>6.9832179277124276</v>
      </c>
      <c r="Y100" s="123">
        <v>6.7949596232824225</v>
      </c>
      <c r="DA100" s="130" t="s">
        <v>3009</v>
      </c>
    </row>
    <row r="101" spans="1:105" ht="12" customHeight="1" x14ac:dyDescent="0.25">
      <c r="A101" s="97" t="s">
        <v>202</v>
      </c>
      <c r="B101" s="99">
        <v>8.0458091051556817</v>
      </c>
      <c r="C101" s="99">
        <v>7.8096336445785441</v>
      </c>
      <c r="D101" s="99">
        <v>8.0002668559511587</v>
      </c>
      <c r="E101" s="99">
        <v>8.068951387408978</v>
      </c>
      <c r="F101" s="99">
        <v>8.0765703308388996</v>
      </c>
      <c r="G101" s="99">
        <v>8.3683271639862955</v>
      </c>
      <c r="H101" s="99">
        <v>8.582210932851293</v>
      </c>
      <c r="I101" s="99">
        <v>7.9516943374012143</v>
      </c>
      <c r="J101" s="99">
        <v>8.3771824866596791</v>
      </c>
      <c r="K101" s="99">
        <v>8.8810248409613894</v>
      </c>
      <c r="L101" s="99">
        <v>8.6315663794006614</v>
      </c>
      <c r="M101" s="99">
        <v>8.5307392330800305</v>
      </c>
      <c r="N101" s="99">
        <v>7.8038458529886432</v>
      </c>
      <c r="O101" s="99">
        <v>7.1989018038344668</v>
      </c>
      <c r="P101" s="99">
        <v>8.4901996044066941</v>
      </c>
      <c r="Q101" s="99">
        <v>7.0500996635117179</v>
      </c>
      <c r="R101" s="99">
        <v>7.9057962226504266</v>
      </c>
      <c r="S101" s="99">
        <v>7.4005850337974355</v>
      </c>
      <c r="T101" s="99">
        <v>8.0037370576445248</v>
      </c>
      <c r="U101" s="99">
        <v>8.0068741812597501</v>
      </c>
      <c r="V101" s="99">
        <v>9.4888192545408891</v>
      </c>
      <c r="W101" s="99">
        <v>8.1412925272340591</v>
      </c>
      <c r="X101" s="99">
        <v>5.8871748714204086</v>
      </c>
      <c r="Y101" s="99">
        <v>7.0337243799236404</v>
      </c>
      <c r="DA101" s="63" t="s">
        <v>3010</v>
      </c>
    </row>
    <row r="102" spans="1:105" ht="12" customHeight="1" x14ac:dyDescent="0.25">
      <c r="A102" s="97" t="s">
        <v>50</v>
      </c>
      <c r="B102" s="99">
        <v>7.8320054977476179</v>
      </c>
      <c r="C102" s="99">
        <v>8.4933404529119088</v>
      </c>
      <c r="D102" s="99">
        <v>7.9384550760428567</v>
      </c>
      <c r="E102" s="99">
        <v>7.8257750902305654</v>
      </c>
      <c r="F102" s="99">
        <v>9.1813231221899265</v>
      </c>
      <c r="G102" s="99">
        <v>7.1780467287334631</v>
      </c>
      <c r="H102" s="99">
        <v>8.6545155146458033</v>
      </c>
      <c r="I102" s="99">
        <v>8.7906835668249297</v>
      </c>
      <c r="J102" s="99">
        <v>6.890671712039194</v>
      </c>
      <c r="K102" s="99">
        <v>2.0636421999288199</v>
      </c>
      <c r="L102" s="99">
        <v>6.9732415834160584</v>
      </c>
      <c r="M102" s="99">
        <v>9.0324789642531957</v>
      </c>
      <c r="N102" s="99">
        <v>9.2625694635217517</v>
      </c>
      <c r="O102" s="99">
        <v>6.7419342079325597</v>
      </c>
      <c r="P102" s="99">
        <v>9.8955920148923902</v>
      </c>
      <c r="Q102" s="99">
        <v>8.1281577046537574</v>
      </c>
      <c r="R102" s="99">
        <v>6.2699333412854923</v>
      </c>
      <c r="S102" s="99">
        <v>6.5252938420679003</v>
      </c>
      <c r="T102" s="99">
        <v>7.9973932223226125</v>
      </c>
      <c r="U102" s="99">
        <v>7.0655971567321405</v>
      </c>
      <c r="V102" s="99">
        <v>8.5720812521193412</v>
      </c>
      <c r="W102" s="99">
        <v>7.3451311489950433</v>
      </c>
      <c r="X102" s="99">
        <v>6.2170115420999146</v>
      </c>
      <c r="Y102" s="99">
        <v>6.8780002370309594</v>
      </c>
      <c r="DA102" s="63" t="s">
        <v>3011</v>
      </c>
    </row>
    <row r="103" spans="1:105" ht="12" customHeight="1" x14ac:dyDescent="0.25">
      <c r="A103" s="109" t="s">
        <v>120</v>
      </c>
      <c r="B103" s="110">
        <v>8.03788567405641</v>
      </c>
      <c r="C103" s="110">
        <v>8.0201992871522148</v>
      </c>
      <c r="D103" s="110">
        <v>7.9698990836752968</v>
      </c>
      <c r="E103" s="110">
        <v>8.2240117851106387</v>
      </c>
      <c r="F103" s="110">
        <v>8.0724478003308775</v>
      </c>
      <c r="G103" s="110">
        <v>8.2464962271931181</v>
      </c>
      <c r="H103" s="110">
        <v>8.7807952040481041</v>
      </c>
      <c r="I103" s="110">
        <v>7.9094314491186353</v>
      </c>
      <c r="J103" s="110">
        <v>8.2470557519107057</v>
      </c>
      <c r="K103" s="110">
        <v>8.7506855042319369</v>
      </c>
      <c r="L103" s="110">
        <v>9.0139789638238934</v>
      </c>
      <c r="M103" s="110">
        <v>7.9304867220032769</v>
      </c>
      <c r="N103" s="110">
        <v>8.4017924103391746</v>
      </c>
      <c r="O103" s="110">
        <v>8.4294626440363487</v>
      </c>
      <c r="P103" s="110">
        <v>7.122851719112373</v>
      </c>
      <c r="Q103" s="110">
        <v>7.6669057956208535</v>
      </c>
      <c r="R103" s="110">
        <v>7.7029461478233934</v>
      </c>
      <c r="S103" s="110">
        <v>7.6767984210472102</v>
      </c>
      <c r="T103" s="110">
        <v>7.2293926347824495</v>
      </c>
      <c r="U103" s="110">
        <v>6.9639287620439383</v>
      </c>
      <c r="V103" s="110">
        <v>7.3058379194859047</v>
      </c>
      <c r="W103" s="110">
        <v>8.5533446134576963</v>
      </c>
      <c r="X103" s="110">
        <v>7.0436406886788401</v>
      </c>
      <c r="Y103" s="110">
        <v>6.7850381340230177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128.71310371293717</v>
      </c>
      <c r="C124" s="118">
        <f t="shared" si="42"/>
        <v>141.25059956031865</v>
      </c>
      <c r="D124" s="118">
        <f t="shared" si="42"/>
        <v>137.05593166216585</v>
      </c>
      <c r="E124" s="118">
        <f t="shared" si="42"/>
        <v>138.51044033544829</v>
      </c>
      <c r="F124" s="118">
        <f t="shared" si="42"/>
        <v>133.90547087445006</v>
      </c>
      <c r="G124" s="118">
        <f t="shared" si="42"/>
        <v>133.447081818968</v>
      </c>
      <c r="H124" s="118">
        <f t="shared" si="42"/>
        <v>129.76837931857824</v>
      </c>
      <c r="I124" s="118">
        <f t="shared" si="42"/>
        <v>130.1312757514917</v>
      </c>
      <c r="J124" s="118">
        <f t="shared" si="42"/>
        <v>131.61400843674591</v>
      </c>
      <c r="K124" s="118">
        <f t="shared" si="42"/>
        <v>130.79227634497155</v>
      </c>
      <c r="L124" s="118">
        <f t="shared" si="42"/>
        <v>147.28589397458379</v>
      </c>
      <c r="M124" s="118">
        <f t="shared" si="42"/>
        <v>133.60114844599755</v>
      </c>
      <c r="N124" s="118">
        <f t="shared" si="42"/>
        <v>141.06617560772258</v>
      </c>
      <c r="O124" s="118">
        <f t="shared" si="42"/>
        <v>145.0504681975433</v>
      </c>
      <c r="P124" s="118">
        <f t="shared" si="42"/>
        <v>125.14511878187042</v>
      </c>
      <c r="Q124" s="118">
        <f t="shared" si="42"/>
        <v>129.37348247488043</v>
      </c>
      <c r="R124" s="118">
        <f t="shared" ref="R124:V124" si="43">R125+R128+R130+R139</f>
        <v>136.47295877107828</v>
      </c>
      <c r="S124" s="118">
        <f t="shared" si="43"/>
        <v>139.86489574538592</v>
      </c>
      <c r="T124" s="118">
        <f t="shared" si="43"/>
        <v>134.06615007481415</v>
      </c>
      <c r="U124" s="118">
        <f t="shared" si="43"/>
        <v>132.07740163197903</v>
      </c>
      <c r="V124" s="118">
        <f t="shared" si="43"/>
        <v>134.98281255778872</v>
      </c>
      <c r="W124" s="118">
        <f t="shared" ref="W124:Y124" si="44">W125+W128+W130+W139</f>
        <v>151.94706058075053</v>
      </c>
      <c r="X124" s="118">
        <f t="shared" si="44"/>
        <v>135.85709148024691</v>
      </c>
      <c r="Y124" s="118">
        <f t="shared" si="44"/>
        <v>117.25649556438138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104.40448981767408</v>
      </c>
      <c r="C125" s="123">
        <f t="shared" si="45"/>
        <v>116.26538916823792</v>
      </c>
      <c r="D125" s="123">
        <f t="shared" si="45"/>
        <v>112.11508406806314</v>
      </c>
      <c r="E125" s="123">
        <f t="shared" si="45"/>
        <v>113.0491038562751</v>
      </c>
      <c r="F125" s="123">
        <f t="shared" si="45"/>
        <v>109.1893959500257</v>
      </c>
      <c r="G125" s="123">
        <f t="shared" si="45"/>
        <v>107.49005735665777</v>
      </c>
      <c r="H125" s="123">
        <f t="shared" si="45"/>
        <v>104.34608455521034</v>
      </c>
      <c r="I125" s="123">
        <f t="shared" si="45"/>
        <v>105.0009509735834</v>
      </c>
      <c r="J125" s="123">
        <f t="shared" si="45"/>
        <v>106.54179971807095</v>
      </c>
      <c r="K125" s="123">
        <f t="shared" si="45"/>
        <v>106.51223182410425</v>
      </c>
      <c r="L125" s="123">
        <f t="shared" si="45"/>
        <v>122.19888858818345</v>
      </c>
      <c r="M125" s="123">
        <f t="shared" si="45"/>
        <v>111.30982656919004</v>
      </c>
      <c r="N125" s="123">
        <f t="shared" si="45"/>
        <v>118.15766305937713</v>
      </c>
      <c r="O125" s="123">
        <f t="shared" si="45"/>
        <v>122.23379107744117</v>
      </c>
      <c r="P125" s="123">
        <f t="shared" si="45"/>
        <v>104.06241338695062</v>
      </c>
      <c r="Q125" s="123">
        <f t="shared" si="45"/>
        <v>107.44817390007174</v>
      </c>
      <c r="R125" s="123">
        <f t="shared" ref="R125:V125" si="46">SUM(R126:R127)</f>
        <v>113.7547646438158</v>
      </c>
      <c r="S125" s="123">
        <f t="shared" si="46"/>
        <v>116.12828926868285</v>
      </c>
      <c r="T125" s="123">
        <f t="shared" si="46"/>
        <v>111.0555864341257</v>
      </c>
      <c r="U125" s="123">
        <f t="shared" si="46"/>
        <v>109.67389255136818</v>
      </c>
      <c r="V125" s="123">
        <f t="shared" si="46"/>
        <v>111.76463449963194</v>
      </c>
      <c r="W125" s="123">
        <f t="shared" ref="W125:Y125" si="47">SUM(W126:W127)</f>
        <v>127.73448975860563</v>
      </c>
      <c r="X125" s="123">
        <f t="shared" si="47"/>
        <v>115.03708705840248</v>
      </c>
      <c r="Y125" s="123">
        <f t="shared" si="47"/>
        <v>98.524716445712798</v>
      </c>
      <c r="DA125" s="130" t="s">
        <v>3032</v>
      </c>
    </row>
    <row r="126" spans="1:105" ht="12" customHeight="1" x14ac:dyDescent="0.25">
      <c r="A126" s="97" t="s">
        <v>198</v>
      </c>
      <c r="B126" s="99">
        <v>103.95431954781222</v>
      </c>
      <c r="C126" s="99">
        <v>115.76966594369827</v>
      </c>
      <c r="D126" s="99">
        <v>111.65294229672814</v>
      </c>
      <c r="E126" s="99">
        <v>112.58802516620709</v>
      </c>
      <c r="F126" s="99">
        <v>108.75385801454225</v>
      </c>
      <c r="G126" s="99">
        <v>107.06944157474967</v>
      </c>
      <c r="H126" s="99">
        <v>103.94064471964606</v>
      </c>
      <c r="I126" s="99">
        <v>104.60998705801576</v>
      </c>
      <c r="J126" s="99">
        <v>106.14995961671184</v>
      </c>
      <c r="K126" s="99">
        <v>106.12327438466619</v>
      </c>
      <c r="L126" s="99">
        <v>121.74503974566916</v>
      </c>
      <c r="M126" s="99">
        <v>110.91957375044312</v>
      </c>
      <c r="N126" s="99">
        <v>117.73986025625462</v>
      </c>
      <c r="O126" s="99">
        <v>121.80243242577768</v>
      </c>
      <c r="P126" s="99">
        <v>103.71098402025682</v>
      </c>
      <c r="Q126" s="99">
        <v>107.08124076064369</v>
      </c>
      <c r="R126" s="99">
        <v>113.36349751011447</v>
      </c>
      <c r="S126" s="99">
        <v>115.72789364105031</v>
      </c>
      <c r="T126" s="99">
        <v>110.67624513370657</v>
      </c>
      <c r="U126" s="99">
        <v>109.29751939604222</v>
      </c>
      <c r="V126" s="99">
        <v>111.37958616632677</v>
      </c>
      <c r="W126" s="99">
        <v>127.29716689651752</v>
      </c>
      <c r="X126" s="99">
        <v>114.649320892639</v>
      </c>
      <c r="Y126" s="99">
        <v>98.197217158810673</v>
      </c>
      <c r="DA126" s="63" t="s">
        <v>3033</v>
      </c>
    </row>
    <row r="127" spans="1:105" ht="12" customHeight="1" x14ac:dyDescent="0.25">
      <c r="A127" s="97" t="s">
        <v>53</v>
      </c>
      <c r="B127" s="99">
        <v>0.45017026986185593</v>
      </c>
      <c r="C127" s="99">
        <v>0.49572322453964446</v>
      </c>
      <c r="D127" s="99">
        <v>0.46214177133500545</v>
      </c>
      <c r="E127" s="99">
        <v>0.46107869006801344</v>
      </c>
      <c r="F127" s="99">
        <v>0.43553793548345499</v>
      </c>
      <c r="G127" s="99">
        <v>0.42061578190809179</v>
      </c>
      <c r="H127" s="99">
        <v>0.40543983556427465</v>
      </c>
      <c r="I127" s="99">
        <v>0.39096391556763904</v>
      </c>
      <c r="J127" s="99">
        <v>0.39184010135910285</v>
      </c>
      <c r="K127" s="99">
        <v>0.38895743943805711</v>
      </c>
      <c r="L127" s="99">
        <v>0.45384884251428315</v>
      </c>
      <c r="M127" s="99">
        <v>0.39025281874692169</v>
      </c>
      <c r="N127" s="99">
        <v>0.41780280312251533</v>
      </c>
      <c r="O127" s="99">
        <v>0.43135865166349152</v>
      </c>
      <c r="P127" s="99">
        <v>0.35142936669380964</v>
      </c>
      <c r="Q127" s="99">
        <v>0.36693313942803685</v>
      </c>
      <c r="R127" s="99">
        <v>0.39126713370133093</v>
      </c>
      <c r="S127" s="99">
        <v>0.40039562763253372</v>
      </c>
      <c r="T127" s="99">
        <v>0.37934130041913161</v>
      </c>
      <c r="U127" s="99">
        <v>0.37637315532595983</v>
      </c>
      <c r="V127" s="99">
        <v>0.38504833330515709</v>
      </c>
      <c r="W127" s="99">
        <v>0.43732286208810928</v>
      </c>
      <c r="X127" s="99">
        <v>0.38776616576348166</v>
      </c>
      <c r="Y127" s="99">
        <v>0.32749928690212843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4.6989953222187623E-2</v>
      </c>
      <c r="C128" s="123">
        <f t="shared" si="48"/>
        <v>4.1341905561645312E-2</v>
      </c>
      <c r="D128" s="123">
        <f t="shared" si="48"/>
        <v>4.1070793353635116E-2</v>
      </c>
      <c r="E128" s="123">
        <f t="shared" si="48"/>
        <v>5.4340415220263297E-2</v>
      </c>
      <c r="F128" s="123">
        <f t="shared" si="48"/>
        <v>4.5615570771114403E-2</v>
      </c>
      <c r="G128" s="123">
        <f t="shared" si="48"/>
        <v>4.9822517002348715E-2</v>
      </c>
      <c r="H128" s="123">
        <f t="shared" si="48"/>
        <v>6.0950562773302387E-2</v>
      </c>
      <c r="I128" s="123">
        <f t="shared" si="48"/>
        <v>6.3058125852554048E-2</v>
      </c>
      <c r="J128" s="123">
        <f t="shared" si="48"/>
        <v>6.7047750723799371E-2</v>
      </c>
      <c r="K128" s="123">
        <f t="shared" si="48"/>
        <v>7.9272226938701715E-2</v>
      </c>
      <c r="L128" s="123">
        <f t="shared" si="48"/>
        <v>0.10415503287776395</v>
      </c>
      <c r="M128" s="123">
        <f t="shared" si="48"/>
        <v>0.11654877502469993</v>
      </c>
      <c r="N128" s="123">
        <f t="shared" si="48"/>
        <v>0.14391843682020161</v>
      </c>
      <c r="O128" s="123">
        <f t="shared" si="48"/>
        <v>0.20582523762861954</v>
      </c>
      <c r="P128" s="123">
        <f t="shared" si="48"/>
        <v>0.19030389652189431</v>
      </c>
      <c r="Q128" s="123">
        <f t="shared" si="48"/>
        <v>0.37493464055406878</v>
      </c>
      <c r="R128" s="123">
        <f t="shared" si="48"/>
        <v>0.34765144924290398</v>
      </c>
      <c r="S128" s="123">
        <f t="shared" si="48"/>
        <v>0.33104212999739729</v>
      </c>
      <c r="T128" s="123">
        <f t="shared" si="48"/>
        <v>0.41271527127399565</v>
      </c>
      <c r="U128" s="123">
        <f t="shared" si="48"/>
        <v>0.43198841647089986</v>
      </c>
      <c r="V128" s="123">
        <f t="shared" si="48"/>
        <v>0.39827368396792223</v>
      </c>
      <c r="W128" s="123">
        <f t="shared" si="48"/>
        <v>0.46510016779743268</v>
      </c>
      <c r="X128" s="123">
        <f t="shared" si="48"/>
        <v>0.56847683206784771</v>
      </c>
      <c r="Y128" s="123">
        <f t="shared" si="48"/>
        <v>0.54883521254819401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4.6989953222187623E-2</v>
      </c>
      <c r="C129" s="99">
        <f>RES_hhdet_tesh!C129/RES_summary!C$19</f>
        <v>4.1341905561645312E-2</v>
      </c>
      <c r="D129" s="99">
        <f>RES_hhdet_tesh!D129/RES_summary!D$19</f>
        <v>4.1070793353635116E-2</v>
      </c>
      <c r="E129" s="99">
        <f>RES_hhdet_tesh!E129/RES_summary!E$19</f>
        <v>5.4340415220263297E-2</v>
      </c>
      <c r="F129" s="99">
        <f>RES_hhdet_tesh!F129/RES_summary!F$19</f>
        <v>4.5615570771114403E-2</v>
      </c>
      <c r="G129" s="99">
        <f>RES_hhdet_tesh!G129/RES_summary!G$19</f>
        <v>4.9822517002348715E-2</v>
      </c>
      <c r="H129" s="99">
        <f>RES_hhdet_tesh!H129/RES_summary!H$19</f>
        <v>6.0950562773302387E-2</v>
      </c>
      <c r="I129" s="99">
        <f>RES_hhdet_tesh!I129/RES_summary!I$19</f>
        <v>6.3058125852554048E-2</v>
      </c>
      <c r="J129" s="99">
        <f>RES_hhdet_tesh!J129/RES_summary!J$19</f>
        <v>6.7047750723799371E-2</v>
      </c>
      <c r="K129" s="99">
        <f>RES_hhdet_tesh!K129/RES_summary!K$19</f>
        <v>7.9272226938701715E-2</v>
      </c>
      <c r="L129" s="99">
        <f>RES_hhdet_tesh!L129/RES_summary!L$19</f>
        <v>0.10415503287776395</v>
      </c>
      <c r="M129" s="99">
        <f>RES_hhdet_tesh!M129/RES_summary!M$19</f>
        <v>0.11654877502469993</v>
      </c>
      <c r="N129" s="99">
        <f>RES_hhdet_tesh!N129/RES_summary!N$19</f>
        <v>0.14391843682020161</v>
      </c>
      <c r="O129" s="99">
        <f>RES_hhdet_tesh!O129/RES_summary!O$19</f>
        <v>0.20582523762861954</v>
      </c>
      <c r="P129" s="99">
        <f>RES_hhdet_tesh!P129/RES_summary!P$19</f>
        <v>0.19030389652189431</v>
      </c>
      <c r="Q129" s="99">
        <f>RES_hhdet_tesh!Q129/RES_summary!Q$19</f>
        <v>0.37493464055406878</v>
      </c>
      <c r="R129" s="99">
        <f>RES_hhdet_tesh!R129/RES_summary!R$19</f>
        <v>0.34765144924290398</v>
      </c>
      <c r="S129" s="99">
        <f>RES_hhdet_tesh!S129/RES_summary!S$19</f>
        <v>0.33104212999739729</v>
      </c>
      <c r="T129" s="99">
        <f>RES_hhdet_tesh!T129/RES_summary!T$19</f>
        <v>0.41271527127399565</v>
      </c>
      <c r="U129" s="99">
        <f>RES_hhdet_tesh!U129/RES_summary!U$19</f>
        <v>0.43198841647089986</v>
      </c>
      <c r="V129" s="99">
        <f>RES_hhdet_tesh!V129/RES_summary!V$19</f>
        <v>0.39827368396792223</v>
      </c>
      <c r="W129" s="99">
        <f>RES_hhdet_tesh!W129/RES_summary!W$19</f>
        <v>0.46510016779743268</v>
      </c>
      <c r="X129" s="99">
        <f>RES_hhdet_tesh!X129/RES_summary!X$19</f>
        <v>0.56847683206784771</v>
      </c>
      <c r="Y129" s="99">
        <f>RES_hhdet_tesh!Y129/RES_summary!Y$19</f>
        <v>0.54883521254819401</v>
      </c>
      <c r="DA129" s="63" t="s">
        <v>3036</v>
      </c>
    </row>
    <row r="130" spans="1:105" ht="12" customHeight="1" x14ac:dyDescent="0.25">
      <c r="A130" s="121" t="s">
        <v>55</v>
      </c>
      <c r="B130" s="123">
        <v>16.239724657374545</v>
      </c>
      <c r="C130" s="123">
        <v>16.887249464574186</v>
      </c>
      <c r="D130" s="123">
        <v>16.932083564935017</v>
      </c>
      <c r="E130" s="123">
        <v>17.208010120481301</v>
      </c>
      <c r="F130" s="123">
        <v>16.535876779384122</v>
      </c>
      <c r="G130" s="123">
        <v>17.708833391595341</v>
      </c>
      <c r="H130" s="123">
        <v>16.585228067963961</v>
      </c>
      <c r="I130" s="123">
        <v>17.133002388529352</v>
      </c>
      <c r="J130" s="123">
        <v>16.791527979341318</v>
      </c>
      <c r="K130" s="123">
        <v>15.606281588184871</v>
      </c>
      <c r="L130" s="123">
        <v>16.017103910000024</v>
      </c>
      <c r="M130" s="123">
        <v>14.211704358800031</v>
      </c>
      <c r="N130" s="123">
        <v>14.32982694453683</v>
      </c>
      <c r="O130" s="123">
        <v>14.252790266808447</v>
      </c>
      <c r="P130" s="123">
        <v>13.644455075004753</v>
      </c>
      <c r="Q130" s="123">
        <v>13.863002496904512</v>
      </c>
      <c r="R130" s="123">
        <v>14.723166943939235</v>
      </c>
      <c r="S130" s="123">
        <v>15.770918740810814</v>
      </c>
      <c r="T130" s="123">
        <v>15.341372825028003</v>
      </c>
      <c r="U130" s="123">
        <v>15.004260535703185</v>
      </c>
      <c r="V130" s="123">
        <v>15.476570873509024</v>
      </c>
      <c r="W130" s="123">
        <v>15.222353855841895</v>
      </c>
      <c r="X130" s="123">
        <v>13.224823014731731</v>
      </c>
      <c r="Y130" s="123">
        <v>11.396137461068099</v>
      </c>
      <c r="DA130" s="130" t="s">
        <v>3037</v>
      </c>
    </row>
    <row r="131" spans="1:105" ht="12" customHeight="1" x14ac:dyDescent="0.25">
      <c r="A131" s="97" t="s">
        <v>128</v>
      </c>
      <c r="B131" s="99">
        <v>16.232477873004029</v>
      </c>
      <c r="C131" s="99">
        <v>16.893120938451151</v>
      </c>
      <c r="D131" s="99">
        <v>16.938737595790201</v>
      </c>
      <c r="E131" s="99">
        <v>17.209462303523459</v>
      </c>
      <c r="F131" s="99">
        <v>16.529662875486789</v>
      </c>
      <c r="G131" s="99">
        <v>17.721795385063775</v>
      </c>
      <c r="H131" s="99">
        <v>16.566848787640392</v>
      </c>
      <c r="I131" s="99">
        <v>17.137987769560507</v>
      </c>
      <c r="J131" s="99">
        <v>16.801672006514668</v>
      </c>
      <c r="K131" s="99">
        <v>15.602937111559983</v>
      </c>
      <c r="L131" s="99">
        <v>16.018466586494917</v>
      </c>
      <c r="M131" s="99">
        <v>14.205634846458553</v>
      </c>
      <c r="N131" s="99">
        <v>14.3329639901766</v>
      </c>
      <c r="O131" s="99">
        <v>14.26176978742506</v>
      </c>
      <c r="P131" s="99">
        <v>13.637976518204471</v>
      </c>
      <c r="Q131" s="99">
        <v>13.858604514123503</v>
      </c>
      <c r="R131" s="99">
        <v>14.727408077247686</v>
      </c>
      <c r="S131" s="99">
        <v>15.776549827101359</v>
      </c>
      <c r="T131" s="99">
        <v>15.342309184404915</v>
      </c>
      <c r="U131" s="99">
        <v>15.004235608636131</v>
      </c>
      <c r="V131" s="99">
        <v>15.473149061797985</v>
      </c>
      <c r="W131" s="99">
        <v>15.236545487667412</v>
      </c>
      <c r="X131" s="99">
        <v>13.2219254578914</v>
      </c>
      <c r="Y131" s="99">
        <v>11.397800750523787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17.191511018299604</v>
      </c>
      <c r="F132" s="99">
        <v>16.51342947393783</v>
      </c>
      <c r="G132" s="99">
        <v>17.705388987464001</v>
      </c>
      <c r="H132" s="99">
        <v>16.552029780833749</v>
      </c>
      <c r="I132" s="99">
        <v>17.119563977424548</v>
      </c>
      <c r="J132" s="99">
        <v>16.781388750999245</v>
      </c>
      <c r="K132" s="99">
        <v>15.58215653642694</v>
      </c>
      <c r="L132" s="99">
        <v>15.994968554534347</v>
      </c>
      <c r="M132" s="99">
        <v>14.189213659641736</v>
      </c>
      <c r="N132" s="99">
        <v>14.32022771146948</v>
      </c>
      <c r="O132" s="99">
        <v>14.253881729321893</v>
      </c>
      <c r="P132" s="99">
        <v>13.632304154072123</v>
      </c>
      <c r="Q132" s="99">
        <v>13.857972277590935</v>
      </c>
      <c r="R132" s="99">
        <v>14.725708500823661</v>
      </c>
      <c r="S132" s="99">
        <v>15.778386890136</v>
      </c>
      <c r="T132" s="99">
        <v>15.347114512626371</v>
      </c>
      <c r="U132" s="99">
        <v>15.010773704525892</v>
      </c>
      <c r="V132" s="99">
        <v>15.492000379752371</v>
      </c>
      <c r="W132" s="99">
        <v>15.23488120947235</v>
      </c>
      <c r="X132" s="99">
        <v>13.214047775098189</v>
      </c>
      <c r="Y132" s="99">
        <v>11.371369112411156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8.3952021723547627</v>
      </c>
      <c r="F133" s="102">
        <v>8.120960204521019</v>
      </c>
      <c r="G133" s="102">
        <v>8.4156428388677806</v>
      </c>
      <c r="H133" s="102">
        <v>8.2202951601551657</v>
      </c>
      <c r="I133" s="102">
        <v>8.3743046720903145</v>
      </c>
      <c r="J133" s="102">
        <v>8.0574193534000464</v>
      </c>
      <c r="K133" s="102">
        <v>7.6000511739518277</v>
      </c>
      <c r="L133" s="102">
        <v>7.6282542517229004</v>
      </c>
      <c r="M133" s="102">
        <v>6.0546735406606516</v>
      </c>
      <c r="N133" s="102">
        <v>5.9509115510936228</v>
      </c>
      <c r="O133" s="102">
        <v>5.7760244204548048</v>
      </c>
      <c r="P133" s="102">
        <v>5.8953909670320623</v>
      </c>
      <c r="Q133" s="102">
        <v>5.617639595218388</v>
      </c>
      <c r="R133" s="102">
        <v>5.798822164544581</v>
      </c>
      <c r="S133" s="102">
        <v>6.420086744038505</v>
      </c>
      <c r="T133" s="102">
        <v>6.3945539770727873</v>
      </c>
      <c r="U133" s="102">
        <v>6.2433940851126275</v>
      </c>
      <c r="V133" s="102">
        <v>6.8345550925080518</v>
      </c>
      <c r="W133" s="102">
        <v>6.0012794534212706</v>
      </c>
      <c r="X133" s="102">
        <v>5.5738789224443801</v>
      </c>
      <c r="Y133" s="102">
        <v>4.2214564892380047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8.7963088459448429</v>
      </c>
      <c r="F134" s="105">
        <v>8.3924692694168126</v>
      </c>
      <c r="G134" s="105">
        <v>9.2897461485962189</v>
      </c>
      <c r="H134" s="105">
        <v>8.3317346206785814</v>
      </c>
      <c r="I134" s="105">
        <v>8.7452593053342333</v>
      </c>
      <c r="J134" s="105">
        <v>8.7239693975991965</v>
      </c>
      <c r="K134" s="105">
        <v>7.9821053624751102</v>
      </c>
      <c r="L134" s="105">
        <v>8.366714302811447</v>
      </c>
      <c r="M134" s="105">
        <v>8.134540118981084</v>
      </c>
      <c r="N134" s="105">
        <v>8.3693161603758561</v>
      </c>
      <c r="O134" s="105">
        <v>8.4778573088670868</v>
      </c>
      <c r="P134" s="105">
        <v>7.7369131870400576</v>
      </c>
      <c r="Q134" s="105">
        <v>8.2403326823725482</v>
      </c>
      <c r="R134" s="105">
        <v>8.9268863362790807</v>
      </c>
      <c r="S134" s="105">
        <v>9.3583001460974913</v>
      </c>
      <c r="T134" s="105">
        <v>8.9525605355535856</v>
      </c>
      <c r="U134" s="105">
        <v>8.7673796194132638</v>
      </c>
      <c r="V134" s="105">
        <v>8.6574452872443199</v>
      </c>
      <c r="W134" s="105">
        <v>9.2336017560510815</v>
      </c>
      <c r="X134" s="105">
        <v>7.6401688526538099</v>
      </c>
      <c r="Y134" s="105">
        <v>7.14991262317315</v>
      </c>
      <c r="DA134" s="132" t="s">
        <v>3041</v>
      </c>
    </row>
    <row r="135" spans="1:105" ht="12" customHeight="1" x14ac:dyDescent="0.25">
      <c r="A135" s="106" t="s">
        <v>122</v>
      </c>
      <c r="B135" s="102">
        <v>16.516052857350068</v>
      </c>
      <c r="C135" s="102">
        <v>16.660065142995474</v>
      </c>
      <c r="D135" s="102">
        <v>16.658211710807084</v>
      </c>
      <c r="E135" s="102">
        <v>17.143771634623512</v>
      </c>
      <c r="F135" s="102">
        <v>16.839756744006703</v>
      </c>
      <c r="G135" s="102">
        <v>17.026500957920803</v>
      </c>
      <c r="H135" s="102">
        <v>17.594728387390891</v>
      </c>
      <c r="I135" s="102">
        <v>16.851986635042973</v>
      </c>
      <c r="J135" s="102">
        <v>16.204770644301899</v>
      </c>
      <c r="K135" s="102">
        <v>15.806732022004775</v>
      </c>
      <c r="L135" s="102">
        <v>15.936745093786209</v>
      </c>
      <c r="M135" s="102">
        <v>14.587056735537052</v>
      </c>
      <c r="N135" s="102">
        <v>14.140311370169039</v>
      </c>
      <c r="O135" s="102">
        <v>13.704509344385757</v>
      </c>
      <c r="P135" s="102">
        <v>14.040915949836998</v>
      </c>
      <c r="Q135" s="102">
        <v>14.135780240627497</v>
      </c>
      <c r="R135" s="102">
        <v>14.440570272738798</v>
      </c>
      <c r="S135" s="102">
        <v>15.321836032263771</v>
      </c>
      <c r="T135" s="102">
        <v>15.236570066205566</v>
      </c>
      <c r="U135" s="102">
        <v>15.007375973519872</v>
      </c>
      <c r="V135" s="102">
        <v>15.750220695547188</v>
      </c>
      <c r="W135" s="102">
        <v>14.244652007702403</v>
      </c>
      <c r="X135" s="102">
        <v>13.42425495894018</v>
      </c>
      <c r="Y135" s="102">
        <v>11.267718876090305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17.12055440517878</v>
      </c>
      <c r="F136" s="105">
        <v>16.818174152822809</v>
      </c>
      <c r="G136" s="105">
        <v>17.009174000299833</v>
      </c>
      <c r="H136" s="105">
        <v>17.582820760417082</v>
      </c>
      <c r="I136" s="105">
        <v>16.842316162969478</v>
      </c>
      <c r="J136" s="105">
        <v>16.196552889891116</v>
      </c>
      <c r="K136" s="105">
        <v>15.797139947826121</v>
      </c>
      <c r="L136" s="105">
        <v>15.923062342941424</v>
      </c>
      <c r="M136" s="105">
        <v>14.570278389126667</v>
      </c>
      <c r="N136" s="105">
        <v>14.126083525142548</v>
      </c>
      <c r="O136" s="105">
        <v>13.696559446859339</v>
      </c>
      <c r="P136" s="105">
        <v>14.034290992354991</v>
      </c>
      <c r="Q136" s="105">
        <v>14.133410596438274</v>
      </c>
      <c r="R136" s="105">
        <v>14.438849221230269</v>
      </c>
      <c r="S136" s="105">
        <v>15.318412797383091</v>
      </c>
      <c r="T136" s="105">
        <v>15.227738023318137</v>
      </c>
      <c r="U136" s="105">
        <v>14.996205249303326</v>
      </c>
      <c r="V136" s="105">
        <v>15.748211246206562</v>
      </c>
      <c r="W136" s="105">
        <v>14.238381176462465</v>
      </c>
      <c r="X136" s="105">
        <v>13.426953859901332</v>
      </c>
      <c r="Y136" s="105">
        <v>11.278497389601645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8.3604596563328002</v>
      </c>
      <c r="F137" s="99">
        <v>8.2717848416119892</v>
      </c>
      <c r="G137" s="99">
        <v>8.082622018740274</v>
      </c>
      <c r="H137" s="99">
        <v>8.7356351158442056</v>
      </c>
      <c r="I137" s="99">
        <v>8.2382702731633621</v>
      </c>
      <c r="J137" s="99">
        <v>7.7742637236354506</v>
      </c>
      <c r="K137" s="99">
        <v>7.7064307926609894</v>
      </c>
      <c r="L137" s="99">
        <v>7.5936051474607957</v>
      </c>
      <c r="M137" s="99">
        <v>6.2208940098391015</v>
      </c>
      <c r="N137" s="99">
        <v>5.8694127542206349</v>
      </c>
      <c r="O137" s="99">
        <v>5.5469931627362756</v>
      </c>
      <c r="P137" s="99">
        <v>6.0703739697032306</v>
      </c>
      <c r="Q137" s="99">
        <v>5.7314216773559128</v>
      </c>
      <c r="R137" s="99">
        <v>5.6843943802878041</v>
      </c>
      <c r="S137" s="99">
        <v>6.2311565571851526</v>
      </c>
      <c r="T137" s="99">
        <v>6.3447259249607626</v>
      </c>
      <c r="U137" s="99">
        <v>6.23792797045488</v>
      </c>
      <c r="V137" s="99">
        <v>6.9476514270371279</v>
      </c>
      <c r="W137" s="99">
        <v>5.603808552565674</v>
      </c>
      <c r="X137" s="99">
        <v>5.667479234022001</v>
      </c>
      <c r="Y137" s="99">
        <v>4.1858118671032791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8.7600947488459795</v>
      </c>
      <c r="F138" s="99">
        <v>8.5463893112108185</v>
      </c>
      <c r="G138" s="99">
        <v>8.9265519815595589</v>
      </c>
      <c r="H138" s="99">
        <v>8.8471856445728765</v>
      </c>
      <c r="I138" s="99">
        <v>8.6040458898061161</v>
      </c>
      <c r="J138" s="99">
        <v>8.4222891662556609</v>
      </c>
      <c r="K138" s="99">
        <v>8.0907091551651309</v>
      </c>
      <c r="L138" s="99">
        <v>8.3294571954806287</v>
      </c>
      <c r="M138" s="99">
        <v>8.3493843792875655</v>
      </c>
      <c r="N138" s="99">
        <v>8.2566707709219127</v>
      </c>
      <c r="O138" s="99">
        <v>8.1495662841230629</v>
      </c>
      <c r="P138" s="99">
        <v>7.963917022651759</v>
      </c>
      <c r="Q138" s="99">
        <v>8.4019889190823616</v>
      </c>
      <c r="R138" s="99">
        <v>8.7544548409424632</v>
      </c>
      <c r="S138" s="99">
        <v>9.0872562401979415</v>
      </c>
      <c r="T138" s="99">
        <v>8.8830120983573746</v>
      </c>
      <c r="U138" s="99">
        <v>8.758277278848448</v>
      </c>
      <c r="V138" s="99">
        <v>8.8005598191694325</v>
      </c>
      <c r="W138" s="99">
        <v>8.6345726238967924</v>
      </c>
      <c r="X138" s="99">
        <v>7.7594746258793306</v>
      </c>
      <c r="Y138" s="99">
        <v>7.0926855224983631</v>
      </c>
      <c r="DA138" s="63" t="s">
        <v>3045</v>
      </c>
    </row>
    <row r="139" spans="1:105" ht="12" customHeight="1" x14ac:dyDescent="0.25">
      <c r="A139" s="121" t="s">
        <v>54</v>
      </c>
      <c r="B139" s="123">
        <v>8.0218992846663504</v>
      </c>
      <c r="C139" s="123">
        <v>8.0566190219448952</v>
      </c>
      <c r="D139" s="123">
        <v>7.9676932358140533</v>
      </c>
      <c r="E139" s="123">
        <v>8.1989859434716212</v>
      </c>
      <c r="F139" s="123">
        <v>8.1345825742691193</v>
      </c>
      <c r="G139" s="123">
        <v>8.1983685537125286</v>
      </c>
      <c r="H139" s="123">
        <v>8.7761161326306443</v>
      </c>
      <c r="I139" s="123">
        <v>7.9342642635263916</v>
      </c>
      <c r="J139" s="123">
        <v>8.2136329886098309</v>
      </c>
      <c r="K139" s="123">
        <v>8.5944907057437305</v>
      </c>
      <c r="L139" s="123">
        <v>8.9657464435225371</v>
      </c>
      <c r="M139" s="123">
        <v>7.9630687429827853</v>
      </c>
      <c r="N139" s="123">
        <v>8.4347671669884274</v>
      </c>
      <c r="O139" s="123">
        <v>8.3580616156650525</v>
      </c>
      <c r="P139" s="123">
        <v>7.2479464233931461</v>
      </c>
      <c r="Q139" s="123">
        <v>7.6873714373501114</v>
      </c>
      <c r="R139" s="123">
        <v>7.6473757340803372</v>
      </c>
      <c r="S139" s="123">
        <v>7.6346456058948737</v>
      </c>
      <c r="T139" s="123">
        <v>7.2564755443864399</v>
      </c>
      <c r="U139" s="123">
        <v>6.9672601284367532</v>
      </c>
      <c r="V139" s="123">
        <v>7.3433335006798375</v>
      </c>
      <c r="W139" s="123">
        <v>8.5251167985055538</v>
      </c>
      <c r="X139" s="123">
        <v>7.0267045750448345</v>
      </c>
      <c r="Y139" s="123">
        <v>6.7868064450522949</v>
      </c>
      <c r="DA139" s="130" t="s">
        <v>3046</v>
      </c>
    </row>
    <row r="140" spans="1:105" ht="12" customHeight="1" x14ac:dyDescent="0.25">
      <c r="A140" s="97" t="s">
        <v>50</v>
      </c>
      <c r="B140" s="99">
        <v>7.8320054977476161</v>
      </c>
      <c r="C140" s="99">
        <v>8.4933404529119123</v>
      </c>
      <c r="D140" s="99">
        <v>7.9384550760428549</v>
      </c>
      <c r="E140" s="99">
        <v>7.8257750902305689</v>
      </c>
      <c r="F140" s="99">
        <v>9.1813231221899319</v>
      </c>
      <c r="G140" s="99">
        <v>7.1780467287334613</v>
      </c>
      <c r="H140" s="99">
        <v>8.6545155146458086</v>
      </c>
      <c r="I140" s="99">
        <v>8.7906835668249315</v>
      </c>
      <c r="J140" s="99">
        <v>6.8906717120391958</v>
      </c>
      <c r="K140" s="99">
        <v>2.0636421999288199</v>
      </c>
      <c r="L140" s="99">
        <v>6.9732415834160602</v>
      </c>
      <c r="M140" s="99">
        <v>9.0324789642531975</v>
      </c>
      <c r="N140" s="99">
        <v>9.2625694635217393</v>
      </c>
      <c r="O140" s="99">
        <v>6.7419342079325579</v>
      </c>
      <c r="P140" s="99">
        <v>9.8955920148923866</v>
      </c>
      <c r="Q140" s="99">
        <v>8.1281577046537574</v>
      </c>
      <c r="R140" s="99">
        <v>6.2699333412854861</v>
      </c>
      <c r="S140" s="99">
        <v>6.5252938420678728</v>
      </c>
      <c r="T140" s="99">
        <v>7.9973932223226152</v>
      </c>
      <c r="U140" s="99">
        <v>7.0655971567321485</v>
      </c>
      <c r="V140" s="99">
        <v>8.5720812521193483</v>
      </c>
      <c r="W140" s="99">
        <v>7.3451311489950646</v>
      </c>
      <c r="X140" s="99">
        <v>6.2170115420998986</v>
      </c>
      <c r="Y140" s="99">
        <v>6.8780002370309603</v>
      </c>
      <c r="DA140" s="63" t="s">
        <v>3047</v>
      </c>
    </row>
    <row r="141" spans="1:105" ht="12" customHeight="1" x14ac:dyDescent="0.25">
      <c r="A141" s="109" t="s">
        <v>120</v>
      </c>
      <c r="B141" s="110">
        <v>8.03788567405641</v>
      </c>
      <c r="C141" s="110">
        <v>8.0201992871522148</v>
      </c>
      <c r="D141" s="110">
        <v>7.9698990836752959</v>
      </c>
      <c r="E141" s="110">
        <v>8.2240117851106387</v>
      </c>
      <c r="F141" s="110">
        <v>8.0724478003308739</v>
      </c>
      <c r="G141" s="110">
        <v>8.2464962271931164</v>
      </c>
      <c r="H141" s="110">
        <v>8.7807952040481112</v>
      </c>
      <c r="I141" s="110">
        <v>7.909431449118637</v>
      </c>
      <c r="J141" s="110">
        <v>8.2470557519106968</v>
      </c>
      <c r="K141" s="110">
        <v>8.7506855042319369</v>
      </c>
      <c r="L141" s="110">
        <v>9.0139789638238899</v>
      </c>
      <c r="M141" s="110">
        <v>7.9304867220032884</v>
      </c>
      <c r="N141" s="110">
        <v>8.4017924103391692</v>
      </c>
      <c r="O141" s="110">
        <v>8.4294626440363398</v>
      </c>
      <c r="P141" s="110">
        <v>7.1228517191123775</v>
      </c>
      <c r="Q141" s="110">
        <v>7.6669057956208517</v>
      </c>
      <c r="R141" s="110">
        <v>7.7029461478233889</v>
      </c>
      <c r="S141" s="110">
        <v>7.6767984210472253</v>
      </c>
      <c r="T141" s="110">
        <v>7.2293926347824318</v>
      </c>
      <c r="U141" s="110">
        <v>6.9639287620439028</v>
      </c>
      <c r="V141" s="110">
        <v>7.3058379194859624</v>
      </c>
      <c r="W141" s="110">
        <v>8.5533446134576625</v>
      </c>
      <c r="X141" s="110">
        <v>7.0436406886788294</v>
      </c>
      <c r="Y141" s="110">
        <v>6.785038134023039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114.7141013172119</v>
      </c>
      <c r="C143" s="118">
        <f t="shared" si="49"/>
        <v>125.73592935057152</v>
      </c>
      <c r="D143" s="118">
        <f t="shared" si="49"/>
        <v>136.8990161580999</v>
      </c>
      <c r="E143" s="118">
        <f t="shared" si="49"/>
        <v>137.49771755330883</v>
      </c>
      <c r="F143" s="118">
        <f t="shared" si="49"/>
        <v>134.98287493253071</v>
      </c>
      <c r="G143" s="118">
        <f t="shared" si="49"/>
        <v>127.19799248440819</v>
      </c>
      <c r="H143" s="118">
        <f t="shared" si="49"/>
        <v>130.7028086443681</v>
      </c>
      <c r="I143" s="118">
        <f t="shared" si="49"/>
        <v>129.74655774260586</v>
      </c>
      <c r="J143" s="118">
        <f t="shared" si="49"/>
        <v>129.83064532066075</v>
      </c>
      <c r="K143" s="118">
        <f t="shared" si="49"/>
        <v>134.07016794333578</v>
      </c>
      <c r="L143" s="118">
        <f t="shared" si="49"/>
        <v>140.64903358294026</v>
      </c>
      <c r="M143" s="118">
        <f t="shared" si="49"/>
        <v>138.76589093982767</v>
      </c>
      <c r="N143" s="118">
        <f t="shared" si="49"/>
        <v>139.36516784916026</v>
      </c>
      <c r="O143" s="118">
        <f t="shared" si="49"/>
        <v>137.11338076327363</v>
      </c>
      <c r="P143" s="118">
        <f t="shared" si="49"/>
        <v>131.62646971824321</v>
      </c>
      <c r="Q143" s="118">
        <f t="shared" si="49"/>
        <v>132.60574071026073</v>
      </c>
      <c r="R143" s="118">
        <f t="shared" ref="R143:V143" si="50">R144+R146+R148+R157</f>
        <v>134.66643563929978</v>
      </c>
      <c r="S143" s="118">
        <f t="shared" si="50"/>
        <v>136.45973301371538</v>
      </c>
      <c r="T143" s="118">
        <f t="shared" si="50"/>
        <v>136.21729911378591</v>
      </c>
      <c r="U143" s="118">
        <f t="shared" si="50"/>
        <v>137.2128509838717</v>
      </c>
      <c r="V143" s="118">
        <f t="shared" si="50"/>
        <v>136.41374425991847</v>
      </c>
      <c r="W143" s="118">
        <f t="shared" ref="W143:Y143" si="51">W144+W146+W148+W157</f>
        <v>130.25303014366978</v>
      </c>
      <c r="X143" s="118">
        <f t="shared" si="51"/>
        <v>138.71038702422385</v>
      </c>
      <c r="Y143" s="118">
        <f t="shared" si="51"/>
        <v>129.97179445089722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89.705190279416584</v>
      </c>
      <c r="C144" s="123">
        <f t="shared" si="52"/>
        <v>100.73503845498161</v>
      </c>
      <c r="D144" s="123">
        <f t="shared" si="52"/>
        <v>112.08363417033482</v>
      </c>
      <c r="E144" s="123">
        <f t="shared" si="52"/>
        <v>111.89591033387873</v>
      </c>
      <c r="F144" s="123">
        <f t="shared" si="52"/>
        <v>109.80658481019029</v>
      </c>
      <c r="G144" s="123">
        <f t="shared" si="52"/>
        <v>101.70569172300459</v>
      </c>
      <c r="H144" s="123">
        <f t="shared" si="52"/>
        <v>104.0030091312419</v>
      </c>
      <c r="I144" s="123">
        <f t="shared" si="52"/>
        <v>104.6332848024623</v>
      </c>
      <c r="J144" s="123">
        <f t="shared" si="52"/>
        <v>105.06945651497755</v>
      </c>
      <c r="K144" s="123">
        <f t="shared" si="52"/>
        <v>109.27877977425916</v>
      </c>
      <c r="L144" s="123">
        <f t="shared" si="52"/>
        <v>115.26039156059996</v>
      </c>
      <c r="M144" s="123">
        <f t="shared" si="52"/>
        <v>115.70456005355761</v>
      </c>
      <c r="N144" s="123">
        <f t="shared" si="52"/>
        <v>116.1843143483419</v>
      </c>
      <c r="O144" s="123">
        <f t="shared" si="52"/>
        <v>114.20485308164542</v>
      </c>
      <c r="P144" s="123">
        <f t="shared" si="52"/>
        <v>109.48316733836418</v>
      </c>
      <c r="Q144" s="123">
        <f t="shared" si="52"/>
        <v>108.8687889437052</v>
      </c>
      <c r="R144" s="123">
        <f t="shared" si="52"/>
        <v>110.50056452272941</v>
      </c>
      <c r="S144" s="123">
        <f t="shared" si="52"/>
        <v>111.48146077700686</v>
      </c>
      <c r="T144" s="123">
        <f t="shared" si="52"/>
        <v>111.26089199410049</v>
      </c>
      <c r="U144" s="123">
        <f t="shared" si="52"/>
        <v>112.70156003366559</v>
      </c>
      <c r="V144" s="123">
        <f t="shared" si="52"/>
        <v>110.92872423894666</v>
      </c>
      <c r="W144" s="123">
        <f t="shared" si="52"/>
        <v>104.77704028471993</v>
      </c>
      <c r="X144" s="123">
        <f t="shared" si="52"/>
        <v>115.22885832067524</v>
      </c>
      <c r="Y144" s="123">
        <f t="shared" si="52"/>
        <v>109.06571220289837</v>
      </c>
      <c r="DA144" s="130" t="s">
        <v>3050</v>
      </c>
    </row>
    <row r="145" spans="1:105" ht="12" customHeight="1" x14ac:dyDescent="0.25">
      <c r="A145" s="97" t="s">
        <v>53</v>
      </c>
      <c r="B145" s="99">
        <v>89.705190279416584</v>
      </c>
      <c r="C145" s="99">
        <v>100.73503845498161</v>
      </c>
      <c r="D145" s="99">
        <v>112.08363417033482</v>
      </c>
      <c r="E145" s="99">
        <v>111.89591033387873</v>
      </c>
      <c r="F145" s="99">
        <v>109.80658481019029</v>
      </c>
      <c r="G145" s="99">
        <v>101.70569172300459</v>
      </c>
      <c r="H145" s="99">
        <v>104.0030091312419</v>
      </c>
      <c r="I145" s="99">
        <v>104.6332848024623</v>
      </c>
      <c r="J145" s="99">
        <v>105.06945651497755</v>
      </c>
      <c r="K145" s="99">
        <v>109.27877977425916</v>
      </c>
      <c r="L145" s="99">
        <v>115.26039156059996</v>
      </c>
      <c r="M145" s="99">
        <v>115.70456005355761</v>
      </c>
      <c r="N145" s="99">
        <v>116.1843143483419</v>
      </c>
      <c r="O145" s="99">
        <v>114.20485308164542</v>
      </c>
      <c r="P145" s="99">
        <v>109.48316733836418</v>
      </c>
      <c r="Q145" s="99">
        <v>108.8687889437052</v>
      </c>
      <c r="R145" s="99">
        <v>110.50056452272941</v>
      </c>
      <c r="S145" s="99">
        <v>111.48146077700686</v>
      </c>
      <c r="T145" s="99">
        <v>111.26089199410049</v>
      </c>
      <c r="U145" s="99">
        <v>112.70156003366559</v>
      </c>
      <c r="V145" s="99">
        <v>110.92872423894666</v>
      </c>
      <c r="W145" s="99">
        <v>104.77704028471993</v>
      </c>
      <c r="X145" s="99">
        <v>115.22885832067524</v>
      </c>
      <c r="Y145" s="99">
        <v>109.06571220289837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0.47095699212709763</v>
      </c>
      <c r="C146" s="123">
        <f t="shared" si="53"/>
        <v>0.28738860889611706</v>
      </c>
      <c r="D146" s="123">
        <f t="shared" si="53"/>
        <v>0.19818112578671451</v>
      </c>
      <c r="E146" s="123">
        <f t="shared" si="53"/>
        <v>0.26608494429791812</v>
      </c>
      <c r="F146" s="123">
        <f t="shared" si="53"/>
        <v>0.23793543092477007</v>
      </c>
      <c r="G146" s="123">
        <f t="shared" si="53"/>
        <v>0.26930442316573822</v>
      </c>
      <c r="H146" s="123">
        <f t="shared" si="53"/>
        <v>0.33311452731721142</v>
      </c>
      <c r="I146" s="123">
        <f t="shared" si="53"/>
        <v>0.33299520002392025</v>
      </c>
      <c r="J146" s="123">
        <f t="shared" si="53"/>
        <v>0.34201725721847998</v>
      </c>
      <c r="K146" s="123">
        <f t="shared" si="53"/>
        <v>0.38508357666242865</v>
      </c>
      <c r="L146" s="123">
        <f t="shared" si="53"/>
        <v>0.48216982047781543</v>
      </c>
      <c r="M146" s="123">
        <f t="shared" si="53"/>
        <v>0.50254434328956132</v>
      </c>
      <c r="N146" s="123">
        <f t="shared" si="53"/>
        <v>0.58900998385158887</v>
      </c>
      <c r="O146" s="123">
        <f t="shared" si="53"/>
        <v>0.82432172538158188</v>
      </c>
      <c r="P146" s="123">
        <f t="shared" si="53"/>
        <v>0.81175349126357099</v>
      </c>
      <c r="Q146" s="123">
        <f t="shared" si="53"/>
        <v>1.869767994521051</v>
      </c>
      <c r="R146" s="123">
        <f t="shared" si="53"/>
        <v>2.0340971290567151</v>
      </c>
      <c r="S146" s="123">
        <f t="shared" si="53"/>
        <v>1.979184860279886</v>
      </c>
      <c r="T146" s="123">
        <f t="shared" si="53"/>
        <v>2.4162843419032263</v>
      </c>
      <c r="U146" s="123">
        <f t="shared" si="53"/>
        <v>2.5100973756873994</v>
      </c>
      <c r="V146" s="123">
        <f t="shared" si="53"/>
        <v>2.2709228002970696</v>
      </c>
      <c r="W146" s="123">
        <f t="shared" si="53"/>
        <v>2.5727809733351994</v>
      </c>
      <c r="X146" s="123">
        <f t="shared" si="53"/>
        <v>2.9438653095874288</v>
      </c>
      <c r="Y146" s="123">
        <f t="shared" si="53"/>
        <v>2.8854369900368768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0.47095699212709763</v>
      </c>
      <c r="C147" s="99">
        <f>RES_hhdet_tesh!C147/RES_summary!C$19</f>
        <v>0.28738860889611706</v>
      </c>
      <c r="D147" s="99">
        <f>RES_hhdet_tesh!D147/RES_summary!D$19</f>
        <v>0.19818112578671451</v>
      </c>
      <c r="E147" s="99">
        <f>RES_hhdet_tesh!E147/RES_summary!E$19</f>
        <v>0.26608494429791812</v>
      </c>
      <c r="F147" s="99">
        <f>RES_hhdet_tesh!F147/RES_summary!F$19</f>
        <v>0.23793543092477007</v>
      </c>
      <c r="G147" s="99">
        <f>RES_hhdet_tesh!G147/RES_summary!G$19</f>
        <v>0.26930442316573822</v>
      </c>
      <c r="H147" s="99">
        <f>RES_hhdet_tesh!H147/RES_summary!H$19</f>
        <v>0.33311452731721142</v>
      </c>
      <c r="I147" s="99">
        <f>RES_hhdet_tesh!I147/RES_summary!I$19</f>
        <v>0.33299520002392025</v>
      </c>
      <c r="J147" s="99">
        <f>RES_hhdet_tesh!J147/RES_summary!J$19</f>
        <v>0.34201725721847998</v>
      </c>
      <c r="K147" s="99">
        <f>RES_hhdet_tesh!K147/RES_summary!K$19</f>
        <v>0.38508357666242865</v>
      </c>
      <c r="L147" s="99">
        <f>RES_hhdet_tesh!L147/RES_summary!L$19</f>
        <v>0.48216982047781543</v>
      </c>
      <c r="M147" s="99">
        <f>RES_hhdet_tesh!M147/RES_summary!M$19</f>
        <v>0.50254434328956132</v>
      </c>
      <c r="N147" s="99">
        <f>RES_hhdet_tesh!N147/RES_summary!N$19</f>
        <v>0.58900998385158887</v>
      </c>
      <c r="O147" s="99">
        <f>RES_hhdet_tesh!O147/RES_summary!O$19</f>
        <v>0.82432172538158188</v>
      </c>
      <c r="P147" s="99">
        <f>RES_hhdet_tesh!P147/RES_summary!P$19</f>
        <v>0.81175349126357099</v>
      </c>
      <c r="Q147" s="99">
        <f>RES_hhdet_tesh!Q147/RES_summary!Q$19</f>
        <v>1.869767994521051</v>
      </c>
      <c r="R147" s="99">
        <f>RES_hhdet_tesh!R147/RES_summary!R$19</f>
        <v>2.0340971290567151</v>
      </c>
      <c r="S147" s="99">
        <f>RES_hhdet_tesh!S147/RES_summary!S$19</f>
        <v>1.979184860279886</v>
      </c>
      <c r="T147" s="99">
        <f>RES_hhdet_tesh!T147/RES_summary!T$19</f>
        <v>2.4162843419032263</v>
      </c>
      <c r="U147" s="99">
        <f>RES_hhdet_tesh!U147/RES_summary!U$19</f>
        <v>2.5100973756873994</v>
      </c>
      <c r="V147" s="99">
        <f>RES_hhdet_tesh!V147/RES_summary!V$19</f>
        <v>2.2709228002970696</v>
      </c>
      <c r="W147" s="99">
        <f>RES_hhdet_tesh!W147/RES_summary!W$19</f>
        <v>2.5727809733351994</v>
      </c>
      <c r="X147" s="99">
        <f>RES_hhdet_tesh!X147/RES_summary!X$19</f>
        <v>2.9438653095874288</v>
      </c>
      <c r="Y147" s="99">
        <f>RES_hhdet_tesh!Y147/RES_summary!Y$19</f>
        <v>2.8854369900368768</v>
      </c>
      <c r="DA147" s="63" t="s">
        <v>3053</v>
      </c>
    </row>
    <row r="148" spans="1:105" ht="12" customHeight="1" x14ac:dyDescent="0.25">
      <c r="A148" s="121" t="s">
        <v>55</v>
      </c>
      <c r="B148" s="123">
        <v>16.516052857350061</v>
      </c>
      <c r="C148" s="123">
        <v>16.65744851214907</v>
      </c>
      <c r="D148" s="123">
        <v>16.649016276876015</v>
      </c>
      <c r="E148" s="123">
        <v>17.129358195390612</v>
      </c>
      <c r="F148" s="123">
        <v>16.821655288631927</v>
      </c>
      <c r="G148" s="123">
        <v>17.010691309071593</v>
      </c>
      <c r="H148" s="123">
        <v>17.589828422528434</v>
      </c>
      <c r="I148" s="123">
        <v>16.850799379391781</v>
      </c>
      <c r="J148" s="123">
        <v>16.199600361309411</v>
      </c>
      <c r="K148" s="123">
        <v>15.807510542350551</v>
      </c>
      <c r="L148" s="123">
        <v>15.94101451697407</v>
      </c>
      <c r="M148" s="123">
        <v>14.592312455504619</v>
      </c>
      <c r="N148" s="123">
        <v>14.153722069692231</v>
      </c>
      <c r="O148" s="123">
        <v>13.72982449253195</v>
      </c>
      <c r="P148" s="123">
        <v>14.079340502413631</v>
      </c>
      <c r="Q148" s="123">
        <v>14.180854757896048</v>
      </c>
      <c r="R148" s="123">
        <v>14.477166756290089</v>
      </c>
      <c r="S148" s="123">
        <v>15.358443211767435</v>
      </c>
      <c r="T148" s="123">
        <v>15.286303048930868</v>
      </c>
      <c r="U148" s="123">
        <v>15.034006868293257</v>
      </c>
      <c r="V148" s="123">
        <v>15.869213247514512</v>
      </c>
      <c r="W148" s="123">
        <v>14.376511134412024</v>
      </c>
      <c r="X148" s="123">
        <v>13.507045349812534</v>
      </c>
      <c r="Y148" s="123">
        <v>11.2344739068766</v>
      </c>
      <c r="DA148" s="130" t="s">
        <v>3054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16.516052857350061</v>
      </c>
      <c r="C153" s="102">
        <v>16.65744851214907</v>
      </c>
      <c r="D153" s="102">
        <v>16.649016276876015</v>
      </c>
      <c r="E153" s="102">
        <v>17.129567394370255</v>
      </c>
      <c r="F153" s="102">
        <v>16.821663965584303</v>
      </c>
      <c r="G153" s="102">
        <v>17.010594282645975</v>
      </c>
      <c r="H153" s="102">
        <v>17.589779748317135</v>
      </c>
      <c r="I153" s="102">
        <v>16.850948503381968</v>
      </c>
      <c r="J153" s="102">
        <v>16.199826333387325</v>
      </c>
      <c r="K153" s="102">
        <v>15.807723872122208</v>
      </c>
      <c r="L153" s="102">
        <v>15.94114273031488</v>
      </c>
      <c r="M153" s="102">
        <v>14.592312263077432</v>
      </c>
      <c r="N153" s="102">
        <v>14.153664639627459</v>
      </c>
      <c r="O153" s="102">
        <v>13.729772369296326</v>
      </c>
      <c r="P153" s="102">
        <v>14.079818468832318</v>
      </c>
      <c r="Q153" s="102">
        <v>14.181043924772403</v>
      </c>
      <c r="R153" s="102">
        <v>14.477432217151584</v>
      </c>
      <c r="S153" s="102">
        <v>15.358722536455772</v>
      </c>
      <c r="T153" s="102">
        <v>15.286570657328683</v>
      </c>
      <c r="U153" s="102">
        <v>15.033953450485489</v>
      </c>
      <c r="V153" s="102">
        <v>15.868924431761263</v>
      </c>
      <c r="W153" s="102">
        <v>14.376470251934583</v>
      </c>
      <c r="X153" s="102">
        <v>13.509328635204513</v>
      </c>
      <c r="Y153" s="102">
        <v>11.234690322912162</v>
      </c>
      <c r="DA153" s="131" t="s">
        <v>3059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17.123943830773268</v>
      </c>
      <c r="F154" s="105">
        <v>16.821396389761684</v>
      </c>
      <c r="G154" s="105">
        <v>17.013877935224105</v>
      </c>
      <c r="H154" s="105">
        <v>17.59134601701432</v>
      </c>
      <c r="I154" s="105">
        <v>16.847357213632073</v>
      </c>
      <c r="J154" s="105">
        <v>16.195431989522714</v>
      </c>
      <c r="K154" s="105">
        <v>15.804607813124845</v>
      </c>
      <c r="L154" s="105">
        <v>15.939666169022795</v>
      </c>
      <c r="M154" s="105">
        <v>14.592314166114765</v>
      </c>
      <c r="N154" s="105">
        <v>14.154205163297966</v>
      </c>
      <c r="O154" s="105">
        <v>13.73025571961765</v>
      </c>
      <c r="P154" s="105">
        <v>14.075650549320612</v>
      </c>
      <c r="Q154" s="105">
        <v>14.179380445978424</v>
      </c>
      <c r="R154" s="105">
        <v>14.475118211527437</v>
      </c>
      <c r="S154" s="105">
        <v>15.356334244990181</v>
      </c>
      <c r="T154" s="105">
        <v>15.28437145531316</v>
      </c>
      <c r="U154" s="105">
        <v>15.034397522104678</v>
      </c>
      <c r="V154" s="105">
        <v>15.871368182848006</v>
      </c>
      <c r="W154" s="105">
        <v>14.376811544992869</v>
      </c>
      <c r="X154" s="105">
        <v>13.49430637558023</v>
      </c>
      <c r="Y154" s="105">
        <v>11.233324299169475</v>
      </c>
      <c r="DA154" s="132" t="s">
        <v>3060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8.3621148104399765</v>
      </c>
      <c r="F155" s="99">
        <v>8.2733696539955996</v>
      </c>
      <c r="G155" s="99">
        <v>8.0848572905996203</v>
      </c>
      <c r="H155" s="99">
        <v>8.7398707007891492</v>
      </c>
      <c r="I155" s="99">
        <v>8.2407360585943756</v>
      </c>
      <c r="J155" s="99">
        <v>7.773725697110236</v>
      </c>
      <c r="K155" s="99">
        <v>7.71007389434165</v>
      </c>
      <c r="L155" s="99">
        <v>7.6015234044193853</v>
      </c>
      <c r="M155" s="99">
        <v>6.2303023567084166</v>
      </c>
      <c r="N155" s="99">
        <v>5.881097344741792</v>
      </c>
      <c r="O155" s="99">
        <v>5.5606398741841581</v>
      </c>
      <c r="P155" s="99">
        <v>6.088263578671671</v>
      </c>
      <c r="Q155" s="99">
        <v>5.7500635041365991</v>
      </c>
      <c r="R155" s="99">
        <v>5.6986730282233227</v>
      </c>
      <c r="S155" s="99">
        <v>6.2465820767896085</v>
      </c>
      <c r="T155" s="99">
        <v>6.3683225749456893</v>
      </c>
      <c r="U155" s="99">
        <v>6.2538146993174273</v>
      </c>
      <c r="V155" s="99">
        <v>7.0019846749996608</v>
      </c>
      <c r="W155" s="99">
        <v>5.6582906789739624</v>
      </c>
      <c r="X155" s="99">
        <v>5.6959085403227681</v>
      </c>
      <c r="Y155" s="99">
        <v>4.1690466854063786</v>
      </c>
      <c r="DA155" s="63" t="s">
        <v>3061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8.7618290203332911</v>
      </c>
      <c r="F156" s="99">
        <v>8.5480267357660864</v>
      </c>
      <c r="G156" s="99">
        <v>8.9290206446244831</v>
      </c>
      <c r="H156" s="99">
        <v>8.8514753162251765</v>
      </c>
      <c r="I156" s="99">
        <v>8.6066211550376988</v>
      </c>
      <c r="J156" s="99">
        <v>8.4217062924124786</v>
      </c>
      <c r="K156" s="99">
        <v>8.0945339187831937</v>
      </c>
      <c r="L156" s="99">
        <v>8.3381427646034112</v>
      </c>
      <c r="M156" s="99">
        <v>8.3620118094063471</v>
      </c>
      <c r="N156" s="99">
        <v>8.2731078185561753</v>
      </c>
      <c r="O156" s="99">
        <v>8.1696158454334924</v>
      </c>
      <c r="P156" s="99">
        <v>7.9873869706489415</v>
      </c>
      <c r="Q156" s="99">
        <v>8.4293169418418223</v>
      </c>
      <c r="R156" s="99">
        <v>8.7764451833041139</v>
      </c>
      <c r="S156" s="99">
        <v>9.1097521682005738</v>
      </c>
      <c r="T156" s="99">
        <v>8.9160488803674731</v>
      </c>
      <c r="U156" s="99">
        <v>8.7805828227872489</v>
      </c>
      <c r="V156" s="99">
        <v>8.8693835078483474</v>
      </c>
      <c r="W156" s="99">
        <v>8.7185208660189062</v>
      </c>
      <c r="X156" s="99">
        <v>7.7983978352574601</v>
      </c>
      <c r="Y156" s="99">
        <v>7.0642776137630969</v>
      </c>
      <c r="DA156" s="63" t="s">
        <v>3062</v>
      </c>
    </row>
    <row r="157" spans="1:105" ht="12" customHeight="1" x14ac:dyDescent="0.25">
      <c r="A157" s="121" t="s">
        <v>54</v>
      </c>
      <c r="B157" s="123">
        <v>8.0219011883181501</v>
      </c>
      <c r="C157" s="123">
        <v>8.0560537745447292</v>
      </c>
      <c r="D157" s="123">
        <v>7.9681845851023247</v>
      </c>
      <c r="E157" s="123">
        <v>8.2063640797415633</v>
      </c>
      <c r="F157" s="123">
        <v>8.1166994027837234</v>
      </c>
      <c r="G157" s="123">
        <v>8.2123050291662665</v>
      </c>
      <c r="H157" s="123">
        <v>8.7768565632805853</v>
      </c>
      <c r="I157" s="123">
        <v>7.9294783607278641</v>
      </c>
      <c r="J157" s="123">
        <v>8.219571187155303</v>
      </c>
      <c r="K157" s="123">
        <v>8.5987940500636455</v>
      </c>
      <c r="L157" s="123">
        <v>8.9654576848884187</v>
      </c>
      <c r="M157" s="123">
        <v>7.9664740874759001</v>
      </c>
      <c r="N157" s="123">
        <v>8.4381214472745452</v>
      </c>
      <c r="O157" s="123">
        <v>8.3543814637146667</v>
      </c>
      <c r="P157" s="123">
        <v>7.2522083862018336</v>
      </c>
      <c r="Q157" s="123">
        <v>7.6863290141384351</v>
      </c>
      <c r="R157" s="123">
        <v>7.6546072312235713</v>
      </c>
      <c r="S157" s="123">
        <v>7.6406441646612251</v>
      </c>
      <c r="T157" s="123">
        <v>7.2538197288513393</v>
      </c>
      <c r="U157" s="123">
        <v>6.9671867062254886</v>
      </c>
      <c r="V157" s="123">
        <v>7.3448839731602256</v>
      </c>
      <c r="W157" s="123">
        <v>8.5266977512026259</v>
      </c>
      <c r="X157" s="123">
        <v>7.0306180441486257</v>
      </c>
      <c r="Y157" s="123">
        <v>6.7861713510853825</v>
      </c>
      <c r="DA157" s="130" t="s">
        <v>3063</v>
      </c>
    </row>
    <row r="158" spans="1:105" ht="12" customHeight="1" x14ac:dyDescent="0.25">
      <c r="A158" s="97" t="s">
        <v>50</v>
      </c>
      <c r="B158" s="99">
        <v>7.8320054977476161</v>
      </c>
      <c r="C158" s="99">
        <v>8.4933404529119105</v>
      </c>
      <c r="D158" s="99">
        <v>7.9384550760428549</v>
      </c>
      <c r="E158" s="99">
        <v>7.8257750902305672</v>
      </c>
      <c r="F158" s="99">
        <v>9.1813231221899283</v>
      </c>
      <c r="G158" s="99">
        <v>7.1780467287334648</v>
      </c>
      <c r="H158" s="99">
        <v>8.654515514645805</v>
      </c>
      <c r="I158" s="99">
        <v>8.7906835668249297</v>
      </c>
      <c r="J158" s="99">
        <v>6.8906717120391878</v>
      </c>
      <c r="K158" s="99">
        <v>2.0636421999288213</v>
      </c>
      <c r="L158" s="99">
        <v>6.9732415834160584</v>
      </c>
      <c r="M158" s="99">
        <v>9.032478964253194</v>
      </c>
      <c r="N158" s="99">
        <v>9.262569463521741</v>
      </c>
      <c r="O158" s="99">
        <v>6.7419342079325624</v>
      </c>
      <c r="P158" s="99">
        <v>9.8955920148923671</v>
      </c>
      <c r="Q158" s="99">
        <v>8.1281577046537574</v>
      </c>
      <c r="R158" s="99">
        <v>6.269933341285495</v>
      </c>
      <c r="S158" s="99">
        <v>6.5252938420678497</v>
      </c>
      <c r="T158" s="99">
        <v>7.9973932223226072</v>
      </c>
      <c r="U158" s="99">
        <v>7.0655971567321485</v>
      </c>
      <c r="V158" s="99">
        <v>8.5720812521193466</v>
      </c>
      <c r="W158" s="99">
        <v>7.3451311489950539</v>
      </c>
      <c r="X158" s="99">
        <v>6.2170115420999119</v>
      </c>
      <c r="Y158" s="99">
        <v>6.8780002370309594</v>
      </c>
      <c r="DA158" s="63" t="s">
        <v>3064</v>
      </c>
    </row>
    <row r="159" spans="1:105" ht="12" customHeight="1" x14ac:dyDescent="0.25">
      <c r="A159" s="109" t="s">
        <v>120</v>
      </c>
      <c r="B159" s="110">
        <v>8.03788567405641</v>
      </c>
      <c r="C159" s="110">
        <v>8.0201992871522148</v>
      </c>
      <c r="D159" s="110">
        <v>7.9698990836752985</v>
      </c>
      <c r="E159" s="110">
        <v>8.2240117851106387</v>
      </c>
      <c r="F159" s="110">
        <v>8.0724478003308739</v>
      </c>
      <c r="G159" s="110">
        <v>8.2464962271931181</v>
      </c>
      <c r="H159" s="110">
        <v>8.7807952040481076</v>
      </c>
      <c r="I159" s="110">
        <v>7.909431449118637</v>
      </c>
      <c r="J159" s="110">
        <v>8.2470557519107039</v>
      </c>
      <c r="K159" s="110">
        <v>8.750685504231944</v>
      </c>
      <c r="L159" s="110">
        <v>9.0139789638238934</v>
      </c>
      <c r="M159" s="110">
        <v>7.9304867220032857</v>
      </c>
      <c r="N159" s="110">
        <v>8.4017924103391675</v>
      </c>
      <c r="O159" s="110">
        <v>8.429462644036354</v>
      </c>
      <c r="P159" s="110">
        <v>7.1228517191123215</v>
      </c>
      <c r="Q159" s="110">
        <v>7.6669057956208917</v>
      </c>
      <c r="R159" s="110">
        <v>7.7029461478233667</v>
      </c>
      <c r="S159" s="110">
        <v>7.6767984210472227</v>
      </c>
      <c r="T159" s="110">
        <v>7.2293926347824824</v>
      </c>
      <c r="U159" s="110">
        <v>6.9639287620438921</v>
      </c>
      <c r="V159" s="110">
        <v>7.3058379194859766</v>
      </c>
      <c r="W159" s="110">
        <v>8.55334461345773</v>
      </c>
      <c r="X159" s="110">
        <v>7.0436406886788445</v>
      </c>
      <c r="Y159" s="110">
        <v>6.7850381340230062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129.09032841918938</v>
      </c>
      <c r="C161" s="118">
        <f t="shared" si="54"/>
        <v>142.46442593805924</v>
      </c>
      <c r="D161" s="118">
        <f t="shared" si="54"/>
        <v>133.13205333452709</v>
      </c>
      <c r="E161" s="118">
        <f t="shared" si="54"/>
        <v>139.59139801583262</v>
      </c>
      <c r="F161" s="118">
        <f t="shared" si="54"/>
        <v>135.41498989841156</v>
      </c>
      <c r="G161" s="118">
        <f t="shared" si="54"/>
        <v>132.47281914952734</v>
      </c>
      <c r="H161" s="118">
        <f t="shared" si="54"/>
        <v>139.48398104956547</v>
      </c>
      <c r="I161" s="118">
        <f t="shared" si="54"/>
        <v>129.44020129076523</v>
      </c>
      <c r="J161" s="118">
        <f t="shared" si="54"/>
        <v>129.44666053368789</v>
      </c>
      <c r="K161" s="118">
        <f t="shared" si="54"/>
        <v>129.45241530278619</v>
      </c>
      <c r="L161" s="118">
        <f t="shared" si="54"/>
        <v>148.89267837565163</v>
      </c>
      <c r="M161" s="118">
        <f t="shared" si="54"/>
        <v>128.99332769270757</v>
      </c>
      <c r="N161" s="118">
        <f t="shared" si="54"/>
        <v>138.41799584522681</v>
      </c>
      <c r="O161" s="118">
        <f t="shared" si="54"/>
        <v>143.92302825186576</v>
      </c>
      <c r="P161" s="118">
        <f t="shared" si="54"/>
        <v>121.58655172763127</v>
      </c>
      <c r="Q161" s="118">
        <f t="shared" si="54"/>
        <v>124.04317655467707</v>
      </c>
      <c r="R161" s="118">
        <f t="shared" ref="R161:V161" si="55">R162+R164+R166+R175</f>
        <v>146.90372116826836</v>
      </c>
      <c r="S161" s="118">
        <f t="shared" si="55"/>
        <v>144.06761308125553</v>
      </c>
      <c r="T161" s="118">
        <f t="shared" si="55"/>
        <v>131.12683160032196</v>
      </c>
      <c r="U161" s="118">
        <f t="shared" si="55"/>
        <v>134.29576519564435</v>
      </c>
      <c r="V161" s="118">
        <f t="shared" si="55"/>
        <v>139.351184787693</v>
      </c>
      <c r="W161" s="118">
        <f t="shared" ref="W161:Y161" si="56">W162+W164+W166+W175</f>
        <v>206.18422707383709</v>
      </c>
      <c r="X161" s="118">
        <f t="shared" si="56"/>
        <v>113.87954506477818</v>
      </c>
      <c r="Y161" s="118">
        <f t="shared" si="56"/>
        <v>116.59538978296602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104.31751024183713</v>
      </c>
      <c r="C162" s="123">
        <f t="shared" si="57"/>
        <v>117.53853984569959</v>
      </c>
      <c r="D162" s="123">
        <f t="shared" si="57"/>
        <v>108.29881749903825</v>
      </c>
      <c r="E162" s="123">
        <f t="shared" si="57"/>
        <v>114.00146711204209</v>
      </c>
      <c r="F162" s="123">
        <f t="shared" si="57"/>
        <v>110.25113830674066</v>
      </c>
      <c r="G162" s="123">
        <f t="shared" si="57"/>
        <v>107.04452992207675</v>
      </c>
      <c r="H162" s="123">
        <f t="shared" si="57"/>
        <v>112.86614925141721</v>
      </c>
      <c r="I162" s="123">
        <f t="shared" si="57"/>
        <v>104.38851478953305</v>
      </c>
      <c r="J162" s="123">
        <f t="shared" si="57"/>
        <v>104.75435790474393</v>
      </c>
      <c r="K162" s="123">
        <f t="shared" si="57"/>
        <v>104.75456138012582</v>
      </c>
      <c r="L162" s="123">
        <f t="shared" si="57"/>
        <v>123.6407184315777</v>
      </c>
      <c r="M162" s="123">
        <f t="shared" si="57"/>
        <v>106.09291160799675</v>
      </c>
      <c r="N162" s="123">
        <f t="shared" si="57"/>
        <v>115.45119751343049</v>
      </c>
      <c r="O162" s="123">
        <f t="shared" si="57"/>
        <v>121.33902290437652</v>
      </c>
      <c r="P162" s="123">
        <f t="shared" si="57"/>
        <v>99.663766011145597</v>
      </c>
      <c r="Q162" s="123">
        <f t="shared" si="57"/>
        <v>100.847894321654</v>
      </c>
      <c r="R162" s="123">
        <f t="shared" si="57"/>
        <v>123.28606884551476</v>
      </c>
      <c r="S162" s="123">
        <f t="shared" si="57"/>
        <v>119.43582347540159</v>
      </c>
      <c r="T162" s="123">
        <f t="shared" si="57"/>
        <v>106.38061528523646</v>
      </c>
      <c r="U162" s="123">
        <f t="shared" si="57"/>
        <v>110.03923505484943</v>
      </c>
      <c r="V162" s="123">
        <f t="shared" si="57"/>
        <v>114.04441331277022</v>
      </c>
      <c r="W162" s="123">
        <f t="shared" si="57"/>
        <v>180.71109080733186</v>
      </c>
      <c r="X162" s="123">
        <f t="shared" si="57"/>
        <v>90.033083390779566</v>
      </c>
      <c r="Y162" s="123">
        <f t="shared" si="57"/>
        <v>94.691000031180167</v>
      </c>
      <c r="DA162" s="130" t="s">
        <v>3067</v>
      </c>
    </row>
    <row r="163" spans="1:105" ht="12" customHeight="1" x14ac:dyDescent="0.25">
      <c r="A163" s="97" t="s">
        <v>53</v>
      </c>
      <c r="B163" s="110">
        <v>104.31751024183713</v>
      </c>
      <c r="C163" s="110">
        <v>117.53853984569959</v>
      </c>
      <c r="D163" s="110">
        <v>108.29881749903825</v>
      </c>
      <c r="E163" s="110">
        <v>114.00146711204209</v>
      </c>
      <c r="F163" s="110">
        <v>110.25113830674066</v>
      </c>
      <c r="G163" s="110">
        <v>107.04452992207675</v>
      </c>
      <c r="H163" s="110">
        <v>112.86614925141721</v>
      </c>
      <c r="I163" s="110">
        <v>104.38851478953305</v>
      </c>
      <c r="J163" s="110">
        <v>104.75435790474393</v>
      </c>
      <c r="K163" s="110">
        <v>104.75456138012582</v>
      </c>
      <c r="L163" s="110">
        <v>123.6407184315777</v>
      </c>
      <c r="M163" s="110">
        <v>106.09291160799675</v>
      </c>
      <c r="N163" s="110">
        <v>115.45119751343049</v>
      </c>
      <c r="O163" s="110">
        <v>121.33902290437652</v>
      </c>
      <c r="P163" s="110">
        <v>99.663766011145597</v>
      </c>
      <c r="Q163" s="110">
        <v>100.847894321654</v>
      </c>
      <c r="R163" s="110">
        <v>123.28606884551476</v>
      </c>
      <c r="S163" s="110">
        <v>119.43582347540159</v>
      </c>
      <c r="T163" s="110">
        <v>106.38061528523646</v>
      </c>
      <c r="U163" s="110">
        <v>110.03923505484943</v>
      </c>
      <c r="V163" s="110">
        <v>114.04441331277022</v>
      </c>
      <c r="W163" s="110">
        <v>180.71109080733186</v>
      </c>
      <c r="X163" s="110">
        <v>90.033083390779566</v>
      </c>
      <c r="Y163" s="110">
        <v>94.691000031180167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0.23486662601212133</v>
      </c>
      <c r="C164" s="123">
        <f t="shared" si="58"/>
        <v>0.20834190470630098</v>
      </c>
      <c r="D164" s="123">
        <f t="shared" si="58"/>
        <v>0.20576026290441485</v>
      </c>
      <c r="E164" s="123">
        <f t="shared" si="58"/>
        <v>0.24456636922422997</v>
      </c>
      <c r="F164" s="123">
        <f t="shared" si="58"/>
        <v>0.18718783179207549</v>
      </c>
      <c r="G164" s="123">
        <f t="shared" si="58"/>
        <v>0.19008739404215153</v>
      </c>
      <c r="H164" s="123">
        <f t="shared" si="58"/>
        <v>0.21754223957376542</v>
      </c>
      <c r="I164" s="123">
        <f t="shared" si="58"/>
        <v>0.22274325133495224</v>
      </c>
      <c r="J164" s="123">
        <f t="shared" si="58"/>
        <v>0.22865061436528059</v>
      </c>
      <c r="K164" s="123">
        <f t="shared" si="58"/>
        <v>0.24438945099406159</v>
      </c>
      <c r="L164" s="123">
        <f t="shared" si="58"/>
        <v>0.27716998685442268</v>
      </c>
      <c r="M164" s="123">
        <f t="shared" si="58"/>
        <v>0.27440261388985016</v>
      </c>
      <c r="N164" s="123">
        <f t="shared" si="58"/>
        <v>0.31931763663709689</v>
      </c>
      <c r="O164" s="123">
        <f t="shared" si="58"/>
        <v>0.46282578234304561</v>
      </c>
      <c r="P164" s="123">
        <f t="shared" si="58"/>
        <v>0.51538485898228015</v>
      </c>
      <c r="Q164" s="123">
        <f t="shared" si="58"/>
        <v>1.2637363993596293</v>
      </c>
      <c r="R164" s="123">
        <f t="shared" si="58"/>
        <v>1.4500165003039531</v>
      </c>
      <c r="S164" s="123">
        <f t="shared" si="58"/>
        <v>1.6073541224041952</v>
      </c>
      <c r="T164" s="123">
        <f t="shared" si="58"/>
        <v>2.1733943726197564</v>
      </c>
      <c r="U164" s="123">
        <f t="shared" si="58"/>
        <v>2.2280566821104775</v>
      </c>
      <c r="V164" s="123">
        <f t="shared" si="58"/>
        <v>2.0466485177314442</v>
      </c>
      <c r="W164" s="123">
        <f t="shared" si="58"/>
        <v>2.4661151059722877</v>
      </c>
      <c r="X164" s="123">
        <f t="shared" si="58"/>
        <v>3.1500945339008513</v>
      </c>
      <c r="Y164" s="123">
        <f t="shared" si="58"/>
        <v>3.6247288605306904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0.23486662601212133</v>
      </c>
      <c r="C165" s="99">
        <f>RES_hhdet_tesh!C165/RES_summary!C$19</f>
        <v>0.20834190470630098</v>
      </c>
      <c r="D165" s="99">
        <f>RES_hhdet_tesh!D165/RES_summary!D$19</f>
        <v>0.20576026290441485</v>
      </c>
      <c r="E165" s="99">
        <f>RES_hhdet_tesh!E165/RES_summary!E$19</f>
        <v>0.24456636922422997</v>
      </c>
      <c r="F165" s="99">
        <f>RES_hhdet_tesh!F165/RES_summary!F$19</f>
        <v>0.18718783179207549</v>
      </c>
      <c r="G165" s="99">
        <f>RES_hhdet_tesh!G165/RES_summary!G$19</f>
        <v>0.19008739404215153</v>
      </c>
      <c r="H165" s="99">
        <f>RES_hhdet_tesh!H165/RES_summary!H$19</f>
        <v>0.21754223957376542</v>
      </c>
      <c r="I165" s="99">
        <f>RES_hhdet_tesh!I165/RES_summary!I$19</f>
        <v>0.22274325133495224</v>
      </c>
      <c r="J165" s="99">
        <f>RES_hhdet_tesh!J165/RES_summary!J$19</f>
        <v>0.22865061436528059</v>
      </c>
      <c r="K165" s="99">
        <f>RES_hhdet_tesh!K165/RES_summary!K$19</f>
        <v>0.24438945099406159</v>
      </c>
      <c r="L165" s="99">
        <f>RES_hhdet_tesh!L165/RES_summary!L$19</f>
        <v>0.27716998685442268</v>
      </c>
      <c r="M165" s="99">
        <f>RES_hhdet_tesh!M165/RES_summary!M$19</f>
        <v>0.27440261388985016</v>
      </c>
      <c r="N165" s="99">
        <f>RES_hhdet_tesh!N165/RES_summary!N$19</f>
        <v>0.31931763663709689</v>
      </c>
      <c r="O165" s="99">
        <f>RES_hhdet_tesh!O165/RES_summary!O$19</f>
        <v>0.46282578234304561</v>
      </c>
      <c r="P165" s="99">
        <f>RES_hhdet_tesh!P165/RES_summary!P$19</f>
        <v>0.51538485898228015</v>
      </c>
      <c r="Q165" s="99">
        <f>RES_hhdet_tesh!Q165/RES_summary!Q$19</f>
        <v>1.2637363993596293</v>
      </c>
      <c r="R165" s="99">
        <f>RES_hhdet_tesh!R165/RES_summary!R$19</f>
        <v>1.4500165003039531</v>
      </c>
      <c r="S165" s="99">
        <f>RES_hhdet_tesh!S165/RES_summary!S$19</f>
        <v>1.6073541224041952</v>
      </c>
      <c r="T165" s="99">
        <f>RES_hhdet_tesh!T165/RES_summary!T$19</f>
        <v>2.1733943726197564</v>
      </c>
      <c r="U165" s="99">
        <f>RES_hhdet_tesh!U165/RES_summary!U$19</f>
        <v>2.2280566821104775</v>
      </c>
      <c r="V165" s="99">
        <f>RES_hhdet_tesh!V165/RES_summary!V$19</f>
        <v>2.0466485177314442</v>
      </c>
      <c r="W165" s="99">
        <f>RES_hhdet_tesh!W165/RES_summary!W$19</f>
        <v>2.4661151059722877</v>
      </c>
      <c r="X165" s="99">
        <f>RES_hhdet_tesh!X165/RES_summary!X$19</f>
        <v>3.1500945339008513</v>
      </c>
      <c r="Y165" s="99">
        <f>RES_hhdet_tesh!Y165/RES_summary!Y$19</f>
        <v>3.6247288605306904</v>
      </c>
      <c r="DA165" s="63" t="s">
        <v>3070</v>
      </c>
    </row>
    <row r="166" spans="1:105" ht="12" customHeight="1" x14ac:dyDescent="0.25">
      <c r="A166" s="121" t="s">
        <v>55</v>
      </c>
      <c r="B166" s="123">
        <v>16.516052857350065</v>
      </c>
      <c r="C166" s="123">
        <v>16.660907746491937</v>
      </c>
      <c r="D166" s="123">
        <v>16.659776122505946</v>
      </c>
      <c r="E166" s="123">
        <v>17.145954729429747</v>
      </c>
      <c r="F166" s="123">
        <v>16.843751699977407</v>
      </c>
      <c r="G166" s="123">
        <v>17.038488366217759</v>
      </c>
      <c r="H166" s="123">
        <v>17.624076290705325</v>
      </c>
      <c r="I166" s="123">
        <v>16.893077311025291</v>
      </c>
      <c r="J166" s="123">
        <v>16.253724943983666</v>
      </c>
      <c r="K166" s="123">
        <v>15.870288961391383</v>
      </c>
      <c r="L166" s="123">
        <v>16.011855563013818</v>
      </c>
      <c r="M166" s="123">
        <v>14.661765835066969</v>
      </c>
      <c r="N166" s="123">
        <v>14.210177131689147</v>
      </c>
      <c r="O166" s="123">
        <v>13.769750492528397</v>
      </c>
      <c r="P166" s="123">
        <v>14.150648086964535</v>
      </c>
      <c r="Q166" s="123">
        <v>14.243771354356499</v>
      </c>
      <c r="R166" s="123">
        <v>14.517566800388467</v>
      </c>
      <c r="S166" s="123">
        <v>15.387266912936321</v>
      </c>
      <c r="T166" s="123">
        <v>15.317981831620727</v>
      </c>
      <c r="U166" s="123">
        <v>15.061339627388366</v>
      </c>
      <c r="V166" s="123">
        <v>15.917951722554395</v>
      </c>
      <c r="W166" s="123">
        <v>14.484082278925737</v>
      </c>
      <c r="X166" s="123">
        <v>13.672447701938918</v>
      </c>
      <c r="Y166" s="123">
        <v>11.492356534892146</v>
      </c>
      <c r="DA166" s="130" t="s">
        <v>3071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16.516052857350065</v>
      </c>
      <c r="C171" s="102">
        <v>16.660907746491937</v>
      </c>
      <c r="D171" s="102">
        <v>16.659776122505946</v>
      </c>
      <c r="E171" s="102">
        <v>17.146022399815426</v>
      </c>
      <c r="F171" s="102">
        <v>16.84381694545166</v>
      </c>
      <c r="G171" s="102">
        <v>17.038539506416804</v>
      </c>
      <c r="H171" s="102">
        <v>17.624117425330013</v>
      </c>
      <c r="I171" s="102">
        <v>16.893016496329391</v>
      </c>
      <c r="J171" s="102">
        <v>16.253472010882188</v>
      </c>
      <c r="K171" s="102">
        <v>15.869818680824206</v>
      </c>
      <c r="L171" s="102">
        <v>16.011389704066893</v>
      </c>
      <c r="M171" s="102">
        <v>14.661748324750617</v>
      </c>
      <c r="N171" s="102">
        <v>14.210328201045709</v>
      </c>
      <c r="O171" s="102">
        <v>13.769298461874822</v>
      </c>
      <c r="P171" s="102">
        <v>14.150321465468711</v>
      </c>
      <c r="Q171" s="102">
        <v>14.24319266825459</v>
      </c>
      <c r="R171" s="102">
        <v>14.517339869207575</v>
      </c>
      <c r="S171" s="102">
        <v>15.3873495391798</v>
      </c>
      <c r="T171" s="102">
        <v>15.318095619903435</v>
      </c>
      <c r="U171" s="102">
        <v>15.061550762747551</v>
      </c>
      <c r="V171" s="102">
        <v>15.918295451479949</v>
      </c>
      <c r="W171" s="102">
        <v>14.484138602326844</v>
      </c>
      <c r="X171" s="102">
        <v>13.670284968994494</v>
      </c>
      <c r="Y171" s="102">
        <v>11.48938428815859</v>
      </c>
      <c r="DA171" s="131" t="s">
        <v>3076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17.142338581303711</v>
      </c>
      <c r="F172" s="105">
        <v>16.840682058338547</v>
      </c>
      <c r="G172" s="105">
        <v>17.036370383893253</v>
      </c>
      <c r="H172" s="105">
        <v>17.622707008079818</v>
      </c>
      <c r="I172" s="105">
        <v>16.894766417008785</v>
      </c>
      <c r="J172" s="105">
        <v>16.259993782425955</v>
      </c>
      <c r="K172" s="105">
        <v>15.879590503101518</v>
      </c>
      <c r="L172" s="105">
        <v>16.019000884685738</v>
      </c>
      <c r="M172" s="105">
        <v>14.661981716749683</v>
      </c>
      <c r="N172" s="105">
        <v>14.208712155371542</v>
      </c>
      <c r="O172" s="105">
        <v>13.773530209976173</v>
      </c>
      <c r="P172" s="105">
        <v>14.153209299922498</v>
      </c>
      <c r="Q172" s="105">
        <v>14.248329318974507</v>
      </c>
      <c r="R172" s="105">
        <v>14.519338508000438</v>
      </c>
      <c r="S172" s="105">
        <v>15.386630683434149</v>
      </c>
      <c r="T172" s="105">
        <v>15.317127281156701</v>
      </c>
      <c r="U172" s="105">
        <v>15.059745325913292</v>
      </c>
      <c r="V172" s="105">
        <v>15.915371549283366</v>
      </c>
      <c r="W172" s="105">
        <v>14.483667359494923</v>
      </c>
      <c r="X172" s="105">
        <v>13.687643293277208</v>
      </c>
      <c r="Y172" s="105">
        <v>11.512441500038253</v>
      </c>
      <c r="DA172" s="132" t="s">
        <v>3077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8.3710974967513216</v>
      </c>
      <c r="F173" s="99">
        <v>8.2828550416212039</v>
      </c>
      <c r="G173" s="99">
        <v>8.0955455204257998</v>
      </c>
      <c r="H173" s="99">
        <v>8.7554517146976902</v>
      </c>
      <c r="I173" s="99">
        <v>8.2639258519145748</v>
      </c>
      <c r="J173" s="99">
        <v>7.8047150321812646</v>
      </c>
      <c r="K173" s="99">
        <v>7.7466532316686081</v>
      </c>
      <c r="L173" s="99">
        <v>7.6393576157196739</v>
      </c>
      <c r="M173" s="99">
        <v>6.2600474608752945</v>
      </c>
      <c r="N173" s="99">
        <v>5.9037450966046148</v>
      </c>
      <c r="O173" s="99">
        <v>5.5781656844484733</v>
      </c>
      <c r="P173" s="99">
        <v>6.1218107397667954</v>
      </c>
      <c r="Q173" s="99">
        <v>5.7780238511896096</v>
      </c>
      <c r="R173" s="99">
        <v>5.7160820059690112</v>
      </c>
      <c r="S173" s="99">
        <v>6.2589059287164472</v>
      </c>
      <c r="T173" s="99">
        <v>6.3819704809646094</v>
      </c>
      <c r="U173" s="99">
        <v>6.2643585516946514</v>
      </c>
      <c r="V173" s="99">
        <v>7.0213976766942299</v>
      </c>
      <c r="W173" s="99">
        <v>5.7003459884769763</v>
      </c>
      <c r="X173" s="99">
        <v>5.7775155062549013</v>
      </c>
      <c r="Y173" s="99">
        <v>4.2726360246020754</v>
      </c>
      <c r="DA173" s="63" t="s">
        <v>3078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8.7712410845523898</v>
      </c>
      <c r="F174" s="110">
        <v>8.5578270167173471</v>
      </c>
      <c r="G174" s="110">
        <v>8.940824863467455</v>
      </c>
      <c r="H174" s="110">
        <v>8.8672552933821276</v>
      </c>
      <c r="I174" s="110">
        <v>8.6308405650942124</v>
      </c>
      <c r="J174" s="110">
        <v>8.4552787502446947</v>
      </c>
      <c r="K174" s="110">
        <v>8.1329372714329118</v>
      </c>
      <c r="L174" s="110">
        <v>8.3796432689660669</v>
      </c>
      <c r="M174" s="110">
        <v>8.401934255874389</v>
      </c>
      <c r="N174" s="110">
        <v>8.3049670587669286</v>
      </c>
      <c r="O174" s="110">
        <v>8.1953645255276992</v>
      </c>
      <c r="P174" s="110">
        <v>8.0313985601557007</v>
      </c>
      <c r="Q174" s="110">
        <v>8.470305467784895</v>
      </c>
      <c r="R174" s="110">
        <v>8.803256502031422</v>
      </c>
      <c r="S174" s="110">
        <v>9.1277247547177023</v>
      </c>
      <c r="T174" s="110">
        <v>8.9351568001920896</v>
      </c>
      <c r="U174" s="110">
        <v>8.79538677421864</v>
      </c>
      <c r="V174" s="110">
        <v>8.8939738725891342</v>
      </c>
      <c r="W174" s="110">
        <v>8.7833213710179461</v>
      </c>
      <c r="X174" s="110">
        <v>7.9101277870223079</v>
      </c>
      <c r="Y174" s="110">
        <v>7.2398054754361798</v>
      </c>
      <c r="DA174" s="60" t="s">
        <v>3079</v>
      </c>
    </row>
    <row r="175" spans="1:105" ht="12" customHeight="1" x14ac:dyDescent="0.25">
      <c r="A175" s="121" t="s">
        <v>54</v>
      </c>
      <c r="B175" s="123">
        <v>8.0218986939900763</v>
      </c>
      <c r="C175" s="123">
        <v>8.0566364411613964</v>
      </c>
      <c r="D175" s="123">
        <v>7.9676994500784808</v>
      </c>
      <c r="E175" s="123">
        <v>8.199409805136554</v>
      </c>
      <c r="F175" s="123">
        <v>8.1329120599014217</v>
      </c>
      <c r="G175" s="123">
        <v>8.1997134671906764</v>
      </c>
      <c r="H175" s="123">
        <v>8.7762132678691795</v>
      </c>
      <c r="I175" s="123">
        <v>7.9358659388719452</v>
      </c>
      <c r="J175" s="123">
        <v>8.2099270705950094</v>
      </c>
      <c r="K175" s="123">
        <v>8.5831755102749234</v>
      </c>
      <c r="L175" s="123">
        <v>8.9629343942056767</v>
      </c>
      <c r="M175" s="123">
        <v>7.9642476357539858</v>
      </c>
      <c r="N175" s="123">
        <v>8.4373035634701061</v>
      </c>
      <c r="O175" s="123">
        <v>8.3514290726177922</v>
      </c>
      <c r="P175" s="123">
        <v>7.2567527705388457</v>
      </c>
      <c r="Q175" s="123">
        <v>7.6877744793069587</v>
      </c>
      <c r="R175" s="123">
        <v>7.6500690220611665</v>
      </c>
      <c r="S175" s="123">
        <v>7.6371685705134311</v>
      </c>
      <c r="T175" s="123">
        <v>7.2548401108450262</v>
      </c>
      <c r="U175" s="123">
        <v>6.9671338312960911</v>
      </c>
      <c r="V175" s="123">
        <v>7.3421712346369503</v>
      </c>
      <c r="W175" s="123">
        <v>8.5229388816072227</v>
      </c>
      <c r="X175" s="123">
        <v>7.0239194381588419</v>
      </c>
      <c r="Y175" s="123">
        <v>6.7873043563630118</v>
      </c>
      <c r="DA175" s="130" t="s">
        <v>3080</v>
      </c>
    </row>
    <row r="176" spans="1:105" ht="12" customHeight="1" x14ac:dyDescent="0.25">
      <c r="A176" s="97" t="s">
        <v>50</v>
      </c>
      <c r="B176" s="99">
        <v>7.8320054977476152</v>
      </c>
      <c r="C176" s="99">
        <v>8.4933404529119105</v>
      </c>
      <c r="D176" s="99">
        <v>7.9384550760428567</v>
      </c>
      <c r="E176" s="99">
        <v>7.8257750902305672</v>
      </c>
      <c r="F176" s="99">
        <v>9.1813231221899301</v>
      </c>
      <c r="G176" s="99">
        <v>7.1780467287334613</v>
      </c>
      <c r="H176" s="99">
        <v>8.6545155146458033</v>
      </c>
      <c r="I176" s="99">
        <v>8.7906835668249279</v>
      </c>
      <c r="J176" s="99">
        <v>6.8906717120391967</v>
      </c>
      <c r="K176" s="99">
        <v>2.063642199928819</v>
      </c>
      <c r="L176" s="99">
        <v>6.9732415834160602</v>
      </c>
      <c r="M176" s="99">
        <v>9.0324789642531904</v>
      </c>
      <c r="N176" s="99">
        <v>9.2625694635217606</v>
      </c>
      <c r="O176" s="99">
        <v>6.7419342079325624</v>
      </c>
      <c r="P176" s="99">
        <v>9.895592014892383</v>
      </c>
      <c r="Q176" s="99">
        <v>8.1281577046537574</v>
      </c>
      <c r="R176" s="99">
        <v>6.2699333412854958</v>
      </c>
      <c r="S176" s="99">
        <v>6.5252938420678435</v>
      </c>
      <c r="T176" s="99">
        <v>7.9973932223226178</v>
      </c>
      <c r="U176" s="99">
        <v>7.0655971567321458</v>
      </c>
      <c r="V176" s="99">
        <v>8.5720812521193501</v>
      </c>
      <c r="W176" s="99">
        <v>7.3451311489950566</v>
      </c>
      <c r="X176" s="99">
        <v>6.2170115420999146</v>
      </c>
      <c r="Y176" s="99">
        <v>6.878000237030955</v>
      </c>
      <c r="DA176" s="63" t="s">
        <v>3081</v>
      </c>
    </row>
    <row r="177" spans="1:105" ht="12" customHeight="1" x14ac:dyDescent="0.25">
      <c r="A177" s="109" t="s">
        <v>120</v>
      </c>
      <c r="B177" s="110">
        <v>8.0378856740564082</v>
      </c>
      <c r="C177" s="110">
        <v>8.0201992871522148</v>
      </c>
      <c r="D177" s="110">
        <v>7.9698990836752968</v>
      </c>
      <c r="E177" s="110">
        <v>8.2240117851106387</v>
      </c>
      <c r="F177" s="110">
        <v>8.0724478003308775</v>
      </c>
      <c r="G177" s="110">
        <v>8.2464962271931235</v>
      </c>
      <c r="H177" s="110">
        <v>8.7807952040481112</v>
      </c>
      <c r="I177" s="110">
        <v>7.9094314491186353</v>
      </c>
      <c r="J177" s="110">
        <v>8.2470557519107093</v>
      </c>
      <c r="K177" s="110">
        <v>8.750685504231944</v>
      </c>
      <c r="L177" s="110">
        <v>9.0139789638239058</v>
      </c>
      <c r="M177" s="110">
        <v>7.9304867220032929</v>
      </c>
      <c r="N177" s="110">
        <v>8.4017924103391728</v>
      </c>
      <c r="O177" s="110">
        <v>8.4294626440363416</v>
      </c>
      <c r="P177" s="110">
        <v>7.1228517191123792</v>
      </c>
      <c r="Q177" s="110">
        <v>7.6669057956208926</v>
      </c>
      <c r="R177" s="110">
        <v>7.7029461478233623</v>
      </c>
      <c r="S177" s="110">
        <v>7.6767984210472369</v>
      </c>
      <c r="T177" s="110">
        <v>7.2293926347824762</v>
      </c>
      <c r="U177" s="110">
        <v>6.9639287620439347</v>
      </c>
      <c r="V177" s="110">
        <v>7.305837919485981</v>
      </c>
      <c r="W177" s="110">
        <v>8.5533446134577495</v>
      </c>
      <c r="X177" s="110">
        <v>7.0436406886788285</v>
      </c>
      <c r="Y177" s="110">
        <v>6.7850381340229635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69.682221293850276</v>
      </c>
      <c r="C3" s="118">
        <f t="shared" si="0"/>
        <v>73.872024821742286</v>
      </c>
      <c r="D3" s="118">
        <f t="shared" si="0"/>
        <v>70.020456686593732</v>
      </c>
      <c r="E3" s="118">
        <f t="shared" si="0"/>
        <v>72.847212502442247</v>
      </c>
      <c r="F3" s="118">
        <f t="shared" si="0"/>
        <v>72.606494944842368</v>
      </c>
      <c r="G3" s="118">
        <f t="shared" si="0"/>
        <v>63.245141848706766</v>
      </c>
      <c r="H3" s="118">
        <f t="shared" si="0"/>
        <v>73.346048258000138</v>
      </c>
      <c r="I3" s="118">
        <f t="shared" si="0"/>
        <v>61.418868763927613</v>
      </c>
      <c r="J3" s="118">
        <f t="shared" si="0"/>
        <v>60.193257333684365</v>
      </c>
      <c r="K3" s="118">
        <f t="shared" si="0"/>
        <v>63.320827592252854</v>
      </c>
      <c r="L3" s="118">
        <f t="shared" si="0"/>
        <v>75.187677976353754</v>
      </c>
      <c r="M3" s="118">
        <f t="shared" si="0"/>
        <v>66.50483034114248</v>
      </c>
      <c r="N3" s="118">
        <f t="shared" si="0"/>
        <v>67.234809237770619</v>
      </c>
      <c r="O3" s="118">
        <f t="shared" si="0"/>
        <v>69.228366377883845</v>
      </c>
      <c r="P3" s="118">
        <f t="shared" si="0"/>
        <v>59.798732930917033</v>
      </c>
      <c r="Q3" s="118">
        <f t="shared" si="0"/>
        <v>61.238272310984762</v>
      </c>
      <c r="R3" s="118">
        <f t="shared" ref="R3:V3" si="1">R4+R7+R9+R19</f>
        <v>62.28760552268691</v>
      </c>
      <c r="S3" s="118">
        <f t="shared" si="1"/>
        <v>65.691255232798511</v>
      </c>
      <c r="T3" s="118">
        <f t="shared" si="1"/>
        <v>64.827786468410196</v>
      </c>
      <c r="U3" s="118">
        <f t="shared" si="1"/>
        <v>58.383242887056426</v>
      </c>
      <c r="V3" s="118">
        <f t="shared" si="1"/>
        <v>60.631744513417665</v>
      </c>
      <c r="W3" s="118">
        <f t="shared" ref="W3:Y3" si="2">W4+W7+W9+W19</f>
        <v>64.320615619605675</v>
      </c>
      <c r="X3" s="118">
        <f t="shared" si="2"/>
        <v>71.228674350318016</v>
      </c>
      <c r="Y3" s="118">
        <f t="shared" si="2"/>
        <v>46.935516110807015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66.733139919984339</v>
      </c>
      <c r="C4" s="123">
        <f t="shared" si="3"/>
        <v>70.923463356286888</v>
      </c>
      <c r="D4" s="123">
        <f t="shared" si="3"/>
        <v>67.147011209848586</v>
      </c>
      <c r="E4" s="123">
        <f t="shared" si="3"/>
        <v>69.865952345297586</v>
      </c>
      <c r="F4" s="123">
        <f t="shared" si="3"/>
        <v>69.636368503935685</v>
      </c>
      <c r="G4" s="123">
        <f t="shared" si="3"/>
        <v>60.496612240727352</v>
      </c>
      <c r="H4" s="123">
        <f t="shared" si="3"/>
        <v>70.281429762952257</v>
      </c>
      <c r="I4" s="123">
        <f t="shared" si="3"/>
        <v>58.792824853075146</v>
      </c>
      <c r="J4" s="123">
        <f t="shared" si="3"/>
        <v>57.728588249205728</v>
      </c>
      <c r="K4" s="123">
        <f t="shared" si="3"/>
        <v>60.943531830029805</v>
      </c>
      <c r="L4" s="123">
        <f t="shared" si="3"/>
        <v>72.600879844301886</v>
      </c>
      <c r="M4" s="123">
        <f t="shared" si="3"/>
        <v>64.013003066009901</v>
      </c>
      <c r="N4" s="123">
        <f t="shared" si="3"/>
        <v>64.797008548564179</v>
      </c>
      <c r="O4" s="123">
        <f t="shared" si="3"/>
        <v>66.847523443322814</v>
      </c>
      <c r="P4" s="123">
        <f t="shared" si="3"/>
        <v>57.325990246954738</v>
      </c>
      <c r="Q4" s="123">
        <f t="shared" si="3"/>
        <v>58.739073810292609</v>
      </c>
      <c r="R4" s="123">
        <f t="shared" ref="R4:V4" si="4">SUM(R5:R6)</f>
        <v>60.133631405894981</v>
      </c>
      <c r="S4" s="123">
        <f t="shared" si="4"/>
        <v>63.34895428284598</v>
      </c>
      <c r="T4" s="123">
        <f t="shared" si="4"/>
        <v>62.591559316982277</v>
      </c>
      <c r="U4" s="123">
        <f t="shared" si="4"/>
        <v>56.446759145083952</v>
      </c>
      <c r="V4" s="123">
        <f t="shared" si="4"/>
        <v>58.653060366357394</v>
      </c>
      <c r="W4" s="123">
        <f t="shared" ref="W4:Y4" si="5">SUM(W5:W6)</f>
        <v>62.631367503695479</v>
      </c>
      <c r="X4" s="123">
        <f t="shared" si="5"/>
        <v>69.268844748514368</v>
      </c>
      <c r="Y4" s="123">
        <f t="shared" si="5"/>
        <v>45.460364308773833</v>
      </c>
      <c r="DA4" s="130" t="s">
        <v>3085</v>
      </c>
    </row>
    <row r="5" spans="1:105" ht="12" customHeight="1" x14ac:dyDescent="0.25">
      <c r="A5" s="97" t="s">
        <v>51</v>
      </c>
      <c r="B5" s="99">
        <v>66.733139919984339</v>
      </c>
      <c r="C5" s="99">
        <v>70.923463356286888</v>
      </c>
      <c r="D5" s="99">
        <v>67.147011209848586</v>
      </c>
      <c r="E5" s="99">
        <v>69.865952345297586</v>
      </c>
      <c r="F5" s="99">
        <v>69.636368503935685</v>
      </c>
      <c r="G5" s="99">
        <v>60.496612240727352</v>
      </c>
      <c r="H5" s="99">
        <v>70.281429762952257</v>
      </c>
      <c r="I5" s="99">
        <v>58.792824853075146</v>
      </c>
      <c r="J5" s="99">
        <v>57.728588249205728</v>
      </c>
      <c r="K5" s="99">
        <v>60.943531830029805</v>
      </c>
      <c r="L5" s="99">
        <v>72.600879844301886</v>
      </c>
      <c r="M5" s="99">
        <v>64.013003066009901</v>
      </c>
      <c r="N5" s="99">
        <v>64.797008548564179</v>
      </c>
      <c r="O5" s="99">
        <v>66.847523443322814</v>
      </c>
      <c r="P5" s="99">
        <v>57.325990246954738</v>
      </c>
      <c r="Q5" s="99">
        <v>58.739073810292609</v>
      </c>
      <c r="R5" s="99">
        <v>60.133631405894981</v>
      </c>
      <c r="S5" s="99">
        <v>63.34895428284598</v>
      </c>
      <c r="T5" s="99">
        <v>62.591559316982277</v>
      </c>
      <c r="U5" s="99">
        <v>56.446759145083952</v>
      </c>
      <c r="V5" s="99">
        <v>58.653060366357394</v>
      </c>
      <c r="W5" s="99">
        <v>62.631367503695479</v>
      </c>
      <c r="X5" s="99">
        <v>69.268844748514368</v>
      </c>
      <c r="Y5" s="99">
        <v>45.460364308773833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2.6413764771866384</v>
      </c>
      <c r="C9" s="123">
        <v>2.6244474507444275</v>
      </c>
      <c r="D9" s="123">
        <v>2.5872987032347177</v>
      </c>
      <c r="E9" s="123">
        <v>2.717376463805834</v>
      </c>
      <c r="F9" s="123">
        <v>2.6988875209033756</v>
      </c>
      <c r="G9" s="123">
        <v>2.5575277890583386</v>
      </c>
      <c r="H9" s="123">
        <v>2.8646186505088997</v>
      </c>
      <c r="I9" s="123">
        <v>2.4652984825817921</v>
      </c>
      <c r="J9" s="123">
        <v>2.3328830098857525</v>
      </c>
      <c r="K9" s="123">
        <v>2.2881287205036704</v>
      </c>
      <c r="L9" s="123">
        <v>2.4387933315128301</v>
      </c>
      <c r="M9" s="123">
        <v>2.3023726244502027</v>
      </c>
      <c r="N9" s="123">
        <v>2.2187282160718236</v>
      </c>
      <c r="O9" s="123">
        <v>2.1959882250889842</v>
      </c>
      <c r="P9" s="123">
        <v>2.2257585641709001</v>
      </c>
      <c r="Q9" s="123">
        <v>2.285480547317436</v>
      </c>
      <c r="R9" s="123">
        <v>2.0020693766491919</v>
      </c>
      <c r="S9" s="123">
        <v>2.1841686880298412</v>
      </c>
      <c r="T9" s="123">
        <v>2.0587874391224044</v>
      </c>
      <c r="U9" s="123">
        <v>1.7859388323604122</v>
      </c>
      <c r="V9" s="123">
        <v>1.8467126947304933</v>
      </c>
      <c r="W9" s="123">
        <v>1.6234670206473427</v>
      </c>
      <c r="X9" s="123">
        <v>1.9102307992951595</v>
      </c>
      <c r="Y9" s="123">
        <v>1.4241618858928624</v>
      </c>
      <c r="DA9" s="130" t="s">
        <v>3090</v>
      </c>
    </row>
    <row r="10" spans="1:105" ht="12" customHeight="1" x14ac:dyDescent="0.25">
      <c r="A10" s="97" t="s">
        <v>143</v>
      </c>
      <c r="B10" s="99">
        <v>10.223088154084413</v>
      </c>
      <c r="C10" s="99">
        <v>10.153300074784942</v>
      </c>
      <c r="D10" s="99">
        <v>9.993240354721415</v>
      </c>
      <c r="E10" s="99">
        <v>10.476145412497139</v>
      </c>
      <c r="F10" s="99">
        <v>10.383339909013946</v>
      </c>
      <c r="G10" s="99">
        <v>9.8246524324973308</v>
      </c>
      <c r="H10" s="99">
        <v>10.995631964921158</v>
      </c>
      <c r="I10" s="99">
        <v>9.4571825809757399</v>
      </c>
      <c r="J10" s="99">
        <v>8.9447252645424964</v>
      </c>
      <c r="K10" s="99">
        <v>8.665283522860177</v>
      </c>
      <c r="L10" s="99">
        <v>9.0424243287799673</v>
      </c>
      <c r="M10" s="99">
        <v>8.2118596753264548</v>
      </c>
      <c r="N10" s="99">
        <v>7.7315910405997199</v>
      </c>
      <c r="O10" s="99">
        <v>7.4998051363974412</v>
      </c>
      <c r="P10" s="99">
        <v>7.5283851760586131</v>
      </c>
      <c r="Q10" s="99">
        <v>7.8259723617530454</v>
      </c>
      <c r="R10" s="99">
        <v>7.2784999030690924</v>
      </c>
      <c r="S10" s="99">
        <v>8.3198433832321044</v>
      </c>
      <c r="T10" s="99">
        <v>8.1990412080969897</v>
      </c>
      <c r="U10" s="99">
        <v>7.2888854868750768</v>
      </c>
      <c r="V10" s="99">
        <v>7.6589303489649811</v>
      </c>
      <c r="W10" s="99">
        <v>6.6939660997472634</v>
      </c>
      <c r="X10" s="99">
        <v>7.5457190745665086</v>
      </c>
      <c r="Y10" s="99">
        <v>5.2639618786128546</v>
      </c>
      <c r="DA10" s="63" t="s">
        <v>3091</v>
      </c>
    </row>
    <row r="11" spans="1:105" ht="12" customHeight="1" x14ac:dyDescent="0.25">
      <c r="A11" s="97" t="s">
        <v>124</v>
      </c>
      <c r="B11" s="99">
        <v>0</v>
      </c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0.3077048966792918</v>
      </c>
      <c r="C19" s="123">
        <v>0.32411401471097584</v>
      </c>
      <c r="D19" s="123">
        <v>0.28614677351042928</v>
      </c>
      <c r="E19" s="123">
        <v>0.26388369333882844</v>
      </c>
      <c r="F19" s="123">
        <v>0.27123892000331334</v>
      </c>
      <c r="G19" s="123">
        <v>0.19100181892107404</v>
      </c>
      <c r="H19" s="123">
        <v>0.19999984453897721</v>
      </c>
      <c r="I19" s="123">
        <v>0.16074542827067442</v>
      </c>
      <c r="J19" s="123">
        <v>0.13178607459287842</v>
      </c>
      <c r="K19" s="123">
        <v>8.9167041719381376E-2</v>
      </c>
      <c r="L19" s="123">
        <v>0.14800480053903453</v>
      </c>
      <c r="M19" s="123">
        <v>0.18945465068237982</v>
      </c>
      <c r="N19" s="123">
        <v>0.21907247313461037</v>
      </c>
      <c r="O19" s="123">
        <v>0.1848547094720529</v>
      </c>
      <c r="P19" s="123">
        <v>0.24698411979139243</v>
      </c>
      <c r="Q19" s="123">
        <v>0.21371795337471794</v>
      </c>
      <c r="R19" s="123">
        <v>0.15190474014274186</v>
      </c>
      <c r="S19" s="123">
        <v>0.15813226192268673</v>
      </c>
      <c r="T19" s="123">
        <v>0.17743971230551542</v>
      </c>
      <c r="U19" s="123">
        <v>0.15054490961205802</v>
      </c>
      <c r="V19" s="123">
        <v>0.13197145232977714</v>
      </c>
      <c r="W19" s="123">
        <v>6.5781095262851391E-2</v>
      </c>
      <c r="X19" s="123">
        <v>4.9598802508489477E-2</v>
      </c>
      <c r="Y19" s="123">
        <v>5.0989916140317962E-2</v>
      </c>
      <c r="DA19" s="130" t="s">
        <v>3100</v>
      </c>
    </row>
    <row r="20" spans="1:105" ht="12" customHeight="1" x14ac:dyDescent="0.25">
      <c r="A20" s="97" t="s">
        <v>51</v>
      </c>
      <c r="B20" s="99">
        <v>5.0056681417817321</v>
      </c>
      <c r="C20" s="99">
        <v>4.857998122149465</v>
      </c>
      <c r="D20" s="99">
        <v>4.7478644266879675</v>
      </c>
      <c r="E20" s="99">
        <v>5.0080776333861037</v>
      </c>
      <c r="F20" s="99">
        <v>5.0825218741870462</v>
      </c>
      <c r="G20" s="99">
        <v>4.7078956492624151</v>
      </c>
      <c r="H20" s="99">
        <v>5.6771323307702692</v>
      </c>
      <c r="I20" s="99">
        <v>4.5139704780436967</v>
      </c>
      <c r="J20" s="99">
        <v>4.6335584481160641</v>
      </c>
      <c r="K20" s="99">
        <v>4.984756765121241</v>
      </c>
      <c r="L20" s="99">
        <v>5.4937526114648882</v>
      </c>
      <c r="M20" s="99">
        <v>5.0707324046029258</v>
      </c>
      <c r="N20" s="99">
        <v>4.893665102792383</v>
      </c>
      <c r="O20" s="99">
        <v>4.7593330279231871</v>
      </c>
      <c r="P20" s="99">
        <v>4.642946204595078</v>
      </c>
      <c r="Q20" s="99">
        <v>4.8324023773364599</v>
      </c>
      <c r="R20" s="99">
        <v>3.9699722510431683</v>
      </c>
      <c r="S20" s="99">
        <v>4.5201909413820101</v>
      </c>
      <c r="T20" s="99">
        <v>4.7417910103033316</v>
      </c>
      <c r="U20" s="99">
        <v>4.8981274258788599</v>
      </c>
      <c r="V20" s="99">
        <v>4.4554027320615344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3.1559743700197114</v>
      </c>
      <c r="C21" s="99">
        <v>3.4183742369512591</v>
      </c>
      <c r="D21" s="99">
        <v>3.1924584097350857</v>
      </c>
      <c r="E21" s="99">
        <v>3.1438169002136367</v>
      </c>
      <c r="F21" s="99">
        <v>3.6817545092281696</v>
      </c>
      <c r="G21" s="99">
        <v>2.87272846439769</v>
      </c>
      <c r="H21" s="99">
        <v>3.4480654254383474</v>
      </c>
      <c r="I21" s="99">
        <v>3.4938633630448712</v>
      </c>
      <c r="J21" s="99">
        <v>2.7367681303487283</v>
      </c>
      <c r="K21" s="99">
        <v>0.8181132851986086</v>
      </c>
      <c r="L21" s="99">
        <v>2.7607822721538531</v>
      </c>
      <c r="M21" s="99">
        <v>3.5705991381472142</v>
      </c>
      <c r="N21" s="99">
        <v>3.6578504365499955</v>
      </c>
      <c r="O21" s="99">
        <v>2.661207989182341</v>
      </c>
      <c r="P21" s="99">
        <v>3.904946011020078</v>
      </c>
      <c r="Q21" s="99">
        <v>3.2068398147901167</v>
      </c>
      <c r="R21" s="99">
        <v>2.4732081521242502</v>
      </c>
      <c r="S21" s="99">
        <v>2.5672848680895428</v>
      </c>
      <c r="T21" s="99">
        <v>3.1272185440030373</v>
      </c>
      <c r="U21" s="99">
        <v>2.7399717421065866</v>
      </c>
      <c r="V21" s="99">
        <v>3.2899985549392028</v>
      </c>
      <c r="W21" s="99">
        <v>2.8036224924947364</v>
      </c>
      <c r="X21" s="99">
        <v>2.364520743331461</v>
      </c>
      <c r="Y21" s="99">
        <v>2.6109051025613148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47.484458740066806</v>
      </c>
      <c r="C24" s="118">
        <f t="shared" si="7"/>
        <v>56.716016776456193</v>
      </c>
      <c r="D24" s="118">
        <f t="shared" si="7"/>
        <v>49.46712739753459</v>
      </c>
      <c r="E24" s="118">
        <f t="shared" si="7"/>
        <v>50.082457150829185</v>
      </c>
      <c r="F24" s="118">
        <f t="shared" si="7"/>
        <v>56.911960344157883</v>
      </c>
      <c r="G24" s="118">
        <f t="shared" si="7"/>
        <v>42.584321330420508</v>
      </c>
      <c r="H24" s="118">
        <f t="shared" si="7"/>
        <v>52.836421867810643</v>
      </c>
      <c r="I24" s="118">
        <f t="shared" si="7"/>
        <v>41.814131790151066</v>
      </c>
      <c r="J24" s="118">
        <f t="shared" si="7"/>
        <v>33.342672992692741</v>
      </c>
      <c r="K24" s="118">
        <f t="shared" si="7"/>
        <v>11.307216289669213</v>
      </c>
      <c r="L24" s="118">
        <f t="shared" si="7"/>
        <v>48.213002375641707</v>
      </c>
      <c r="M24" s="118">
        <f t="shared" si="7"/>
        <v>44.826084728869574</v>
      </c>
      <c r="N24" s="118">
        <f t="shared" si="7"/>
        <v>51.903076750560544</v>
      </c>
      <c r="O24" s="118">
        <f t="shared" si="7"/>
        <v>40.710696590987119</v>
      </c>
      <c r="P24" s="118">
        <f t="shared" si="7"/>
        <v>39.83015005495745</v>
      </c>
      <c r="Q24" s="118">
        <f t="shared" si="7"/>
        <v>38.439585640197059</v>
      </c>
      <c r="R24" s="118">
        <f t="shared" ref="R24:V24" si="8">R25+R28+R30+R39</f>
        <v>40.183492477633393</v>
      </c>
      <c r="S24" s="118">
        <f t="shared" si="8"/>
        <v>38.739659957197446</v>
      </c>
      <c r="T24" s="118">
        <f t="shared" si="8"/>
        <v>41.156572908930976</v>
      </c>
      <c r="U24" s="118">
        <f t="shared" si="8"/>
        <v>37.500844291051962</v>
      </c>
      <c r="V24" s="118">
        <f t="shared" si="8"/>
        <v>38.701636244955104</v>
      </c>
      <c r="W24" s="118">
        <f t="shared" ref="W24:Y24" si="9">W25+W28+W30+W39</f>
        <v>40.491099930265008</v>
      </c>
      <c r="X24" s="118">
        <f t="shared" si="9"/>
        <v>34.664356634617107</v>
      </c>
      <c r="Y24" s="118">
        <f t="shared" si="9"/>
        <v>40.840323321141426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47.239399267155335</v>
      </c>
      <c r="C25" s="123">
        <f t="shared" si="10"/>
        <v>56.452645085579661</v>
      </c>
      <c r="D25" s="123">
        <f t="shared" si="10"/>
        <v>49.230236454591484</v>
      </c>
      <c r="E25" s="123">
        <f t="shared" si="10"/>
        <v>49.863164492096409</v>
      </c>
      <c r="F25" s="123">
        <f t="shared" si="10"/>
        <v>56.676654156081852</v>
      </c>
      <c r="G25" s="123">
        <f t="shared" si="10"/>
        <v>42.422081653970551</v>
      </c>
      <c r="H25" s="123">
        <f t="shared" si="10"/>
        <v>52.681855121819211</v>
      </c>
      <c r="I25" s="123">
        <f t="shared" si="10"/>
        <v>41.687080933411465</v>
      </c>
      <c r="J25" s="123">
        <f t="shared" si="10"/>
        <v>33.253148738301412</v>
      </c>
      <c r="K25" s="123">
        <f t="shared" si="10"/>
        <v>11.283889799940312</v>
      </c>
      <c r="L25" s="123">
        <f t="shared" si="10"/>
        <v>48.133804256985343</v>
      </c>
      <c r="M25" s="123">
        <f t="shared" si="10"/>
        <v>44.673697480489054</v>
      </c>
      <c r="N25" s="123">
        <f t="shared" si="10"/>
        <v>51.696780581887559</v>
      </c>
      <c r="O25" s="123">
        <f t="shared" si="10"/>
        <v>40.559472953002313</v>
      </c>
      <c r="P25" s="123">
        <f t="shared" si="10"/>
        <v>39.612355085731892</v>
      </c>
      <c r="Q25" s="123">
        <f t="shared" si="10"/>
        <v>38.27201017205995</v>
      </c>
      <c r="R25" s="123">
        <f t="shared" ref="R25:V25" si="11">SUM(R26:R27)</f>
        <v>40.07485608830406</v>
      </c>
      <c r="S25" s="123">
        <f t="shared" si="11"/>
        <v>38.635726629728708</v>
      </c>
      <c r="T25" s="123">
        <f t="shared" si="11"/>
        <v>41.038011924395185</v>
      </c>
      <c r="U25" s="123">
        <f t="shared" si="11"/>
        <v>37.406307453952095</v>
      </c>
      <c r="V25" s="123">
        <f t="shared" si="11"/>
        <v>38.601295812911246</v>
      </c>
      <c r="W25" s="123">
        <f t="shared" ref="W25:Y25" si="12">SUM(W26:W27)</f>
        <v>40.422330711975619</v>
      </c>
      <c r="X25" s="123">
        <f t="shared" si="12"/>
        <v>34.615664038940906</v>
      </c>
      <c r="Y25" s="123">
        <f t="shared" si="12"/>
        <v>40.792668342495858</v>
      </c>
      <c r="DA25" s="130" t="s">
        <v>3105</v>
      </c>
    </row>
    <row r="26" spans="1:105" ht="12" customHeight="1" x14ac:dyDescent="0.25">
      <c r="A26" s="97" t="s">
        <v>74</v>
      </c>
      <c r="B26" s="99">
        <v>47.239399267155335</v>
      </c>
      <c r="C26" s="99">
        <v>56.452645085579661</v>
      </c>
      <c r="D26" s="99">
        <v>49.230236454591484</v>
      </c>
      <c r="E26" s="99">
        <v>49.863164492096409</v>
      </c>
      <c r="F26" s="99">
        <v>56.676654156081852</v>
      </c>
      <c r="G26" s="99">
        <v>42.422081653970551</v>
      </c>
      <c r="H26" s="99">
        <v>52.681855121819211</v>
      </c>
      <c r="I26" s="99">
        <v>41.687080933411465</v>
      </c>
      <c r="J26" s="99">
        <v>33.253148738301412</v>
      </c>
      <c r="K26" s="99">
        <v>11.283889799940312</v>
      </c>
      <c r="L26" s="99">
        <v>48.133804256985343</v>
      </c>
      <c r="M26" s="99">
        <v>44.673697480489054</v>
      </c>
      <c r="N26" s="99">
        <v>51.696780581887559</v>
      </c>
      <c r="O26" s="99">
        <v>40.559472953002313</v>
      </c>
      <c r="P26" s="99">
        <v>39.612355085731892</v>
      </c>
      <c r="Q26" s="99">
        <v>38.27201017205995</v>
      </c>
      <c r="R26" s="99">
        <v>40.07485608830406</v>
      </c>
      <c r="S26" s="99">
        <v>38.635726629728708</v>
      </c>
      <c r="T26" s="99">
        <v>41.038011924395185</v>
      </c>
      <c r="U26" s="99">
        <v>37.406307453952095</v>
      </c>
      <c r="V26" s="99">
        <v>38.601295812911246</v>
      </c>
      <c r="W26" s="99">
        <v>40.422330711975619</v>
      </c>
      <c r="X26" s="99">
        <v>34.615664038940906</v>
      </c>
      <c r="Y26" s="99">
        <v>40.792668342495858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</v>
      </c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3110</v>
      </c>
    </row>
    <row r="31" spans="1:105" ht="12" customHeight="1" x14ac:dyDescent="0.25">
      <c r="A31" s="97" t="s">
        <v>141</v>
      </c>
      <c r="B31" s="99">
        <v>0</v>
      </c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0.2450594729114717</v>
      </c>
      <c r="C39" s="123">
        <v>0.26337169087653256</v>
      </c>
      <c r="D39" s="123">
        <v>0.23689094294310709</v>
      </c>
      <c r="E39" s="123">
        <v>0.21929265873277831</v>
      </c>
      <c r="F39" s="123">
        <v>0.23530618807603257</v>
      </c>
      <c r="G39" s="123">
        <v>0.16223967644995724</v>
      </c>
      <c r="H39" s="123">
        <v>0.15456674599143036</v>
      </c>
      <c r="I39" s="123">
        <v>0.12705085673960209</v>
      </c>
      <c r="J39" s="123">
        <v>8.9524254391325275E-2</v>
      </c>
      <c r="K39" s="123">
        <v>2.3326489728901716E-2</v>
      </c>
      <c r="L39" s="123">
        <v>7.9198118656363489E-2</v>
      </c>
      <c r="M39" s="123">
        <v>0.15238724838052004</v>
      </c>
      <c r="N39" s="123">
        <v>0.20629616867298423</v>
      </c>
      <c r="O39" s="123">
        <v>0.15122363798480498</v>
      </c>
      <c r="P39" s="123">
        <v>0.21779496922556121</v>
      </c>
      <c r="Q39" s="123">
        <v>0.16757546813710825</v>
      </c>
      <c r="R39" s="123">
        <v>0.10863638932933245</v>
      </c>
      <c r="S39" s="123">
        <v>0.10393332746873533</v>
      </c>
      <c r="T39" s="123">
        <v>0.11856098453578687</v>
      </c>
      <c r="U39" s="123">
        <v>9.4536837099864393E-2</v>
      </c>
      <c r="V39" s="123">
        <v>0.10034043204385751</v>
      </c>
      <c r="W39" s="123">
        <v>6.8769218289389797E-2</v>
      </c>
      <c r="X39" s="123">
        <v>4.8692595676201871E-2</v>
      </c>
      <c r="Y39" s="123">
        <v>4.7654978645569765E-2</v>
      </c>
      <c r="DA39" s="130" t="s">
        <v>3119</v>
      </c>
    </row>
    <row r="40" spans="1:105" ht="12" customHeight="1" x14ac:dyDescent="0.25">
      <c r="A40" s="97" t="s">
        <v>50</v>
      </c>
      <c r="B40" s="99">
        <v>3.1559743700197114</v>
      </c>
      <c r="C40" s="99">
        <v>3.4176118428062101</v>
      </c>
      <c r="D40" s="99">
        <v>3.1927414604333544</v>
      </c>
      <c r="E40" s="99">
        <v>3.1451546592864119</v>
      </c>
      <c r="F40" s="99">
        <v>3.6851671603643115</v>
      </c>
      <c r="G40" s="99">
        <v>2.8767749465646597</v>
      </c>
      <c r="H40" s="99">
        <v>3.453180943447709</v>
      </c>
      <c r="I40" s="99">
        <v>3.4959677925335138</v>
      </c>
      <c r="J40" s="99">
        <v>2.7389103571207434</v>
      </c>
      <c r="K40" s="99">
        <v>0.81839918674467971</v>
      </c>
      <c r="L40" s="99">
        <v>2.7613122876470451</v>
      </c>
      <c r="M40" s="99">
        <v>3.5683236827022387</v>
      </c>
      <c r="N40" s="99">
        <v>3.65544835160699</v>
      </c>
      <c r="O40" s="99">
        <v>2.6598955726092908</v>
      </c>
      <c r="P40" s="99">
        <v>3.9035847893975082</v>
      </c>
      <c r="Q40" s="99">
        <v>3.2060459238326158</v>
      </c>
      <c r="R40" s="99">
        <v>2.4729053813203268</v>
      </c>
      <c r="S40" s="99">
        <v>2.5682529735126454</v>
      </c>
      <c r="T40" s="99">
        <v>3.1241829888116222</v>
      </c>
      <c r="U40" s="99">
        <v>2.7306149409599243</v>
      </c>
      <c r="V40" s="99">
        <v>3.2754423592511106</v>
      </c>
      <c r="W40" s="99">
        <v>2.7945772706340182</v>
      </c>
      <c r="X40" s="99">
        <v>2.3585948703706721</v>
      </c>
      <c r="Y40" s="99">
        <v>2.6060236184974337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0</v>
      </c>
      <c r="C43" s="118">
        <f t="shared" si="14"/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0</v>
      </c>
      <c r="C44" s="123">
        <f t="shared" si="17"/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3123</v>
      </c>
    </row>
    <row r="45" spans="1:105" ht="12" customHeight="1" x14ac:dyDescent="0.25">
      <c r="A45" s="97" t="s">
        <v>211</v>
      </c>
      <c r="B45" s="99">
        <v>0</v>
      </c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0</v>
      </c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3128</v>
      </c>
    </row>
    <row r="50" spans="1:105" ht="12" customHeight="1" x14ac:dyDescent="0.25">
      <c r="A50" s="97" t="s">
        <v>138</v>
      </c>
      <c r="B50" s="99">
        <v>0</v>
      </c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3129</v>
      </c>
    </row>
    <row r="51" spans="1:105" ht="12" customHeight="1" x14ac:dyDescent="0.25">
      <c r="A51" s="97" t="s">
        <v>137</v>
      </c>
      <c r="B51" s="99">
        <v>0</v>
      </c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3130</v>
      </c>
    </row>
    <row r="52" spans="1:105" ht="12" customHeight="1" x14ac:dyDescent="0.25">
      <c r="A52" s="100" t="s">
        <v>211</v>
      </c>
      <c r="B52" s="102">
        <v>0</v>
      </c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0</v>
      </c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3137</v>
      </c>
    </row>
    <row r="59" spans="1:105" ht="12" customHeight="1" x14ac:dyDescent="0.25">
      <c r="A59" s="97" t="s">
        <v>50</v>
      </c>
      <c r="B59" s="99">
        <v>0</v>
      </c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53.631196434730207</v>
      </c>
      <c r="C62" s="118">
        <f t="shared" si="21"/>
        <v>60.584221480395477</v>
      </c>
      <c r="D62" s="118">
        <f t="shared" si="21"/>
        <v>55.663360267112019</v>
      </c>
      <c r="E62" s="118">
        <f t="shared" si="21"/>
        <v>58.070321788646162</v>
      </c>
      <c r="F62" s="118">
        <f t="shared" si="21"/>
        <v>55.796171179795095</v>
      </c>
      <c r="G62" s="118">
        <f t="shared" si="21"/>
        <v>54.262290126023487</v>
      </c>
      <c r="H62" s="118">
        <f t="shared" si="21"/>
        <v>54.793256697794767</v>
      </c>
      <c r="I62" s="118">
        <f t="shared" si="21"/>
        <v>50.560811565798268</v>
      </c>
      <c r="J62" s="118">
        <f t="shared" si="21"/>
        <v>50.320107223242317</v>
      </c>
      <c r="K62" s="118">
        <f t="shared" si="21"/>
        <v>51.190279725037861</v>
      </c>
      <c r="L62" s="118">
        <f t="shared" si="21"/>
        <v>59.284905872064435</v>
      </c>
      <c r="M62" s="118">
        <f t="shared" si="21"/>
        <v>50.557843984848006</v>
      </c>
      <c r="N62" s="118">
        <f t="shared" si="21"/>
        <v>51.174217435072187</v>
      </c>
      <c r="O62" s="118">
        <f t="shared" si="21"/>
        <v>52.158875350329275</v>
      </c>
      <c r="P62" s="118">
        <f t="shared" si="21"/>
        <v>42.549073153460256</v>
      </c>
      <c r="Q62" s="118">
        <f t="shared" si="21"/>
        <v>44.684421563284076</v>
      </c>
      <c r="R62" s="118">
        <f t="shared" ref="R62:V62" si="22">R63+R66+R68+R77</f>
        <v>47.519803747594786</v>
      </c>
      <c r="S62" s="118">
        <f t="shared" si="22"/>
        <v>46.371235456441639</v>
      </c>
      <c r="T62" s="118">
        <f t="shared" si="22"/>
        <v>42.975944075533761</v>
      </c>
      <c r="U62" s="118">
        <f t="shared" si="22"/>
        <v>40.610008883440784</v>
      </c>
      <c r="V62" s="118">
        <f t="shared" si="22"/>
        <v>41.596835651649471</v>
      </c>
      <c r="W62" s="118">
        <f t="shared" ref="W62:Y62" si="23">W63+W66+W68+W77</f>
        <v>46.057321103253976</v>
      </c>
      <c r="X62" s="118">
        <f t="shared" si="23"/>
        <v>37.649341229761269</v>
      </c>
      <c r="Y62" s="118">
        <f t="shared" si="23"/>
        <v>32.703846117527839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44.619284354015697</v>
      </c>
      <c r="C63" s="123">
        <f t="shared" si="24"/>
        <v>50.987626482954553</v>
      </c>
      <c r="D63" s="123">
        <f t="shared" si="24"/>
        <v>46.542000455189992</v>
      </c>
      <c r="E63" s="123">
        <f t="shared" si="24"/>
        <v>48.444387547615278</v>
      </c>
      <c r="F63" s="123">
        <f t="shared" si="24"/>
        <v>46.509360968420445</v>
      </c>
      <c r="G63" s="123">
        <f t="shared" si="24"/>
        <v>44.591554953791956</v>
      </c>
      <c r="H63" s="123">
        <f t="shared" si="24"/>
        <v>45.134824688452234</v>
      </c>
      <c r="I63" s="123">
        <f t="shared" si="24"/>
        <v>41.62311737897658</v>
      </c>
      <c r="J63" s="123">
        <f t="shared" si="24"/>
        <v>41.503879790435079</v>
      </c>
      <c r="K63" s="123">
        <f t="shared" si="24"/>
        <v>42.536835009640306</v>
      </c>
      <c r="L63" s="123">
        <f t="shared" si="24"/>
        <v>50.04492471153722</v>
      </c>
      <c r="M63" s="123">
        <f t="shared" si="24"/>
        <v>42.882146557412462</v>
      </c>
      <c r="N63" s="123">
        <f t="shared" si="24"/>
        <v>43.507864157985502</v>
      </c>
      <c r="O63" s="123">
        <f t="shared" si="24"/>
        <v>44.511880879013582</v>
      </c>
      <c r="P63" s="123">
        <f t="shared" si="24"/>
        <v>35.951037347057721</v>
      </c>
      <c r="Q63" s="123">
        <f t="shared" si="24"/>
        <v>37.692616942229968</v>
      </c>
      <c r="R63" s="123">
        <f t="shared" ref="R63:V63" si="25">SUM(R64:R65)</f>
        <v>40.063528994591074</v>
      </c>
      <c r="S63" s="123">
        <f t="shared" si="25"/>
        <v>38.877409189914189</v>
      </c>
      <c r="T63" s="123">
        <f t="shared" si="25"/>
        <v>36.006474918981617</v>
      </c>
      <c r="U63" s="123">
        <f t="shared" si="25"/>
        <v>34.066822498671293</v>
      </c>
      <c r="V63" s="123">
        <f t="shared" si="25"/>
        <v>34.690437963139615</v>
      </c>
      <c r="W63" s="123">
        <f t="shared" ref="W63:Y63" si="26">SUM(W64:W65)</f>
        <v>38.825674112788739</v>
      </c>
      <c r="X63" s="123">
        <f t="shared" si="26"/>
        <v>32.142716685462474</v>
      </c>
      <c r="Y63" s="123">
        <f t="shared" si="26"/>
        <v>27.611275483058101</v>
      </c>
      <c r="DA63" s="130" t="s">
        <v>3141</v>
      </c>
    </row>
    <row r="64" spans="1:105" ht="12" customHeight="1" x14ac:dyDescent="0.25">
      <c r="A64" s="97" t="s">
        <v>212</v>
      </c>
      <c r="B64" s="99">
        <v>44.619284354015697</v>
      </c>
      <c r="C64" s="99">
        <v>50.987626482954553</v>
      </c>
      <c r="D64" s="99">
        <v>46.542000455189992</v>
      </c>
      <c r="E64" s="99">
        <v>48.444387547615278</v>
      </c>
      <c r="F64" s="99">
        <v>46.509360968420445</v>
      </c>
      <c r="G64" s="99">
        <v>44.591554953791956</v>
      </c>
      <c r="H64" s="99">
        <v>45.134824688452234</v>
      </c>
      <c r="I64" s="99">
        <v>41.62311737897658</v>
      </c>
      <c r="J64" s="99">
        <v>41.503879790435079</v>
      </c>
      <c r="K64" s="99">
        <v>42.536835009640306</v>
      </c>
      <c r="L64" s="99">
        <v>50.04492471153722</v>
      </c>
      <c r="M64" s="99">
        <v>42.882146557412462</v>
      </c>
      <c r="N64" s="99">
        <v>43.507864157985502</v>
      </c>
      <c r="O64" s="99">
        <v>44.511880879013582</v>
      </c>
      <c r="P64" s="99">
        <v>35.951037347057721</v>
      </c>
      <c r="Q64" s="99">
        <v>37.692616942229968</v>
      </c>
      <c r="R64" s="99">
        <v>40.063528994591074</v>
      </c>
      <c r="S64" s="99">
        <v>38.877409189914189</v>
      </c>
      <c r="T64" s="99">
        <v>36.006474918981617</v>
      </c>
      <c r="U64" s="99">
        <v>34.066822498671293</v>
      </c>
      <c r="V64" s="99">
        <v>34.690437963139615</v>
      </c>
      <c r="W64" s="99">
        <v>38.825674112788739</v>
      </c>
      <c r="X64" s="99">
        <v>32.142716685462474</v>
      </c>
      <c r="Y64" s="99">
        <v>27.611275483058101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6.4273325153151397</v>
      </c>
      <c r="C68" s="123">
        <v>6.8683976734158172</v>
      </c>
      <c r="D68" s="123">
        <v>6.5127385691081718</v>
      </c>
      <c r="E68" s="123">
        <v>6.826590899013671</v>
      </c>
      <c r="F68" s="123">
        <v>6.5089455679336812</v>
      </c>
      <c r="G68" s="123">
        <v>6.7909556895697616</v>
      </c>
      <c r="H68" s="123">
        <v>6.6123702910670499</v>
      </c>
      <c r="I68" s="123">
        <v>6.2515205044634357</v>
      </c>
      <c r="J68" s="123">
        <v>6.019741441759316</v>
      </c>
      <c r="K68" s="123">
        <v>5.713704982280281</v>
      </c>
      <c r="L68" s="123">
        <v>6.0027495039558278</v>
      </c>
      <c r="M68" s="123">
        <v>4.9916637582846208</v>
      </c>
      <c r="N68" s="123">
        <v>4.8135657132648282</v>
      </c>
      <c r="O68" s="123">
        <v>4.7335806764656221</v>
      </c>
      <c r="P68" s="123">
        <v>4.2943738095666948</v>
      </c>
      <c r="Q68" s="123">
        <v>4.4352548369083378</v>
      </c>
      <c r="R68" s="123">
        <v>4.7481326395862924</v>
      </c>
      <c r="S68" s="123">
        <v>4.8497986826286654</v>
      </c>
      <c r="T68" s="123">
        <v>4.5364401808243553</v>
      </c>
      <c r="U68" s="123">
        <v>4.2547392476493302</v>
      </c>
      <c r="V68" s="123">
        <v>4.4349942129707109</v>
      </c>
      <c r="W68" s="123">
        <v>4.2810478775969933</v>
      </c>
      <c r="X68" s="123">
        <v>3.410062453927766</v>
      </c>
      <c r="Y68" s="123">
        <v>2.9668028033279468</v>
      </c>
      <c r="DA68" s="130" t="s">
        <v>3146</v>
      </c>
    </row>
    <row r="69" spans="1:105" ht="12" customHeight="1" x14ac:dyDescent="0.25">
      <c r="A69" s="97" t="s">
        <v>134</v>
      </c>
      <c r="B69" s="99">
        <v>6.6062689452880896</v>
      </c>
      <c r="C69" s="99">
        <v>7.067224067878918</v>
      </c>
      <c r="D69" s="99">
        <v>6.6831837648807442</v>
      </c>
      <c r="E69" s="99">
        <v>7.0142874575339027</v>
      </c>
      <c r="F69" s="99">
        <v>6.7080043325114342</v>
      </c>
      <c r="G69" s="99">
        <v>7.0312031516091134</v>
      </c>
      <c r="H69" s="99">
        <v>6.7813465163472371</v>
      </c>
      <c r="I69" s="99">
        <v>6.3536718439580371</v>
      </c>
      <c r="J69" s="99">
        <v>6.213514593528684</v>
      </c>
      <c r="K69" s="99">
        <v>5.8516334908121772</v>
      </c>
      <c r="L69" s="99">
        <v>6.1233959846316814</v>
      </c>
      <c r="M69" s="99">
        <v>5.1051026277025287</v>
      </c>
      <c r="N69" s="99">
        <v>4.9815510416581823</v>
      </c>
      <c r="O69" s="99">
        <v>4.8732951505855082</v>
      </c>
      <c r="P69" s="99">
        <v>4.420354102498921</v>
      </c>
      <c r="Q69" s="99">
        <v>4.5652853857524303</v>
      </c>
      <c r="R69" s="99">
        <v>4.8877254020683116</v>
      </c>
      <c r="S69" s="99">
        <v>4.9931047019290355</v>
      </c>
      <c r="T69" s="99">
        <v>4.6701060809168169</v>
      </c>
      <c r="U69" s="99">
        <v>4.3794314884612087</v>
      </c>
      <c r="V69" s="99">
        <v>4.5716876703806557</v>
      </c>
      <c r="W69" s="99">
        <v>4.4408957298007392</v>
      </c>
      <c r="X69" s="99">
        <v>3.5614163175130704</v>
      </c>
      <c r="Y69" s="99">
        <v>3.1931244419350366</v>
      </c>
      <c r="DA69" s="63" t="s">
        <v>3147</v>
      </c>
    </row>
    <row r="70" spans="1:105" ht="12" customHeight="1" x14ac:dyDescent="0.25">
      <c r="A70" s="97" t="s">
        <v>133</v>
      </c>
      <c r="B70" s="99">
        <v>0</v>
      </c>
      <c r="C70" s="99">
        <v>0</v>
      </c>
      <c r="D70" s="99">
        <v>0</v>
      </c>
      <c r="E70" s="99">
        <v>3.1159363379574239</v>
      </c>
      <c r="F70" s="99">
        <v>3.0298414777594513</v>
      </c>
      <c r="G70" s="99">
        <v>3.0917457710886196</v>
      </c>
      <c r="H70" s="99">
        <v>3.1332271734597255</v>
      </c>
      <c r="I70" s="99">
        <v>2.8983249067300414</v>
      </c>
      <c r="J70" s="99">
        <v>2.7914488152051971</v>
      </c>
      <c r="K70" s="99">
        <v>2.6770110813279469</v>
      </c>
      <c r="L70" s="99">
        <v>2.7460641460776709</v>
      </c>
      <c r="M70" s="99">
        <v>2.0754645385702037</v>
      </c>
      <c r="N70" s="99">
        <v>1.9985275823629229</v>
      </c>
      <c r="O70" s="99">
        <v>1.9323130618363762</v>
      </c>
      <c r="P70" s="99">
        <v>1.8857046151609058</v>
      </c>
      <c r="Q70" s="99">
        <v>1.8414780864881342</v>
      </c>
      <c r="R70" s="99">
        <v>1.9060120448256743</v>
      </c>
      <c r="S70" s="99">
        <v>2.0392687092375006</v>
      </c>
      <c r="T70" s="99">
        <v>1.9711265784684542</v>
      </c>
      <c r="U70" s="99">
        <v>1.8597248023235458</v>
      </c>
      <c r="V70" s="99">
        <v>2.0651666228388255</v>
      </c>
      <c r="W70" s="99">
        <v>1.7639066761070095</v>
      </c>
      <c r="X70" s="99">
        <v>1.5151153995168412</v>
      </c>
      <c r="Y70" s="99">
        <v>1.1724936733457987</v>
      </c>
      <c r="DA70" s="63" t="s">
        <v>3148</v>
      </c>
    </row>
    <row r="71" spans="1:105" ht="12" customHeight="1" x14ac:dyDescent="0.25">
      <c r="A71" s="100" t="s">
        <v>212</v>
      </c>
      <c r="B71" s="102">
        <v>0</v>
      </c>
      <c r="C71" s="102">
        <v>0</v>
      </c>
      <c r="D71" s="102">
        <v>0</v>
      </c>
      <c r="E71" s="102">
        <v>3.1159363379574239</v>
      </c>
      <c r="F71" s="102">
        <v>3.0298414777594513</v>
      </c>
      <c r="G71" s="102">
        <v>3.0917457710886196</v>
      </c>
      <c r="H71" s="102">
        <v>3.1332271734597255</v>
      </c>
      <c r="I71" s="102">
        <v>2.8983249067300414</v>
      </c>
      <c r="J71" s="102">
        <v>2.7914488152051971</v>
      </c>
      <c r="K71" s="102">
        <v>2.6770110813279469</v>
      </c>
      <c r="L71" s="102">
        <v>2.7460641460776709</v>
      </c>
      <c r="M71" s="102">
        <v>2.0754645385702037</v>
      </c>
      <c r="N71" s="102">
        <v>1.9985275823629229</v>
      </c>
      <c r="O71" s="102">
        <v>1.9323130618363762</v>
      </c>
      <c r="P71" s="102">
        <v>1.8857046151609058</v>
      </c>
      <c r="Q71" s="102">
        <v>1.8414780864881342</v>
      </c>
      <c r="R71" s="102">
        <v>1.9060120448256743</v>
      </c>
      <c r="S71" s="102">
        <v>2.0392687092375006</v>
      </c>
      <c r="T71" s="102">
        <v>1.9711265784684542</v>
      </c>
      <c r="U71" s="102">
        <v>1.8597248023235458</v>
      </c>
      <c r="V71" s="102">
        <v>2.0651666228388255</v>
      </c>
      <c r="W71" s="102">
        <v>1.7639066761070095</v>
      </c>
      <c r="X71" s="102">
        <v>1.5151153995168412</v>
      </c>
      <c r="Y71" s="102">
        <v>1.1724936733457987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2.5845795653993724</v>
      </c>
      <c r="C77" s="123">
        <v>2.7281973240251101</v>
      </c>
      <c r="D77" s="123">
        <v>2.6086212428138542</v>
      </c>
      <c r="E77" s="123">
        <v>2.79934334201721</v>
      </c>
      <c r="F77" s="123">
        <v>2.7778646434409682</v>
      </c>
      <c r="G77" s="123">
        <v>2.8797794826617658</v>
      </c>
      <c r="H77" s="123">
        <v>3.0460617182754843</v>
      </c>
      <c r="I77" s="123">
        <v>2.6861736823582487</v>
      </c>
      <c r="J77" s="123">
        <v>2.7964859910479229</v>
      </c>
      <c r="K77" s="123">
        <v>2.939739733117273</v>
      </c>
      <c r="L77" s="123">
        <v>3.2372316565713906</v>
      </c>
      <c r="M77" s="123">
        <v>2.684033669150919</v>
      </c>
      <c r="N77" s="123">
        <v>2.8527875638218578</v>
      </c>
      <c r="O77" s="123">
        <v>2.9134137948500753</v>
      </c>
      <c r="P77" s="123">
        <v>2.3036619968358401</v>
      </c>
      <c r="Q77" s="123">
        <v>2.5565497841457763</v>
      </c>
      <c r="R77" s="123">
        <v>2.7081421134174151</v>
      </c>
      <c r="S77" s="123">
        <v>2.6440275838987821</v>
      </c>
      <c r="T77" s="123">
        <v>2.433028975727785</v>
      </c>
      <c r="U77" s="123">
        <v>2.2884471371201589</v>
      </c>
      <c r="V77" s="123">
        <v>2.4714034755391507</v>
      </c>
      <c r="W77" s="123">
        <v>2.950599112868237</v>
      </c>
      <c r="X77" s="123">
        <v>2.0965620903710325</v>
      </c>
      <c r="Y77" s="123">
        <v>2.1257678311417894</v>
      </c>
      <c r="DA77" s="130" t="s">
        <v>3155</v>
      </c>
    </row>
    <row r="78" spans="1:105" ht="12" customHeight="1" x14ac:dyDescent="0.25">
      <c r="A78" s="97" t="s">
        <v>189</v>
      </c>
      <c r="B78" s="99">
        <v>2.7954857829392941</v>
      </c>
      <c r="C78" s="99">
        <v>2.9469492068843866</v>
      </c>
      <c r="D78" s="99">
        <v>2.7843776309646997</v>
      </c>
      <c r="E78" s="99">
        <v>2.9633450943657937</v>
      </c>
      <c r="F78" s="99">
        <v>2.9191123662835334</v>
      </c>
      <c r="G78" s="99">
        <v>3.0146892517827828</v>
      </c>
      <c r="H78" s="99">
        <v>3.1400143268278047</v>
      </c>
      <c r="I78" s="99">
        <v>2.7339429377664817</v>
      </c>
      <c r="J78" s="99">
        <v>2.8863989624702509</v>
      </c>
      <c r="K78" s="99">
        <v>3.0091311787914119</v>
      </c>
      <c r="L78" s="99">
        <v>3.3003243264166606</v>
      </c>
      <c r="M78" s="99">
        <v>2.7433355396998049</v>
      </c>
      <c r="N78" s="99">
        <v>2.9504725966820229</v>
      </c>
      <c r="O78" s="99">
        <v>2.9975136336140338</v>
      </c>
      <c r="P78" s="99">
        <v>2.3699355721955615</v>
      </c>
      <c r="Q78" s="99">
        <v>2.6297029292300098</v>
      </c>
      <c r="R78" s="99">
        <v>2.7851097322082348</v>
      </c>
      <c r="S78" s="99">
        <v>2.7188325249469925</v>
      </c>
      <c r="T78" s="99">
        <v>2.5016874599027963</v>
      </c>
      <c r="U78" s="99">
        <v>2.3530427036171484</v>
      </c>
      <c r="V78" s="99">
        <v>2.5485559787828969</v>
      </c>
      <c r="W78" s="99">
        <v>3.0673165364686703</v>
      </c>
      <c r="X78" s="99">
        <v>2.2047743859986286</v>
      </c>
      <c r="Y78" s="99">
        <v>2.3045396222128312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0.2270016736544257</v>
      </c>
      <c r="C81" s="118">
        <f t="shared" si="28"/>
        <v>0.24347767980107293</v>
      </c>
      <c r="D81" s="118">
        <f t="shared" si="28"/>
        <v>0.19868826720934751</v>
      </c>
      <c r="E81" s="118">
        <f t="shared" si="28"/>
        <v>0.16876347040774992</v>
      </c>
      <c r="F81" s="118">
        <f t="shared" si="28"/>
        <v>0.17161392618575358</v>
      </c>
      <c r="G81" s="118">
        <f t="shared" si="28"/>
        <v>0.10494167279156939</v>
      </c>
      <c r="H81" s="118">
        <f t="shared" si="28"/>
        <v>0.10830414962857017</v>
      </c>
      <c r="I81" s="118">
        <f t="shared" si="28"/>
        <v>8.3247346453441104E-2</v>
      </c>
      <c r="J81" s="118">
        <f t="shared" si="28"/>
        <v>5.7787957654527052E-2</v>
      </c>
      <c r="K81" s="118">
        <f t="shared" si="28"/>
        <v>1.7515704497243094E-2</v>
      </c>
      <c r="L81" s="118">
        <f t="shared" si="28"/>
        <v>6.0374303549641163E-2</v>
      </c>
      <c r="M81" s="118">
        <f t="shared" si="28"/>
        <v>0.10297535914540482</v>
      </c>
      <c r="N81" s="118">
        <f t="shared" si="28"/>
        <v>0.13742132173447336</v>
      </c>
      <c r="O81" s="118">
        <f t="shared" si="28"/>
        <v>0.10816961579037915</v>
      </c>
      <c r="P81" s="118">
        <f t="shared" si="28"/>
        <v>0.16675860298575643</v>
      </c>
      <c r="Q81" s="118">
        <f t="shared" si="28"/>
        <v>0.1310802923088378</v>
      </c>
      <c r="R81" s="118">
        <f t="shared" ref="R81:V81" si="29">R82+R85+R87+R100</f>
        <v>8.7120544700976285E-2</v>
      </c>
      <c r="S81" s="118">
        <f t="shared" si="29"/>
        <v>8.5308900070173305E-2</v>
      </c>
      <c r="T81" s="118">
        <f t="shared" si="29"/>
        <v>0.1015961605220566</v>
      </c>
      <c r="U81" s="118">
        <f t="shared" si="29"/>
        <v>8.6204565011814158E-2</v>
      </c>
      <c r="V81" s="118">
        <f t="shared" si="29"/>
        <v>9.7098667374630188E-2</v>
      </c>
      <c r="W81" s="118">
        <f t="shared" ref="W81:Y81" si="30">W82+W85+W87+W100</f>
        <v>6.485070565676565E-2</v>
      </c>
      <c r="X81" s="118">
        <f t="shared" si="30"/>
        <v>4.7745479404835506E-2</v>
      </c>
      <c r="Y81" s="118">
        <f t="shared" si="30"/>
        <v>4.7036291504765945E-2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</v>
      </c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0</v>
      </c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0.2270016736544257</v>
      </c>
      <c r="C100" s="123">
        <v>0.24347767980107293</v>
      </c>
      <c r="D100" s="123">
        <v>0.19868826720934751</v>
      </c>
      <c r="E100" s="123">
        <v>0.16876347040774992</v>
      </c>
      <c r="F100" s="123">
        <v>0.17161392618575358</v>
      </c>
      <c r="G100" s="123">
        <v>0.10494167279156939</v>
      </c>
      <c r="H100" s="123">
        <v>0.10830414962857017</v>
      </c>
      <c r="I100" s="123">
        <v>8.3247346453441104E-2</v>
      </c>
      <c r="J100" s="123">
        <v>5.7787957654527052E-2</v>
      </c>
      <c r="K100" s="123">
        <v>1.7515704497243094E-2</v>
      </c>
      <c r="L100" s="123">
        <v>6.0374303549641163E-2</v>
      </c>
      <c r="M100" s="123">
        <v>0.10297535914540482</v>
      </c>
      <c r="N100" s="123">
        <v>0.13742132173447336</v>
      </c>
      <c r="O100" s="123">
        <v>0.10816961579037915</v>
      </c>
      <c r="P100" s="123">
        <v>0.16675860298575643</v>
      </c>
      <c r="Q100" s="123">
        <v>0.1310802923088378</v>
      </c>
      <c r="R100" s="123">
        <v>8.7120544700976285E-2</v>
      </c>
      <c r="S100" s="123">
        <v>8.5308900070173305E-2</v>
      </c>
      <c r="T100" s="123">
        <v>0.1015961605220566</v>
      </c>
      <c r="U100" s="123">
        <v>8.6204565011814158E-2</v>
      </c>
      <c r="V100" s="123">
        <v>9.7098667374630188E-2</v>
      </c>
      <c r="W100" s="123">
        <v>6.485070565676565E-2</v>
      </c>
      <c r="X100" s="123">
        <v>4.7745479404835506E-2</v>
      </c>
      <c r="Y100" s="123">
        <v>4.7036291504765945E-2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3.1559743700197118</v>
      </c>
      <c r="C102" s="99">
        <v>3.4163462803019464</v>
      </c>
      <c r="D102" s="99">
        <v>3.1892471555502042</v>
      </c>
      <c r="E102" s="99">
        <v>3.1394907716068503</v>
      </c>
      <c r="F102" s="99">
        <v>3.6755701384541548</v>
      </c>
      <c r="G102" s="99">
        <v>2.8676833229485355</v>
      </c>
      <c r="H102" s="99">
        <v>3.4449177310430357</v>
      </c>
      <c r="I102" s="99">
        <v>3.493665368872481</v>
      </c>
      <c r="J102" s="99">
        <v>2.73650673798622</v>
      </c>
      <c r="K102" s="99">
        <v>0.81813416632422997</v>
      </c>
      <c r="L102" s="99">
        <v>2.7613479675419863</v>
      </c>
      <c r="M102" s="99">
        <v>3.5707637904781206</v>
      </c>
      <c r="N102" s="99">
        <v>3.657694031531288</v>
      </c>
      <c r="O102" s="99">
        <v>2.6609641067603071</v>
      </c>
      <c r="P102" s="99">
        <v>3.9041131757841798</v>
      </c>
      <c r="Q102" s="99">
        <v>3.2060254582911907</v>
      </c>
      <c r="R102" s="99">
        <v>2.4726023927559782</v>
      </c>
      <c r="S102" s="99">
        <v>2.5669888798149381</v>
      </c>
      <c r="T102" s="99">
        <v>3.1229944518701922</v>
      </c>
      <c r="U102" s="99">
        <v>2.7281752681376878</v>
      </c>
      <c r="V102" s="99">
        <v>3.2783915831985864</v>
      </c>
      <c r="W102" s="99">
        <v>2.7951673599090014</v>
      </c>
      <c r="X102" s="99">
        <v>2.3570398422813628</v>
      </c>
      <c r="Y102" s="99">
        <v>2.6034726508513706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0.24505824741723359</v>
      </c>
      <c r="C124" s="118">
        <f t="shared" si="42"/>
        <v>0.26300511151963252</v>
      </c>
      <c r="D124" s="118">
        <f t="shared" si="42"/>
        <v>0.22382778548852772</v>
      </c>
      <c r="E124" s="118">
        <f t="shared" si="42"/>
        <v>0.19743593391712899</v>
      </c>
      <c r="F124" s="118">
        <f t="shared" si="42"/>
        <v>0.20619564937507673</v>
      </c>
      <c r="G124" s="118">
        <f t="shared" si="42"/>
        <v>0.1293343942714012</v>
      </c>
      <c r="H124" s="118">
        <f t="shared" si="42"/>
        <v>0.12775737116789132</v>
      </c>
      <c r="I124" s="118">
        <f t="shared" si="42"/>
        <v>9.8477215020446485E-2</v>
      </c>
      <c r="J124" s="118">
        <f t="shared" si="42"/>
        <v>6.7451917016798937E-2</v>
      </c>
      <c r="K124" s="118">
        <f t="shared" si="42"/>
        <v>1.9114549304356607E-2</v>
      </c>
      <c r="L124" s="118">
        <f t="shared" si="42"/>
        <v>6.5278538668228747E-2</v>
      </c>
      <c r="M124" s="118">
        <f t="shared" si="42"/>
        <v>0.10560518733007902</v>
      </c>
      <c r="N124" s="118">
        <f t="shared" si="42"/>
        <v>0.14014116337946758</v>
      </c>
      <c r="O124" s="118">
        <f t="shared" si="42"/>
        <v>0.11259639669980796</v>
      </c>
      <c r="P124" s="118">
        <f t="shared" si="42"/>
        <v>0.17616254090988737</v>
      </c>
      <c r="Q124" s="118">
        <f t="shared" si="42"/>
        <v>0.14227085935786138</v>
      </c>
      <c r="R124" s="118">
        <f t="shared" ref="R124:V124" si="43">R125+R128+R130+R139</f>
        <v>9.5896016861659647E-2</v>
      </c>
      <c r="S124" s="118">
        <f t="shared" si="43"/>
        <v>9.3976700020602599E-2</v>
      </c>
      <c r="T124" s="118">
        <f t="shared" si="43"/>
        <v>0.11028997566545015</v>
      </c>
      <c r="U124" s="118">
        <f t="shared" si="43"/>
        <v>8.9650844318930778E-2</v>
      </c>
      <c r="V124" s="118">
        <f t="shared" si="43"/>
        <v>9.7235208806771778E-2</v>
      </c>
      <c r="W124" s="118">
        <f t="shared" ref="W124:Y124" si="44">W125+W128+W130+W139</f>
        <v>6.5372839782145253E-2</v>
      </c>
      <c r="X124" s="118">
        <f t="shared" si="44"/>
        <v>4.8348698864721942E-2</v>
      </c>
      <c r="Y124" s="118">
        <f t="shared" si="44"/>
        <v>4.956895282495858E-2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0.24505824741723359</v>
      </c>
      <c r="C139" s="123">
        <v>0.26300511151963252</v>
      </c>
      <c r="D139" s="123">
        <v>0.22382778548852772</v>
      </c>
      <c r="E139" s="123">
        <v>0.19743593391712899</v>
      </c>
      <c r="F139" s="123">
        <v>0.20619564937507673</v>
      </c>
      <c r="G139" s="123">
        <v>0.1293343942714012</v>
      </c>
      <c r="H139" s="123">
        <v>0.12775737116789132</v>
      </c>
      <c r="I139" s="123">
        <v>9.8477215020446485E-2</v>
      </c>
      <c r="J139" s="123">
        <v>6.7451917016798937E-2</v>
      </c>
      <c r="K139" s="123">
        <v>1.9114549304356607E-2</v>
      </c>
      <c r="L139" s="123">
        <v>6.5278538668228747E-2</v>
      </c>
      <c r="M139" s="123">
        <v>0.10560518733007902</v>
      </c>
      <c r="N139" s="123">
        <v>0.14014116337946758</v>
      </c>
      <c r="O139" s="123">
        <v>0.11259639669980796</v>
      </c>
      <c r="P139" s="123">
        <v>0.17616254090988737</v>
      </c>
      <c r="Q139" s="123">
        <v>0.14227085935786138</v>
      </c>
      <c r="R139" s="123">
        <v>9.5896016861659647E-2</v>
      </c>
      <c r="S139" s="123">
        <v>9.3976700020602599E-2</v>
      </c>
      <c r="T139" s="123">
        <v>0.11028997566545015</v>
      </c>
      <c r="U139" s="123">
        <v>8.9650844318930778E-2</v>
      </c>
      <c r="V139" s="123">
        <v>9.7235208806771778E-2</v>
      </c>
      <c r="W139" s="123">
        <v>6.5372839782145253E-2</v>
      </c>
      <c r="X139" s="123">
        <v>4.8348698864721942E-2</v>
      </c>
      <c r="Y139" s="123">
        <v>4.956895282495858E-2</v>
      </c>
      <c r="DA139" s="130" t="s">
        <v>3214</v>
      </c>
    </row>
    <row r="140" spans="1:105" ht="12" customHeight="1" x14ac:dyDescent="0.25">
      <c r="A140" s="97" t="s">
        <v>50</v>
      </c>
      <c r="B140" s="99">
        <v>3.1559743700197118</v>
      </c>
      <c r="C140" s="99">
        <v>3.416788885847879</v>
      </c>
      <c r="D140" s="99">
        <v>3.1906291992816396</v>
      </c>
      <c r="E140" s="99">
        <v>3.1418017786514572</v>
      </c>
      <c r="F140" s="99">
        <v>3.679827777179606</v>
      </c>
      <c r="G140" s="99">
        <v>2.8712642581527206</v>
      </c>
      <c r="H140" s="99">
        <v>3.447940779383929</v>
      </c>
      <c r="I140" s="99">
        <v>3.4947007156582344</v>
      </c>
      <c r="J140" s="99">
        <v>2.7373770049094759</v>
      </c>
      <c r="K140" s="99">
        <v>0.818335950861518</v>
      </c>
      <c r="L140" s="99">
        <v>2.7619612901488151</v>
      </c>
      <c r="M140" s="99">
        <v>3.5717887865928755</v>
      </c>
      <c r="N140" s="99">
        <v>3.6582619525130431</v>
      </c>
      <c r="O140" s="99">
        <v>2.6611608483521088</v>
      </c>
      <c r="P140" s="99">
        <v>3.9046654980016409</v>
      </c>
      <c r="Q140" s="99">
        <v>3.2064816899803219</v>
      </c>
      <c r="R140" s="99">
        <v>2.4729025933502582</v>
      </c>
      <c r="S140" s="99">
        <v>2.5671974694922546</v>
      </c>
      <c r="T140" s="99">
        <v>3.1275356802254004</v>
      </c>
      <c r="U140" s="99">
        <v>2.7360116989573804</v>
      </c>
      <c r="V140" s="99">
        <v>3.2836785276687332</v>
      </c>
      <c r="W140" s="99">
        <v>2.7981034086040379</v>
      </c>
      <c r="X140" s="99">
        <v>2.3598355882852124</v>
      </c>
      <c r="Y140" s="99">
        <v>2.6058956949707777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0.24502906599531926</v>
      </c>
      <c r="C143" s="118">
        <f t="shared" si="49"/>
        <v>0.25816488661677073</v>
      </c>
      <c r="D143" s="118">
        <f t="shared" si="49"/>
        <v>0.17322117649086644</v>
      </c>
      <c r="E143" s="118">
        <f t="shared" si="49"/>
        <v>0.13854056568389339</v>
      </c>
      <c r="F143" s="118">
        <f t="shared" si="49"/>
        <v>0.14610366618763165</v>
      </c>
      <c r="G143" s="118">
        <f t="shared" si="49"/>
        <v>9.148533586803026E-2</v>
      </c>
      <c r="H143" s="118">
        <f t="shared" si="49"/>
        <v>0.10730355843774984</v>
      </c>
      <c r="I143" s="118">
        <f t="shared" si="49"/>
        <v>7.9454406334820357E-2</v>
      </c>
      <c r="J143" s="118">
        <f t="shared" si="49"/>
        <v>5.5425448194919923E-2</v>
      </c>
      <c r="K143" s="118">
        <f t="shared" si="49"/>
        <v>1.8572265876626061E-2</v>
      </c>
      <c r="L143" s="118">
        <f t="shared" si="49"/>
        <v>6.5615189287364248E-2</v>
      </c>
      <c r="M143" s="118">
        <f t="shared" si="49"/>
        <v>0.11656382079147083</v>
      </c>
      <c r="N143" s="118">
        <f t="shared" si="49"/>
        <v>0.15434813028280578</v>
      </c>
      <c r="O143" s="118">
        <f t="shared" si="49"/>
        <v>0.11838636415074498</v>
      </c>
      <c r="P143" s="118">
        <f t="shared" si="49"/>
        <v>0.18212145294945731</v>
      </c>
      <c r="Q143" s="118">
        <f t="shared" si="49"/>
        <v>0.13498376478138865</v>
      </c>
      <c r="R143" s="118">
        <f t="shared" ref="R143:V143" si="50">R144+R146+R148+R157</f>
        <v>8.339171772689756E-2</v>
      </c>
      <c r="S143" s="118">
        <f t="shared" si="50"/>
        <v>8.0480100963278192E-2</v>
      </c>
      <c r="T143" s="118">
        <f t="shared" si="50"/>
        <v>9.9034039387915607E-2</v>
      </c>
      <c r="U143" s="118">
        <f t="shared" si="50"/>
        <v>8.7219186421639366E-2</v>
      </c>
      <c r="V143" s="118">
        <f t="shared" si="50"/>
        <v>0.10086867862895141</v>
      </c>
      <c r="W143" s="118">
        <f t="shared" ref="W143:Y143" si="51">W144+W146+W148+W157</f>
        <v>6.1579848081701659E-2</v>
      </c>
      <c r="X143" s="118">
        <f t="shared" si="51"/>
        <v>3.7099322069048896E-2</v>
      </c>
      <c r="Y143" s="118">
        <f t="shared" si="51"/>
        <v>3.1700580947395932E-2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</v>
      </c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3222</v>
      </c>
    </row>
    <row r="149" spans="1:105" ht="12" customHeight="1" x14ac:dyDescent="0.25">
      <c r="A149" s="97" t="s">
        <v>124</v>
      </c>
      <c r="B149" s="99">
        <v>0</v>
      </c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0.24502906599531926</v>
      </c>
      <c r="C157" s="123">
        <v>0.25816488661677073</v>
      </c>
      <c r="D157" s="123">
        <v>0.17322117649086644</v>
      </c>
      <c r="E157" s="123">
        <v>0.13854056568389339</v>
      </c>
      <c r="F157" s="123">
        <v>0.14610366618763165</v>
      </c>
      <c r="G157" s="123">
        <v>9.148533586803026E-2</v>
      </c>
      <c r="H157" s="123">
        <v>0.10730355843774984</v>
      </c>
      <c r="I157" s="123">
        <v>7.9454406334820357E-2</v>
      </c>
      <c r="J157" s="123">
        <v>5.5425448194919923E-2</v>
      </c>
      <c r="K157" s="123">
        <v>1.8572265876626061E-2</v>
      </c>
      <c r="L157" s="123">
        <v>6.5615189287364248E-2</v>
      </c>
      <c r="M157" s="123">
        <v>0.11656382079147083</v>
      </c>
      <c r="N157" s="123">
        <v>0.15434813028280578</v>
      </c>
      <c r="O157" s="123">
        <v>0.11838636415074498</v>
      </c>
      <c r="P157" s="123">
        <v>0.18212145294945731</v>
      </c>
      <c r="Q157" s="123">
        <v>0.13498376478138865</v>
      </c>
      <c r="R157" s="123">
        <v>8.339171772689756E-2</v>
      </c>
      <c r="S157" s="123">
        <v>8.0480100963278192E-2</v>
      </c>
      <c r="T157" s="123">
        <v>9.9034039387915607E-2</v>
      </c>
      <c r="U157" s="123">
        <v>8.7219186421639366E-2</v>
      </c>
      <c r="V157" s="123">
        <v>0.10086867862895141</v>
      </c>
      <c r="W157" s="123">
        <v>6.1579848081701659E-2</v>
      </c>
      <c r="X157" s="123">
        <v>3.7099322069048896E-2</v>
      </c>
      <c r="Y157" s="123">
        <v>3.1700580947395932E-2</v>
      </c>
      <c r="DA157" s="130" t="s">
        <v>3231</v>
      </c>
    </row>
    <row r="158" spans="1:105" ht="12" customHeight="1" x14ac:dyDescent="0.25">
      <c r="A158" s="97" t="s">
        <v>50</v>
      </c>
      <c r="B158" s="99">
        <v>3.1559743700197123</v>
      </c>
      <c r="C158" s="99">
        <v>3.4067823665938723</v>
      </c>
      <c r="D158" s="99">
        <v>3.1768868645020154</v>
      </c>
      <c r="E158" s="99">
        <v>3.1262952225761809</v>
      </c>
      <c r="F158" s="99">
        <v>3.6611273013497043</v>
      </c>
      <c r="G158" s="99">
        <v>2.858848676429615</v>
      </c>
      <c r="H158" s="99">
        <v>3.4403391502505194</v>
      </c>
      <c r="I158" s="99">
        <v>3.4927756059655461</v>
      </c>
      <c r="J158" s="99">
        <v>2.7352877516295209</v>
      </c>
      <c r="K158" s="99">
        <v>0.81764669945432444</v>
      </c>
      <c r="L158" s="99">
        <v>2.7596834304250741</v>
      </c>
      <c r="M158" s="99">
        <v>3.569375655935517</v>
      </c>
      <c r="N158" s="99">
        <v>3.6571112244292445</v>
      </c>
      <c r="O158" s="99">
        <v>2.6608579552873759</v>
      </c>
      <c r="P158" s="99">
        <v>3.9037453784236607</v>
      </c>
      <c r="Q158" s="99">
        <v>3.205520194175012</v>
      </c>
      <c r="R158" s="99">
        <v>2.4721571741295674</v>
      </c>
      <c r="S158" s="99">
        <v>2.5632723236379311</v>
      </c>
      <c r="T158" s="99">
        <v>3.11368189036311</v>
      </c>
      <c r="U158" s="99">
        <v>2.7217883963746154</v>
      </c>
      <c r="V158" s="99">
        <v>3.2711190956971228</v>
      </c>
      <c r="W158" s="99">
        <v>2.7921336808660651</v>
      </c>
      <c r="X158" s="99">
        <v>2.354927286038853</v>
      </c>
      <c r="Y158" s="99">
        <v>2.6005191496700202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0.24506730200041602</v>
      </c>
      <c r="C161" s="118">
        <f t="shared" si="54"/>
        <v>0.26315270272744135</v>
      </c>
      <c r="D161" s="118">
        <f t="shared" si="54"/>
        <v>0.2232122944433583</v>
      </c>
      <c r="E161" s="118">
        <f t="shared" si="54"/>
        <v>0.19408653991008692</v>
      </c>
      <c r="F161" s="118">
        <f t="shared" si="54"/>
        <v>0.20061884816942205</v>
      </c>
      <c r="G161" s="118">
        <f t="shared" si="54"/>
        <v>0.12569627608183151</v>
      </c>
      <c r="H161" s="118">
        <f t="shared" si="54"/>
        <v>0.12509711044393534</v>
      </c>
      <c r="I161" s="118">
        <f t="shared" si="54"/>
        <v>0.10482818736290565</v>
      </c>
      <c r="J161" s="118">
        <f t="shared" si="54"/>
        <v>7.4948697721156504E-2</v>
      </c>
      <c r="K161" s="118">
        <f t="shared" si="54"/>
        <v>2.0513895822461437E-2</v>
      </c>
      <c r="L161" s="118">
        <f t="shared" si="54"/>
        <v>6.9138356848529481E-2</v>
      </c>
      <c r="M161" s="118">
        <f t="shared" si="54"/>
        <v>0.10948120818787697</v>
      </c>
      <c r="N161" s="118">
        <f t="shared" si="54"/>
        <v>0.15092753137338347</v>
      </c>
      <c r="O161" s="118">
        <f t="shared" si="54"/>
        <v>0.123040394432363</v>
      </c>
      <c r="P161" s="118">
        <f t="shared" si="54"/>
        <v>0.18853659965651881</v>
      </c>
      <c r="Q161" s="118">
        <f t="shared" si="54"/>
        <v>0.14505317193271325</v>
      </c>
      <c r="R161" s="118">
        <f t="shared" ref="R161:V161" si="55">R162+R164+R166+R175</f>
        <v>9.1239369742618343E-2</v>
      </c>
      <c r="S161" s="118">
        <f t="shared" si="55"/>
        <v>8.8332235001916296E-2</v>
      </c>
      <c r="T161" s="118">
        <f t="shared" si="55"/>
        <v>0.10361713512422657</v>
      </c>
      <c r="U161" s="118">
        <f t="shared" si="55"/>
        <v>8.6140607404054215E-2</v>
      </c>
      <c r="V161" s="118">
        <f t="shared" si="55"/>
        <v>9.4185715405144435E-2</v>
      </c>
      <c r="W161" s="118">
        <f t="shared" ref="W161:Y161" si="56">W162+W164+W166+W175</f>
        <v>7.0428481471211044E-2</v>
      </c>
      <c r="X161" s="118">
        <f t="shared" si="56"/>
        <v>5.6338329130167786E-2</v>
      </c>
      <c r="Y161" s="118">
        <f t="shared" si="56"/>
        <v>6.3592424553215579E-2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</v>
      </c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3239</v>
      </c>
    </row>
    <row r="167" spans="1:105" ht="12" customHeight="1" x14ac:dyDescent="0.25">
      <c r="A167" s="97" t="s">
        <v>124</v>
      </c>
      <c r="B167" s="99">
        <v>0</v>
      </c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0.24506730200041602</v>
      </c>
      <c r="C175" s="123">
        <v>0.26315270272744135</v>
      </c>
      <c r="D175" s="123">
        <v>0.2232122944433583</v>
      </c>
      <c r="E175" s="123">
        <v>0.19408653991008692</v>
      </c>
      <c r="F175" s="123">
        <v>0.20061884816942205</v>
      </c>
      <c r="G175" s="123">
        <v>0.12569627608183151</v>
      </c>
      <c r="H175" s="123">
        <v>0.12509711044393534</v>
      </c>
      <c r="I175" s="123">
        <v>0.10482818736290565</v>
      </c>
      <c r="J175" s="123">
        <v>7.4948697721156504E-2</v>
      </c>
      <c r="K175" s="123">
        <v>2.0513895822461437E-2</v>
      </c>
      <c r="L175" s="123">
        <v>6.9138356848529481E-2</v>
      </c>
      <c r="M175" s="123">
        <v>0.10948120818787697</v>
      </c>
      <c r="N175" s="123">
        <v>0.15092753137338347</v>
      </c>
      <c r="O175" s="123">
        <v>0.123040394432363</v>
      </c>
      <c r="P175" s="123">
        <v>0.18853659965651881</v>
      </c>
      <c r="Q175" s="123">
        <v>0.14505317193271325</v>
      </c>
      <c r="R175" s="123">
        <v>9.1239369742618343E-2</v>
      </c>
      <c r="S175" s="123">
        <v>8.8332235001916296E-2</v>
      </c>
      <c r="T175" s="123">
        <v>0.10361713512422657</v>
      </c>
      <c r="U175" s="123">
        <v>8.6140607404054215E-2</v>
      </c>
      <c r="V175" s="123">
        <v>9.4185715405144435E-2</v>
      </c>
      <c r="W175" s="123">
        <v>7.0428481471211044E-2</v>
      </c>
      <c r="X175" s="123">
        <v>5.6338329130167786E-2</v>
      </c>
      <c r="Y175" s="123">
        <v>6.3592424553215579E-2</v>
      </c>
      <c r="DA175" s="130" t="s">
        <v>3248</v>
      </c>
    </row>
    <row r="176" spans="1:105" ht="12" customHeight="1" x14ac:dyDescent="0.25">
      <c r="A176" s="97" t="s">
        <v>50</v>
      </c>
      <c r="B176" s="99">
        <v>3.1559743700197118</v>
      </c>
      <c r="C176" s="99">
        <v>3.4170719400834351</v>
      </c>
      <c r="D176" s="99">
        <v>3.1908446480770296</v>
      </c>
      <c r="E176" s="99">
        <v>3.1417138887164144</v>
      </c>
      <c r="F176" s="99">
        <v>3.6792196152722263</v>
      </c>
      <c r="G176" s="99">
        <v>2.8707182545634149</v>
      </c>
      <c r="H176" s="99">
        <v>3.4477180901437703</v>
      </c>
      <c r="I176" s="99">
        <v>3.4946792229005874</v>
      </c>
      <c r="J176" s="99">
        <v>2.7380239156283284</v>
      </c>
      <c r="K176" s="99">
        <v>0.81892015195200851</v>
      </c>
      <c r="L176" s="99">
        <v>2.7641183047684339</v>
      </c>
      <c r="M176" s="99">
        <v>3.5735834339705512</v>
      </c>
      <c r="N176" s="99">
        <v>3.6584268390468799</v>
      </c>
      <c r="O176" s="99">
        <v>2.6608312373702478</v>
      </c>
      <c r="P176" s="99">
        <v>3.9040994938270011</v>
      </c>
      <c r="Q176" s="99">
        <v>3.2060504376664407</v>
      </c>
      <c r="R176" s="99">
        <v>2.4726605959942725</v>
      </c>
      <c r="S176" s="99">
        <v>2.5666252006028971</v>
      </c>
      <c r="T176" s="99">
        <v>3.1271478734877181</v>
      </c>
      <c r="U176" s="99">
        <v>2.7324767682770235</v>
      </c>
      <c r="V176" s="99">
        <v>3.2824429498248482</v>
      </c>
      <c r="W176" s="99">
        <v>2.7985723222675594</v>
      </c>
      <c r="X176" s="99">
        <v>2.3614580059898636</v>
      </c>
      <c r="Y176" s="99">
        <v>2.6086079099022399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11.57799402582549</v>
      </c>
      <c r="D3" s="117">
        <f t="shared" si="0"/>
        <v>14.656310932107839</v>
      </c>
      <c r="E3" s="117">
        <f t="shared" si="0"/>
        <v>16.251767321537528</v>
      </c>
      <c r="F3" s="117">
        <f t="shared" si="0"/>
        <v>24.285684908087891</v>
      </c>
      <c r="G3" s="117">
        <f t="shared" si="0"/>
        <v>14.79490305885386</v>
      </c>
      <c r="H3" s="117">
        <f t="shared" si="0"/>
        <v>27.388671088583902</v>
      </c>
      <c r="I3" s="117">
        <f t="shared" si="0"/>
        <v>14.489753057643002</v>
      </c>
      <c r="J3" s="117">
        <f t="shared" si="0"/>
        <v>34.912967874492296</v>
      </c>
      <c r="K3" s="117">
        <f t="shared" si="0"/>
        <v>42.714076030319255</v>
      </c>
      <c r="L3" s="117">
        <f t="shared" si="0"/>
        <v>62.102402491858079</v>
      </c>
      <c r="M3" s="117">
        <f t="shared" si="0"/>
        <v>49.517276789061263</v>
      </c>
      <c r="N3" s="117">
        <f t="shared" si="0"/>
        <v>44.082870233156115</v>
      </c>
      <c r="O3" s="117">
        <f t="shared" si="0"/>
        <v>32.908813130176775</v>
      </c>
      <c r="P3" s="117">
        <f t="shared" si="0"/>
        <v>1.034017741005993</v>
      </c>
      <c r="Q3" s="117">
        <f t="shared" si="0"/>
        <v>1.540083259798908</v>
      </c>
      <c r="R3" s="117">
        <f t="shared" ref="R3:V3" si="1">R4+R7+R9+R19</f>
        <v>3.2794803678854758</v>
      </c>
      <c r="S3" s="117">
        <f t="shared" si="1"/>
        <v>6.5068330118861848</v>
      </c>
      <c r="T3" s="117">
        <f t="shared" si="1"/>
        <v>3.8292276122644289</v>
      </c>
      <c r="U3" s="117">
        <f t="shared" si="1"/>
        <v>0</v>
      </c>
      <c r="V3" s="117">
        <f t="shared" si="1"/>
        <v>5.1364081912602293</v>
      </c>
      <c r="W3" s="117">
        <f t="shared" ref="W3:Y3" si="2">W4+W7+W9+W19</f>
        <v>7.8862026937673795</v>
      </c>
      <c r="X3" s="117">
        <f t="shared" si="2"/>
        <v>7.9210358699790833</v>
      </c>
      <c r="Y3" s="117">
        <f t="shared" si="2"/>
        <v>8.8246004496992665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9.7406202585226467</v>
      </c>
      <c r="D4" s="122">
        <f t="shared" si="3"/>
        <v>12.220011812341051</v>
      </c>
      <c r="E4" s="122">
        <f t="shared" si="3"/>
        <v>13.578814166579024</v>
      </c>
      <c r="F4" s="122">
        <f t="shared" si="3"/>
        <v>20.280832831858081</v>
      </c>
      <c r="G4" s="122">
        <f t="shared" si="3"/>
        <v>12.034591152498017</v>
      </c>
      <c r="H4" s="122">
        <f t="shared" si="3"/>
        <v>22.734713808105901</v>
      </c>
      <c r="I4" s="122">
        <f t="shared" si="3"/>
        <v>11.790718858089516</v>
      </c>
      <c r="J4" s="122">
        <f t="shared" si="3"/>
        <v>28.429111280675794</v>
      </c>
      <c r="K4" s="122">
        <f t="shared" si="3"/>
        <v>35.238434922163314</v>
      </c>
      <c r="L4" s="122">
        <f t="shared" si="3"/>
        <v>52.590904233095536</v>
      </c>
      <c r="M4" s="122">
        <f t="shared" si="3"/>
        <v>41.745136122656184</v>
      </c>
      <c r="N4" s="122">
        <f t="shared" si="3"/>
        <v>37.256837044724122</v>
      </c>
      <c r="O4" s="122">
        <f t="shared" si="3"/>
        <v>28.027507194550232</v>
      </c>
      <c r="P4" s="122">
        <f t="shared" si="3"/>
        <v>0.86171902037561643</v>
      </c>
      <c r="Q4" s="122">
        <f t="shared" si="3"/>
        <v>1.2767628669036812</v>
      </c>
      <c r="R4" s="122">
        <f t="shared" ref="R4:V4" si="4">SUM(R5:R6)</f>
        <v>2.7038002727061259</v>
      </c>
      <c r="S4" s="122">
        <f t="shared" si="4"/>
        <v>5.3190487926840762</v>
      </c>
      <c r="T4" s="122">
        <f t="shared" si="4"/>
        <v>3.0950696254188932</v>
      </c>
      <c r="U4" s="122">
        <f t="shared" si="4"/>
        <v>0</v>
      </c>
      <c r="V4" s="122">
        <f t="shared" si="4"/>
        <v>3.9413845731554393</v>
      </c>
      <c r="W4" s="122">
        <f t="shared" ref="W4:Y4" si="5">SUM(W5:W6)</f>
        <v>5.9522389043235364</v>
      </c>
      <c r="X4" s="122">
        <f t="shared" si="5"/>
        <v>5.948803989173725</v>
      </c>
      <c r="Y4" s="122">
        <f t="shared" si="5"/>
        <v>5.5057583392176408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9.6914939061027869</v>
      </c>
      <c r="D5" s="98">
        <v>12.159979624790379</v>
      </c>
      <c r="E5" s="98">
        <v>13.512294529248425</v>
      </c>
      <c r="F5" s="98">
        <v>20.182888551133413</v>
      </c>
      <c r="G5" s="98">
        <v>11.977104757503341</v>
      </c>
      <c r="H5" s="98">
        <v>22.625969119100542</v>
      </c>
      <c r="I5" s="98">
        <v>11.736206029185194</v>
      </c>
      <c r="J5" s="98">
        <v>28.298137798684827</v>
      </c>
      <c r="K5" s="98">
        <v>35.075792242271959</v>
      </c>
      <c r="L5" s="98">
        <v>52.341795175210805</v>
      </c>
      <c r="M5" s="98">
        <v>41.55678773027924</v>
      </c>
      <c r="N5" s="98">
        <v>37.085894012239059</v>
      </c>
      <c r="O5" s="98">
        <v>27.898219762080675</v>
      </c>
      <c r="P5" s="98">
        <v>0.85788719085431953</v>
      </c>
      <c r="Q5" s="98">
        <v>1.2709542282760793</v>
      </c>
      <c r="R5" s="98">
        <v>2.6911296819038277</v>
      </c>
      <c r="S5" s="98">
        <v>5.2933417612413765</v>
      </c>
      <c r="T5" s="98">
        <v>3.079809905308359</v>
      </c>
      <c r="U5" s="98">
        <v>0</v>
      </c>
      <c r="V5" s="98">
        <v>3.9208565518341487</v>
      </c>
      <c r="W5" s="98">
        <v>5.9209959738935716</v>
      </c>
      <c r="X5" s="98">
        <v>5.9177677006986054</v>
      </c>
      <c r="Y5" s="98">
        <v>5.4772081118748313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4.9126352419860561E-2</v>
      </c>
      <c r="D6" s="98">
        <v>6.0032187550670711E-2</v>
      </c>
      <c r="E6" s="98">
        <v>6.6519637330597944E-2</v>
      </c>
      <c r="F6" s="98">
        <v>9.7944280724668292E-2</v>
      </c>
      <c r="G6" s="98">
        <v>5.7486394994676684E-2</v>
      </c>
      <c r="H6" s="98">
        <v>0.10874468900536038</v>
      </c>
      <c r="I6" s="98">
        <v>5.4512828904322422E-2</v>
      </c>
      <c r="J6" s="98">
        <v>0.13097348199096681</v>
      </c>
      <c r="K6" s="98">
        <v>0.16264267989135592</v>
      </c>
      <c r="L6" s="98">
        <v>0.24910905788473203</v>
      </c>
      <c r="M6" s="98">
        <v>0.18834839237694267</v>
      </c>
      <c r="N6" s="98">
        <v>0.17094303248506415</v>
      </c>
      <c r="O6" s="98">
        <v>0.12928743246955637</v>
      </c>
      <c r="P6" s="98">
        <v>3.8318295212969055E-3</v>
      </c>
      <c r="Q6" s="98">
        <v>5.8086386276020177E-3</v>
      </c>
      <c r="R6" s="98">
        <v>1.2670590802298033E-2</v>
      </c>
      <c r="S6" s="98">
        <v>2.570703144269974E-2</v>
      </c>
      <c r="T6" s="98">
        <v>1.525972011053444E-2</v>
      </c>
      <c r="U6" s="98">
        <v>0</v>
      </c>
      <c r="V6" s="98">
        <v>2.0528021321290831E-2</v>
      </c>
      <c r="W6" s="98">
        <v>3.1242930429964896E-2</v>
      </c>
      <c r="X6" s="98">
        <v>3.1036288475119293E-2</v>
      </c>
      <c r="Y6" s="98">
        <v>2.8550227342809896E-2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1.2668490878723604E-3</v>
      </c>
      <c r="F7" s="122">
        <f t="shared" si="6"/>
        <v>3.9384359189277851E-3</v>
      </c>
      <c r="G7" s="122">
        <f t="shared" si="6"/>
        <v>3.3873824258576712E-3</v>
      </c>
      <c r="H7" s="122">
        <f t="shared" si="6"/>
        <v>6.4293869828400746E-3</v>
      </c>
      <c r="I7" s="122">
        <f t="shared" si="6"/>
        <v>3.7724220638161547E-3</v>
      </c>
      <c r="J7" s="122">
        <f t="shared" si="6"/>
        <v>8.2717356900949782E-3</v>
      </c>
      <c r="K7" s="122">
        <f t="shared" si="6"/>
        <v>1.2499611876271055E-2</v>
      </c>
      <c r="L7" s="122">
        <f t="shared" si="6"/>
        <v>1.9941814924040902E-2</v>
      </c>
      <c r="M7" s="122">
        <f t="shared" si="6"/>
        <v>1.7155944864394135E-2</v>
      </c>
      <c r="N7" s="122">
        <f t="shared" si="6"/>
        <v>1.7076852040716718E-2</v>
      </c>
      <c r="O7" s="122">
        <f t="shared" si="6"/>
        <v>1.8333971581494649E-2</v>
      </c>
      <c r="P7" s="122">
        <f t="shared" si="6"/>
        <v>5.7037274886383973E-4</v>
      </c>
      <c r="Q7" s="122">
        <f t="shared" si="6"/>
        <v>2.1245237606621883E-3</v>
      </c>
      <c r="R7" s="122">
        <f t="shared" si="6"/>
        <v>5.7405416368212659E-3</v>
      </c>
      <c r="S7" s="122">
        <f t="shared" si="6"/>
        <v>1.3239373603100095E-2</v>
      </c>
      <c r="T7" s="122">
        <f t="shared" si="6"/>
        <v>9.061053616074172E-3</v>
      </c>
      <c r="U7" s="122">
        <f t="shared" si="6"/>
        <v>0</v>
      </c>
      <c r="V7" s="122">
        <f t="shared" si="6"/>
        <v>1.2210594776911688E-2</v>
      </c>
      <c r="W7" s="122">
        <f t="shared" si="6"/>
        <v>1.3305724137659295E-2</v>
      </c>
      <c r="X7" s="122">
        <f t="shared" si="6"/>
        <v>1.0925744542157501E-2</v>
      </c>
      <c r="Y7" s="122">
        <f t="shared" si="6"/>
        <v>1.2493036535447822E-2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1.2668490878723604E-3</v>
      </c>
      <c r="F8" s="98">
        <v>3.9384359189277851E-3</v>
      </c>
      <c r="G8" s="98">
        <v>3.3873824258576712E-3</v>
      </c>
      <c r="H8" s="98">
        <v>6.4293869828400746E-3</v>
      </c>
      <c r="I8" s="98">
        <v>3.7724220638161547E-3</v>
      </c>
      <c r="J8" s="98">
        <v>8.2717356900949782E-3</v>
      </c>
      <c r="K8" s="98">
        <v>1.2499611876271055E-2</v>
      </c>
      <c r="L8" s="98">
        <v>1.9941814924040902E-2</v>
      </c>
      <c r="M8" s="98">
        <v>1.7155944864394135E-2</v>
      </c>
      <c r="N8" s="98">
        <v>1.7076852040716718E-2</v>
      </c>
      <c r="O8" s="98">
        <v>1.8333971581494649E-2</v>
      </c>
      <c r="P8" s="98">
        <v>5.7037274886383973E-4</v>
      </c>
      <c r="Q8" s="98">
        <v>2.1245237606621883E-3</v>
      </c>
      <c r="R8" s="98">
        <v>5.7405416368212659E-3</v>
      </c>
      <c r="S8" s="98">
        <v>1.3239373603100095E-2</v>
      </c>
      <c r="T8" s="98">
        <v>9.061053616074172E-3</v>
      </c>
      <c r="U8" s="98">
        <v>0</v>
      </c>
      <c r="V8" s="98">
        <v>1.2210594776911688E-2</v>
      </c>
      <c r="W8" s="98">
        <v>1.3305724137659295E-2</v>
      </c>
      <c r="X8" s="98">
        <v>1.0925744542157501E-2</v>
      </c>
      <c r="Y8" s="98">
        <v>1.2493036535447822E-2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1.3065494198821033</v>
      </c>
      <c r="D9" s="122">
        <v>1.743156821663963</v>
      </c>
      <c r="E9" s="122">
        <v>1.8974962308703207</v>
      </c>
      <c r="F9" s="122">
        <v>2.8480114214791028</v>
      </c>
      <c r="G9" s="122">
        <v>1.9617759521024809</v>
      </c>
      <c r="H9" s="122">
        <v>3.2665300449736834</v>
      </c>
      <c r="I9" s="122">
        <v>1.9258675734792181</v>
      </c>
      <c r="J9" s="122">
        <v>4.4860716174262567</v>
      </c>
      <c r="K9" s="122">
        <v>5.0679160414900828</v>
      </c>
      <c r="L9" s="122">
        <v>6.3470002032347175</v>
      </c>
      <c r="M9" s="122">
        <v>5.1872527543017526</v>
      </c>
      <c r="N9" s="122">
        <v>4.405785595881988</v>
      </c>
      <c r="O9" s="122">
        <v>3.1276657843270037</v>
      </c>
      <c r="P9" s="122">
        <v>0.11535498117608155</v>
      </c>
      <c r="Q9" s="122">
        <v>0.17295073848182108</v>
      </c>
      <c r="R9" s="122">
        <v>0.37831918533772546</v>
      </c>
      <c r="S9" s="122">
        <v>0.79475157223420134</v>
      </c>
      <c r="T9" s="122">
        <v>0.49617452888204305</v>
      </c>
      <c r="U9" s="122">
        <v>0</v>
      </c>
      <c r="V9" s="122">
        <v>0.81355422631033136</v>
      </c>
      <c r="W9" s="122">
        <v>1.2090598891241269</v>
      </c>
      <c r="X9" s="122">
        <v>1.2917820265138187</v>
      </c>
      <c r="Y9" s="122">
        <v>2.0381969250493883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1.101107473151092E-2</v>
      </c>
      <c r="D10" s="98">
        <v>2.5781047440991089E-2</v>
      </c>
      <c r="E10" s="98">
        <v>3.3724062288958516E-2</v>
      </c>
      <c r="F10" s="98">
        <v>7.8456060409551956E-2</v>
      </c>
      <c r="G10" s="98">
        <v>3.8617473221656991E-2</v>
      </c>
      <c r="H10" s="98">
        <v>0.12045247585066579</v>
      </c>
      <c r="I10" s="98">
        <v>6.1792788329014678E-2</v>
      </c>
      <c r="J10" s="98">
        <v>1.0089794650831911</v>
      </c>
      <c r="K10" s="98">
        <v>0.93263803302464077</v>
      </c>
      <c r="L10" s="98">
        <v>1.3308917500897104</v>
      </c>
      <c r="M10" s="98">
        <v>1.2576975515182833</v>
      </c>
      <c r="N10" s="98">
        <v>0.98600353383511852</v>
      </c>
      <c r="O10" s="98">
        <v>0.61635549726537309</v>
      </c>
      <c r="P10" s="98">
        <v>2.7732681418250428E-3</v>
      </c>
      <c r="Q10" s="98">
        <v>9.75146469148464E-3</v>
      </c>
      <c r="R10" s="98">
        <v>2.7936364862005986E-2</v>
      </c>
      <c r="S10" s="98">
        <v>6.0124621199162398E-2</v>
      </c>
      <c r="T10" s="98">
        <v>5.1815813190872514E-2</v>
      </c>
      <c r="U10" s="98">
        <v>0</v>
      </c>
      <c r="V10" s="98">
        <v>0.10640979198882261</v>
      </c>
      <c r="W10" s="98">
        <v>0.18623967522527607</v>
      </c>
      <c r="X10" s="98">
        <v>0.19184173407192304</v>
      </c>
      <c r="Y10" s="98">
        <v>0.29946236980384811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1.2955383451505924</v>
      </c>
      <c r="D15" s="101">
        <v>1.7173757742229718</v>
      </c>
      <c r="E15" s="101">
        <v>1.6900410988672245</v>
      </c>
      <c r="F15" s="101">
        <v>2.7366634695113272</v>
      </c>
      <c r="G15" s="101">
        <v>1.8975448116321685</v>
      </c>
      <c r="H15" s="101">
        <v>3.0636492509614546</v>
      </c>
      <c r="I15" s="101">
        <v>1.7566335381878952</v>
      </c>
      <c r="J15" s="101">
        <v>3.2434033555267789</v>
      </c>
      <c r="K15" s="101">
        <v>3.7287075940578887</v>
      </c>
      <c r="L15" s="101">
        <v>4.4181016019342074</v>
      </c>
      <c r="M15" s="101">
        <v>3.4906771799705067</v>
      </c>
      <c r="N15" s="101">
        <v>3.1427526321051467</v>
      </c>
      <c r="O15" s="101">
        <v>2.3208063712208555</v>
      </c>
      <c r="P15" s="101">
        <v>0.10060719545558519</v>
      </c>
      <c r="Q15" s="101">
        <v>0.14926328737822597</v>
      </c>
      <c r="R15" s="101">
        <v>0.3155387846234593</v>
      </c>
      <c r="S15" s="101">
        <v>0.65412850064476991</v>
      </c>
      <c r="T15" s="101">
        <v>0.39060867583110004</v>
      </c>
      <c r="U15" s="101">
        <v>0</v>
      </c>
      <c r="V15" s="101">
        <v>0.64191070938167105</v>
      </c>
      <c r="W15" s="101">
        <v>0.91386491809438497</v>
      </c>
      <c r="X15" s="101">
        <v>0.87480108181953375</v>
      </c>
      <c r="Y15" s="101">
        <v>1.4820037461731066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0.17373106971413774</v>
      </c>
      <c r="F16" s="104">
        <v>3.2891891558223384E-2</v>
      </c>
      <c r="G16" s="104">
        <v>2.5613667248655388E-2</v>
      </c>
      <c r="H16" s="104">
        <v>8.2428318161562902E-2</v>
      </c>
      <c r="I16" s="104">
        <v>0.10744124696230817</v>
      </c>
      <c r="J16" s="104">
        <v>0.23368879681628629</v>
      </c>
      <c r="K16" s="104">
        <v>0.40657041440755332</v>
      </c>
      <c r="L16" s="104">
        <v>0.59800685121079944</v>
      </c>
      <c r="M16" s="104">
        <v>0.4388780228129634</v>
      </c>
      <c r="N16" s="104">
        <v>0.27702942994172286</v>
      </c>
      <c r="O16" s="104">
        <v>0.19050391584077511</v>
      </c>
      <c r="P16" s="104">
        <v>1.1974517578671306E-2</v>
      </c>
      <c r="Q16" s="104">
        <v>1.3935986412110472E-2</v>
      </c>
      <c r="R16" s="104">
        <v>3.484403585226014E-2</v>
      </c>
      <c r="S16" s="104">
        <v>8.0498450390269038E-2</v>
      </c>
      <c r="T16" s="104">
        <v>5.3750039860070514E-2</v>
      </c>
      <c r="U16" s="104">
        <v>0</v>
      </c>
      <c r="V16" s="104">
        <v>6.5233724939837728E-2</v>
      </c>
      <c r="W16" s="104">
        <v>0.10895529580446603</v>
      </c>
      <c r="X16" s="104">
        <v>0.22513921062236197</v>
      </c>
      <c r="Y16" s="104">
        <v>0.25673080907243373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0.10599999448278979</v>
      </c>
      <c r="F17" s="98">
        <v>2.0157782630725547E-2</v>
      </c>
      <c r="G17" s="98">
        <v>1.5271926473801586E-2</v>
      </c>
      <c r="H17" s="98">
        <v>5.079235295931199E-2</v>
      </c>
      <c r="I17" s="98">
        <v>6.5338615649084664E-2</v>
      </c>
      <c r="J17" s="98">
        <v>0.13986309220289031</v>
      </c>
      <c r="K17" s="98">
        <v>0.24598477820989653</v>
      </c>
      <c r="L17" s="98">
        <v>0.35482598666526932</v>
      </c>
      <c r="M17" s="98">
        <v>0.23771934214388449</v>
      </c>
      <c r="N17" s="98">
        <v>0.14579866017215362</v>
      </c>
      <c r="O17" s="98">
        <v>9.7145729553089089E-2</v>
      </c>
      <c r="P17" s="98">
        <v>6.3612053597569031E-3</v>
      </c>
      <c r="Q17" s="98">
        <v>6.9257461310624699E-3</v>
      </c>
      <c r="R17" s="98">
        <v>1.6735877886762833E-2</v>
      </c>
      <c r="S17" s="98">
        <v>3.9428134277691922E-2</v>
      </c>
      <c r="T17" s="98">
        <v>2.6658100121248772E-2</v>
      </c>
      <c r="U17" s="98">
        <v>0</v>
      </c>
      <c r="V17" s="98">
        <v>3.3475528691558322E-2</v>
      </c>
      <c r="W17" s="98">
        <v>5.0207146649456205E-2</v>
      </c>
      <c r="X17" s="98">
        <v>0.10952649708801332</v>
      </c>
      <c r="Y17" s="98">
        <v>0.11043592927418783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6.7731075231347943E-2</v>
      </c>
      <c r="F18" s="98">
        <v>1.2734108927497835E-2</v>
      </c>
      <c r="G18" s="98">
        <v>1.0341740774853799E-2</v>
      </c>
      <c r="H18" s="98">
        <v>3.1635965202250912E-2</v>
      </c>
      <c r="I18" s="98">
        <v>4.2102631313223504E-2</v>
      </c>
      <c r="J18" s="98">
        <v>9.3825704613395969E-2</v>
      </c>
      <c r="K18" s="98">
        <v>0.16058563619765678</v>
      </c>
      <c r="L18" s="98">
        <v>0.24318086454553006</v>
      </c>
      <c r="M18" s="98">
        <v>0.20115868066907888</v>
      </c>
      <c r="N18" s="98">
        <v>0.13123076976956924</v>
      </c>
      <c r="O18" s="98">
        <v>9.3358186287686024E-2</v>
      </c>
      <c r="P18" s="98">
        <v>5.6133122189144019E-3</v>
      </c>
      <c r="Q18" s="98">
        <v>7.0102402810480009E-3</v>
      </c>
      <c r="R18" s="98">
        <v>1.8108157965497307E-2</v>
      </c>
      <c r="S18" s="98">
        <v>4.1070316112577117E-2</v>
      </c>
      <c r="T18" s="98">
        <v>2.7091939738821746E-2</v>
      </c>
      <c r="U18" s="98">
        <v>0</v>
      </c>
      <c r="V18" s="98">
        <v>3.1758196248279413E-2</v>
      </c>
      <c r="W18" s="98">
        <v>5.8748149155009817E-2</v>
      </c>
      <c r="X18" s="98">
        <v>0.11561271353434867</v>
      </c>
      <c r="Y18" s="98">
        <v>0.14629487979824593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0.53082434742073947</v>
      </c>
      <c r="D19" s="122">
        <v>0.69314229810282502</v>
      </c>
      <c r="E19" s="122">
        <v>0.77419007500031167</v>
      </c>
      <c r="F19" s="122">
        <v>1.1529022188317783</v>
      </c>
      <c r="G19" s="122">
        <v>0.79514857182750354</v>
      </c>
      <c r="H19" s="122">
        <v>1.3809978485214727</v>
      </c>
      <c r="I19" s="122">
        <v>0.769394204010452</v>
      </c>
      <c r="J19" s="122">
        <v>1.9895132407001472</v>
      </c>
      <c r="K19" s="122">
        <v>2.3952254547895873</v>
      </c>
      <c r="L19" s="122">
        <v>3.1445562406037806</v>
      </c>
      <c r="M19" s="122">
        <v>2.5677319672389345</v>
      </c>
      <c r="N19" s="122">
        <v>2.4031707405092906</v>
      </c>
      <c r="O19" s="122">
        <v>1.7353061797180467</v>
      </c>
      <c r="P19" s="122">
        <v>5.6373366705431235E-2</v>
      </c>
      <c r="Q19" s="122">
        <v>8.8245130652743725E-2</v>
      </c>
      <c r="R19" s="122">
        <v>0.19162036820480283</v>
      </c>
      <c r="S19" s="122">
        <v>0.37979327336480706</v>
      </c>
      <c r="T19" s="122">
        <v>0.22892240434741842</v>
      </c>
      <c r="U19" s="122">
        <v>0</v>
      </c>
      <c r="V19" s="122">
        <v>0.36925879701754644</v>
      </c>
      <c r="W19" s="122">
        <v>0.71159817618205701</v>
      </c>
      <c r="X19" s="122">
        <v>0.66952410974938326</v>
      </c>
      <c r="Y19" s="122">
        <v>1.2681521488967897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9.4917438229485799E-4</v>
      </c>
      <c r="D20" s="98">
        <v>1.5214491612449189E-3</v>
      </c>
      <c r="E20" s="98">
        <v>1.8753638193476129E-3</v>
      </c>
      <c r="F20" s="98">
        <v>3.6527196982228134E-3</v>
      </c>
      <c r="G20" s="98">
        <v>2.216519869021355E-3</v>
      </c>
      <c r="H20" s="98">
        <v>6.1332933004107923E-3</v>
      </c>
      <c r="I20" s="98">
        <v>1.2417626406235861E-3</v>
      </c>
      <c r="J20" s="98">
        <v>2.2622110912244878E-2</v>
      </c>
      <c r="K20" s="98">
        <v>2.6383599406009001E-2</v>
      </c>
      <c r="L20" s="98">
        <v>3.3677613368484668E-2</v>
      </c>
      <c r="M20" s="98">
        <v>2.4749490107998286E-2</v>
      </c>
      <c r="N20" s="98">
        <v>1.556528471124068E-2</v>
      </c>
      <c r="O20" s="98">
        <v>1.0258393637570673E-2</v>
      </c>
      <c r="P20" s="98">
        <v>2.758097970475301E-4</v>
      </c>
      <c r="Q20" s="98">
        <v>2.8977611168820599E-4</v>
      </c>
      <c r="R20" s="98">
        <v>5.596672154058748E-4</v>
      </c>
      <c r="S20" s="98">
        <v>3.0220888937865188E-3</v>
      </c>
      <c r="T20" s="98">
        <v>2.3279615536603089E-3</v>
      </c>
      <c r="U20" s="98">
        <v>0</v>
      </c>
      <c r="V20" s="98">
        <v>4.6280946607275001E-4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5.2045664811423586E-2</v>
      </c>
      <c r="D21" s="98">
        <v>2.6509448991160697E-2</v>
      </c>
      <c r="E21" s="98">
        <v>2.5582923301491624E-2</v>
      </c>
      <c r="F21" s="98">
        <v>5.5308224689017589E-2</v>
      </c>
      <c r="G21" s="98">
        <v>1.2839150637059624E-2</v>
      </c>
      <c r="H21" s="98">
        <v>6.0097869199402382E-2</v>
      </c>
      <c r="I21" s="98">
        <v>8.8555150584112836E-4</v>
      </c>
      <c r="J21" s="98">
        <v>3.4457156461565878E-2</v>
      </c>
      <c r="K21" s="98">
        <v>2.7868423655601403E-2</v>
      </c>
      <c r="L21" s="98">
        <v>9.2034750340828392E-2</v>
      </c>
      <c r="M21" s="98">
        <v>0.23214005894683878</v>
      </c>
      <c r="N21" s="98">
        <v>0.24454007266257036</v>
      </c>
      <c r="O21" s="98">
        <v>7.971459762024391E-2</v>
      </c>
      <c r="P21" s="98">
        <v>4.5845905580609797E-3</v>
      </c>
      <c r="Q21" s="98">
        <v>1.5552046792240151E-3</v>
      </c>
      <c r="R21" s="98">
        <v>2.2553953078706976E-4</v>
      </c>
      <c r="S21" s="98">
        <v>1.1023551292442414E-2</v>
      </c>
      <c r="T21" s="98">
        <v>1.3788095716755509E-2</v>
      </c>
      <c r="U21" s="98">
        <v>0</v>
      </c>
      <c r="V21" s="98">
        <v>1.9071613918966564E-2</v>
      </c>
      <c r="W21" s="98">
        <v>1.3364596022283693E-3</v>
      </c>
      <c r="X21" s="98">
        <v>1.6744560889546197E-3</v>
      </c>
      <c r="Y21" s="98">
        <v>2.9949381218983303E-3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0.47782950822702103</v>
      </c>
      <c r="D22" s="33">
        <v>0.66511139995041946</v>
      </c>
      <c r="E22" s="33">
        <v>0.74673178787947248</v>
      </c>
      <c r="F22" s="33">
        <v>1.093941274444538</v>
      </c>
      <c r="G22" s="33">
        <v>0.7800929013214225</v>
      </c>
      <c r="H22" s="33">
        <v>1.3147666860216596</v>
      </c>
      <c r="I22" s="33">
        <v>0.76726688986398728</v>
      </c>
      <c r="J22" s="33">
        <v>1.9324339733263365</v>
      </c>
      <c r="K22" s="33">
        <v>2.3409734317279769</v>
      </c>
      <c r="L22" s="33">
        <v>3.0188438768944676</v>
      </c>
      <c r="M22" s="33">
        <v>2.3108424181840972</v>
      </c>
      <c r="N22" s="33">
        <v>2.1430653831354798</v>
      </c>
      <c r="O22" s="33">
        <v>1.645333188460232</v>
      </c>
      <c r="P22" s="33">
        <v>5.1512966350322723E-2</v>
      </c>
      <c r="Q22" s="33">
        <v>8.6400149861831504E-2</v>
      </c>
      <c r="R22" s="33">
        <v>0.19083516145860988</v>
      </c>
      <c r="S22" s="33">
        <v>0.36574763317857811</v>
      </c>
      <c r="T22" s="33">
        <v>0.21280634707700261</v>
      </c>
      <c r="U22" s="33">
        <v>0</v>
      </c>
      <c r="V22" s="33">
        <v>0.34972437363250714</v>
      </c>
      <c r="W22" s="33">
        <v>0.71026171657982862</v>
      </c>
      <c r="X22" s="33">
        <v>0.66784965366042859</v>
      </c>
      <c r="Y22" s="33">
        <v>1.2651572107748914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1.4237703311731231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4.3471051239513073E-2</v>
      </c>
      <c r="L24" s="117">
        <f t="shared" si="7"/>
        <v>1.8908718438330323</v>
      </c>
      <c r="M24" s="117">
        <f t="shared" si="7"/>
        <v>3.9428715697490033</v>
      </c>
      <c r="N24" s="117">
        <f t="shared" si="7"/>
        <v>5.9704409442299688</v>
      </c>
      <c r="O24" s="117">
        <f t="shared" si="7"/>
        <v>2.6420508209178455</v>
      </c>
      <c r="P24" s="117">
        <f t="shared" si="7"/>
        <v>2.4755716345959065</v>
      </c>
      <c r="Q24" s="117">
        <f t="shared" si="7"/>
        <v>0.89995466684073855</v>
      </c>
      <c r="R24" s="117">
        <f t="shared" ref="R24:V24" si="8">R25+R28+R30+R39</f>
        <v>1.316546191509417</v>
      </c>
      <c r="S24" s="117">
        <f t="shared" si="8"/>
        <v>0.75946472010812038</v>
      </c>
      <c r="T24" s="117">
        <f t="shared" si="8"/>
        <v>1.0526841297516663</v>
      </c>
      <c r="U24" s="117">
        <f t="shared" si="8"/>
        <v>0.41694908595306845</v>
      </c>
      <c r="V24" s="117">
        <f t="shared" si="8"/>
        <v>0.47694427324062827</v>
      </c>
      <c r="W24" s="117">
        <f t="shared" ref="W24:Y24" si="9">W25+W28+W30+W39</f>
        <v>0.97095515627271978</v>
      </c>
      <c r="X24" s="117">
        <f t="shared" si="9"/>
        <v>0.83623437994993666</v>
      </c>
      <c r="Y24" s="117">
        <f t="shared" si="9"/>
        <v>1.1163145498718141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1.2270692665537313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2.3712227956610384E-2</v>
      </c>
      <c r="L25" s="122">
        <f t="shared" si="10"/>
        <v>1.5842880342409282</v>
      </c>
      <c r="M25" s="122">
        <f t="shared" si="10"/>
        <v>3.3421138602551097</v>
      </c>
      <c r="N25" s="122">
        <f t="shared" si="10"/>
        <v>5.1840477908266553</v>
      </c>
      <c r="O25" s="122">
        <f t="shared" si="10"/>
        <v>2.2193315133759546</v>
      </c>
      <c r="P25" s="122">
        <f t="shared" si="10"/>
        <v>2.0645846292946963</v>
      </c>
      <c r="Q25" s="122">
        <f t="shared" si="10"/>
        <v>0.73659661277455657</v>
      </c>
      <c r="R25" s="122">
        <f t="shared" ref="R25:V25" si="11">SUM(R26:R27)</f>
        <v>1.0791056360967632</v>
      </c>
      <c r="S25" s="122">
        <f t="shared" si="11"/>
        <v>0.61059856309636718</v>
      </c>
      <c r="T25" s="122">
        <f t="shared" si="11"/>
        <v>0.85392315386081563</v>
      </c>
      <c r="U25" s="122">
        <f t="shared" si="11"/>
        <v>0.33041243881259846</v>
      </c>
      <c r="V25" s="122">
        <f t="shared" si="11"/>
        <v>0.37112946698580107</v>
      </c>
      <c r="W25" s="122">
        <f t="shared" ref="W25:Y25" si="12">SUM(W26:W27)</f>
        <v>0.74173427546311654</v>
      </c>
      <c r="X25" s="122">
        <f t="shared" si="12"/>
        <v>0.59893432508263922</v>
      </c>
      <c r="Y25" s="122">
        <f t="shared" si="12"/>
        <v>0.79188394503009818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1.2130937782858049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2.3461654289992563E-2</v>
      </c>
      <c r="L26" s="98">
        <v>1.5670403873470875</v>
      </c>
      <c r="M26" s="98">
        <v>3.3069505341039993</v>
      </c>
      <c r="N26" s="98">
        <v>5.1270782791672813</v>
      </c>
      <c r="O26" s="98">
        <v>2.1938174689952703</v>
      </c>
      <c r="P26" s="98">
        <v>2.0406600988955907</v>
      </c>
      <c r="Q26" s="98">
        <v>0.72761980941492488</v>
      </c>
      <c r="R26" s="98">
        <v>1.0656677884435473</v>
      </c>
      <c r="S26" s="98">
        <v>0.60292640799225361</v>
      </c>
      <c r="T26" s="98">
        <v>0.843270492751381</v>
      </c>
      <c r="U26" s="98">
        <v>0.32626857392276154</v>
      </c>
      <c r="V26" s="98">
        <v>0.36644610905066621</v>
      </c>
      <c r="W26" s="98">
        <v>0.73239898511145973</v>
      </c>
      <c r="X26" s="98">
        <v>0.59149040369106964</v>
      </c>
      <c r="Y26" s="98">
        <v>0.78215327865137807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1.3975488267926422E-2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2.5057366661781946E-4</v>
      </c>
      <c r="L27" s="98">
        <v>1.7247646893840767E-2</v>
      </c>
      <c r="M27" s="98">
        <v>3.5163326151110577E-2</v>
      </c>
      <c r="N27" s="98">
        <v>5.6969511659374174E-2</v>
      </c>
      <c r="O27" s="98">
        <v>2.5514044380684053E-2</v>
      </c>
      <c r="P27" s="98">
        <v>2.3924530399105682E-2</v>
      </c>
      <c r="Q27" s="98">
        <v>8.9768033596317187E-3</v>
      </c>
      <c r="R27" s="98">
        <v>1.3437847653215951E-2</v>
      </c>
      <c r="S27" s="98">
        <v>7.672155104113597E-3</v>
      </c>
      <c r="T27" s="98">
        <v>1.0652661109434651E-2</v>
      </c>
      <c r="U27" s="98">
        <v>4.1438648898369495E-3</v>
      </c>
      <c r="V27" s="98">
        <v>4.6833579351348836E-3</v>
      </c>
      <c r="W27" s="98">
        <v>9.33529035165683E-3</v>
      </c>
      <c r="X27" s="98">
        <v>7.4439213915696092E-3</v>
      </c>
      <c r="Y27" s="98">
        <v>9.730666378720082E-3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4.2228418500915728E-5</v>
      </c>
      <c r="L28" s="122">
        <f t="shared" si="13"/>
        <v>6.1578050834330562E-4</v>
      </c>
      <c r="M28" s="122">
        <f t="shared" si="13"/>
        <v>1.323197875179335E-3</v>
      </c>
      <c r="N28" s="122">
        <f t="shared" si="13"/>
        <v>1.992299404750284E-3</v>
      </c>
      <c r="O28" s="122">
        <f t="shared" si="13"/>
        <v>1.5746969456498471E-3</v>
      </c>
      <c r="P28" s="122">
        <f t="shared" si="13"/>
        <v>1.3162448050703995E-3</v>
      </c>
      <c r="Q28" s="122">
        <f t="shared" si="13"/>
        <v>1.2898894261163282E-3</v>
      </c>
      <c r="R28" s="122">
        <f t="shared" si="13"/>
        <v>2.3710932847740012E-3</v>
      </c>
      <c r="S28" s="122">
        <f t="shared" si="13"/>
        <v>1.6302213765011313E-3</v>
      </c>
      <c r="T28" s="122">
        <f t="shared" si="13"/>
        <v>2.489300443976421E-3</v>
      </c>
      <c r="U28" s="122">
        <f t="shared" si="13"/>
        <v>9.6559357229717129E-4</v>
      </c>
      <c r="V28" s="122">
        <f t="shared" si="13"/>
        <v>1.0727654325968926E-3</v>
      </c>
      <c r="W28" s="122">
        <f t="shared" si="13"/>
        <v>1.5826191705585945E-3</v>
      </c>
      <c r="X28" s="122">
        <f t="shared" si="13"/>
        <v>1.3510329272560353E-3</v>
      </c>
      <c r="Y28" s="122">
        <f t="shared" si="13"/>
        <v>1.2044326338522477E-3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4.2228418500915728E-5</v>
      </c>
      <c r="L29" s="98">
        <v>6.1578050834330562E-4</v>
      </c>
      <c r="M29" s="98">
        <v>1.323197875179335E-3</v>
      </c>
      <c r="N29" s="98">
        <v>1.992299404750284E-3</v>
      </c>
      <c r="O29" s="98">
        <v>1.5746969456498471E-3</v>
      </c>
      <c r="P29" s="98">
        <v>1.3162448050703995E-3</v>
      </c>
      <c r="Q29" s="98">
        <v>1.2898894261163282E-3</v>
      </c>
      <c r="R29" s="98">
        <v>2.3710932847740012E-3</v>
      </c>
      <c r="S29" s="98">
        <v>1.6302213765011313E-3</v>
      </c>
      <c r="T29" s="98">
        <v>2.489300443976421E-3</v>
      </c>
      <c r="U29" s="98">
        <v>9.6559357229717129E-4</v>
      </c>
      <c r="V29" s="98">
        <v>1.0727654325968926E-3</v>
      </c>
      <c r="W29" s="98">
        <v>1.5826191705585945E-3</v>
      </c>
      <c r="X29" s="98">
        <v>1.3510329272560353E-3</v>
      </c>
      <c r="Y29" s="98">
        <v>1.2044326338522477E-3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0.13988171016747342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1.3438182559614551E-2</v>
      </c>
      <c r="L30" s="122">
        <v>0.20463254391377234</v>
      </c>
      <c r="M30" s="122">
        <v>0.40078239926950121</v>
      </c>
      <c r="N30" s="122">
        <v>0.50749867784277281</v>
      </c>
      <c r="O30" s="122">
        <v>0.27039431771046107</v>
      </c>
      <c r="P30" s="122">
        <v>0.27522919766672466</v>
      </c>
      <c r="Q30" s="122">
        <v>0.10719763562619494</v>
      </c>
      <c r="R30" s="122">
        <v>0.15611665085545062</v>
      </c>
      <c r="S30" s="122">
        <v>9.9559394872046611E-2</v>
      </c>
      <c r="T30" s="122">
        <v>0.13426158300396229</v>
      </c>
      <c r="U30" s="122">
        <v>5.9036821002605114E-2</v>
      </c>
      <c r="V30" s="122">
        <v>7.22254375965692E-2</v>
      </c>
      <c r="W30" s="122">
        <v>0.1439512130072205</v>
      </c>
      <c r="X30" s="122">
        <v>0.15445844916771759</v>
      </c>
      <c r="Y30" s="122">
        <v>0.19980380153691826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0.13988171016747342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1.2132980587198649E-2</v>
      </c>
      <c r="L35" s="101">
        <v>0.18025085291745302</v>
      </c>
      <c r="M35" s="101">
        <v>0.35607316753374213</v>
      </c>
      <c r="N35" s="101">
        <v>0.46643633277586977</v>
      </c>
      <c r="O35" s="101">
        <v>0.24985510487879739</v>
      </c>
      <c r="P35" s="101">
        <v>0.24602032768510587</v>
      </c>
      <c r="Q35" s="101">
        <v>9.8017581084884078E-2</v>
      </c>
      <c r="R35" s="101">
        <v>0.14054327148739867</v>
      </c>
      <c r="S35" s="101">
        <v>8.8620166754018917E-2</v>
      </c>
      <c r="T35" s="101">
        <v>0.11804185731931548</v>
      </c>
      <c r="U35" s="101">
        <v>5.3345398020327936E-2</v>
      </c>
      <c r="V35" s="101">
        <v>6.559149946709418E-2</v>
      </c>
      <c r="W35" s="101">
        <v>0.12860386364814985</v>
      </c>
      <c r="X35" s="101">
        <v>0.12287783591299713</v>
      </c>
      <c r="Y35" s="101">
        <v>0.17033193955234294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1.3052019724159015E-3</v>
      </c>
      <c r="L36" s="104">
        <v>2.4381690996319306E-2</v>
      </c>
      <c r="M36" s="104">
        <v>4.4709231735759095E-2</v>
      </c>
      <c r="N36" s="104">
        <v>4.1062345066902983E-2</v>
      </c>
      <c r="O36" s="104">
        <v>2.0539212831663711E-2</v>
      </c>
      <c r="P36" s="104">
        <v>2.9208869981618788E-2</v>
      </c>
      <c r="Q36" s="104">
        <v>9.1800545413108624E-3</v>
      </c>
      <c r="R36" s="104">
        <v>1.5573379368051959E-2</v>
      </c>
      <c r="S36" s="104">
        <v>1.0939228118027697E-2</v>
      </c>
      <c r="T36" s="104">
        <v>1.621972568464683E-2</v>
      </c>
      <c r="U36" s="104">
        <v>5.6914229822771778E-3</v>
      </c>
      <c r="V36" s="104">
        <v>6.6339381294750234E-3</v>
      </c>
      <c r="W36" s="104">
        <v>1.5347349359070639E-2</v>
      </c>
      <c r="X36" s="104">
        <v>3.158061325472046E-2</v>
      </c>
      <c r="Y36" s="104">
        <v>2.9471861984575329E-2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7.896782607059278E-4</v>
      </c>
      <c r="L37" s="98">
        <v>1.446682014900046E-2</v>
      </c>
      <c r="M37" s="98">
        <v>2.4216863464390372E-2</v>
      </c>
      <c r="N37" s="98">
        <v>2.1610826313798188E-2</v>
      </c>
      <c r="O37" s="98">
        <v>1.047378373390407E-2</v>
      </c>
      <c r="P37" s="98">
        <v>1.5516585036416373E-2</v>
      </c>
      <c r="Q37" s="98">
        <v>4.5621978482395624E-3</v>
      </c>
      <c r="R37" s="98">
        <v>7.480022592475993E-3</v>
      </c>
      <c r="S37" s="98">
        <v>5.3580330185342053E-3</v>
      </c>
      <c r="T37" s="98">
        <v>8.0444046621389459E-3</v>
      </c>
      <c r="U37" s="98">
        <v>2.7960758002236884E-3</v>
      </c>
      <c r="V37" s="98">
        <v>3.404291053378812E-3</v>
      </c>
      <c r="W37" s="98">
        <v>7.0721355420312951E-3</v>
      </c>
      <c r="X37" s="98">
        <v>1.5363445292888744E-2</v>
      </c>
      <c r="Y37" s="98">
        <v>1.2677685539443352E-2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5.1552371170997355E-4</v>
      </c>
      <c r="L38" s="98">
        <v>9.9148708473188463E-3</v>
      </c>
      <c r="M38" s="98">
        <v>2.0492368271368726E-2</v>
      </c>
      <c r="N38" s="98">
        <v>1.9451518753104791E-2</v>
      </c>
      <c r="O38" s="98">
        <v>1.0065429097759641E-2</v>
      </c>
      <c r="P38" s="98">
        <v>1.3692284945202415E-2</v>
      </c>
      <c r="Q38" s="98">
        <v>4.6178566930713E-3</v>
      </c>
      <c r="R38" s="98">
        <v>8.0933567755759658E-3</v>
      </c>
      <c r="S38" s="98">
        <v>5.581195099493493E-3</v>
      </c>
      <c r="T38" s="98">
        <v>8.1753210225078837E-3</v>
      </c>
      <c r="U38" s="98">
        <v>2.8953471820534894E-3</v>
      </c>
      <c r="V38" s="98">
        <v>3.2296470760962109E-3</v>
      </c>
      <c r="W38" s="98">
        <v>8.2752138170393442E-3</v>
      </c>
      <c r="X38" s="98">
        <v>1.6217167961831713E-2</v>
      </c>
      <c r="Y38" s="98">
        <v>1.6794176445131977E-2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5.6819354451918332E-2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6.2784123047872221E-3</v>
      </c>
      <c r="L39" s="122">
        <v>0.10133548516998846</v>
      </c>
      <c r="M39" s="122">
        <v>0.19865211234921329</v>
      </c>
      <c r="N39" s="122">
        <v>0.27690217615578988</v>
      </c>
      <c r="O39" s="122">
        <v>0.15075029288577993</v>
      </c>
      <c r="P39" s="122">
        <v>0.13444156282941494</v>
      </c>
      <c r="Q39" s="122">
        <v>5.4870529013870711E-2</v>
      </c>
      <c r="R39" s="122">
        <v>7.8952811272429119E-2</v>
      </c>
      <c r="S39" s="122">
        <v>4.7676540763205488E-2</v>
      </c>
      <c r="T39" s="122">
        <v>6.2010092442911835E-2</v>
      </c>
      <c r="U39" s="122">
        <v>2.6534232565567674E-2</v>
      </c>
      <c r="V39" s="122">
        <v>3.2516603225661106E-2</v>
      </c>
      <c r="W39" s="122">
        <v>8.3687048631824149E-2</v>
      </c>
      <c r="X39" s="122">
        <v>8.1490572772323869E-2</v>
      </c>
      <c r="Y39" s="122">
        <v>0.12342237067094541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5.6063552759163648E-3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7.0138650139936419E-5</v>
      </c>
      <c r="L40" s="98">
        <v>3.0227489308137243E-3</v>
      </c>
      <c r="M40" s="98">
        <v>1.8096940079189047E-2</v>
      </c>
      <c r="N40" s="98">
        <v>2.8369668773822673E-2</v>
      </c>
      <c r="O40" s="98">
        <v>6.9869368432086305E-3</v>
      </c>
      <c r="P40" s="98">
        <v>1.1050038780967488E-2</v>
      </c>
      <c r="Q40" s="98">
        <v>9.7200292451500928E-4</v>
      </c>
      <c r="R40" s="98">
        <v>7.5179843595689919E-5</v>
      </c>
      <c r="S40" s="98">
        <v>1.4072618671203078E-3</v>
      </c>
      <c r="T40" s="98">
        <v>3.7342759232879504E-3</v>
      </c>
      <c r="U40" s="98">
        <v>1.5253762943349626E-3</v>
      </c>
      <c r="V40" s="98">
        <v>1.6494368794781893E-3</v>
      </c>
      <c r="W40" s="98">
        <v>1.7819461363044922E-4</v>
      </c>
      <c r="X40" s="98">
        <v>2.2833492122108454E-4</v>
      </c>
      <c r="Y40" s="98">
        <v>2.5670898187699976E-4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5.1212999176001965E-2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6.2082736546472854E-3</v>
      </c>
      <c r="L41" s="33">
        <v>9.8312736239174733E-2</v>
      </c>
      <c r="M41" s="33">
        <v>0.18055517227002424</v>
      </c>
      <c r="N41" s="33">
        <v>0.24853250738196719</v>
      </c>
      <c r="O41" s="33">
        <v>0.14376335604257129</v>
      </c>
      <c r="P41" s="33">
        <v>0.12339152404844746</v>
      </c>
      <c r="Q41" s="33">
        <v>5.3898526089355706E-2</v>
      </c>
      <c r="R41" s="33">
        <v>7.8877631428833431E-2</v>
      </c>
      <c r="S41" s="33">
        <v>4.6269278896085182E-2</v>
      </c>
      <c r="T41" s="33">
        <v>5.8275816519623887E-2</v>
      </c>
      <c r="U41" s="33">
        <v>2.5008856271232713E-2</v>
      </c>
      <c r="V41" s="33">
        <v>3.0867166346182917E-2</v>
      </c>
      <c r="W41" s="33">
        <v>8.3508854018193704E-2</v>
      </c>
      <c r="X41" s="33">
        <v>8.1262237851102787E-2</v>
      </c>
      <c r="Y41" s="33">
        <v>0.12316566168906841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78.802704553848997</v>
      </c>
      <c r="D62" s="117">
        <f t="shared" si="21"/>
        <v>70.463754973430184</v>
      </c>
      <c r="E62" s="117">
        <f t="shared" si="21"/>
        <v>86.665315505603871</v>
      </c>
      <c r="F62" s="117">
        <f t="shared" si="21"/>
        <v>74.287265782993487</v>
      </c>
      <c r="G62" s="117">
        <f t="shared" si="21"/>
        <v>65.507033154539613</v>
      </c>
      <c r="H62" s="117">
        <f t="shared" si="21"/>
        <v>33.709330072799112</v>
      </c>
      <c r="I62" s="117">
        <f t="shared" si="21"/>
        <v>29.367580166912546</v>
      </c>
      <c r="J62" s="117">
        <f t="shared" si="21"/>
        <v>67.5568174057411</v>
      </c>
      <c r="K62" s="117">
        <f t="shared" si="21"/>
        <v>47.013057010265605</v>
      </c>
      <c r="L62" s="117">
        <f t="shared" si="21"/>
        <v>64.680726837232982</v>
      </c>
      <c r="M62" s="117">
        <f t="shared" si="21"/>
        <v>51.002693935867036</v>
      </c>
      <c r="N62" s="117">
        <f t="shared" si="21"/>
        <v>63.9832421993137</v>
      </c>
      <c r="O62" s="117">
        <f t="shared" si="21"/>
        <v>51.130415652057948</v>
      </c>
      <c r="P62" s="117">
        <f t="shared" si="21"/>
        <v>30.349532970629834</v>
      </c>
      <c r="Q62" s="117">
        <f t="shared" si="21"/>
        <v>62.16481746013811</v>
      </c>
      <c r="R62" s="117">
        <f t="shared" ref="R62:V62" si="22">R63+R66+R68+R77</f>
        <v>71.597838260502883</v>
      </c>
      <c r="S62" s="117">
        <f t="shared" si="22"/>
        <v>54.35982745325073</v>
      </c>
      <c r="T62" s="117">
        <f t="shared" si="22"/>
        <v>40.833705769286446</v>
      </c>
      <c r="U62" s="117">
        <f t="shared" si="22"/>
        <v>38.186893642486574</v>
      </c>
      <c r="V62" s="117">
        <f t="shared" si="22"/>
        <v>29.64268648282831</v>
      </c>
      <c r="W62" s="117">
        <f t="shared" ref="W62:Y62" si="23">W63+W66+W68+W77</f>
        <v>32.224970629758644</v>
      </c>
      <c r="X62" s="117">
        <f t="shared" si="23"/>
        <v>8.9041216084158652</v>
      </c>
      <c r="Y62" s="117">
        <f t="shared" si="23"/>
        <v>23.013134994283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66.508355319221693</v>
      </c>
      <c r="D63" s="122">
        <f t="shared" si="24"/>
        <v>58.981589716612653</v>
      </c>
      <c r="E63" s="122">
        <f t="shared" si="24"/>
        <v>72.371889265229925</v>
      </c>
      <c r="F63" s="122">
        <f t="shared" si="24"/>
        <v>61.960492754691344</v>
      </c>
      <c r="G63" s="122">
        <f t="shared" si="24"/>
        <v>53.927622650219838</v>
      </c>
      <c r="H63" s="122">
        <f t="shared" si="24"/>
        <v>27.77878504758538</v>
      </c>
      <c r="I63" s="122">
        <f t="shared" si="24"/>
        <v>24.232124733530835</v>
      </c>
      <c r="J63" s="122">
        <f t="shared" si="24"/>
        <v>55.752090298962642</v>
      </c>
      <c r="K63" s="122">
        <f t="shared" si="24"/>
        <v>39.010561542310171</v>
      </c>
      <c r="L63" s="122">
        <f t="shared" si="24"/>
        <v>54.542815247188699</v>
      </c>
      <c r="M63" s="122">
        <f t="shared" si="24"/>
        <v>43.064003463765701</v>
      </c>
      <c r="N63" s="122">
        <f t="shared" si="24"/>
        <v>53.871817863641148</v>
      </c>
      <c r="O63" s="122">
        <f t="shared" si="24"/>
        <v>42.971228118015119</v>
      </c>
      <c r="P63" s="122">
        <f t="shared" si="24"/>
        <v>24.916506055775248</v>
      </c>
      <c r="Q63" s="122">
        <f t="shared" si="24"/>
        <v>50.406298703306817</v>
      </c>
      <c r="R63" s="122">
        <f t="shared" ref="R63:V63" si="25">SUM(R64:R65)</f>
        <v>57.720976101909095</v>
      </c>
      <c r="S63" s="122">
        <f t="shared" si="25"/>
        <v>43.261777111817651</v>
      </c>
      <c r="T63" s="122">
        <f t="shared" si="25"/>
        <v>32.188913562421817</v>
      </c>
      <c r="U63" s="122">
        <f t="shared" si="25"/>
        <v>29.819714284693035</v>
      </c>
      <c r="V63" s="122">
        <f t="shared" si="25"/>
        <v>22.613572055627877</v>
      </c>
      <c r="W63" s="122">
        <f t="shared" ref="W63:Y63" si="26">SUM(W64:W65)</f>
        <v>24.010294891726993</v>
      </c>
      <c r="X63" s="122">
        <f t="shared" si="26"/>
        <v>6.3196507878414874</v>
      </c>
      <c r="Y63" s="122">
        <f t="shared" si="26"/>
        <v>14.192540532708129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65.801544123163453</v>
      </c>
      <c r="D64" s="98">
        <v>58.369667321366926</v>
      </c>
      <c r="E64" s="98">
        <v>71.62142316832238</v>
      </c>
      <c r="F64" s="98">
        <v>61.325789069472101</v>
      </c>
      <c r="G64" s="98">
        <v>53.380012381531785</v>
      </c>
      <c r="H64" s="98">
        <v>27.495676668066302</v>
      </c>
      <c r="I64" s="98">
        <v>23.992756995242313</v>
      </c>
      <c r="J64" s="98">
        <v>55.201454708616055</v>
      </c>
      <c r="K64" s="98">
        <v>38.622795344442288</v>
      </c>
      <c r="L64" s="98">
        <v>53.983194904346902</v>
      </c>
      <c r="M64" s="98">
        <v>42.635326482814484</v>
      </c>
      <c r="N64" s="98">
        <v>53.308185086815143</v>
      </c>
      <c r="O64" s="98">
        <v>42.496739006726187</v>
      </c>
      <c r="P64" s="98">
        <v>24.636281888982928</v>
      </c>
      <c r="Q64" s="98">
        <v>49.804059453643717</v>
      </c>
      <c r="R64" s="98">
        <v>57.009412498747636</v>
      </c>
      <c r="S64" s="98">
        <v>42.717399705474094</v>
      </c>
      <c r="T64" s="98">
        <v>31.781735806667683</v>
      </c>
      <c r="U64" s="98">
        <v>29.435993143770879</v>
      </c>
      <c r="V64" s="98">
        <v>22.318145697724006</v>
      </c>
      <c r="W64" s="98">
        <v>23.695927784415531</v>
      </c>
      <c r="X64" s="98">
        <v>6.2377733447728057</v>
      </c>
      <c r="Y64" s="98">
        <v>14.010562406074715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0.70681119605824516</v>
      </c>
      <c r="D65" s="98">
        <v>0.61192239524572445</v>
      </c>
      <c r="E65" s="98">
        <v>0.75046609690753807</v>
      </c>
      <c r="F65" s="98">
        <v>0.63470368521924103</v>
      </c>
      <c r="G65" s="98">
        <v>0.54761026868805707</v>
      </c>
      <c r="H65" s="98">
        <v>0.28310837951907908</v>
      </c>
      <c r="I65" s="98">
        <v>0.23936773828852212</v>
      </c>
      <c r="J65" s="98">
        <v>0.55063559034658871</v>
      </c>
      <c r="K65" s="98">
        <v>0.38776619786788546</v>
      </c>
      <c r="L65" s="98">
        <v>0.55962034284179329</v>
      </c>
      <c r="M65" s="98">
        <v>0.42867698095121876</v>
      </c>
      <c r="N65" s="98">
        <v>0.56363277682600621</v>
      </c>
      <c r="O65" s="98">
        <v>0.47448911128893195</v>
      </c>
      <c r="P65" s="98">
        <v>0.28022416679231776</v>
      </c>
      <c r="Q65" s="98">
        <v>0.60223924966310038</v>
      </c>
      <c r="R65" s="98">
        <v>0.71156360316145695</v>
      </c>
      <c r="S65" s="98">
        <v>0.54437740634355414</v>
      </c>
      <c r="T65" s="98">
        <v>0.40717775575413345</v>
      </c>
      <c r="U65" s="98">
        <v>0.38372114092215492</v>
      </c>
      <c r="V65" s="98">
        <v>0.29542635790387051</v>
      </c>
      <c r="W65" s="98">
        <v>0.31436710731146333</v>
      </c>
      <c r="X65" s="98">
        <v>8.1877443068681707E-2</v>
      </c>
      <c r="Y65" s="98">
        <v>0.18197812663341328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5.637478441032003E-3</v>
      </c>
      <c r="F66" s="122">
        <f t="shared" si="27"/>
        <v>1.0581580842420434E-2</v>
      </c>
      <c r="G66" s="122">
        <f t="shared" si="27"/>
        <v>1.2157454733900133E-2</v>
      </c>
      <c r="H66" s="122">
        <f t="shared" si="27"/>
        <v>7.2458170758991315E-3</v>
      </c>
      <c r="I66" s="122">
        <f t="shared" si="27"/>
        <v>6.4270894420571526E-3</v>
      </c>
      <c r="J66" s="122">
        <f t="shared" si="27"/>
        <v>1.3310356415025927E-2</v>
      </c>
      <c r="K66" s="122">
        <f t="shared" si="27"/>
        <v>1.1823957180256401E-2</v>
      </c>
      <c r="L66" s="122">
        <f t="shared" si="27"/>
        <v>1.8189208861833027E-2</v>
      </c>
      <c r="M66" s="122">
        <f t="shared" si="27"/>
        <v>1.6197767092712548E-2</v>
      </c>
      <c r="N66" s="122">
        <f t="shared" si="27"/>
        <v>2.319605735530688E-2</v>
      </c>
      <c r="O66" s="122">
        <f t="shared" si="27"/>
        <v>2.7444718195611621E-2</v>
      </c>
      <c r="P66" s="122">
        <f t="shared" si="27"/>
        <v>1.7593805561107671E-2</v>
      </c>
      <c r="Q66" s="122">
        <f t="shared" si="27"/>
        <v>9.1885652648639654E-2</v>
      </c>
      <c r="R66" s="122">
        <f t="shared" si="27"/>
        <v>0.12261048169949769</v>
      </c>
      <c r="S66" s="122">
        <f t="shared" si="27"/>
        <v>0.11194186785307766</v>
      </c>
      <c r="T66" s="122">
        <f t="shared" si="27"/>
        <v>0.10006987784785211</v>
      </c>
      <c r="U66" s="122">
        <f t="shared" si="27"/>
        <v>9.2067248002073776E-2</v>
      </c>
      <c r="V66" s="122">
        <f t="shared" si="27"/>
        <v>6.685852799037692E-2</v>
      </c>
      <c r="W66" s="122">
        <f t="shared" si="27"/>
        <v>4.7888883790606358E-2</v>
      </c>
      <c r="X66" s="122">
        <f t="shared" si="27"/>
        <v>1.3833402363860711E-2</v>
      </c>
      <c r="Y66" s="122">
        <f t="shared" si="27"/>
        <v>2.9284244430917393E-2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5.637478441032003E-3</v>
      </c>
      <c r="F67" s="98">
        <v>1.0581580842420434E-2</v>
      </c>
      <c r="G67" s="98">
        <v>1.2157454733900133E-2</v>
      </c>
      <c r="H67" s="98">
        <v>7.2458170758991315E-3</v>
      </c>
      <c r="I67" s="98">
        <v>6.4270894420571526E-3</v>
      </c>
      <c r="J67" s="98">
        <v>1.3310356415025927E-2</v>
      </c>
      <c r="K67" s="98">
        <v>1.1823957180256401E-2</v>
      </c>
      <c r="L67" s="98">
        <v>1.8189208861833027E-2</v>
      </c>
      <c r="M67" s="98">
        <v>1.6197767092712548E-2</v>
      </c>
      <c r="N67" s="98">
        <v>2.319605735530688E-2</v>
      </c>
      <c r="O67" s="98">
        <v>2.7444718195611621E-2</v>
      </c>
      <c r="P67" s="98">
        <v>1.7593805561107671E-2</v>
      </c>
      <c r="Q67" s="98">
        <v>9.1885652648639654E-2</v>
      </c>
      <c r="R67" s="98">
        <v>0.12261048169949769</v>
      </c>
      <c r="S67" s="98">
        <v>0.11194186785307766</v>
      </c>
      <c r="T67" s="98">
        <v>0.10006987784785211</v>
      </c>
      <c r="U67" s="98">
        <v>9.2067248002073776E-2</v>
      </c>
      <c r="V67" s="98">
        <v>6.685852799037692E-2</v>
      </c>
      <c r="W67" s="98">
        <v>4.7888883790606358E-2</v>
      </c>
      <c r="X67" s="98">
        <v>1.3833402363860711E-2</v>
      </c>
      <c r="Y67" s="98">
        <v>2.9284244430917393E-2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8.5199437743338713</v>
      </c>
      <c r="D68" s="122">
        <v>7.8949812811785645</v>
      </c>
      <c r="E68" s="122">
        <v>9.7751232658840426</v>
      </c>
      <c r="F68" s="122">
        <v>8.3392183346682796</v>
      </c>
      <c r="G68" s="122">
        <v>7.8700020472757872</v>
      </c>
      <c r="H68" s="122">
        <v>3.9069073860722234</v>
      </c>
      <c r="I68" s="122">
        <v>3.4639067259290357</v>
      </c>
      <c r="J68" s="122">
        <v>7.7880083934055691</v>
      </c>
      <c r="K68" s="122">
        <v>5.0679441926462703</v>
      </c>
      <c r="L68" s="122">
        <v>6.3582869657137921</v>
      </c>
      <c r="M68" s="122">
        <v>4.9109100826437873</v>
      </c>
      <c r="N68" s="122">
        <v>6.0267264193929195</v>
      </c>
      <c r="O68" s="122">
        <v>4.7639678793408269</v>
      </c>
      <c r="P68" s="122">
        <v>3.2653861355997842</v>
      </c>
      <c r="Q68" s="122">
        <v>6.7530558176481259</v>
      </c>
      <c r="R68" s="122">
        <v>8.0076354523291826</v>
      </c>
      <c r="S68" s="122">
        <v>6.5546863090612497</v>
      </c>
      <c r="T68" s="122">
        <v>5.1644396656634015</v>
      </c>
      <c r="U68" s="122">
        <v>5.0294503677572227</v>
      </c>
      <c r="V68" s="122">
        <v>4.209441094962866</v>
      </c>
      <c r="W68" s="122">
        <v>4.5105276713168108</v>
      </c>
      <c r="X68" s="122">
        <v>1.4967479745373757</v>
      </c>
      <c r="Y68" s="122">
        <v>4.8093982210191006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8.0905034872226729</v>
      </c>
      <c r="D69" s="98">
        <v>7.7447194775210209</v>
      </c>
      <c r="E69" s="98">
        <v>9.263680770710593</v>
      </c>
      <c r="F69" s="98">
        <v>7.6856079018981571</v>
      </c>
      <c r="G69" s="98">
        <v>7.0623518243818522</v>
      </c>
      <c r="H69" s="98">
        <v>3.9048072617738465</v>
      </c>
      <c r="I69" s="98">
        <v>3.4605336748296978</v>
      </c>
      <c r="J69" s="98">
        <v>6.4759244207689166</v>
      </c>
      <c r="K69" s="98">
        <v>5.0602973476585866</v>
      </c>
      <c r="L69" s="98">
        <v>6.344798334432288</v>
      </c>
      <c r="M69" s="98">
        <v>4.7473943043345059</v>
      </c>
      <c r="N69" s="98">
        <v>5.2554084760204853</v>
      </c>
      <c r="O69" s="98">
        <v>4.759095660792747</v>
      </c>
      <c r="P69" s="98">
        <v>3.0371126147720164</v>
      </c>
      <c r="Q69" s="98">
        <v>6.2956123199822418</v>
      </c>
      <c r="R69" s="98">
        <v>7.4385558784115426</v>
      </c>
      <c r="S69" s="98">
        <v>6.3775431366919948</v>
      </c>
      <c r="T69" s="98">
        <v>4.9553828741171335</v>
      </c>
      <c r="U69" s="98">
        <v>4.7138615445815928</v>
      </c>
      <c r="V69" s="98">
        <v>3.7782500407513231</v>
      </c>
      <c r="W69" s="98">
        <v>3.9738207168751121</v>
      </c>
      <c r="X69" s="98">
        <v>1.0906528953177357</v>
      </c>
      <c r="Y69" s="98">
        <v>2.9517710712215091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1.3910181444965246E-2</v>
      </c>
      <c r="F70" s="98">
        <v>1.4703277380722253E-3</v>
      </c>
      <c r="G70" s="98">
        <v>2.6063152085074722E-3</v>
      </c>
      <c r="H70" s="98">
        <v>2.1001242983768862E-3</v>
      </c>
      <c r="I70" s="98">
        <v>3.3730510993380163E-3</v>
      </c>
      <c r="J70" s="98">
        <v>6.6266246984457277E-3</v>
      </c>
      <c r="K70" s="98">
        <v>7.6468449876833672E-3</v>
      </c>
      <c r="L70" s="98">
        <v>1.3488631281503703E-2</v>
      </c>
      <c r="M70" s="98">
        <v>4.3487598414640545E-3</v>
      </c>
      <c r="N70" s="98">
        <v>6.3085638478938746E-3</v>
      </c>
      <c r="O70" s="98">
        <v>4.872218548079876E-3</v>
      </c>
      <c r="P70" s="98">
        <v>0</v>
      </c>
      <c r="Q70" s="98">
        <v>4.5391161687081466E-3</v>
      </c>
      <c r="R70" s="98">
        <v>1.1602038866222238E-2</v>
      </c>
      <c r="S70" s="98">
        <v>4.6194989848664242E-3</v>
      </c>
      <c r="T70" s="98">
        <v>3.7509786100806022E-3</v>
      </c>
      <c r="U70" s="98">
        <v>3.1662248023314587E-3</v>
      </c>
      <c r="V70" s="98">
        <v>4.2088173029756187E-3</v>
      </c>
      <c r="W70" s="98">
        <v>1.2210245611082145E-2</v>
      </c>
      <c r="X70" s="98">
        <v>1.2024311350279592E-3</v>
      </c>
      <c r="Y70" s="98">
        <v>1.4418629127107717E-2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8.8178848727573471E-3</v>
      </c>
      <c r="F71" s="101">
        <v>9.3247758492957756E-4</v>
      </c>
      <c r="G71" s="101">
        <v>1.6046695937602597E-3</v>
      </c>
      <c r="H71" s="101">
        <v>1.328773961073173E-3</v>
      </c>
      <c r="I71" s="101">
        <v>2.0992294663281664E-3</v>
      </c>
      <c r="J71" s="101">
        <v>4.0452407502046843E-3</v>
      </c>
      <c r="K71" s="101">
        <v>4.6966576804460536E-3</v>
      </c>
      <c r="L71" s="101">
        <v>8.0959009413737026E-3</v>
      </c>
      <c r="M71" s="101">
        <v>2.3673240230821023E-3</v>
      </c>
      <c r="N71" s="101">
        <v>3.3082825564341631E-3</v>
      </c>
      <c r="O71" s="101">
        <v>2.4490329984142409E-3</v>
      </c>
      <c r="P71" s="101">
        <v>0</v>
      </c>
      <c r="Q71" s="101">
        <v>2.1790719087837287E-3</v>
      </c>
      <c r="R71" s="101">
        <v>5.3601733593610472E-3</v>
      </c>
      <c r="S71" s="101">
        <v>2.1730038233854694E-3</v>
      </c>
      <c r="T71" s="101">
        <v>1.7864657414925836E-3</v>
      </c>
      <c r="U71" s="101">
        <v>1.4948959892616329E-3</v>
      </c>
      <c r="V71" s="101">
        <v>2.0833845337113041E-3</v>
      </c>
      <c r="W71" s="101">
        <v>5.4329272682540949E-3</v>
      </c>
      <c r="X71" s="101">
        <v>5.6834587275438845E-4</v>
      </c>
      <c r="Y71" s="101">
        <v>6.0628234352325568E-3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5.0922965722078979E-3</v>
      </c>
      <c r="F72" s="104">
        <v>5.3785015314264763E-4</v>
      </c>
      <c r="G72" s="104">
        <v>1.0016456147472123E-3</v>
      </c>
      <c r="H72" s="104">
        <v>7.7135033730371314E-4</v>
      </c>
      <c r="I72" s="104">
        <v>1.2738216330098499E-3</v>
      </c>
      <c r="J72" s="104">
        <v>2.5813839482410439E-3</v>
      </c>
      <c r="K72" s="104">
        <v>2.9501873072373141E-3</v>
      </c>
      <c r="L72" s="104">
        <v>5.3927303401299998E-3</v>
      </c>
      <c r="M72" s="104">
        <v>1.9814358183819522E-3</v>
      </c>
      <c r="N72" s="104">
        <v>3.000281291459711E-3</v>
      </c>
      <c r="O72" s="104">
        <v>2.4231855496656351E-3</v>
      </c>
      <c r="P72" s="104">
        <v>0</v>
      </c>
      <c r="Q72" s="104">
        <v>2.3600442599244179E-3</v>
      </c>
      <c r="R72" s="104">
        <v>6.2418655068611903E-3</v>
      </c>
      <c r="S72" s="104">
        <v>2.4464951614809553E-3</v>
      </c>
      <c r="T72" s="104">
        <v>1.9645128685880186E-3</v>
      </c>
      <c r="U72" s="104">
        <v>1.6713288130698258E-3</v>
      </c>
      <c r="V72" s="104">
        <v>2.125432769264315E-3</v>
      </c>
      <c r="W72" s="104">
        <v>6.777318342828049E-3</v>
      </c>
      <c r="X72" s="104">
        <v>6.3408526227357075E-4</v>
      </c>
      <c r="Y72" s="104">
        <v>8.3558056918751605E-3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0.42944028711119914</v>
      </c>
      <c r="D73" s="101">
        <v>0.1502618036575433</v>
      </c>
      <c r="E73" s="101">
        <v>0.45110053311438797</v>
      </c>
      <c r="F73" s="101">
        <v>0.64436818128833628</v>
      </c>
      <c r="G73" s="101">
        <v>0.79432514476071903</v>
      </c>
      <c r="H73" s="101">
        <v>0</v>
      </c>
      <c r="I73" s="101">
        <v>0</v>
      </c>
      <c r="J73" s="101">
        <v>1.2177075376237148</v>
      </c>
      <c r="K73" s="101">
        <v>0</v>
      </c>
      <c r="L73" s="101">
        <v>0</v>
      </c>
      <c r="M73" s="101">
        <v>0.14144761166440631</v>
      </c>
      <c r="N73" s="101">
        <v>0.70301994399654433</v>
      </c>
      <c r="O73" s="101">
        <v>0</v>
      </c>
      <c r="P73" s="101">
        <v>0.20410066291194537</v>
      </c>
      <c r="Q73" s="101">
        <v>0.41430391119696508</v>
      </c>
      <c r="R73" s="101">
        <v>0.50201837830907403</v>
      </c>
      <c r="S73" s="101">
        <v>0.15361783348475333</v>
      </c>
      <c r="T73" s="101">
        <v>0.18044345969694886</v>
      </c>
      <c r="U73" s="101">
        <v>0.28222321112039817</v>
      </c>
      <c r="V73" s="101">
        <v>0.38754716025002051</v>
      </c>
      <c r="W73" s="101">
        <v>0.46865848031144403</v>
      </c>
      <c r="X73" s="101">
        <v>0.32196807005447525</v>
      </c>
      <c r="Y73" s="101">
        <v>1.5710321182067004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4.6431780614095308E-2</v>
      </c>
      <c r="F74" s="104">
        <v>7.7719237437152283E-3</v>
      </c>
      <c r="G74" s="104">
        <v>1.0718762924709045E-2</v>
      </c>
      <c r="H74" s="104">
        <v>0</v>
      </c>
      <c r="I74" s="104">
        <v>0</v>
      </c>
      <c r="J74" s="104">
        <v>8.7749810314491555E-2</v>
      </c>
      <c r="K74" s="104">
        <v>0</v>
      </c>
      <c r="L74" s="104">
        <v>0</v>
      </c>
      <c r="M74" s="104">
        <v>1.7719406803411088E-2</v>
      </c>
      <c r="N74" s="104">
        <v>6.1989435527996788E-2</v>
      </c>
      <c r="O74" s="104">
        <v>0</v>
      </c>
      <c r="P74" s="104">
        <v>2.4172857915822445E-2</v>
      </c>
      <c r="Q74" s="104">
        <v>3.8600470300210743E-2</v>
      </c>
      <c r="R74" s="104">
        <v>5.5459156742343314E-2</v>
      </c>
      <c r="S74" s="104">
        <v>1.8905839899634822E-2</v>
      </c>
      <c r="T74" s="104">
        <v>2.486235323923966E-2</v>
      </c>
      <c r="U74" s="104">
        <v>3.0199387252899307E-2</v>
      </c>
      <c r="V74" s="104">
        <v>3.9435076658545974E-2</v>
      </c>
      <c r="W74" s="104">
        <v>5.5838228519171917E-2</v>
      </c>
      <c r="X74" s="104">
        <v>8.2924578030136947E-2</v>
      </c>
      <c r="Y74" s="104">
        <v>0.2721764024637835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2.832981168548972E-2</v>
      </c>
      <c r="F75" s="98">
        <v>4.7630203684414793E-3</v>
      </c>
      <c r="G75" s="98">
        <v>6.3909692308843583E-3</v>
      </c>
      <c r="H75" s="98">
        <v>0</v>
      </c>
      <c r="I75" s="98">
        <v>0</v>
      </c>
      <c r="J75" s="98">
        <v>5.2518391887011233E-2</v>
      </c>
      <c r="K75" s="98">
        <v>0</v>
      </c>
      <c r="L75" s="98">
        <v>0</v>
      </c>
      <c r="M75" s="98">
        <v>9.5977595357557635E-3</v>
      </c>
      <c r="N75" s="98">
        <v>3.2624608319452908E-2</v>
      </c>
      <c r="O75" s="98">
        <v>0</v>
      </c>
      <c r="P75" s="98">
        <v>1.2841311754275619E-2</v>
      </c>
      <c r="Q75" s="98">
        <v>1.9183217458260331E-2</v>
      </c>
      <c r="R75" s="98">
        <v>2.6637490527162706E-2</v>
      </c>
      <c r="S75" s="98">
        <v>9.2600788037710702E-3</v>
      </c>
      <c r="T75" s="98">
        <v>1.2330839263132691E-2</v>
      </c>
      <c r="U75" s="98">
        <v>1.4836320572615488E-2</v>
      </c>
      <c r="V75" s="98">
        <v>2.0236619039529603E-2</v>
      </c>
      <c r="W75" s="98">
        <v>2.5730535695475558E-2</v>
      </c>
      <c r="X75" s="98">
        <v>4.0341433769069152E-2</v>
      </c>
      <c r="Y75" s="98">
        <v>0.11708004209230971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1.8101968928605588E-2</v>
      </c>
      <c r="F76" s="98">
        <v>3.0089033752737494E-3</v>
      </c>
      <c r="G76" s="98">
        <v>4.3277936938246869E-3</v>
      </c>
      <c r="H76" s="98">
        <v>0</v>
      </c>
      <c r="I76" s="98">
        <v>0</v>
      </c>
      <c r="J76" s="98">
        <v>3.5231418427480315E-2</v>
      </c>
      <c r="K76" s="98">
        <v>0</v>
      </c>
      <c r="L76" s="98">
        <v>0</v>
      </c>
      <c r="M76" s="98">
        <v>8.1216472676553225E-3</v>
      </c>
      <c r="N76" s="98">
        <v>2.936482720854388E-2</v>
      </c>
      <c r="O76" s="98">
        <v>0</v>
      </c>
      <c r="P76" s="98">
        <v>1.1331546161546828E-2</v>
      </c>
      <c r="Q76" s="98">
        <v>1.9417252841950412E-2</v>
      </c>
      <c r="R76" s="98">
        <v>2.8821666215180609E-2</v>
      </c>
      <c r="S76" s="98">
        <v>9.6457610958637519E-3</v>
      </c>
      <c r="T76" s="98">
        <v>1.2531513976106971E-2</v>
      </c>
      <c r="U76" s="98">
        <v>1.536306668028382E-2</v>
      </c>
      <c r="V76" s="98">
        <v>1.9198457619016372E-2</v>
      </c>
      <c r="W76" s="98">
        <v>3.0107692823696356E-2</v>
      </c>
      <c r="X76" s="98">
        <v>4.2583144261067796E-2</v>
      </c>
      <c r="Y76" s="98">
        <v>0.15509636037147381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3.774405460293444</v>
      </c>
      <c r="D77" s="122">
        <v>3.587183975638971</v>
      </c>
      <c r="E77" s="122">
        <v>4.5126654960488608</v>
      </c>
      <c r="F77" s="122">
        <v>3.9769731127914469</v>
      </c>
      <c r="G77" s="122">
        <v>3.6972510023100753</v>
      </c>
      <c r="H77" s="122">
        <v>2.0163918220656076</v>
      </c>
      <c r="I77" s="122">
        <v>1.6651216180106214</v>
      </c>
      <c r="J77" s="122">
        <v>4.0034083569578636</v>
      </c>
      <c r="K77" s="122">
        <v>2.9227273181289064</v>
      </c>
      <c r="L77" s="122">
        <v>3.7614354154686569</v>
      </c>
      <c r="M77" s="122">
        <v>3.0115826223648319</v>
      </c>
      <c r="N77" s="122">
        <v>4.0615018589243217</v>
      </c>
      <c r="O77" s="122">
        <v>3.3677749365063923</v>
      </c>
      <c r="P77" s="122">
        <v>2.1500469736936938</v>
      </c>
      <c r="Q77" s="122">
        <v>4.9135772865345251</v>
      </c>
      <c r="R77" s="122">
        <v>5.7466162245650985</v>
      </c>
      <c r="S77" s="122">
        <v>4.4314221645187537</v>
      </c>
      <c r="T77" s="122">
        <v>3.3802826633533791</v>
      </c>
      <c r="U77" s="122">
        <v>3.2456617420342448</v>
      </c>
      <c r="V77" s="122">
        <v>2.7528148042471901</v>
      </c>
      <c r="W77" s="122">
        <v>3.656259182924233</v>
      </c>
      <c r="X77" s="122">
        <v>1.0738894436731414</v>
      </c>
      <c r="Y77" s="122">
        <v>3.9819119961248539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3.4220953452723273</v>
      </c>
      <c r="D78" s="98">
        <v>3.5402937570727793</v>
      </c>
      <c r="E78" s="98">
        <v>4.3360522939047961</v>
      </c>
      <c r="F78" s="98">
        <v>3.7974640494962371</v>
      </c>
      <c r="G78" s="98">
        <v>3.3973882957830264</v>
      </c>
      <c r="H78" s="98">
        <v>1.9899104435328194</v>
      </c>
      <c r="I78" s="98">
        <v>1.6142823064638425</v>
      </c>
      <c r="J78" s="98">
        <v>3.5402066682954469</v>
      </c>
      <c r="K78" s="98">
        <v>2.8036344588757336</v>
      </c>
      <c r="L78" s="98">
        <v>3.3989170005005995</v>
      </c>
      <c r="M78" s="98">
        <v>2.9638233149746833</v>
      </c>
      <c r="N78" s="98">
        <v>3.7644770094705082</v>
      </c>
      <c r="O78" s="98">
        <v>3.0142230193887247</v>
      </c>
      <c r="P78" s="98">
        <v>2.0954444903896796</v>
      </c>
      <c r="Q78" s="98">
        <v>4.872273139657004</v>
      </c>
      <c r="R78" s="98">
        <v>5.6772769688064759</v>
      </c>
      <c r="S78" s="98">
        <v>4.3595144973166127</v>
      </c>
      <c r="T78" s="98">
        <v>3.2952348371078597</v>
      </c>
      <c r="U78" s="98">
        <v>3.1221060830751783</v>
      </c>
      <c r="V78" s="98">
        <v>2.5533272020259838</v>
      </c>
      <c r="W78" s="98">
        <v>3.2992370091251959</v>
      </c>
      <c r="X78" s="98">
        <v>0.92443889258461887</v>
      </c>
      <c r="Y78" s="98">
        <v>3.1922301708960772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0.35231011502111692</v>
      </c>
      <c r="D79" s="33">
        <v>4.6890218566191688E-2</v>
      </c>
      <c r="E79" s="33">
        <v>0.17661320214406517</v>
      </c>
      <c r="F79" s="33">
        <v>0.17950906329521005</v>
      </c>
      <c r="G79" s="33">
        <v>0.29986270652704888</v>
      </c>
      <c r="H79" s="33">
        <v>2.6481378532788185E-2</v>
      </c>
      <c r="I79" s="33">
        <v>5.0839311546778905E-2</v>
      </c>
      <c r="J79" s="33">
        <v>0.46320168866241651</v>
      </c>
      <c r="K79" s="33">
        <v>0.11909285925317292</v>
      </c>
      <c r="L79" s="33">
        <v>0.36251841496805737</v>
      </c>
      <c r="M79" s="33">
        <v>4.7759307390148657E-2</v>
      </c>
      <c r="N79" s="33">
        <v>0.29702484945381369</v>
      </c>
      <c r="O79" s="33">
        <v>0.35355191711766748</v>
      </c>
      <c r="P79" s="33">
        <v>5.460248330401405E-2</v>
      </c>
      <c r="Q79" s="33">
        <v>4.130414687752134E-2</v>
      </c>
      <c r="R79" s="33">
        <v>6.9339255758622875E-2</v>
      </c>
      <c r="S79" s="33">
        <v>7.1907667202141035E-2</v>
      </c>
      <c r="T79" s="33">
        <v>8.5047826245519487E-2</v>
      </c>
      <c r="U79" s="33">
        <v>0.12355565895906637</v>
      </c>
      <c r="V79" s="33">
        <v>0.19948760222120634</v>
      </c>
      <c r="W79" s="33">
        <v>0.35702217379903711</v>
      </c>
      <c r="X79" s="33">
        <v>0.14945055108852262</v>
      </c>
      <c r="Y79" s="33">
        <v>0.7896818252287765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32.457285346509934</v>
      </c>
      <c r="D81" s="117">
        <f t="shared" si="28"/>
        <v>48.756031758746559</v>
      </c>
      <c r="E81" s="117">
        <f t="shared" si="28"/>
        <v>49.503210025350306</v>
      </c>
      <c r="F81" s="117">
        <f t="shared" si="28"/>
        <v>57.739499902998674</v>
      </c>
      <c r="G81" s="117">
        <f t="shared" si="28"/>
        <v>61.418501462991962</v>
      </c>
      <c r="H81" s="117">
        <f t="shared" si="28"/>
        <v>55.691973384995805</v>
      </c>
      <c r="I81" s="117">
        <f t="shared" si="28"/>
        <v>61.942628407905026</v>
      </c>
      <c r="J81" s="117">
        <f t="shared" si="28"/>
        <v>61.289209363815715</v>
      </c>
      <c r="K81" s="117">
        <f t="shared" si="28"/>
        <v>50.156938080664297</v>
      </c>
      <c r="L81" s="117">
        <f t="shared" si="28"/>
        <v>38.74824758361968</v>
      </c>
      <c r="M81" s="117">
        <f t="shared" si="28"/>
        <v>62.796497841042779</v>
      </c>
      <c r="N81" s="117">
        <f t="shared" si="28"/>
        <v>68.373649027460857</v>
      </c>
      <c r="O81" s="117">
        <f t="shared" si="28"/>
        <v>82.629002337236813</v>
      </c>
      <c r="P81" s="117">
        <f t="shared" si="28"/>
        <v>92.901482859554946</v>
      </c>
      <c r="Q81" s="117">
        <f t="shared" si="28"/>
        <v>52.396749922128286</v>
      </c>
      <c r="R81" s="117">
        <f t="shared" ref="R81:V81" si="29">R82+R85+R87+R100</f>
        <v>45.920921417818519</v>
      </c>
      <c r="S81" s="117">
        <f t="shared" si="29"/>
        <v>43.582911990647368</v>
      </c>
      <c r="T81" s="117">
        <f t="shared" si="29"/>
        <v>67.064060347663442</v>
      </c>
      <c r="U81" s="117">
        <f t="shared" si="29"/>
        <v>83.964151246588926</v>
      </c>
      <c r="V81" s="117">
        <f t="shared" si="29"/>
        <v>46.600165941474067</v>
      </c>
      <c r="W81" s="117">
        <f t="shared" ref="W81:Y81" si="30">W82+W85+W87+W100</f>
        <v>54.163453276407026</v>
      </c>
      <c r="X81" s="117">
        <f t="shared" si="30"/>
        <v>21.587979420234941</v>
      </c>
      <c r="Y81" s="117">
        <f t="shared" si="30"/>
        <v>38.502636198647096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27.7294545480393</v>
      </c>
      <c r="D82" s="122">
        <f t="shared" si="31"/>
        <v>41.501566988159468</v>
      </c>
      <c r="E82" s="122">
        <f t="shared" si="31"/>
        <v>41.86449895079852</v>
      </c>
      <c r="F82" s="122">
        <f t="shared" si="31"/>
        <v>48.589718893984283</v>
      </c>
      <c r="G82" s="122">
        <f t="shared" si="31"/>
        <v>51.218426036780812</v>
      </c>
      <c r="H82" s="122">
        <f t="shared" si="31"/>
        <v>45.980801582472907</v>
      </c>
      <c r="I82" s="122">
        <f t="shared" si="31"/>
        <v>51.400957700850974</v>
      </c>
      <c r="J82" s="122">
        <f t="shared" si="31"/>
        <v>50.917477295642371</v>
      </c>
      <c r="K82" s="122">
        <f t="shared" si="31"/>
        <v>41.965155883227361</v>
      </c>
      <c r="L82" s="122">
        <f t="shared" si="31"/>
        <v>32.449410006470124</v>
      </c>
      <c r="M82" s="122">
        <f t="shared" si="31"/>
        <v>53.225185295188147</v>
      </c>
      <c r="N82" s="122">
        <f t="shared" si="31"/>
        <v>57.870212223685499</v>
      </c>
      <c r="O82" s="122">
        <f t="shared" si="31"/>
        <v>69.883661192196513</v>
      </c>
      <c r="P82" s="122">
        <f t="shared" si="31"/>
        <v>78.093935396817102</v>
      </c>
      <c r="Q82" s="122">
        <f t="shared" si="31"/>
        <v>43.815845910819469</v>
      </c>
      <c r="R82" s="122">
        <f t="shared" ref="R82:V82" si="32">SUM(R83:R84)</f>
        <v>38.008364922085704</v>
      </c>
      <c r="S82" s="122">
        <f t="shared" si="32"/>
        <v>35.571553799433353</v>
      </c>
      <c r="T82" s="122">
        <f t="shared" si="32"/>
        <v>54.375374112444511</v>
      </c>
      <c r="U82" s="122">
        <f t="shared" si="32"/>
        <v>67.843348681942118</v>
      </c>
      <c r="V82" s="122">
        <f t="shared" si="32"/>
        <v>36.850103669398628</v>
      </c>
      <c r="W82" s="122">
        <f t="shared" ref="W82:Y82" si="33">SUM(W83:W84)</f>
        <v>42.213887455507788</v>
      </c>
      <c r="X82" s="122">
        <f t="shared" si="33"/>
        <v>16.218403827948759</v>
      </c>
      <c r="Y82" s="122">
        <f t="shared" si="33"/>
        <v>25.836925113238145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27.60605128261054</v>
      </c>
      <c r="D83" s="98">
        <v>41.319471997633649</v>
      </c>
      <c r="E83" s="98">
        <v>41.679182404058402</v>
      </c>
      <c r="F83" s="98">
        <v>48.375282567796681</v>
      </c>
      <c r="G83" s="98">
        <v>50.992429304684535</v>
      </c>
      <c r="H83" s="98">
        <v>45.775530145385929</v>
      </c>
      <c r="I83" s="98">
        <v>51.176953832772249</v>
      </c>
      <c r="J83" s="98">
        <v>50.694278066166618</v>
      </c>
      <c r="K83" s="98">
        <v>41.779221840231493</v>
      </c>
      <c r="L83" s="98">
        <v>32.300627101987082</v>
      </c>
      <c r="M83" s="98">
        <v>52.991157680857064</v>
      </c>
      <c r="N83" s="98">
        <v>57.610124757733587</v>
      </c>
      <c r="O83" s="98">
        <v>69.566795034560329</v>
      </c>
      <c r="P83" s="98">
        <v>77.751920878732122</v>
      </c>
      <c r="Q83" s="98">
        <v>43.619674907419885</v>
      </c>
      <c r="R83" s="98">
        <v>37.834186164270825</v>
      </c>
      <c r="S83" s="98">
        <v>35.4052089022126</v>
      </c>
      <c r="T83" s="98">
        <v>54.118969704130919</v>
      </c>
      <c r="U83" s="98">
        <v>67.516744397021441</v>
      </c>
      <c r="V83" s="98">
        <v>36.66963338449154</v>
      </c>
      <c r="W83" s="98">
        <v>42.006261835603517</v>
      </c>
      <c r="X83" s="98">
        <v>16.139113909484841</v>
      </c>
      <c r="Y83" s="98">
        <v>25.711248310135936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0.12340326542876007</v>
      </c>
      <c r="D84" s="98">
        <v>0.18209499052581871</v>
      </c>
      <c r="E84" s="98">
        <v>0.18531654674011974</v>
      </c>
      <c r="F84" s="98">
        <v>0.21443632618760017</v>
      </c>
      <c r="G84" s="98">
        <v>0.22599673209627608</v>
      </c>
      <c r="H84" s="98">
        <v>0.20527143708697809</v>
      </c>
      <c r="I84" s="98">
        <v>0.22400386807872841</v>
      </c>
      <c r="J84" s="98">
        <v>0.22319922947575035</v>
      </c>
      <c r="K84" s="98">
        <v>0.18593404299586494</v>
      </c>
      <c r="L84" s="98">
        <v>0.14878290448304476</v>
      </c>
      <c r="M84" s="98">
        <v>0.23402761433108138</v>
      </c>
      <c r="N84" s="98">
        <v>0.26008746595191018</v>
      </c>
      <c r="O84" s="98">
        <v>0.31686615763618081</v>
      </c>
      <c r="P84" s="98">
        <v>0.34201451808498023</v>
      </c>
      <c r="Q84" s="98">
        <v>0.19617100339958526</v>
      </c>
      <c r="R84" s="98">
        <v>0.17417875781488135</v>
      </c>
      <c r="S84" s="98">
        <v>0.16634489722075105</v>
      </c>
      <c r="T84" s="98">
        <v>0.25640440831359423</v>
      </c>
      <c r="U84" s="98">
        <v>0.32660428492067978</v>
      </c>
      <c r="V84" s="98">
        <v>0.18047028490708569</v>
      </c>
      <c r="W84" s="98">
        <v>0.20762561990427197</v>
      </c>
      <c r="X84" s="98">
        <v>7.9289918463918641E-2</v>
      </c>
      <c r="Y84" s="98">
        <v>0.12567680310220949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3.483834991648992E-3</v>
      </c>
      <c r="F85" s="122">
        <f t="shared" si="34"/>
        <v>8.968245646715077E-3</v>
      </c>
      <c r="G85" s="122">
        <f t="shared" si="34"/>
        <v>1.2482272226790596E-2</v>
      </c>
      <c r="H85" s="122">
        <f t="shared" si="34"/>
        <v>1.3420069654658253E-2</v>
      </c>
      <c r="I85" s="122">
        <f t="shared" si="34"/>
        <v>1.4623957136274969E-2</v>
      </c>
      <c r="J85" s="122">
        <f t="shared" si="34"/>
        <v>1.29744483666972E-2</v>
      </c>
      <c r="K85" s="122">
        <f t="shared" si="34"/>
        <v>1.3555322338793949E-2</v>
      </c>
      <c r="L85" s="122">
        <f t="shared" si="34"/>
        <v>1.3262964795086584E-2</v>
      </c>
      <c r="M85" s="122">
        <f t="shared" si="34"/>
        <v>2.1216793515806576E-2</v>
      </c>
      <c r="N85" s="122">
        <f t="shared" si="34"/>
        <v>2.6469120663110916E-2</v>
      </c>
      <c r="O85" s="122">
        <f t="shared" si="34"/>
        <v>4.8253213548841746E-2</v>
      </c>
      <c r="P85" s="122">
        <f t="shared" si="34"/>
        <v>4.7560312289877095E-2</v>
      </c>
      <c r="Q85" s="122">
        <f t="shared" si="34"/>
        <v>7.1019794284993151E-2</v>
      </c>
      <c r="R85" s="122">
        <f t="shared" si="34"/>
        <v>7.8433269972655775E-2</v>
      </c>
      <c r="S85" s="122">
        <f t="shared" si="34"/>
        <v>8.9118768582061844E-2</v>
      </c>
      <c r="T85" s="122">
        <f t="shared" si="34"/>
        <v>0.15632806788171924</v>
      </c>
      <c r="U85" s="122">
        <f t="shared" si="34"/>
        <v>0.18572982451489936</v>
      </c>
      <c r="V85" s="122">
        <f t="shared" si="34"/>
        <v>0.10036667179678575</v>
      </c>
      <c r="W85" s="122">
        <f t="shared" si="34"/>
        <v>8.1329040709261113E-2</v>
      </c>
      <c r="X85" s="122">
        <f t="shared" si="34"/>
        <v>3.0427611144288092E-2</v>
      </c>
      <c r="Y85" s="122">
        <f t="shared" si="34"/>
        <v>4.6925640067929722E-2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3.483834991648992E-3</v>
      </c>
      <c r="F86" s="98">
        <v>8.968245646715077E-3</v>
      </c>
      <c r="G86" s="98">
        <v>1.2482272226790596E-2</v>
      </c>
      <c r="H86" s="98">
        <v>1.3420069654658253E-2</v>
      </c>
      <c r="I86" s="98">
        <v>1.4623957136274969E-2</v>
      </c>
      <c r="J86" s="98">
        <v>1.29744483666972E-2</v>
      </c>
      <c r="K86" s="98">
        <v>1.3555322338793949E-2</v>
      </c>
      <c r="L86" s="98">
        <v>1.3262964795086584E-2</v>
      </c>
      <c r="M86" s="98">
        <v>2.1216793515806576E-2</v>
      </c>
      <c r="N86" s="98">
        <v>2.6469120663110916E-2</v>
      </c>
      <c r="O86" s="98">
        <v>4.8253213548841746E-2</v>
      </c>
      <c r="P86" s="98">
        <v>4.7560312289877095E-2</v>
      </c>
      <c r="Q86" s="98">
        <v>7.1019794284993151E-2</v>
      </c>
      <c r="R86" s="98">
        <v>7.8433269972655775E-2</v>
      </c>
      <c r="S86" s="98">
        <v>8.9118768582061844E-2</v>
      </c>
      <c r="T86" s="98">
        <v>0.15632806788171924</v>
      </c>
      <c r="U86" s="98">
        <v>0.18572982451489936</v>
      </c>
      <c r="V86" s="98">
        <v>0.10036667179678575</v>
      </c>
      <c r="W86" s="98">
        <v>8.1329040709261113E-2</v>
      </c>
      <c r="X86" s="98">
        <v>3.0427611144288092E-2</v>
      </c>
      <c r="Y86" s="98">
        <v>4.6925640067929722E-2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3.3616761549725918</v>
      </c>
      <c r="D87" s="122">
        <v>5.1902685115562175</v>
      </c>
      <c r="E87" s="122">
        <v>5.4212402527967543</v>
      </c>
      <c r="F87" s="122">
        <v>6.4996350505767229</v>
      </c>
      <c r="G87" s="122">
        <v>7.2453141076114695</v>
      </c>
      <c r="H87" s="122">
        <v>6.7982435434417425</v>
      </c>
      <c r="I87" s="122">
        <v>7.5157965841972505</v>
      </c>
      <c r="J87" s="122">
        <v>7.1926508784118086</v>
      </c>
      <c r="K87" s="122">
        <v>5.5549612419421992</v>
      </c>
      <c r="L87" s="122">
        <v>4.1824881903637303</v>
      </c>
      <c r="M87" s="122">
        <v>6.3527007268346658</v>
      </c>
      <c r="N87" s="122">
        <v>6.7433169276662497</v>
      </c>
      <c r="O87" s="122">
        <v>8.1075316141135119</v>
      </c>
      <c r="P87" s="122">
        <v>9.8353091159557096</v>
      </c>
      <c r="Q87" s="122">
        <v>5.5934169599597183</v>
      </c>
      <c r="R87" s="122">
        <v>5.1642626036189681</v>
      </c>
      <c r="S87" s="122">
        <v>5.3379114438685562</v>
      </c>
      <c r="T87" s="122">
        <v>8.5403145695177383</v>
      </c>
      <c r="U87" s="122">
        <v>10.940648977503717</v>
      </c>
      <c r="V87" s="122">
        <v>6.581460341837996</v>
      </c>
      <c r="W87" s="122">
        <v>7.5125371238639964</v>
      </c>
      <c r="X87" s="122">
        <v>3.4767611012941684</v>
      </c>
      <c r="Y87" s="122">
        <v>7.8397417159023544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8.1501605001175689E-2</v>
      </c>
      <c r="D88" s="98">
        <v>0.2714243543830307</v>
      </c>
      <c r="E88" s="98">
        <v>0.35514524844157513</v>
      </c>
      <c r="F88" s="98">
        <v>0.45316331075565253</v>
      </c>
      <c r="G88" s="98">
        <v>0.53078849716794207</v>
      </c>
      <c r="H88" s="98">
        <v>0.4349727478312489</v>
      </c>
      <c r="I88" s="98">
        <v>0.87449266869334863</v>
      </c>
      <c r="J88" s="98">
        <v>1.1460597927772842</v>
      </c>
      <c r="K88" s="98">
        <v>0.59955191161463894</v>
      </c>
      <c r="L88" s="98">
        <v>0.37703003221356063</v>
      </c>
      <c r="M88" s="98">
        <v>0.73815687062372914</v>
      </c>
      <c r="N88" s="98">
        <v>0.9395757377755044</v>
      </c>
      <c r="O88" s="98">
        <v>1.1056435337050099</v>
      </c>
      <c r="P88" s="98">
        <v>1.4847860650166547</v>
      </c>
      <c r="Q88" s="98">
        <v>0.72952278397008874</v>
      </c>
      <c r="R88" s="98">
        <v>1.2459751811995696</v>
      </c>
      <c r="S88" s="98">
        <v>1.3994509714949017</v>
      </c>
      <c r="T88" s="98">
        <v>1.8343685171405835</v>
      </c>
      <c r="U88" s="98">
        <v>1.8959756611510241</v>
      </c>
      <c r="V88" s="98">
        <v>1.378092433272011</v>
      </c>
      <c r="W88" s="98">
        <v>2.4274167599081622</v>
      </c>
      <c r="X88" s="98">
        <v>1.48637927572177</v>
      </c>
      <c r="Y88" s="98">
        <v>2.8172804480517262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4.3685016720407401E-4</v>
      </c>
      <c r="F89" s="98">
        <v>1.4121816749164659E-4</v>
      </c>
      <c r="G89" s="98">
        <v>1.4669855599484051E-4</v>
      </c>
      <c r="H89" s="98">
        <v>1.402056985975336E-4</v>
      </c>
      <c r="I89" s="98">
        <v>6.9600993463763534E-4</v>
      </c>
      <c r="J89" s="98">
        <v>6.7679021445562516E-4</v>
      </c>
      <c r="K89" s="98">
        <v>7.8272894090793198E-4</v>
      </c>
      <c r="L89" s="98">
        <v>4.7902106577913512E-4</v>
      </c>
      <c r="M89" s="98">
        <v>1.0153976700491281E-3</v>
      </c>
      <c r="N89" s="98">
        <v>8.6048915800850134E-4</v>
      </c>
      <c r="O89" s="98">
        <v>8.1356498503861374E-4</v>
      </c>
      <c r="P89" s="98">
        <v>2.631830060989401E-3</v>
      </c>
      <c r="Q89" s="98">
        <v>0</v>
      </c>
      <c r="R89" s="98">
        <v>1.4261960801017453E-3</v>
      </c>
      <c r="S89" s="98">
        <v>1.5439102035789513E-3</v>
      </c>
      <c r="T89" s="98">
        <v>2.496462131684982E-3</v>
      </c>
      <c r="U89" s="98">
        <v>2.0678609851778546E-3</v>
      </c>
      <c r="V89" s="98">
        <v>7.8218803287885747E-4</v>
      </c>
      <c r="W89" s="98">
        <v>4.6724106646432095E-3</v>
      </c>
      <c r="X89" s="98">
        <v>2.6216403708660694E-3</v>
      </c>
      <c r="Y89" s="98">
        <v>7.3871037161675627E-3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2.7405061470005444E-4</v>
      </c>
      <c r="F90" s="101">
        <v>8.8290688577381877E-5</v>
      </c>
      <c r="G90" s="101">
        <v>8.8620638113471895E-5</v>
      </c>
      <c r="H90" s="101">
        <v>8.682537426123398E-5</v>
      </c>
      <c r="I90" s="101">
        <v>4.2239222677750146E-4</v>
      </c>
      <c r="J90" s="101">
        <v>4.0131461185240435E-4</v>
      </c>
      <c r="K90" s="101">
        <v>4.6605418633546407E-4</v>
      </c>
      <c r="L90" s="101">
        <v>2.7768865776139819E-4</v>
      </c>
      <c r="M90" s="101">
        <v>5.3343659739845133E-4</v>
      </c>
      <c r="N90" s="101">
        <v>4.3862672786545303E-4</v>
      </c>
      <c r="O90" s="101">
        <v>4.0337422709026171E-4</v>
      </c>
      <c r="P90" s="101">
        <v>1.3725517863274167E-3</v>
      </c>
      <c r="Q90" s="101">
        <v>0</v>
      </c>
      <c r="R90" s="101">
        <v>6.7539700361967086E-4</v>
      </c>
      <c r="S90" s="101">
        <v>7.4426750110777578E-4</v>
      </c>
      <c r="T90" s="101">
        <v>1.2160742132051412E-3</v>
      </c>
      <c r="U90" s="101">
        <v>9.9606150521656966E-4</v>
      </c>
      <c r="V90" s="101">
        <v>3.9374924007685075E-4</v>
      </c>
      <c r="W90" s="101">
        <v>2.1129592624246967E-3</v>
      </c>
      <c r="X90" s="101">
        <v>1.2541936593270932E-3</v>
      </c>
      <c r="Y90" s="101">
        <v>3.1377162637044997E-3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1.6279955250401957E-4</v>
      </c>
      <c r="F91" s="104">
        <v>5.2927478914264714E-5</v>
      </c>
      <c r="G91" s="104">
        <v>5.8077917881368608E-5</v>
      </c>
      <c r="H91" s="104">
        <v>5.3380324336299612E-5</v>
      </c>
      <c r="I91" s="104">
        <v>2.7361770786013388E-4</v>
      </c>
      <c r="J91" s="104">
        <v>2.7547560260322081E-4</v>
      </c>
      <c r="K91" s="104">
        <v>3.1667475457246796E-4</v>
      </c>
      <c r="L91" s="104">
        <v>2.0133240801773692E-4</v>
      </c>
      <c r="M91" s="104">
        <v>4.8196107265067675E-4</v>
      </c>
      <c r="N91" s="104">
        <v>4.2186243014304836E-4</v>
      </c>
      <c r="O91" s="104">
        <v>4.1019075794835203E-4</v>
      </c>
      <c r="P91" s="104">
        <v>1.2592782746619841E-3</v>
      </c>
      <c r="Q91" s="104">
        <v>0</v>
      </c>
      <c r="R91" s="104">
        <v>7.5079907648207449E-4</v>
      </c>
      <c r="S91" s="104">
        <v>7.9964270247117567E-4</v>
      </c>
      <c r="T91" s="104">
        <v>1.280387918479841E-3</v>
      </c>
      <c r="U91" s="104">
        <v>1.0717994799612851E-3</v>
      </c>
      <c r="V91" s="104">
        <v>3.8843879280200673E-4</v>
      </c>
      <c r="W91" s="104">
        <v>2.5594514022185127E-3</v>
      </c>
      <c r="X91" s="104">
        <v>1.367446711538976E-3</v>
      </c>
      <c r="Y91" s="104">
        <v>4.249387452463063E-3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3.2801745499714161</v>
      </c>
      <c r="D96" s="101">
        <v>4.9188441571731865</v>
      </c>
      <c r="E96" s="101">
        <v>4.5932959362081061</v>
      </c>
      <c r="F96" s="101">
        <v>5.9745790113767789</v>
      </c>
      <c r="G96" s="101">
        <v>6.6247310765172385</v>
      </c>
      <c r="H96" s="101">
        <v>6.1965294389186845</v>
      </c>
      <c r="I96" s="101">
        <v>6.2580393311143272</v>
      </c>
      <c r="J96" s="101">
        <v>5.639655310185602</v>
      </c>
      <c r="K96" s="101">
        <v>4.4675252252810385</v>
      </c>
      <c r="L96" s="101">
        <v>3.3514272508087735</v>
      </c>
      <c r="M96" s="101">
        <v>4.9866604377208743</v>
      </c>
      <c r="N96" s="101">
        <v>5.3328695609173593</v>
      </c>
      <c r="O96" s="101">
        <v>6.4700978281456374</v>
      </c>
      <c r="P96" s="101">
        <v>7.462112654194109</v>
      </c>
      <c r="Q96" s="101">
        <v>4.4490220725624354</v>
      </c>
      <c r="R96" s="101">
        <v>3.5275267421379972</v>
      </c>
      <c r="S96" s="101">
        <v>3.5052926701218086</v>
      </c>
      <c r="T96" s="101">
        <v>5.8929368746462565</v>
      </c>
      <c r="U96" s="101">
        <v>8.1685654973749475</v>
      </c>
      <c r="V96" s="101">
        <v>4.7227308625010798</v>
      </c>
      <c r="W96" s="101">
        <v>4.5393722535469347</v>
      </c>
      <c r="X96" s="101">
        <v>1.5808796389455533</v>
      </c>
      <c r="Y96" s="101">
        <v>4.2745205782897493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0.47236221797986916</v>
      </c>
      <c r="F97" s="104">
        <v>7.1751510276799518E-2</v>
      </c>
      <c r="G97" s="104">
        <v>8.9647835370293832E-2</v>
      </c>
      <c r="H97" s="104">
        <v>0.16660115099321177</v>
      </c>
      <c r="I97" s="104">
        <v>0.38256857445493708</v>
      </c>
      <c r="J97" s="104">
        <v>0.40625898523446696</v>
      </c>
      <c r="K97" s="104">
        <v>0.48710137610561444</v>
      </c>
      <c r="L97" s="104">
        <v>0.45355188627561721</v>
      </c>
      <c r="M97" s="104">
        <v>0.62686802082001336</v>
      </c>
      <c r="N97" s="104">
        <v>0.47001113981537712</v>
      </c>
      <c r="O97" s="104">
        <v>0.53097668727782499</v>
      </c>
      <c r="P97" s="104">
        <v>0.88577856668395671</v>
      </c>
      <c r="Q97" s="104">
        <v>0.41487210342719338</v>
      </c>
      <c r="R97" s="104">
        <v>0.38933448420129912</v>
      </c>
      <c r="S97" s="104">
        <v>0.43162389204826668</v>
      </c>
      <c r="T97" s="104">
        <v>0.81051271559921312</v>
      </c>
      <c r="U97" s="104">
        <v>0.87403995799256651</v>
      </c>
      <c r="V97" s="104">
        <v>0.47985485803202677</v>
      </c>
      <c r="W97" s="104">
        <v>0.54107569974425651</v>
      </c>
      <c r="X97" s="104">
        <v>0.40688054625597908</v>
      </c>
      <c r="Y97" s="104">
        <v>0.74055358584471154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0.28820632131104579</v>
      </c>
      <c r="F98" s="98">
        <v>4.397288447293294E-2</v>
      </c>
      <c r="G98" s="98">
        <v>5.3451742658305545E-2</v>
      </c>
      <c r="H98" s="98">
        <v>0.10265967635162528</v>
      </c>
      <c r="I98" s="98">
        <v>0.23265274512774853</v>
      </c>
      <c r="J98" s="98">
        <v>0.24314660644502467</v>
      </c>
      <c r="K98" s="98">
        <v>0.29470792689545228</v>
      </c>
      <c r="L98" s="98">
        <v>0.26911396621258915</v>
      </c>
      <c r="M98" s="98">
        <v>0.33954457907289592</v>
      </c>
      <c r="N98" s="98">
        <v>0.24736359045132636</v>
      </c>
      <c r="O98" s="98">
        <v>0.27076670541722375</v>
      </c>
      <c r="P98" s="98">
        <v>0.47055084506986811</v>
      </c>
      <c r="Q98" s="98">
        <v>0.20617836299694703</v>
      </c>
      <c r="R98" s="98">
        <v>0.18700056481189986</v>
      </c>
      <c r="S98" s="98">
        <v>0.21140934627477351</v>
      </c>
      <c r="T98" s="98">
        <v>0.40198535997812568</v>
      </c>
      <c r="U98" s="98">
        <v>0.42939735503435206</v>
      </c>
      <c r="V98" s="98">
        <v>0.24624371952773413</v>
      </c>
      <c r="W98" s="98">
        <v>0.24933039559884795</v>
      </c>
      <c r="X98" s="98">
        <v>0.19794064677354081</v>
      </c>
      <c r="Y98" s="98">
        <v>0.31855827403643777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0.18415589666882337</v>
      </c>
      <c r="F99" s="98">
        <v>2.7778625803866579E-2</v>
      </c>
      <c r="G99" s="98">
        <v>3.6196092711988294E-2</v>
      </c>
      <c r="H99" s="98">
        <v>6.394147464158649E-2</v>
      </c>
      <c r="I99" s="98">
        <v>0.14991582932718855</v>
      </c>
      <c r="J99" s="98">
        <v>0.16311237878944229</v>
      </c>
      <c r="K99" s="98">
        <v>0.19239344921016219</v>
      </c>
      <c r="L99" s="98">
        <v>0.18443792006302806</v>
      </c>
      <c r="M99" s="98">
        <v>0.28732344174711744</v>
      </c>
      <c r="N99" s="98">
        <v>0.22264754936405073</v>
      </c>
      <c r="O99" s="98">
        <v>0.26020998186060118</v>
      </c>
      <c r="P99" s="98">
        <v>0.41522772161408861</v>
      </c>
      <c r="Q99" s="98">
        <v>0.20869374043024638</v>
      </c>
      <c r="R99" s="98">
        <v>0.20233391938939924</v>
      </c>
      <c r="S99" s="98">
        <v>0.2202145457734932</v>
      </c>
      <c r="T99" s="98">
        <v>0.40852735562108744</v>
      </c>
      <c r="U99" s="98">
        <v>0.44464260295821445</v>
      </c>
      <c r="V99" s="98">
        <v>0.2336111385042926</v>
      </c>
      <c r="W99" s="98">
        <v>0.2917453041454085</v>
      </c>
      <c r="X99" s="98">
        <v>0.20893989948243827</v>
      </c>
      <c r="Y99" s="98">
        <v>0.42199531180827377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1.3661546434980392</v>
      </c>
      <c r="D100" s="122">
        <v>2.0641962590308722</v>
      </c>
      <c r="E100" s="122">
        <v>2.2139869867633775</v>
      </c>
      <c r="F100" s="122">
        <v>2.6411777127909555</v>
      </c>
      <c r="G100" s="122">
        <v>2.9422790463728887</v>
      </c>
      <c r="H100" s="122">
        <v>2.8995081894264962</v>
      </c>
      <c r="I100" s="122">
        <v>3.0112501657205315</v>
      </c>
      <c r="J100" s="122">
        <v>3.1661067413948341</v>
      </c>
      <c r="K100" s="122">
        <v>2.623265633155937</v>
      </c>
      <c r="L100" s="122">
        <v>2.1030864219907395</v>
      </c>
      <c r="M100" s="122">
        <v>3.1973950255041608</v>
      </c>
      <c r="N100" s="122">
        <v>3.7336507554460057</v>
      </c>
      <c r="O100" s="122">
        <v>4.5895563173779417</v>
      </c>
      <c r="P100" s="122">
        <v>4.9246780344922563</v>
      </c>
      <c r="Q100" s="122">
        <v>2.9164672570641028</v>
      </c>
      <c r="R100" s="122">
        <v>2.6698606221411953</v>
      </c>
      <c r="S100" s="122">
        <v>2.5843279787633979</v>
      </c>
      <c r="T100" s="122">
        <v>3.9920435978194733</v>
      </c>
      <c r="U100" s="122">
        <v>4.9944237626282071</v>
      </c>
      <c r="V100" s="122">
        <v>3.0682352584406591</v>
      </c>
      <c r="W100" s="122">
        <v>4.3556996563259816</v>
      </c>
      <c r="X100" s="122">
        <v>1.8623868798477277</v>
      </c>
      <c r="Y100" s="122">
        <v>4.7790437294386701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2.0583963917272696E-2</v>
      </c>
      <c r="D101" s="98">
        <v>5.6037894034819666E-2</v>
      </c>
      <c r="E101" s="98">
        <v>6.6864797259756401E-2</v>
      </c>
      <c r="F101" s="98">
        <v>8.5038805834655201E-2</v>
      </c>
      <c r="G101" s="98">
        <v>0.10196574738157071</v>
      </c>
      <c r="H101" s="98">
        <v>9.9248740796553769E-2</v>
      </c>
      <c r="I101" s="98">
        <v>8.9284374757505974E-2</v>
      </c>
      <c r="J101" s="98">
        <v>0.17696275692258323</v>
      </c>
      <c r="K101" s="98">
        <v>0.1218255848327626</v>
      </c>
      <c r="L101" s="98">
        <v>7.5521206447617631E-2</v>
      </c>
      <c r="M101" s="98">
        <v>0.12286896655027985</v>
      </c>
      <c r="N101" s="98">
        <v>0.13967803579114865</v>
      </c>
      <c r="O101" s="98">
        <v>0.18394915644438492</v>
      </c>
      <c r="P101" s="98">
        <v>0.39598732920684038</v>
      </c>
      <c r="Q101" s="98">
        <v>0.105854844658966</v>
      </c>
      <c r="R101" s="98">
        <v>0.17054244587575756</v>
      </c>
      <c r="S101" s="98">
        <v>0.12533765404158725</v>
      </c>
      <c r="T101" s="98">
        <v>0.15629279690781978</v>
      </c>
      <c r="U101" s="98">
        <v>0.1672428400538504</v>
      </c>
      <c r="V101" s="98">
        <v>8.6096038497683894E-2</v>
      </c>
      <c r="W101" s="98">
        <v>4.9891958237242136E-2</v>
      </c>
      <c r="X101" s="98">
        <v>5.6247402215650688E-3</v>
      </c>
      <c r="Y101" s="98">
        <v>4.0436034808776465E-2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0.13221654525702758</v>
      </c>
      <c r="D102" s="98">
        <v>7.7078628914892977E-2</v>
      </c>
      <c r="E102" s="98">
        <v>7.1044469438601737E-2</v>
      </c>
      <c r="F102" s="98">
        <v>0.12312180165147114</v>
      </c>
      <c r="G102" s="98">
        <v>4.6093348249816535E-2</v>
      </c>
      <c r="H102" s="98">
        <v>0.12241443982992235</v>
      </c>
      <c r="I102" s="98">
        <v>3.2470221880841377E-3</v>
      </c>
      <c r="J102" s="98">
        <v>5.2384190566569747E-2</v>
      </c>
      <c r="K102" s="98">
        <v>2.9411473958680007E-2</v>
      </c>
      <c r="L102" s="98">
        <v>5.9977702469303895E-2</v>
      </c>
      <c r="M102" s="98">
        <v>0.28060657663018418</v>
      </c>
      <c r="N102" s="98">
        <v>0.36815847728158474</v>
      </c>
      <c r="O102" s="98">
        <v>0.20349453555845134</v>
      </c>
      <c r="P102" s="98">
        <v>0.37417312170020761</v>
      </c>
      <c r="Q102" s="98">
        <v>5.1224554121940997E-2</v>
      </c>
      <c r="R102" s="98">
        <v>3.3079131182103564E-3</v>
      </c>
      <c r="S102" s="98">
        <v>7.2083080082495768E-2</v>
      </c>
      <c r="T102" s="98">
        <v>0.23267411522024925</v>
      </c>
      <c r="U102" s="98">
        <v>0.28194038506957891</v>
      </c>
      <c r="V102" s="98">
        <v>0.15422234823121067</v>
      </c>
      <c r="W102" s="98">
        <v>8.375146840631115E-3</v>
      </c>
      <c r="X102" s="98">
        <v>4.6428100648287186E-3</v>
      </c>
      <c r="Y102" s="98">
        <v>1.1295195202587989E-2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1.2133541343237388</v>
      </c>
      <c r="D103" s="33">
        <v>1.9310797360811598</v>
      </c>
      <c r="E103" s="33">
        <v>2.0760777200650193</v>
      </c>
      <c r="F103" s="33">
        <v>2.4330171053048293</v>
      </c>
      <c r="G103" s="33">
        <v>2.7942199507415015</v>
      </c>
      <c r="H103" s="33">
        <v>2.6778450088000203</v>
      </c>
      <c r="I103" s="33">
        <v>2.9187187687749412</v>
      </c>
      <c r="J103" s="33">
        <v>2.9367597939056811</v>
      </c>
      <c r="K103" s="33">
        <v>2.4720285743644945</v>
      </c>
      <c r="L103" s="33">
        <v>1.9675875130738181</v>
      </c>
      <c r="M103" s="33">
        <v>2.7939194823236968</v>
      </c>
      <c r="N103" s="33">
        <v>3.2258142423732723</v>
      </c>
      <c r="O103" s="33">
        <v>4.2021126253751051</v>
      </c>
      <c r="P103" s="33">
        <v>4.154517583585208</v>
      </c>
      <c r="Q103" s="33">
        <v>2.7593878582831959</v>
      </c>
      <c r="R103" s="33">
        <v>2.4960102631472276</v>
      </c>
      <c r="S103" s="33">
        <v>2.3869072446393149</v>
      </c>
      <c r="T103" s="33">
        <v>3.6030766856914043</v>
      </c>
      <c r="U103" s="33">
        <v>4.5452405375047773</v>
      </c>
      <c r="V103" s="33">
        <v>2.8279168717117646</v>
      </c>
      <c r="W103" s="33">
        <v>4.2974325512481082</v>
      </c>
      <c r="X103" s="33">
        <v>1.8521193295613338</v>
      </c>
      <c r="Y103" s="33">
        <v>4.7273124994273052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39.746255956733101</v>
      </c>
      <c r="D124" s="117">
        <f t="shared" si="42"/>
        <v>30.795433054670692</v>
      </c>
      <c r="E124" s="117">
        <f t="shared" si="42"/>
        <v>28.866019816766883</v>
      </c>
      <c r="F124" s="117">
        <f t="shared" si="42"/>
        <v>26.14617074583467</v>
      </c>
      <c r="G124" s="117">
        <f t="shared" si="42"/>
        <v>33.889105438782842</v>
      </c>
      <c r="H124" s="117">
        <f t="shared" si="42"/>
        <v>29.445436518600552</v>
      </c>
      <c r="I124" s="117">
        <f t="shared" si="42"/>
        <v>41.42837815120248</v>
      </c>
      <c r="J124" s="117">
        <f t="shared" si="42"/>
        <v>41.968973886495711</v>
      </c>
      <c r="K124" s="117">
        <f t="shared" si="42"/>
        <v>30.561933565567472</v>
      </c>
      <c r="L124" s="117">
        <f t="shared" si="42"/>
        <v>34.902344959045678</v>
      </c>
      <c r="M124" s="117">
        <f t="shared" si="42"/>
        <v>38.108565200617477</v>
      </c>
      <c r="N124" s="117">
        <f t="shared" si="42"/>
        <v>47.604759662415873</v>
      </c>
      <c r="O124" s="117">
        <f t="shared" si="42"/>
        <v>41.373840233145152</v>
      </c>
      <c r="P124" s="117">
        <f t="shared" si="42"/>
        <v>8.0730604184596455</v>
      </c>
      <c r="Q124" s="117">
        <f t="shared" si="42"/>
        <v>14.231134898632943</v>
      </c>
      <c r="R124" s="117">
        <f t="shared" ref="R124:V124" si="43">R125+R128+R130+R139</f>
        <v>19.589425555299652</v>
      </c>
      <c r="S124" s="117">
        <f t="shared" si="43"/>
        <v>21.377987600282712</v>
      </c>
      <c r="T124" s="117">
        <f t="shared" si="43"/>
        <v>17.789008220621064</v>
      </c>
      <c r="U124" s="117">
        <f t="shared" si="43"/>
        <v>20.958443276240409</v>
      </c>
      <c r="V124" s="117">
        <f t="shared" si="43"/>
        <v>18.30649435649778</v>
      </c>
      <c r="W124" s="117">
        <f t="shared" ref="W124:Y124" si="44">W125+W128+W130+W139</f>
        <v>23.350506632884947</v>
      </c>
      <c r="X124" s="117">
        <f t="shared" si="44"/>
        <v>11.772984842959062</v>
      </c>
      <c r="Y124" s="117">
        <f t="shared" si="44"/>
        <v>12.48541701443817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33.246449251941598</v>
      </c>
      <c r="D125" s="122">
        <f t="shared" si="45"/>
        <v>25.62432812616527</v>
      </c>
      <c r="E125" s="122">
        <f t="shared" si="45"/>
        <v>23.93596518906579</v>
      </c>
      <c r="F125" s="122">
        <f t="shared" si="45"/>
        <v>21.645654797948112</v>
      </c>
      <c r="G125" s="122">
        <f t="shared" si="45"/>
        <v>27.735942812230476</v>
      </c>
      <c r="H125" s="122">
        <f t="shared" si="45"/>
        <v>24.030600040082973</v>
      </c>
      <c r="I125" s="122">
        <f t="shared" si="45"/>
        <v>33.996216397252063</v>
      </c>
      <c r="J125" s="122">
        <f t="shared" si="45"/>
        <v>34.464808482310161</v>
      </c>
      <c r="K125" s="122">
        <f t="shared" si="45"/>
        <v>25.245476090349406</v>
      </c>
      <c r="L125" s="122">
        <f t="shared" si="45"/>
        <v>29.279095890695007</v>
      </c>
      <c r="M125" s="122">
        <f t="shared" si="45"/>
        <v>32.053280677336538</v>
      </c>
      <c r="N125" s="122">
        <f t="shared" si="45"/>
        <v>40.146390421889443</v>
      </c>
      <c r="O125" s="122">
        <f t="shared" si="45"/>
        <v>35.021070539796575</v>
      </c>
      <c r="P125" s="122">
        <f t="shared" si="45"/>
        <v>6.6814371432016575</v>
      </c>
      <c r="Q125" s="122">
        <f t="shared" si="45"/>
        <v>11.755132902245157</v>
      </c>
      <c r="R125" s="122">
        <f t="shared" ref="R125:V125" si="46">SUM(R126:R127)</f>
        <v>16.152837069921201</v>
      </c>
      <c r="S125" s="122">
        <f t="shared" si="46"/>
        <v>17.431344866538709</v>
      </c>
      <c r="T125" s="122">
        <f t="shared" si="46"/>
        <v>14.342827506802672</v>
      </c>
      <c r="U125" s="122">
        <f t="shared" si="46"/>
        <v>16.766250775145494</v>
      </c>
      <c r="V125" s="122">
        <f t="shared" si="46"/>
        <v>14.357078345018087</v>
      </c>
      <c r="W125" s="122">
        <f t="shared" ref="W125:Y125" si="47">SUM(W126:W127)</f>
        <v>18.085797743038125</v>
      </c>
      <c r="X125" s="122">
        <f t="shared" si="47"/>
        <v>8.7359826269552432</v>
      </c>
      <c r="Y125" s="122">
        <f t="shared" si="47"/>
        <v>8.2383813106487658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33.143574604138621</v>
      </c>
      <c r="D126" s="98">
        <v>25.547543550434057</v>
      </c>
      <c r="E126" s="98">
        <v>23.864870688563691</v>
      </c>
      <c r="F126" s="98">
        <v>21.582667036544393</v>
      </c>
      <c r="G126" s="98">
        <v>27.656622963883645</v>
      </c>
      <c r="H126" s="98">
        <v>23.962234191172595</v>
      </c>
      <c r="I126" s="98">
        <v>33.903361582836538</v>
      </c>
      <c r="J126" s="98">
        <v>34.371644158665909</v>
      </c>
      <c r="K126" s="98">
        <v>25.177575118180954</v>
      </c>
      <c r="L126" s="98">
        <v>29.198825036326728</v>
      </c>
      <c r="M126" s="98">
        <v>31.970077011925714</v>
      </c>
      <c r="N126" s="98">
        <v>40.040853893537019</v>
      </c>
      <c r="O126" s="98">
        <v>34.92869638737978</v>
      </c>
      <c r="P126" s="98">
        <v>6.6644676429297096</v>
      </c>
      <c r="Q126" s="98">
        <v>11.724765717335556</v>
      </c>
      <c r="R126" s="98">
        <v>16.110621474169889</v>
      </c>
      <c r="S126" s="98">
        <v>17.385480922207584</v>
      </c>
      <c r="T126" s="98">
        <v>14.305286479016589</v>
      </c>
      <c r="U126" s="98">
        <v>16.721987187563684</v>
      </c>
      <c r="V126" s="98">
        <v>14.318884763173667</v>
      </c>
      <c r="W126" s="98">
        <v>18.037821400637302</v>
      </c>
      <c r="X126" s="98">
        <v>8.7130457891364514</v>
      </c>
      <c r="Y126" s="98">
        <v>8.2169429993054024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0.1028746478029794</v>
      </c>
      <c r="D127" s="98">
        <v>7.6784575731214097E-2</v>
      </c>
      <c r="E127" s="98">
        <v>7.1094500502100311E-2</v>
      </c>
      <c r="F127" s="98">
        <v>6.2987761403719561E-2</v>
      </c>
      <c r="G127" s="98">
        <v>7.931984834683227E-2</v>
      </c>
      <c r="H127" s="98">
        <v>6.8365848910378224E-2</v>
      </c>
      <c r="I127" s="98">
        <v>9.2854814415526551E-2</v>
      </c>
      <c r="J127" s="98">
        <v>9.3164323644251923E-2</v>
      </c>
      <c r="K127" s="98">
        <v>6.7900972168451507E-2</v>
      </c>
      <c r="L127" s="98">
        <v>8.0270854368279562E-2</v>
      </c>
      <c r="M127" s="98">
        <v>8.3203665410823968E-2</v>
      </c>
      <c r="N127" s="98">
        <v>0.10553652835242504</v>
      </c>
      <c r="O127" s="98">
        <v>9.2374152416792921E-2</v>
      </c>
      <c r="P127" s="98">
        <v>1.696950027194816E-2</v>
      </c>
      <c r="Q127" s="98">
        <v>3.0367184909600015E-2</v>
      </c>
      <c r="R127" s="98">
        <v>4.2215595751310245E-2</v>
      </c>
      <c r="S127" s="98">
        <v>4.5863944331124895E-2</v>
      </c>
      <c r="T127" s="98">
        <v>3.7541027786083418E-2</v>
      </c>
      <c r="U127" s="98">
        <v>4.4263587581809483E-2</v>
      </c>
      <c r="V127" s="98">
        <v>3.8193581844419615E-2</v>
      </c>
      <c r="W127" s="98">
        <v>4.7976342400823345E-2</v>
      </c>
      <c r="X127" s="98">
        <v>2.2936837818791068E-2</v>
      </c>
      <c r="Y127" s="98">
        <v>2.1438311343362604E-2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2.6603830845319571E-3</v>
      </c>
      <c r="F128" s="122">
        <f t="shared" si="48"/>
        <v>5.2670649036263154E-3</v>
      </c>
      <c r="G128" s="122">
        <f t="shared" si="48"/>
        <v>8.677267310073759E-3</v>
      </c>
      <c r="H128" s="122">
        <f t="shared" si="48"/>
        <v>9.0827847852820096E-3</v>
      </c>
      <c r="I128" s="122">
        <f t="shared" si="48"/>
        <v>1.1922716646135006E-2</v>
      </c>
      <c r="J128" s="122">
        <f t="shared" si="48"/>
        <v>1.0707069040478268E-2</v>
      </c>
      <c r="K128" s="122">
        <f t="shared" si="48"/>
        <v>1.0219277277221604E-2</v>
      </c>
      <c r="L128" s="122">
        <f t="shared" si="48"/>
        <v>1.3452435720730675E-2</v>
      </c>
      <c r="M128" s="122">
        <f t="shared" si="48"/>
        <v>1.5558981911591491E-2</v>
      </c>
      <c r="N128" s="122">
        <f t="shared" si="48"/>
        <v>2.1014015150104186E-2</v>
      </c>
      <c r="O128" s="122">
        <f t="shared" si="48"/>
        <v>2.626369548637424E-2</v>
      </c>
      <c r="P128" s="122">
        <f t="shared" si="48"/>
        <v>5.0456050861031982E-3</v>
      </c>
      <c r="Q128" s="122">
        <f t="shared" si="48"/>
        <v>2.2762754578523448E-2</v>
      </c>
      <c r="R128" s="122">
        <f t="shared" si="48"/>
        <v>3.7126329064224493E-2</v>
      </c>
      <c r="S128" s="122">
        <f t="shared" si="48"/>
        <v>4.7424621861851084E-2</v>
      </c>
      <c r="T128" s="122">
        <f t="shared" si="48"/>
        <v>4.6300988257961438E-2</v>
      </c>
      <c r="U128" s="122">
        <f t="shared" si="48"/>
        <v>5.2519893867120054E-2</v>
      </c>
      <c r="V128" s="122">
        <f t="shared" si="48"/>
        <v>4.3794071189543739E-2</v>
      </c>
      <c r="W128" s="122">
        <f t="shared" si="48"/>
        <v>3.6957088408784956E-2</v>
      </c>
      <c r="X128" s="122">
        <f t="shared" si="48"/>
        <v>1.8180203955901864E-2</v>
      </c>
      <c r="Y128" s="122">
        <f t="shared" si="48"/>
        <v>1.6602277286237845E-2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2.6603830845319571E-3</v>
      </c>
      <c r="F129" s="98">
        <v>5.2670649036263154E-3</v>
      </c>
      <c r="G129" s="98">
        <v>8.677267310073759E-3</v>
      </c>
      <c r="H129" s="98">
        <v>9.0827847852820096E-3</v>
      </c>
      <c r="I129" s="98">
        <v>1.1922716646135006E-2</v>
      </c>
      <c r="J129" s="98">
        <v>1.0707069040478268E-2</v>
      </c>
      <c r="K129" s="98">
        <v>1.0219277277221604E-2</v>
      </c>
      <c r="L129" s="98">
        <v>1.3452435720730675E-2</v>
      </c>
      <c r="M129" s="98">
        <v>1.5558981911591491E-2</v>
      </c>
      <c r="N129" s="98">
        <v>2.1014015150104186E-2</v>
      </c>
      <c r="O129" s="98">
        <v>2.626369548637424E-2</v>
      </c>
      <c r="P129" s="98">
        <v>5.0456050861031982E-3</v>
      </c>
      <c r="Q129" s="98">
        <v>2.2762754578523448E-2</v>
      </c>
      <c r="R129" s="98">
        <v>3.7126329064224493E-2</v>
      </c>
      <c r="S129" s="98">
        <v>4.7424621861851084E-2</v>
      </c>
      <c r="T129" s="98">
        <v>4.6300988257961438E-2</v>
      </c>
      <c r="U129" s="98">
        <v>5.2519893867120054E-2</v>
      </c>
      <c r="V129" s="98">
        <v>4.3794071189543739E-2</v>
      </c>
      <c r="W129" s="98">
        <v>3.6957088408784956E-2</v>
      </c>
      <c r="X129" s="98">
        <v>1.8180203955901864E-2</v>
      </c>
      <c r="Y129" s="98">
        <v>1.6602277286237845E-2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4.3171950781892763</v>
      </c>
      <c r="D130" s="122">
        <v>3.4594452146532131</v>
      </c>
      <c r="E130" s="122">
        <v>3.2775282045575111</v>
      </c>
      <c r="F130" s="122">
        <v>2.9581831143581581</v>
      </c>
      <c r="G130" s="122">
        <v>4.1226671307350973</v>
      </c>
      <c r="H130" s="122">
        <v>3.4668141072395988</v>
      </c>
      <c r="I130" s="122">
        <v>4.9780410717773922</v>
      </c>
      <c r="J130" s="122">
        <v>4.9110108614000092</v>
      </c>
      <c r="K130" s="122">
        <v>3.3484235698703673</v>
      </c>
      <c r="L130" s="122">
        <v>3.4924263642290669</v>
      </c>
      <c r="M130" s="122">
        <v>3.7227079765269648</v>
      </c>
      <c r="N130" s="122">
        <v>4.4859085953224742</v>
      </c>
      <c r="O130" s="122">
        <v>3.8412811542119321</v>
      </c>
      <c r="P130" s="122">
        <v>0.88160775177863071</v>
      </c>
      <c r="Q130" s="122">
        <v>1.5261455018609935</v>
      </c>
      <c r="R130" s="122">
        <v>2.1582928990085382</v>
      </c>
      <c r="S130" s="122">
        <v>2.5412501747617617</v>
      </c>
      <c r="T130" s="122">
        <v>2.2335221816808826</v>
      </c>
      <c r="U130" s="122">
        <v>2.7453290523919653</v>
      </c>
      <c r="V130" s="122">
        <v>2.5840167603621151</v>
      </c>
      <c r="W130" s="122">
        <v>3.2536790570683487</v>
      </c>
      <c r="X130" s="122">
        <v>1.9061616203399345</v>
      </c>
      <c r="Y130" s="122">
        <v>2.5444487918569227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4.0704258695891635</v>
      </c>
      <c r="D131" s="98">
        <v>3.3110702601283557</v>
      </c>
      <c r="E131" s="98">
        <v>3.134953216442403</v>
      </c>
      <c r="F131" s="98">
        <v>2.8257401879702551</v>
      </c>
      <c r="G131" s="98">
        <v>3.911672778175538</v>
      </c>
      <c r="H131" s="98">
        <v>3.206870703281175</v>
      </c>
      <c r="I131" s="98">
        <v>4.808471210089019</v>
      </c>
      <c r="J131" s="98">
        <v>4.8059861043766547</v>
      </c>
      <c r="K131" s="98">
        <v>3.2227953426163349</v>
      </c>
      <c r="L131" s="98">
        <v>3.3841198578693303</v>
      </c>
      <c r="M131" s="98">
        <v>3.6131089694501437</v>
      </c>
      <c r="N131" s="98">
        <v>4.341081790999862</v>
      </c>
      <c r="O131" s="98">
        <v>3.69731548118106</v>
      </c>
      <c r="P131" s="98">
        <v>0.67214203183105214</v>
      </c>
      <c r="Q131" s="98">
        <v>1.4151279121400115</v>
      </c>
      <c r="R131" s="98">
        <v>2.1189465334779189</v>
      </c>
      <c r="S131" s="98">
        <v>2.5387685628126722</v>
      </c>
      <c r="T131" s="98">
        <v>2.2314321768040108</v>
      </c>
      <c r="U131" s="98">
        <v>2.7011303025184681</v>
      </c>
      <c r="V131" s="98">
        <v>2.3433417636961806</v>
      </c>
      <c r="W131" s="98">
        <v>3.0825959353800423</v>
      </c>
      <c r="X131" s="98">
        <v>1.8614584754780934</v>
      </c>
      <c r="Y131" s="98">
        <v>2.5368162794451523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9.0984881473357287E-3</v>
      </c>
      <c r="F132" s="98">
        <v>5.9075969760063768E-4</v>
      </c>
      <c r="G132" s="98">
        <v>1.6403206693227377E-3</v>
      </c>
      <c r="H132" s="98">
        <v>1.0668415003451193E-3</v>
      </c>
      <c r="I132" s="98">
        <v>4.5328898962153311E-3</v>
      </c>
      <c r="J132" s="98">
        <v>4.8065255711780414E-3</v>
      </c>
      <c r="K132" s="98">
        <v>5.0393832437477561E-3</v>
      </c>
      <c r="L132" s="98">
        <v>7.5880978555018736E-3</v>
      </c>
      <c r="M132" s="98">
        <v>4.7557780798495042E-3</v>
      </c>
      <c r="N132" s="98">
        <v>5.6279598887264493E-3</v>
      </c>
      <c r="O132" s="98">
        <v>3.8727046798340469E-3</v>
      </c>
      <c r="P132" s="98">
        <v>0</v>
      </c>
      <c r="Q132" s="98">
        <v>9.8878605256406894E-5</v>
      </c>
      <c r="R132" s="98">
        <v>3.3596141358537722E-3</v>
      </c>
      <c r="S132" s="98">
        <v>2.4816119490894176E-3</v>
      </c>
      <c r="T132" s="98">
        <v>2.0900048768717626E-3</v>
      </c>
      <c r="U132" s="98">
        <v>2.6956748395733747E-3</v>
      </c>
      <c r="V132" s="98">
        <v>7.8094323249599563E-4</v>
      </c>
      <c r="W132" s="98">
        <v>7.6022509998340841E-3</v>
      </c>
      <c r="X132" s="98">
        <v>3.7541068181334439E-3</v>
      </c>
      <c r="Y132" s="98">
        <v>7.6325124117704625E-3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5.0104303030828329E-3</v>
      </c>
      <c r="F133" s="101">
        <v>3.2698377563385091E-4</v>
      </c>
      <c r="G133" s="101">
        <v>8.8008862026239712E-4</v>
      </c>
      <c r="H133" s="101">
        <v>5.9429174014595922E-4</v>
      </c>
      <c r="I133" s="101">
        <v>2.48870826984147E-3</v>
      </c>
      <c r="J133" s="101">
        <v>2.5926537459030233E-3</v>
      </c>
      <c r="K133" s="101">
        <v>2.7527682000618899E-3</v>
      </c>
      <c r="L133" s="101">
        <v>4.0576564817100119E-3</v>
      </c>
      <c r="M133" s="101">
        <v>2.2972638217338636E-3</v>
      </c>
      <c r="N133" s="101">
        <v>2.6465433474129343E-3</v>
      </c>
      <c r="O133" s="101">
        <v>1.7730211234058635E-3</v>
      </c>
      <c r="P133" s="101">
        <v>0</v>
      </c>
      <c r="Q133" s="101">
        <v>4.4886370552369425E-5</v>
      </c>
      <c r="R133" s="101">
        <v>1.4800567141873184E-3</v>
      </c>
      <c r="S133" s="101">
        <v>1.1231934217227498E-3</v>
      </c>
      <c r="T133" s="101">
        <v>9.6399722334194647E-4</v>
      </c>
      <c r="U133" s="101">
        <v>1.2378028803672525E-3</v>
      </c>
      <c r="V133" s="101">
        <v>3.7768269804221589E-4</v>
      </c>
      <c r="W133" s="101">
        <v>3.3012677750614344E-3</v>
      </c>
      <c r="X133" s="101">
        <v>1.732527507524237E-3</v>
      </c>
      <c r="Y133" s="101">
        <v>3.1164166096199863E-3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4.088057844252895E-3</v>
      </c>
      <c r="F134" s="104">
        <v>2.6377592196678677E-4</v>
      </c>
      <c r="G134" s="104">
        <v>7.6023204906034054E-4</v>
      </c>
      <c r="H134" s="104">
        <v>4.7254976019915997E-4</v>
      </c>
      <c r="I134" s="104">
        <v>2.0441816263738607E-3</v>
      </c>
      <c r="J134" s="104">
        <v>2.2138718252750181E-3</v>
      </c>
      <c r="K134" s="104">
        <v>2.2866150436858658E-3</v>
      </c>
      <c r="L134" s="104">
        <v>3.5304413737918617E-3</v>
      </c>
      <c r="M134" s="104">
        <v>2.4585142581156402E-3</v>
      </c>
      <c r="N134" s="104">
        <v>2.981416541313515E-3</v>
      </c>
      <c r="O134" s="104">
        <v>2.0996835564281832E-3</v>
      </c>
      <c r="P134" s="104">
        <v>0</v>
      </c>
      <c r="Q134" s="104">
        <v>5.3992234704037476E-5</v>
      </c>
      <c r="R134" s="104">
        <v>1.8795574216664535E-3</v>
      </c>
      <c r="S134" s="104">
        <v>1.3584185273666678E-3</v>
      </c>
      <c r="T134" s="104">
        <v>1.126007653529816E-3</v>
      </c>
      <c r="U134" s="104">
        <v>1.4578719592061224E-3</v>
      </c>
      <c r="V134" s="104">
        <v>4.032605344537798E-4</v>
      </c>
      <c r="W134" s="104">
        <v>4.3009832247726497E-3</v>
      </c>
      <c r="X134" s="104">
        <v>2.0215793106092071E-3</v>
      </c>
      <c r="Y134" s="104">
        <v>4.5160958021504757E-3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0.24676920860011284</v>
      </c>
      <c r="D135" s="101">
        <v>0.14837495452485727</v>
      </c>
      <c r="E135" s="101">
        <v>0.12105705712874396</v>
      </c>
      <c r="F135" s="101">
        <v>0.13032553881207232</v>
      </c>
      <c r="G135" s="101">
        <v>0.20656993762407791</v>
      </c>
      <c r="H135" s="101">
        <v>0.25204388000024203</v>
      </c>
      <c r="I135" s="101">
        <v>0.15545887613272699</v>
      </c>
      <c r="J135" s="101">
        <v>9.3427274963498425E-2</v>
      </c>
      <c r="K135" s="101">
        <v>0.10871150606129987</v>
      </c>
      <c r="L135" s="101">
        <v>8.8658647366269841E-2</v>
      </c>
      <c r="M135" s="101">
        <v>9.3108522504646019E-2</v>
      </c>
      <c r="N135" s="101">
        <v>0.12788690364410554</v>
      </c>
      <c r="O135" s="101">
        <v>0.12944300614202756</v>
      </c>
      <c r="P135" s="101">
        <v>0.18719535547883473</v>
      </c>
      <c r="Q135" s="101">
        <v>0.10140684737412627</v>
      </c>
      <c r="R135" s="101">
        <v>3.2401512979098726E-2</v>
      </c>
      <c r="S135" s="101">
        <v>0</v>
      </c>
      <c r="T135" s="101">
        <v>0</v>
      </c>
      <c r="U135" s="101">
        <v>3.7437772903726296E-2</v>
      </c>
      <c r="V135" s="101">
        <v>0.2177809263351885</v>
      </c>
      <c r="W135" s="101">
        <v>0.14606543879165487</v>
      </c>
      <c r="X135" s="101">
        <v>3.2595456473104197E-2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1.2419442839028532E-2</v>
      </c>
      <c r="F136" s="104">
        <v>1.5266278782297771E-3</v>
      </c>
      <c r="G136" s="104">
        <v>2.7840942661581936E-3</v>
      </c>
      <c r="H136" s="104">
        <v>6.8326824578367838E-3</v>
      </c>
      <c r="I136" s="104">
        <v>9.5780956594305727E-3</v>
      </c>
      <c r="J136" s="104">
        <v>6.7909564886784049E-3</v>
      </c>
      <c r="K136" s="104">
        <v>1.1877337948984702E-2</v>
      </c>
      <c r="L136" s="104">
        <v>1.2059761137964389E-2</v>
      </c>
      <c r="M136" s="104">
        <v>1.173470649232522E-2</v>
      </c>
      <c r="N136" s="104">
        <v>1.1311940789780435E-2</v>
      </c>
      <c r="O136" s="104">
        <v>1.0649962209010815E-2</v>
      </c>
      <c r="P136" s="104">
        <v>2.2270364468743826E-2</v>
      </c>
      <c r="Q136" s="104">
        <v>9.511863741599208E-3</v>
      </c>
      <c r="R136" s="104">
        <v>3.5852384156666384E-3</v>
      </c>
      <c r="S136" s="104">
        <v>0</v>
      </c>
      <c r="T136" s="104">
        <v>0</v>
      </c>
      <c r="U136" s="104">
        <v>4.0653021301979841E-3</v>
      </c>
      <c r="V136" s="104">
        <v>2.2113127098250081E-2</v>
      </c>
      <c r="W136" s="104">
        <v>1.7415431896817751E-2</v>
      </c>
      <c r="X136" s="104">
        <v>8.3535815706034765E-3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7.5775788094926914E-3</v>
      </c>
      <c r="F137" s="98">
        <v>9.355932866581476E-4</v>
      </c>
      <c r="G137" s="98">
        <v>1.6599920080219114E-3</v>
      </c>
      <c r="H137" s="98">
        <v>4.2103008625884722E-3</v>
      </c>
      <c r="I137" s="98">
        <v>5.8247603098021215E-3</v>
      </c>
      <c r="J137" s="98">
        <v>4.0643975511951026E-3</v>
      </c>
      <c r="K137" s="98">
        <v>7.1860721724239414E-3</v>
      </c>
      <c r="L137" s="98">
        <v>7.1556314715486152E-3</v>
      </c>
      <c r="M137" s="98">
        <v>6.35613214288461E-3</v>
      </c>
      <c r="N137" s="98">
        <v>5.9533956787322833E-3</v>
      </c>
      <c r="O137" s="98">
        <v>5.4308508249872956E-3</v>
      </c>
      <c r="P137" s="98">
        <v>1.1830652958800222E-2</v>
      </c>
      <c r="Q137" s="98">
        <v>4.7270965656458124E-3</v>
      </c>
      <c r="R137" s="98">
        <v>1.7220195896347607E-3</v>
      </c>
      <c r="S137" s="98">
        <v>0</v>
      </c>
      <c r="T137" s="98">
        <v>0</v>
      </c>
      <c r="U137" s="98">
        <v>1.9971970001597776E-3</v>
      </c>
      <c r="V137" s="98">
        <v>1.1347636844596042E-2</v>
      </c>
      <c r="W137" s="98">
        <v>8.0251183455674266E-3</v>
      </c>
      <c r="X137" s="98">
        <v>4.0638790774737976E-3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4.8418640295358403E-3</v>
      </c>
      <c r="F138" s="98">
        <v>5.910345915716294E-4</v>
      </c>
      <c r="G138" s="98">
        <v>1.1241022581362824E-3</v>
      </c>
      <c r="H138" s="98">
        <v>2.6223815952483116E-3</v>
      </c>
      <c r="I138" s="98">
        <v>3.7533353496284508E-3</v>
      </c>
      <c r="J138" s="98">
        <v>2.7265589374833024E-3</v>
      </c>
      <c r="K138" s="98">
        <v>4.691265776560761E-3</v>
      </c>
      <c r="L138" s="98">
        <v>4.9041296664157743E-3</v>
      </c>
      <c r="M138" s="98">
        <v>5.3785743494406107E-3</v>
      </c>
      <c r="N138" s="98">
        <v>5.3585451110481517E-3</v>
      </c>
      <c r="O138" s="98">
        <v>5.2191113840235181E-3</v>
      </c>
      <c r="P138" s="98">
        <v>1.0439711509943604E-2</v>
      </c>
      <c r="Q138" s="98">
        <v>4.7847671759533965E-3</v>
      </c>
      <c r="R138" s="98">
        <v>1.8632188260318775E-3</v>
      </c>
      <c r="S138" s="98">
        <v>0</v>
      </c>
      <c r="T138" s="98">
        <v>0</v>
      </c>
      <c r="U138" s="98">
        <v>2.068105130038207E-3</v>
      </c>
      <c r="V138" s="98">
        <v>1.076549025365404E-2</v>
      </c>
      <c r="W138" s="98">
        <v>9.390313551250324E-3</v>
      </c>
      <c r="X138" s="98">
        <v>4.2897024931296797E-3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2.1826116266022209</v>
      </c>
      <c r="D139" s="122">
        <v>1.7116597138522114</v>
      </c>
      <c r="E139" s="122">
        <v>1.6498660400590504</v>
      </c>
      <c r="F139" s="122">
        <v>1.5370657686247737</v>
      </c>
      <c r="G139" s="122">
        <v>2.0218182285071911</v>
      </c>
      <c r="H139" s="122">
        <v>1.9389395864926984</v>
      </c>
      <c r="I139" s="122">
        <v>2.4421979655268915</v>
      </c>
      <c r="J139" s="122">
        <v>2.5824474737450629</v>
      </c>
      <c r="K139" s="122">
        <v>1.9578146280704751</v>
      </c>
      <c r="L139" s="122">
        <v>2.1173702684008724</v>
      </c>
      <c r="M139" s="122">
        <v>2.3170175648423896</v>
      </c>
      <c r="N139" s="122">
        <v>2.9514466300538484</v>
      </c>
      <c r="O139" s="122">
        <v>2.4852248436502706</v>
      </c>
      <c r="P139" s="122">
        <v>0.50496991839325356</v>
      </c>
      <c r="Q139" s="122">
        <v>0.92709373994826916</v>
      </c>
      <c r="R139" s="122">
        <v>1.2411692573056876</v>
      </c>
      <c r="S139" s="122">
        <v>1.3579679371203939</v>
      </c>
      <c r="T139" s="122">
        <v>1.1663575438795477</v>
      </c>
      <c r="U139" s="122">
        <v>1.3943435548358278</v>
      </c>
      <c r="V139" s="122">
        <v>1.3216051799280357</v>
      </c>
      <c r="W139" s="122">
        <v>1.974072744369689</v>
      </c>
      <c r="X139" s="122">
        <v>1.1126603917079811</v>
      </c>
      <c r="Y139" s="122">
        <v>1.6859846346462446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0.21444308930380093</v>
      </c>
      <c r="D140" s="98">
        <v>6.5704937928586421E-2</v>
      </c>
      <c r="E140" s="98">
        <v>5.4622998400482119E-2</v>
      </c>
      <c r="F140" s="98">
        <v>7.4015418333832364E-2</v>
      </c>
      <c r="G140" s="98">
        <v>3.2855466226512829E-2</v>
      </c>
      <c r="H140" s="98">
        <v>8.4792980780537236E-2</v>
      </c>
      <c r="I140" s="98">
        <v>2.6566545175233853E-3</v>
      </c>
      <c r="J140" s="98">
        <v>4.5244419407866908E-2</v>
      </c>
      <c r="K140" s="98">
        <v>2.3028856795945789E-2</v>
      </c>
      <c r="L140" s="98">
        <v>6.2602721277642132E-2</v>
      </c>
      <c r="M140" s="98">
        <v>0.21144298379880078</v>
      </c>
      <c r="N140" s="98">
        <v>0.30235810484039904</v>
      </c>
      <c r="O140" s="98">
        <v>0.11480807585545089</v>
      </c>
      <c r="P140" s="98">
        <v>4.1731529438760191E-2</v>
      </c>
      <c r="Q140" s="98">
        <v>1.6912850886561165E-2</v>
      </c>
      <c r="R140" s="98">
        <v>1.6539565591051782E-3</v>
      </c>
      <c r="S140" s="98">
        <v>3.9794238353568705E-2</v>
      </c>
      <c r="T140" s="98">
        <v>7.0759741213071672E-2</v>
      </c>
      <c r="U140" s="98">
        <v>8.1438145491994407E-2</v>
      </c>
      <c r="V140" s="98">
        <v>6.8348540693377466E-2</v>
      </c>
      <c r="W140" s="98">
        <v>3.8311841930546578E-3</v>
      </c>
      <c r="X140" s="98">
        <v>2.8161306950600421E-3</v>
      </c>
      <c r="Y140" s="98">
        <v>4.0217740494063294E-3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1.9681685372984201</v>
      </c>
      <c r="D141" s="33">
        <v>1.645954775923625</v>
      </c>
      <c r="E141" s="33">
        <v>1.5952430416585683</v>
      </c>
      <c r="F141" s="33">
        <v>1.4630503502909413</v>
      </c>
      <c r="G141" s="33">
        <v>1.9889627622806783</v>
      </c>
      <c r="H141" s="33">
        <v>1.8541466057121612</v>
      </c>
      <c r="I141" s="33">
        <v>2.4395413110093682</v>
      </c>
      <c r="J141" s="33">
        <v>2.537203054337196</v>
      </c>
      <c r="K141" s="33">
        <v>1.9347857712745293</v>
      </c>
      <c r="L141" s="33">
        <v>2.0547675471232303</v>
      </c>
      <c r="M141" s="33">
        <v>2.1055745810435891</v>
      </c>
      <c r="N141" s="33">
        <v>2.6490885252134495</v>
      </c>
      <c r="O141" s="33">
        <v>2.3704167677948198</v>
      </c>
      <c r="P141" s="33">
        <v>0.46323838895449337</v>
      </c>
      <c r="Q141" s="33">
        <v>0.91018088906170802</v>
      </c>
      <c r="R141" s="33">
        <v>1.2395153007465824</v>
      </c>
      <c r="S141" s="33">
        <v>1.3181736987668251</v>
      </c>
      <c r="T141" s="33">
        <v>1.0955978026664761</v>
      </c>
      <c r="U141" s="33">
        <v>1.3129054093438335</v>
      </c>
      <c r="V141" s="33">
        <v>1.2532566392346582</v>
      </c>
      <c r="W141" s="33">
        <v>1.9702415601766343</v>
      </c>
      <c r="X141" s="33">
        <v>1.1098442610129211</v>
      </c>
      <c r="Y141" s="33">
        <v>1.6819628605968382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0.97480891961369309</v>
      </c>
      <c r="D143" s="117">
        <f t="shared" si="49"/>
        <v>1.9367588981937358</v>
      </c>
      <c r="E143" s="117">
        <f t="shared" si="49"/>
        <v>1.9023495380810946</v>
      </c>
      <c r="F143" s="117">
        <f t="shared" si="49"/>
        <v>2.078034139209318</v>
      </c>
      <c r="G143" s="117">
        <f t="shared" si="49"/>
        <v>2.1794570171803098</v>
      </c>
      <c r="H143" s="117">
        <f t="shared" si="49"/>
        <v>2.3601266551641085</v>
      </c>
      <c r="I143" s="117">
        <f t="shared" si="49"/>
        <v>2.7640250152387278</v>
      </c>
      <c r="J143" s="117">
        <f t="shared" si="49"/>
        <v>2.968848936421435</v>
      </c>
      <c r="K143" s="117">
        <f t="shared" si="49"/>
        <v>2.6657529687075878</v>
      </c>
      <c r="L143" s="117">
        <f t="shared" si="49"/>
        <v>2.5427784382099996</v>
      </c>
      <c r="M143" s="117">
        <f t="shared" si="49"/>
        <v>3.3836815642931035</v>
      </c>
      <c r="N143" s="117">
        <f t="shared" si="49"/>
        <v>3.5496446362431779</v>
      </c>
      <c r="O143" s="117">
        <f t="shared" si="49"/>
        <v>3.8689448042041827</v>
      </c>
      <c r="P143" s="117">
        <f t="shared" si="49"/>
        <v>7.2094663610031233</v>
      </c>
      <c r="Q143" s="117">
        <f t="shared" si="49"/>
        <v>5.1697774578571156</v>
      </c>
      <c r="R143" s="117">
        <f t="shared" ref="R143:V143" si="50">R144+R146+R148+R157</f>
        <v>4.9655198524178665</v>
      </c>
      <c r="S143" s="117">
        <f t="shared" si="50"/>
        <v>4.9564482804316663</v>
      </c>
      <c r="T143" s="117">
        <f t="shared" si="50"/>
        <v>6.4112186287691326</v>
      </c>
      <c r="U143" s="117">
        <f t="shared" si="50"/>
        <v>6.930985341826033</v>
      </c>
      <c r="V143" s="117">
        <f t="shared" si="50"/>
        <v>7.1755222226108115</v>
      </c>
      <c r="W143" s="117">
        <f t="shared" ref="W143:Y143" si="51">W144+W146+W148+W157</f>
        <v>10.472556354472655</v>
      </c>
      <c r="X143" s="117">
        <f t="shared" si="51"/>
        <v>11.494188117943159</v>
      </c>
      <c r="Y143" s="117">
        <f t="shared" si="51"/>
        <v>15.500629581647322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0.6353085402857539</v>
      </c>
      <c r="D144" s="122">
        <f t="shared" si="52"/>
        <v>1.2811950567746029</v>
      </c>
      <c r="E144" s="122">
        <f t="shared" si="52"/>
        <v>1.2209919179552879</v>
      </c>
      <c r="F144" s="122">
        <f t="shared" si="52"/>
        <v>1.2974186178135205</v>
      </c>
      <c r="G144" s="122">
        <f t="shared" si="52"/>
        <v>1.2877344118426237</v>
      </c>
      <c r="H144" s="122">
        <f t="shared" si="52"/>
        <v>1.3544309373188337</v>
      </c>
      <c r="I144" s="122">
        <f t="shared" si="52"/>
        <v>1.6032237788792321</v>
      </c>
      <c r="J144" s="122">
        <f t="shared" si="52"/>
        <v>1.6955880215310097</v>
      </c>
      <c r="K144" s="122">
        <f t="shared" si="52"/>
        <v>1.5263593353429168</v>
      </c>
      <c r="L144" s="122">
        <f t="shared" si="52"/>
        <v>1.4433025504175137</v>
      </c>
      <c r="M144" s="122">
        <f t="shared" si="52"/>
        <v>1.9580249115717419</v>
      </c>
      <c r="N144" s="122">
        <f t="shared" si="52"/>
        <v>1.9925985400664221</v>
      </c>
      <c r="O144" s="122">
        <f t="shared" si="52"/>
        <v>2.1028779247553935</v>
      </c>
      <c r="P144" s="122">
        <f t="shared" si="52"/>
        <v>3.7537376387642922</v>
      </c>
      <c r="Q144" s="122">
        <f t="shared" si="52"/>
        <v>2.5570432182636083</v>
      </c>
      <c r="R144" s="122">
        <f t="shared" si="52"/>
        <v>2.4348157268003767</v>
      </c>
      <c r="S144" s="122">
        <f t="shared" si="52"/>
        <v>2.3625870374677942</v>
      </c>
      <c r="T144" s="122">
        <f t="shared" si="52"/>
        <v>3.0211508852694657</v>
      </c>
      <c r="U144" s="122">
        <f t="shared" si="52"/>
        <v>3.250790995791518</v>
      </c>
      <c r="V144" s="122">
        <f t="shared" si="52"/>
        <v>3.1411569535458779</v>
      </c>
      <c r="W144" s="122">
        <f t="shared" si="52"/>
        <v>4.0840891255490881</v>
      </c>
      <c r="X144" s="122">
        <f t="shared" si="52"/>
        <v>4.4085011874796765</v>
      </c>
      <c r="Y144" s="122">
        <f t="shared" si="52"/>
        <v>5.0230343150149315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0.6353085402857539</v>
      </c>
      <c r="D145" s="98">
        <v>1.2811950567746029</v>
      </c>
      <c r="E145" s="98">
        <v>1.2209919179552879</v>
      </c>
      <c r="F145" s="98">
        <v>1.2974186178135205</v>
      </c>
      <c r="G145" s="98">
        <v>1.2877344118426237</v>
      </c>
      <c r="H145" s="98">
        <v>1.3544309373188337</v>
      </c>
      <c r="I145" s="98">
        <v>1.6032237788792321</v>
      </c>
      <c r="J145" s="98">
        <v>1.6955880215310097</v>
      </c>
      <c r="K145" s="98">
        <v>1.5263593353429168</v>
      </c>
      <c r="L145" s="98">
        <v>1.4433025504175137</v>
      </c>
      <c r="M145" s="98">
        <v>1.9580249115717419</v>
      </c>
      <c r="N145" s="98">
        <v>1.9925985400664221</v>
      </c>
      <c r="O145" s="98">
        <v>2.1028779247553935</v>
      </c>
      <c r="P145" s="98">
        <v>3.7537376387642922</v>
      </c>
      <c r="Q145" s="98">
        <v>2.5570432182636083</v>
      </c>
      <c r="R145" s="98">
        <v>2.4348157268003767</v>
      </c>
      <c r="S145" s="98">
        <v>2.3625870374677942</v>
      </c>
      <c r="T145" s="98">
        <v>3.0211508852694657</v>
      </c>
      <c r="U145" s="98">
        <v>3.250790995791518</v>
      </c>
      <c r="V145" s="98">
        <v>3.1411569535458779</v>
      </c>
      <c r="W145" s="98">
        <v>4.0840891255490881</v>
      </c>
      <c r="X145" s="98">
        <v>4.4085011874796765</v>
      </c>
      <c r="Y145" s="98">
        <v>5.0230343150149315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2.6603830845319571E-3</v>
      </c>
      <c r="F146" s="122">
        <f t="shared" si="53"/>
        <v>2.5623558990614508E-3</v>
      </c>
      <c r="G146" s="122">
        <f t="shared" si="53"/>
        <v>3.1553699309359129E-3</v>
      </c>
      <c r="H146" s="122">
        <f t="shared" si="53"/>
        <v>4.1331773461114763E-3</v>
      </c>
      <c r="I146" s="122">
        <f t="shared" si="53"/>
        <v>4.9833229731892411E-3</v>
      </c>
      <c r="J146" s="122">
        <f t="shared" si="53"/>
        <v>5.5004942913829541E-3</v>
      </c>
      <c r="K146" s="122">
        <f t="shared" si="53"/>
        <v>5.5741512421208757E-3</v>
      </c>
      <c r="L146" s="122">
        <f t="shared" si="53"/>
        <v>6.5841146661322686E-3</v>
      </c>
      <c r="M146" s="122">
        <f t="shared" si="53"/>
        <v>1.0129307872062494E-2</v>
      </c>
      <c r="N146" s="122">
        <f t="shared" si="53"/>
        <v>1.2949946130876848E-2</v>
      </c>
      <c r="O146" s="122">
        <f t="shared" si="53"/>
        <v>2.0639777823339069E-2</v>
      </c>
      <c r="P146" s="122">
        <f t="shared" si="53"/>
        <v>3.81272245202059E-2</v>
      </c>
      <c r="Q146" s="122">
        <f t="shared" si="53"/>
        <v>5.880378266118557E-2</v>
      </c>
      <c r="R146" s="122">
        <f t="shared" si="53"/>
        <v>5.8778154585713401E-2</v>
      </c>
      <c r="S146" s="122">
        <f t="shared" si="53"/>
        <v>5.8490366962949673E-2</v>
      </c>
      <c r="T146" s="122">
        <f t="shared" si="53"/>
        <v>9.8227795519309574E-2</v>
      </c>
      <c r="U146" s="122">
        <f t="shared" si="53"/>
        <v>0.11414995317721777</v>
      </c>
      <c r="V146" s="122">
        <f t="shared" si="53"/>
        <v>0.10838086061677428</v>
      </c>
      <c r="W146" s="122">
        <f t="shared" si="53"/>
        <v>0.18976776165494261</v>
      </c>
      <c r="X146" s="122">
        <f t="shared" si="53"/>
        <v>0.26186542563945236</v>
      </c>
      <c r="Y146" s="122">
        <f t="shared" si="53"/>
        <v>0.3788767204880707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2.6603830845319571E-3</v>
      </c>
      <c r="F147" s="98">
        <v>2.5623558990614508E-3</v>
      </c>
      <c r="G147" s="98">
        <v>3.1553699309359129E-3</v>
      </c>
      <c r="H147" s="98">
        <v>4.1331773461114763E-3</v>
      </c>
      <c r="I147" s="98">
        <v>4.9833229731892411E-3</v>
      </c>
      <c r="J147" s="98">
        <v>5.5004942913829541E-3</v>
      </c>
      <c r="K147" s="98">
        <v>5.5741512421208757E-3</v>
      </c>
      <c r="L147" s="98">
        <v>6.5841146661322686E-3</v>
      </c>
      <c r="M147" s="98">
        <v>1.0129307872062494E-2</v>
      </c>
      <c r="N147" s="98">
        <v>1.2949946130876848E-2</v>
      </c>
      <c r="O147" s="98">
        <v>2.0639777823339069E-2</v>
      </c>
      <c r="P147" s="98">
        <v>3.81272245202059E-2</v>
      </c>
      <c r="Q147" s="98">
        <v>5.880378266118557E-2</v>
      </c>
      <c r="R147" s="98">
        <v>5.8778154585713401E-2</v>
      </c>
      <c r="S147" s="98">
        <v>5.8490366962949673E-2</v>
      </c>
      <c r="T147" s="98">
        <v>9.8227795519309574E-2</v>
      </c>
      <c r="U147" s="98">
        <v>0.11414995317721777</v>
      </c>
      <c r="V147" s="98">
        <v>0.10838086061677428</v>
      </c>
      <c r="W147" s="98">
        <v>0.18976776165494261</v>
      </c>
      <c r="X147" s="98">
        <v>0.26186542563945236</v>
      </c>
      <c r="Y147" s="98">
        <v>0.3788767204880707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0.24144201816375943</v>
      </c>
      <c r="D148" s="122">
        <v>0.46913930708148505</v>
      </c>
      <c r="E148" s="122">
        <v>0.48205920285952797</v>
      </c>
      <c r="F148" s="122">
        <v>0.55392469668976008</v>
      </c>
      <c r="G148" s="122">
        <v>0.63256668368122848</v>
      </c>
      <c r="H148" s="122">
        <v>0.70392117207594973</v>
      </c>
      <c r="I148" s="122">
        <v>0.8264600963572416</v>
      </c>
      <c r="J148" s="122">
        <v>0.88297473061784371</v>
      </c>
      <c r="K148" s="122">
        <v>0.77304293279779179</v>
      </c>
      <c r="L148" s="122">
        <v>0.73092414566361186</v>
      </c>
      <c r="M148" s="122">
        <v>0.9463836498988204</v>
      </c>
      <c r="N148" s="122">
        <v>0.99900236910198115</v>
      </c>
      <c r="O148" s="122">
        <v>1.1206632325711587</v>
      </c>
      <c r="P148" s="122">
        <v>2.295907906680164</v>
      </c>
      <c r="Q148" s="122">
        <v>1.6892145119316333</v>
      </c>
      <c r="R148" s="122">
        <v>1.6417037186679069</v>
      </c>
      <c r="S148" s="122">
        <v>1.7144312586198409</v>
      </c>
      <c r="T148" s="122">
        <v>2.2516864259235421</v>
      </c>
      <c r="U148" s="122">
        <v>2.4600299007212589</v>
      </c>
      <c r="V148" s="122">
        <v>2.7068130995838282</v>
      </c>
      <c r="W148" s="122">
        <v>3.9199377022076312</v>
      </c>
      <c r="X148" s="122">
        <v>4.4670971959220775</v>
      </c>
      <c r="Y148" s="122">
        <v>6.2422688211343775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0.24144201816375943</v>
      </c>
      <c r="D153" s="101">
        <v>0.46913930708148505</v>
      </c>
      <c r="E153" s="101">
        <v>0.43717985260031123</v>
      </c>
      <c r="F153" s="101">
        <v>0.54740183211914195</v>
      </c>
      <c r="G153" s="101">
        <v>0.62407519616944596</v>
      </c>
      <c r="H153" s="101">
        <v>0.68545839181753965</v>
      </c>
      <c r="I153" s="101">
        <v>0.77884724402123162</v>
      </c>
      <c r="J153" s="101">
        <v>0.82358715034430319</v>
      </c>
      <c r="K153" s="101">
        <v>0.69708017800318633</v>
      </c>
      <c r="L153" s="101">
        <v>0.64375304613376061</v>
      </c>
      <c r="M153" s="101">
        <v>0.84065394440297014</v>
      </c>
      <c r="N153" s="101">
        <v>0.91812199245505099</v>
      </c>
      <c r="O153" s="101">
        <v>1.0356808810666032</v>
      </c>
      <c r="P153" s="101">
        <v>2.0522768340748607</v>
      </c>
      <c r="Q153" s="101">
        <v>1.5450987159397289</v>
      </c>
      <c r="R153" s="101">
        <v>1.4785753707550748</v>
      </c>
      <c r="S153" s="101">
        <v>1.526443001504604</v>
      </c>
      <c r="T153" s="101">
        <v>1.9793844618747267</v>
      </c>
      <c r="U153" s="101">
        <v>2.222267801849394</v>
      </c>
      <c r="V153" s="101">
        <v>2.4571804647858051</v>
      </c>
      <c r="W153" s="101">
        <v>3.5025115689307809</v>
      </c>
      <c r="X153" s="101">
        <v>3.552787505724929</v>
      </c>
      <c r="Y153" s="101">
        <v>5.3204591095998275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4.4879350259216737E-2</v>
      </c>
      <c r="F154" s="104">
        <v>6.5228645706181393E-3</v>
      </c>
      <c r="G154" s="104">
        <v>8.4914875117824903E-3</v>
      </c>
      <c r="H154" s="104">
        <v>1.8462780258410035E-2</v>
      </c>
      <c r="I154" s="104">
        <v>4.7612852336009939E-2</v>
      </c>
      <c r="J154" s="104">
        <v>5.9387580273540561E-2</v>
      </c>
      <c r="K154" s="104">
        <v>7.5962754794605486E-2</v>
      </c>
      <c r="L154" s="104">
        <v>8.7171099529851276E-2</v>
      </c>
      <c r="M154" s="104">
        <v>0.10572970549585026</v>
      </c>
      <c r="N154" s="104">
        <v>8.0880376646930124E-2</v>
      </c>
      <c r="O154" s="104">
        <v>8.4982351504555687E-2</v>
      </c>
      <c r="P154" s="104">
        <v>0.24363107260530309</v>
      </c>
      <c r="Q154" s="104">
        <v>0.1441157959919043</v>
      </c>
      <c r="R154" s="104">
        <v>0.16312834791283204</v>
      </c>
      <c r="S154" s="104">
        <v>0.18798825711523681</v>
      </c>
      <c r="T154" s="104">
        <v>0.27230196404881535</v>
      </c>
      <c r="U154" s="104">
        <v>0.23776209887186492</v>
      </c>
      <c r="V154" s="104">
        <v>0.24963263479802311</v>
      </c>
      <c r="W154" s="104">
        <v>0.41742613327685041</v>
      </c>
      <c r="X154" s="104">
        <v>0.91430969019714881</v>
      </c>
      <c r="Y154" s="104">
        <v>0.92180971153455016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2.738261433430313E-2</v>
      </c>
      <c r="F155" s="98">
        <v>3.9975349520848134E-3</v>
      </c>
      <c r="G155" s="98">
        <v>5.0629756244668297E-3</v>
      </c>
      <c r="H155" s="98">
        <v>1.1376770415930552E-2</v>
      </c>
      <c r="I155" s="98">
        <v>2.895496791684243E-2</v>
      </c>
      <c r="J155" s="98">
        <v>3.5543555055549327E-2</v>
      </c>
      <c r="K155" s="98">
        <v>4.5959274773085007E-2</v>
      </c>
      <c r="L155" s="98">
        <v>5.1722770962824217E-2</v>
      </c>
      <c r="M155" s="98">
        <v>5.7268750607390354E-2</v>
      </c>
      <c r="N155" s="98">
        <v>4.2566779102935819E-2</v>
      </c>
      <c r="O155" s="98">
        <v>4.3335972909592506E-2</v>
      </c>
      <c r="P155" s="98">
        <v>0.12942377633823157</v>
      </c>
      <c r="Q155" s="98">
        <v>7.1621009593447596E-2</v>
      </c>
      <c r="R155" s="98">
        <v>7.835189132838162E-2</v>
      </c>
      <c r="S155" s="98">
        <v>9.2076632633723662E-2</v>
      </c>
      <c r="T155" s="98">
        <v>0.13505204907240564</v>
      </c>
      <c r="U155" s="98">
        <v>0.11680749312363041</v>
      </c>
      <c r="V155" s="98">
        <v>0.12810221149010642</v>
      </c>
      <c r="W155" s="98">
        <v>0.19235205534531924</v>
      </c>
      <c r="X155" s="98">
        <v>0.4447965209796016</v>
      </c>
      <c r="Y155" s="98">
        <v>0.39652783581018136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1.7496735924913607E-2</v>
      </c>
      <c r="F156" s="98">
        <v>2.5253296185333259E-3</v>
      </c>
      <c r="G156" s="98">
        <v>3.4285118873156615E-3</v>
      </c>
      <c r="H156" s="98">
        <v>7.0860098424794819E-3</v>
      </c>
      <c r="I156" s="98">
        <v>1.8657884419167509E-2</v>
      </c>
      <c r="J156" s="98">
        <v>2.3844025217991231E-2</v>
      </c>
      <c r="K156" s="98">
        <v>3.0003480021520475E-2</v>
      </c>
      <c r="L156" s="98">
        <v>3.5448328567027065E-2</v>
      </c>
      <c r="M156" s="98">
        <v>4.846095488845991E-2</v>
      </c>
      <c r="N156" s="98">
        <v>3.8313597543994299E-2</v>
      </c>
      <c r="O156" s="98">
        <v>4.1646378594963174E-2</v>
      </c>
      <c r="P156" s="98">
        <v>0.11420729626707152</v>
      </c>
      <c r="Q156" s="98">
        <v>7.2494786398456704E-2</v>
      </c>
      <c r="R156" s="98">
        <v>8.4776456584450433E-2</v>
      </c>
      <c r="S156" s="98">
        <v>9.5911624481513136E-2</v>
      </c>
      <c r="T156" s="98">
        <v>0.13724991497640973</v>
      </c>
      <c r="U156" s="98">
        <v>0.12095460574823451</v>
      </c>
      <c r="V156" s="98">
        <v>0.12153042330791668</v>
      </c>
      <c r="W156" s="98">
        <v>0.22507407793153114</v>
      </c>
      <c r="X156" s="98">
        <v>0.46951316921754715</v>
      </c>
      <c r="Y156" s="98">
        <v>0.5252818757243688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9.8058361164179708E-2</v>
      </c>
      <c r="D157" s="122">
        <v>0.18642453433764783</v>
      </c>
      <c r="E157" s="122">
        <v>0.19663803418174661</v>
      </c>
      <c r="F157" s="122">
        <v>0.22412846880697596</v>
      </c>
      <c r="G157" s="122">
        <v>0.25600055172552172</v>
      </c>
      <c r="H157" s="122">
        <v>0.29764136842321359</v>
      </c>
      <c r="I157" s="122">
        <v>0.32935781702906453</v>
      </c>
      <c r="J157" s="122">
        <v>0.38478568998119855</v>
      </c>
      <c r="K157" s="122">
        <v>0.36077654932475856</v>
      </c>
      <c r="L157" s="122">
        <v>0.36196762746274158</v>
      </c>
      <c r="M157" s="122">
        <v>0.46914369495047881</v>
      </c>
      <c r="N157" s="122">
        <v>0.5450937809438976</v>
      </c>
      <c r="O157" s="122">
        <v>0.62476386905429138</v>
      </c>
      <c r="P157" s="122">
        <v>1.1216935910384616</v>
      </c>
      <c r="Q157" s="122">
        <v>0.86471594500068827</v>
      </c>
      <c r="R157" s="122">
        <v>0.83022225236386904</v>
      </c>
      <c r="S157" s="122">
        <v>0.82093961738108123</v>
      </c>
      <c r="T157" s="122">
        <v>1.0401535220568161</v>
      </c>
      <c r="U157" s="122">
        <v>1.1060144921360375</v>
      </c>
      <c r="V157" s="122">
        <v>1.2191713088643314</v>
      </c>
      <c r="W157" s="122">
        <v>2.2787617650609926</v>
      </c>
      <c r="X157" s="122">
        <v>2.3567243089019527</v>
      </c>
      <c r="Y157" s="122">
        <v>3.8564497250099437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9.6242432236564243E-3</v>
      </c>
      <c r="D158" s="98">
        <v>7.1741743144395284E-3</v>
      </c>
      <c r="E158" s="98">
        <v>6.4821596203103781E-3</v>
      </c>
      <c r="F158" s="98">
        <v>1.0776970251904161E-2</v>
      </c>
      <c r="G158" s="98">
        <v>4.1468064169385118E-3</v>
      </c>
      <c r="H158" s="98">
        <v>1.302281274786408E-2</v>
      </c>
      <c r="I158" s="98">
        <v>3.9357844704050152E-4</v>
      </c>
      <c r="J158" s="98">
        <v>6.7517401174689894E-3</v>
      </c>
      <c r="K158" s="98">
        <v>4.2550781084894759E-3</v>
      </c>
      <c r="L158" s="98">
        <v>1.0738713306838231E-2</v>
      </c>
      <c r="M158" s="98">
        <v>4.2850225934631531E-2</v>
      </c>
      <c r="N158" s="98">
        <v>5.5876381843498649E-2</v>
      </c>
      <c r="O158" s="98">
        <v>2.8821114478235599E-2</v>
      </c>
      <c r="P158" s="98">
        <v>9.263223999364234E-2</v>
      </c>
      <c r="Q158" s="98">
        <v>1.574644737714315E-2</v>
      </c>
      <c r="R158" s="98">
        <v>1.1276976539353488E-3</v>
      </c>
      <c r="S158" s="98">
        <v>2.4079814170725269E-2</v>
      </c>
      <c r="T158" s="98">
        <v>6.3099688037096396E-2</v>
      </c>
      <c r="U158" s="98">
        <v>6.4574263126846748E-2</v>
      </c>
      <c r="V158" s="98">
        <v>6.2987870835073359E-2</v>
      </c>
      <c r="W158" s="98">
        <v>4.4548653407612306E-3</v>
      </c>
      <c r="X158" s="98">
        <v>5.9367079517481979E-3</v>
      </c>
      <c r="Y158" s="98">
        <v>9.2415233475719918E-3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8.8434117940523291E-2</v>
      </c>
      <c r="D159" s="33">
        <v>0.17925036002320829</v>
      </c>
      <c r="E159" s="33">
        <v>0.19015587456143623</v>
      </c>
      <c r="F159" s="33">
        <v>0.21335149855507179</v>
      </c>
      <c r="G159" s="33">
        <v>0.25185374530858323</v>
      </c>
      <c r="H159" s="33">
        <v>0.28461855567534949</v>
      </c>
      <c r="I159" s="33">
        <v>0.328964238582024</v>
      </c>
      <c r="J159" s="33">
        <v>0.37803394986372957</v>
      </c>
      <c r="K159" s="33">
        <v>0.35652147121626909</v>
      </c>
      <c r="L159" s="33">
        <v>0.35122891415590335</v>
      </c>
      <c r="M159" s="33">
        <v>0.4262934690158473</v>
      </c>
      <c r="N159" s="33">
        <v>0.48921739910039896</v>
      </c>
      <c r="O159" s="33">
        <v>0.59594275457605572</v>
      </c>
      <c r="P159" s="33">
        <v>1.0290613510448192</v>
      </c>
      <c r="Q159" s="33">
        <v>0.84896949762354512</v>
      </c>
      <c r="R159" s="33">
        <v>0.82909455470993365</v>
      </c>
      <c r="S159" s="33">
        <v>0.79685980321035599</v>
      </c>
      <c r="T159" s="33">
        <v>0.97705383401971979</v>
      </c>
      <c r="U159" s="33">
        <v>1.0414402290091909</v>
      </c>
      <c r="V159" s="33">
        <v>1.1561834380292582</v>
      </c>
      <c r="W159" s="33">
        <v>2.2743068997202314</v>
      </c>
      <c r="X159" s="33">
        <v>2.3507876009502047</v>
      </c>
      <c r="Y159" s="33">
        <v>3.8472082016623719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6.0636542188636273</v>
      </c>
      <c r="D161" s="117">
        <f t="shared" si="54"/>
        <v>5.4091698723459274</v>
      </c>
      <c r="E161" s="117">
        <f t="shared" si="54"/>
        <v>6.9187341937783087</v>
      </c>
      <c r="F161" s="117">
        <f t="shared" si="54"/>
        <v>6.6220026557227918</v>
      </c>
      <c r="G161" s="117">
        <f t="shared" si="54"/>
        <v>6.3251488596938135</v>
      </c>
      <c r="H161" s="117">
        <f t="shared" si="54"/>
        <v>4.4471091894840011</v>
      </c>
      <c r="I161" s="117">
        <f t="shared" si="54"/>
        <v>1.5448721254702</v>
      </c>
      <c r="J161" s="117">
        <f t="shared" si="54"/>
        <v>0.31511825646778036</v>
      </c>
      <c r="K161" s="117">
        <f t="shared" si="54"/>
        <v>0</v>
      </c>
      <c r="L161" s="117">
        <f t="shared" si="54"/>
        <v>0.64699441444036654</v>
      </c>
      <c r="M161" s="117">
        <f t="shared" si="54"/>
        <v>2.1779586087293867</v>
      </c>
      <c r="N161" s="117">
        <f t="shared" si="54"/>
        <v>5.4483798050414283</v>
      </c>
      <c r="O161" s="117">
        <f t="shared" si="54"/>
        <v>6.0828293148539245</v>
      </c>
      <c r="P161" s="117">
        <f t="shared" si="54"/>
        <v>4.1265236687723572</v>
      </c>
      <c r="Q161" s="117">
        <f t="shared" si="54"/>
        <v>6.1646428140042966</v>
      </c>
      <c r="R161" s="117">
        <f t="shared" ref="R161:V161" si="55">R162+R164+R166+R175</f>
        <v>8.6070751505030785</v>
      </c>
      <c r="S161" s="117">
        <f t="shared" si="55"/>
        <v>4.9308475851395404</v>
      </c>
      <c r="T161" s="117">
        <f t="shared" si="55"/>
        <v>2.8467169388307845</v>
      </c>
      <c r="U161" s="117">
        <f t="shared" si="55"/>
        <v>4.0102780099609685</v>
      </c>
      <c r="V161" s="117">
        <f t="shared" si="55"/>
        <v>0.75598074936616855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5.0272572472753048</v>
      </c>
      <c r="D162" s="122">
        <f t="shared" si="57"/>
        <v>4.4177944394346866</v>
      </c>
      <c r="E162" s="122">
        <f t="shared" si="57"/>
        <v>5.6728869654100249</v>
      </c>
      <c r="F162" s="122">
        <f t="shared" si="57"/>
        <v>5.3885831898726408</v>
      </c>
      <c r="G162" s="122">
        <f t="shared" si="57"/>
        <v>5.1020895197674516</v>
      </c>
      <c r="H162" s="122">
        <f t="shared" si="57"/>
        <v>3.5912480275658232</v>
      </c>
      <c r="I162" s="122">
        <f t="shared" si="57"/>
        <v>1.2437748670558235</v>
      </c>
      <c r="J162" s="122">
        <f t="shared" si="57"/>
        <v>0.25391439636035601</v>
      </c>
      <c r="K162" s="122">
        <f t="shared" si="57"/>
        <v>0</v>
      </c>
      <c r="L162" s="122">
        <f t="shared" si="57"/>
        <v>0.53479629189693756</v>
      </c>
      <c r="M162" s="122">
        <f t="shared" si="57"/>
        <v>1.7801195906250395</v>
      </c>
      <c r="N162" s="122">
        <f t="shared" si="57"/>
        <v>4.5085993823526378</v>
      </c>
      <c r="O162" s="122">
        <f t="shared" si="57"/>
        <v>5.0887012027955141</v>
      </c>
      <c r="P162" s="122">
        <f t="shared" si="57"/>
        <v>3.3439763382324248</v>
      </c>
      <c r="Q162" s="122">
        <f t="shared" si="57"/>
        <v>4.9519447316738763</v>
      </c>
      <c r="R162" s="122">
        <f t="shared" si="57"/>
        <v>7.0991013810140648</v>
      </c>
      <c r="S162" s="122">
        <f t="shared" si="57"/>
        <v>3.9674106496723613</v>
      </c>
      <c r="T162" s="122">
        <f t="shared" si="57"/>
        <v>2.2050330995973906</v>
      </c>
      <c r="U162" s="122">
        <f t="shared" si="57"/>
        <v>3.0856106941528978</v>
      </c>
      <c r="V162" s="122">
        <f t="shared" si="57"/>
        <v>0.56599475155409118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5.0272572472753048</v>
      </c>
      <c r="D163" s="33">
        <v>4.4177944394346866</v>
      </c>
      <c r="E163" s="33">
        <v>5.6728869654100249</v>
      </c>
      <c r="F163" s="33">
        <v>5.3885831898726408</v>
      </c>
      <c r="G163" s="33">
        <v>5.1020895197674516</v>
      </c>
      <c r="H163" s="33">
        <v>3.5912480275658232</v>
      </c>
      <c r="I163" s="33">
        <v>1.2437748670558235</v>
      </c>
      <c r="J163" s="33">
        <v>0.25391439636035601</v>
      </c>
      <c r="K163" s="33">
        <v>0</v>
      </c>
      <c r="L163" s="33">
        <v>0.53479629189693756</v>
      </c>
      <c r="M163" s="33">
        <v>1.7801195906250395</v>
      </c>
      <c r="N163" s="33">
        <v>4.5085993823526378</v>
      </c>
      <c r="O163" s="33">
        <v>5.0887012027955141</v>
      </c>
      <c r="P163" s="33">
        <v>3.3439763382324248</v>
      </c>
      <c r="Q163" s="33">
        <v>4.9519447316738763</v>
      </c>
      <c r="R163" s="33">
        <v>7.0991013810140648</v>
      </c>
      <c r="S163" s="33">
        <v>3.9674106496723613</v>
      </c>
      <c r="T163" s="33">
        <v>2.2050330995973906</v>
      </c>
      <c r="U163" s="33">
        <v>3.0856106941528978</v>
      </c>
      <c r="V163" s="33">
        <v>0.56599475155409118</v>
      </c>
      <c r="W163" s="33">
        <v>0</v>
      </c>
      <c r="X163" s="33">
        <v>0</v>
      </c>
      <c r="Y163" s="33">
        <v>0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2.9137529021064294E-3</v>
      </c>
      <c r="F164" s="122">
        <f t="shared" si="58"/>
        <v>3.8909848837599802E-3</v>
      </c>
      <c r="G164" s="122">
        <f t="shared" si="58"/>
        <v>4.2226274075760012E-3</v>
      </c>
      <c r="H164" s="122">
        <f t="shared" si="58"/>
        <v>3.4188010146848015E-3</v>
      </c>
      <c r="I164" s="122">
        <f t="shared" si="58"/>
        <v>1.2574740212720516E-3</v>
      </c>
      <c r="J164" s="122">
        <f t="shared" si="58"/>
        <v>2.5193103624654754E-4</v>
      </c>
      <c r="K164" s="122">
        <f t="shared" si="58"/>
        <v>0</v>
      </c>
      <c r="L164" s="122">
        <f t="shared" si="58"/>
        <v>6.6314823975432903E-4</v>
      </c>
      <c r="M164" s="122">
        <f t="shared" si="58"/>
        <v>2.7376507762331059E-3</v>
      </c>
      <c r="N164" s="122">
        <f t="shared" si="58"/>
        <v>7.637147718209422E-3</v>
      </c>
      <c r="O164" s="122">
        <f t="shared" si="58"/>
        <v>1.136031367933104E-2</v>
      </c>
      <c r="P164" s="122">
        <f t="shared" si="58"/>
        <v>8.4678415792862356E-3</v>
      </c>
      <c r="Q164" s="122">
        <f t="shared" si="58"/>
        <v>2.6632422856872433E-2</v>
      </c>
      <c r="R164" s="122">
        <f t="shared" si="58"/>
        <v>3.3819277903881804E-2</v>
      </c>
      <c r="S164" s="122">
        <f t="shared" si="58"/>
        <v>2.0995275303423658E-2</v>
      </c>
      <c r="T164" s="122">
        <f t="shared" si="58"/>
        <v>1.802253521438929E-2</v>
      </c>
      <c r="U164" s="122">
        <f t="shared" si="58"/>
        <v>2.7876266608927038E-2</v>
      </c>
      <c r="V164" s="122">
        <f t="shared" si="58"/>
        <v>4.9852040691267356E-3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2.9137529021064294E-3</v>
      </c>
      <c r="F165" s="98">
        <v>3.8909848837599802E-3</v>
      </c>
      <c r="G165" s="98">
        <v>4.2226274075760012E-3</v>
      </c>
      <c r="H165" s="98">
        <v>3.4188010146848015E-3</v>
      </c>
      <c r="I165" s="98">
        <v>1.2574740212720516E-3</v>
      </c>
      <c r="J165" s="98">
        <v>2.5193103624654754E-4</v>
      </c>
      <c r="K165" s="98">
        <v>0</v>
      </c>
      <c r="L165" s="98">
        <v>6.6314823975432903E-4</v>
      </c>
      <c r="M165" s="98">
        <v>2.7376507762331059E-3</v>
      </c>
      <c r="N165" s="98">
        <v>7.637147718209422E-3</v>
      </c>
      <c r="O165" s="98">
        <v>1.136031367933104E-2</v>
      </c>
      <c r="P165" s="98">
        <v>8.4678415792862356E-3</v>
      </c>
      <c r="Q165" s="98">
        <v>2.6632422856872433E-2</v>
      </c>
      <c r="R165" s="98">
        <v>3.3819277903881804E-2</v>
      </c>
      <c r="S165" s="98">
        <v>2.0995275303423658E-2</v>
      </c>
      <c r="T165" s="98">
        <v>1.802253521438929E-2</v>
      </c>
      <c r="U165" s="98">
        <v>2.7876266608927038E-2</v>
      </c>
      <c r="V165" s="98">
        <v>4.9852040691267356E-3</v>
      </c>
      <c r="W165" s="98">
        <v>0</v>
      </c>
      <c r="X165" s="98">
        <v>0</v>
      </c>
      <c r="Y165" s="98">
        <v>0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0.73704257359741221</v>
      </c>
      <c r="D166" s="122">
        <v>0.70945527388995333</v>
      </c>
      <c r="E166" s="122">
        <v>0.88280604394085493</v>
      </c>
      <c r="F166" s="122">
        <v>0.87532791956662681</v>
      </c>
      <c r="G166" s="122">
        <v>0.86769296345379932</v>
      </c>
      <c r="H166" s="122">
        <v>0.5991155073389165</v>
      </c>
      <c r="I166" s="122">
        <v>0.21439913213148493</v>
      </c>
      <c r="J166" s="122">
        <v>4.2457233068496053E-2</v>
      </c>
      <c r="K166" s="122">
        <v>0</v>
      </c>
      <c r="L166" s="122">
        <v>7.4592844744393358E-2</v>
      </c>
      <c r="M166" s="122">
        <v>0.26415898312374175</v>
      </c>
      <c r="N166" s="122">
        <v>0.60309190347578023</v>
      </c>
      <c r="O166" s="122">
        <v>0.63099384414782067</v>
      </c>
      <c r="P166" s="122">
        <v>0.51999954361389888</v>
      </c>
      <c r="Q166" s="122">
        <v>0.78449031414983883</v>
      </c>
      <c r="R166" s="122">
        <v>0.97903824339299006</v>
      </c>
      <c r="S166" s="122">
        <v>0.63728543679186389</v>
      </c>
      <c r="T166" s="122">
        <v>0.42659204089645558</v>
      </c>
      <c r="U166" s="122">
        <v>0.61864191662890078</v>
      </c>
      <c r="V166" s="122">
        <v>0.12754337272766425</v>
      </c>
      <c r="W166" s="122">
        <v>0</v>
      </c>
      <c r="X166" s="122">
        <v>0</v>
      </c>
      <c r="Y166" s="122">
        <v>0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0.73704257359741221</v>
      </c>
      <c r="D171" s="101">
        <v>0.70945527388995333</v>
      </c>
      <c r="E171" s="101">
        <v>0.80052723513229096</v>
      </c>
      <c r="F171" s="101">
        <v>0.86491909312415105</v>
      </c>
      <c r="G171" s="101">
        <v>0.85613897224924285</v>
      </c>
      <c r="H171" s="101">
        <v>0.58341487530814262</v>
      </c>
      <c r="I171" s="101">
        <v>0.20204477686062519</v>
      </c>
      <c r="J171" s="101">
        <v>3.9660956867275533E-2</v>
      </c>
      <c r="K171" s="101">
        <v>0</v>
      </c>
      <c r="L171" s="101">
        <v>6.5679108251115337E-2</v>
      </c>
      <c r="M171" s="101">
        <v>0.23470486982800545</v>
      </c>
      <c r="N171" s="101">
        <v>0.55422431926392879</v>
      </c>
      <c r="O171" s="101">
        <v>0.58317768729103747</v>
      </c>
      <c r="P171" s="101">
        <v>0.464827233648619</v>
      </c>
      <c r="Q171" s="101">
        <v>0.71757545875835604</v>
      </c>
      <c r="R171" s="101">
        <v>0.88167661266754294</v>
      </c>
      <c r="S171" s="101">
        <v>0.56736950055925206</v>
      </c>
      <c r="T171" s="101">
        <v>0.37497305988546276</v>
      </c>
      <c r="U171" s="101">
        <v>0.55882389957027334</v>
      </c>
      <c r="V171" s="101">
        <v>0.11574970494193089</v>
      </c>
      <c r="W171" s="101">
        <v>0</v>
      </c>
      <c r="X171" s="101">
        <v>0</v>
      </c>
      <c r="Y171" s="101">
        <v>0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8.227880880856403E-2</v>
      </c>
      <c r="F172" s="104">
        <v>1.0408826442475753E-2</v>
      </c>
      <c r="G172" s="104">
        <v>1.1553991204556507E-2</v>
      </c>
      <c r="H172" s="104">
        <v>1.5700632030773886E-2</v>
      </c>
      <c r="I172" s="104">
        <v>1.2354355270859724E-2</v>
      </c>
      <c r="J172" s="104">
        <v>2.7962762012205197E-3</v>
      </c>
      <c r="K172" s="104">
        <v>0</v>
      </c>
      <c r="L172" s="104">
        <v>8.9137364932780263E-3</v>
      </c>
      <c r="M172" s="104">
        <v>2.9454113295736307E-2</v>
      </c>
      <c r="N172" s="104">
        <v>4.8867584211851472E-2</v>
      </c>
      <c r="O172" s="104">
        <v>4.7816156856783254E-2</v>
      </c>
      <c r="P172" s="104">
        <v>5.5172309965279935E-2</v>
      </c>
      <c r="Q172" s="104">
        <v>6.69148553914828E-2</v>
      </c>
      <c r="R172" s="104">
        <v>9.7361630725447151E-2</v>
      </c>
      <c r="S172" s="104">
        <v>6.9915936232611803E-2</v>
      </c>
      <c r="T172" s="104">
        <v>5.1618981010992826E-2</v>
      </c>
      <c r="U172" s="104">
        <v>5.9818017058627479E-2</v>
      </c>
      <c r="V172" s="104">
        <v>1.1793667785733375E-2</v>
      </c>
      <c r="W172" s="104">
        <v>0</v>
      </c>
      <c r="X172" s="104">
        <v>0</v>
      </c>
      <c r="Y172" s="104">
        <v>0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5.0201459612889084E-2</v>
      </c>
      <c r="F173" s="98">
        <v>6.3790451363055526E-3</v>
      </c>
      <c r="G173" s="98">
        <v>6.8889668332909335E-3</v>
      </c>
      <c r="H173" s="98">
        <v>9.6747338970118064E-3</v>
      </c>
      <c r="I173" s="98">
        <v>7.5130966314838959E-3</v>
      </c>
      <c r="J173" s="98">
        <v>1.6735754622568071E-3</v>
      </c>
      <c r="K173" s="98">
        <v>0</v>
      </c>
      <c r="L173" s="98">
        <v>5.288945000709846E-3</v>
      </c>
      <c r="M173" s="98">
        <v>1.5953891678640378E-2</v>
      </c>
      <c r="N173" s="98">
        <v>2.571866933212346E-2</v>
      </c>
      <c r="O173" s="98">
        <v>2.4383411867289904E-2</v>
      </c>
      <c r="P173" s="98">
        <v>2.9309105068786482E-2</v>
      </c>
      <c r="Q173" s="98">
        <v>3.3254574676926933E-2</v>
      </c>
      <c r="R173" s="98">
        <v>4.676359448101898E-2</v>
      </c>
      <c r="S173" s="98">
        <v>3.4244819727153396E-2</v>
      </c>
      <c r="T173" s="98">
        <v>2.5601171041551681E-2</v>
      </c>
      <c r="U173" s="98">
        <v>2.9387327288065295E-2</v>
      </c>
      <c r="V173" s="98">
        <v>6.0520729837845542E-3</v>
      </c>
      <c r="W173" s="98">
        <v>0</v>
      </c>
      <c r="X173" s="98">
        <v>0</v>
      </c>
      <c r="Y173" s="98">
        <v>0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3.207734919567494E-2</v>
      </c>
      <c r="F174" s="33">
        <v>4.0297813061702008E-3</v>
      </c>
      <c r="G174" s="33">
        <v>4.6650243712655724E-3</v>
      </c>
      <c r="H174" s="33">
        <v>6.0258981337620796E-3</v>
      </c>
      <c r="I174" s="33">
        <v>4.8412586393758276E-3</v>
      </c>
      <c r="J174" s="33">
        <v>1.1227007389637128E-3</v>
      </c>
      <c r="K174" s="33">
        <v>0</v>
      </c>
      <c r="L174" s="33">
        <v>3.6247914925681807E-3</v>
      </c>
      <c r="M174" s="33">
        <v>1.3500221617095931E-2</v>
      </c>
      <c r="N174" s="33">
        <v>2.3148914879728016E-2</v>
      </c>
      <c r="O174" s="33">
        <v>2.3432744989493347E-2</v>
      </c>
      <c r="P174" s="33">
        <v>2.5863204896493453E-2</v>
      </c>
      <c r="Q174" s="33">
        <v>3.3660280714555867E-2</v>
      </c>
      <c r="R174" s="33">
        <v>5.0598036244428178E-2</v>
      </c>
      <c r="S174" s="33">
        <v>3.5671116505458414E-2</v>
      </c>
      <c r="T174" s="33">
        <v>2.6017809969441145E-2</v>
      </c>
      <c r="U174" s="33">
        <v>3.043068977056218E-2</v>
      </c>
      <c r="V174" s="33">
        <v>5.7415948019488216E-3</v>
      </c>
      <c r="W174" s="33">
        <v>0</v>
      </c>
      <c r="X174" s="33">
        <v>0</v>
      </c>
      <c r="Y174" s="33">
        <v>0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0.29935439799091079</v>
      </c>
      <c r="D175" s="122">
        <v>0.28192015902128725</v>
      </c>
      <c r="E175" s="122">
        <v>0.36012743152532256</v>
      </c>
      <c r="F175" s="122">
        <v>0.35420056139976491</v>
      </c>
      <c r="G175" s="122">
        <v>0.35114374906498602</v>
      </c>
      <c r="H175" s="122">
        <v>0.25332685356457674</v>
      </c>
      <c r="I175" s="122">
        <v>8.5440652261619662E-2</v>
      </c>
      <c r="J175" s="122">
        <v>1.84946960026817E-2</v>
      </c>
      <c r="K175" s="122">
        <v>0</v>
      </c>
      <c r="L175" s="122">
        <v>3.6942129559281341E-2</v>
      </c>
      <c r="M175" s="122">
        <v>0.13094238420437229</v>
      </c>
      <c r="N175" s="122">
        <v>0.32905137149480113</v>
      </c>
      <c r="O175" s="122">
        <v>0.35177395423125862</v>
      </c>
      <c r="P175" s="122">
        <v>0.25407994534674794</v>
      </c>
      <c r="Q175" s="122">
        <v>0.4015753453237097</v>
      </c>
      <c r="R175" s="122">
        <v>0.49511624819214139</v>
      </c>
      <c r="S175" s="122">
        <v>0.30515622337189174</v>
      </c>
      <c r="T175" s="122">
        <v>0.1970692631225488</v>
      </c>
      <c r="U175" s="122">
        <v>0.2781491325702431</v>
      </c>
      <c r="V175" s="122">
        <v>5.7457421015286447E-2</v>
      </c>
      <c r="W175" s="122">
        <v>0</v>
      </c>
      <c r="X175" s="122">
        <v>0</v>
      </c>
      <c r="Y175" s="122">
        <v>0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2.9433365198560914E-2</v>
      </c>
      <c r="D176" s="98">
        <v>1.0848751402323191E-2</v>
      </c>
      <c r="E176" s="98">
        <v>1.1927173701371096E-2</v>
      </c>
      <c r="F176" s="98">
        <v>1.7080481153961314E-2</v>
      </c>
      <c r="G176" s="98">
        <v>5.6619856846660457E-3</v>
      </c>
      <c r="H176" s="98">
        <v>1.109350715558792E-2</v>
      </c>
      <c r="I176" s="98">
        <v>9.839461176012538E-5</v>
      </c>
      <c r="J176" s="98">
        <v>3.1042483298707998E-4</v>
      </c>
      <c r="K176" s="98">
        <v>0</v>
      </c>
      <c r="L176" s="98">
        <v>1.1136443429313719E-3</v>
      </c>
      <c r="M176" s="98">
        <v>1.1960621316705404E-2</v>
      </c>
      <c r="N176" s="98">
        <v>3.3655272461721203E-2</v>
      </c>
      <c r="O176" s="98">
        <v>1.627638696429283E-2</v>
      </c>
      <c r="P176" s="98">
        <v>2.1042095125459365E-2</v>
      </c>
      <c r="Q176" s="98">
        <v>7.2900219338625696E-3</v>
      </c>
      <c r="R176" s="98">
        <v>6.7661859236120927E-4</v>
      </c>
      <c r="S176" s="98">
        <v>8.9126584917619493E-3</v>
      </c>
      <c r="T176" s="98">
        <v>1.1968833087461378E-2</v>
      </c>
      <c r="U176" s="98">
        <v>1.6270680472906269E-2</v>
      </c>
      <c r="V176" s="98">
        <v>2.9896043440542181E-3</v>
      </c>
      <c r="W176" s="98">
        <v>0</v>
      </c>
      <c r="X176" s="98">
        <v>0</v>
      </c>
      <c r="Y176" s="98">
        <v>0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0.26992103279234986</v>
      </c>
      <c r="D177" s="33">
        <v>0.27107140761896409</v>
      </c>
      <c r="E177" s="33">
        <v>0.34820025782395148</v>
      </c>
      <c r="F177" s="33">
        <v>0.33712008024580359</v>
      </c>
      <c r="G177" s="33">
        <v>0.34548176338031999</v>
      </c>
      <c r="H177" s="33">
        <v>0.2422333464089888</v>
      </c>
      <c r="I177" s="33">
        <v>8.5342257649859532E-2</v>
      </c>
      <c r="J177" s="33">
        <v>1.8184271169694621E-2</v>
      </c>
      <c r="K177" s="33">
        <v>0</v>
      </c>
      <c r="L177" s="33">
        <v>3.5828485216349966E-2</v>
      </c>
      <c r="M177" s="33">
        <v>0.11898176288766688</v>
      </c>
      <c r="N177" s="33">
        <v>0.2953960990330799</v>
      </c>
      <c r="O177" s="33">
        <v>0.33549756726696578</v>
      </c>
      <c r="P177" s="33">
        <v>0.23303785022128856</v>
      </c>
      <c r="Q177" s="33">
        <v>0.39428532338984712</v>
      </c>
      <c r="R177" s="33">
        <v>0.49443962959978016</v>
      </c>
      <c r="S177" s="33">
        <v>0.29624356488012982</v>
      </c>
      <c r="T177" s="33">
        <v>0.18510043003508742</v>
      </c>
      <c r="U177" s="33">
        <v>0.26187845209733684</v>
      </c>
      <c r="V177" s="33">
        <v>5.4467816671232232E-2</v>
      </c>
      <c r="W177" s="33">
        <v>0</v>
      </c>
      <c r="X177" s="33">
        <v>0</v>
      </c>
      <c r="Y177" s="33">
        <v>0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6.9623596738881419</v>
      </c>
      <c r="D3" s="117">
        <f t="shared" si="0"/>
        <v>8.8815487054490294</v>
      </c>
      <c r="E3" s="117">
        <f t="shared" si="0"/>
        <v>9.9454012182402707</v>
      </c>
      <c r="F3" s="117">
        <f t="shared" si="0"/>
        <v>14.931142790512506</v>
      </c>
      <c r="G3" s="117">
        <f t="shared" si="0"/>
        <v>9.1807399890612711</v>
      </c>
      <c r="H3" s="117">
        <f t="shared" si="0"/>
        <v>17.108476580233035</v>
      </c>
      <c r="I3" s="117">
        <f t="shared" si="0"/>
        <v>9.1391989579353297</v>
      </c>
      <c r="J3" s="117">
        <f t="shared" si="0"/>
        <v>22.210944896505861</v>
      </c>
      <c r="K3" s="117">
        <f t="shared" si="0"/>
        <v>27.41215688224316</v>
      </c>
      <c r="L3" s="117">
        <f t="shared" si="0"/>
        <v>40.160393113889285</v>
      </c>
      <c r="M3" s="117">
        <f t="shared" si="0"/>
        <v>32.28157357326792</v>
      </c>
      <c r="N3" s="117">
        <f t="shared" si="0"/>
        <v>28.980054561273153</v>
      </c>
      <c r="O3" s="117">
        <f t="shared" si="0"/>
        <v>21.843282066822599</v>
      </c>
      <c r="P3" s="117">
        <f t="shared" si="0"/>
        <v>0.69339060147250964</v>
      </c>
      <c r="Q3" s="117">
        <f t="shared" si="0"/>
        <v>1.0515194770914402</v>
      </c>
      <c r="R3" s="117">
        <f t="shared" ref="R3:V3" si="1">R4+R7+R9+R19</f>
        <v>2.2930511031551584</v>
      </c>
      <c r="S3" s="117">
        <f t="shared" si="1"/>
        <v>4.6749733109343046</v>
      </c>
      <c r="T3" s="117">
        <f t="shared" si="1"/>
        <v>2.8291750167860834</v>
      </c>
      <c r="U3" s="117">
        <f t="shared" si="1"/>
        <v>0</v>
      </c>
      <c r="V3" s="117">
        <f t="shared" si="1"/>
        <v>3.9660424575663229</v>
      </c>
      <c r="W3" s="117">
        <f t="shared" ref="W3:Y3" si="2">W4+W7+W9+W19</f>
        <v>6.1803810716254164</v>
      </c>
      <c r="X3" s="117">
        <f t="shared" si="2"/>
        <v>6.2703645907498142</v>
      </c>
      <c r="Y3" s="117">
        <f t="shared" si="2"/>
        <v>7.1006006477249297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5.7855344196041498</v>
      </c>
      <c r="D4" s="122">
        <f t="shared" si="3"/>
        <v>7.3118873414127261</v>
      </c>
      <c r="E4" s="122">
        <f t="shared" si="3"/>
        <v>8.1880342108186799</v>
      </c>
      <c r="F4" s="122">
        <f t="shared" si="3"/>
        <v>12.326291723575238</v>
      </c>
      <c r="G4" s="122">
        <f t="shared" si="3"/>
        <v>7.3741830989362871</v>
      </c>
      <c r="H4" s="122">
        <f t="shared" si="3"/>
        <v>14.047919004873361</v>
      </c>
      <c r="I4" s="122">
        <f t="shared" si="3"/>
        <v>7.3474957604588083</v>
      </c>
      <c r="J4" s="122">
        <f t="shared" si="3"/>
        <v>17.8714111962258</v>
      </c>
      <c r="K4" s="122">
        <f t="shared" si="3"/>
        <v>22.35038354133918</v>
      </c>
      <c r="L4" s="122">
        <f t="shared" si="3"/>
        <v>33.660885526421715</v>
      </c>
      <c r="M4" s="122">
        <f t="shared" si="3"/>
        <v>26.95500118185981</v>
      </c>
      <c r="N4" s="122">
        <f t="shared" si="3"/>
        <v>24.257436237115293</v>
      </c>
      <c r="O4" s="122">
        <f t="shared" si="3"/>
        <v>18.382687122201855</v>
      </c>
      <c r="P4" s="122">
        <f t="shared" si="3"/>
        <v>0.56924105241902001</v>
      </c>
      <c r="Q4" s="122">
        <f t="shared" si="3"/>
        <v>0.85336935819544191</v>
      </c>
      <c r="R4" s="122">
        <f t="shared" ref="R4:V4" si="4">SUM(R5:R6)</f>
        <v>1.8482227815524126</v>
      </c>
      <c r="S4" s="122">
        <f t="shared" si="4"/>
        <v>3.7408082904382676</v>
      </c>
      <c r="T4" s="122">
        <f t="shared" si="4"/>
        <v>2.2413401940257409</v>
      </c>
      <c r="U4" s="122">
        <f t="shared" si="4"/>
        <v>0</v>
      </c>
      <c r="V4" s="122">
        <f t="shared" si="4"/>
        <v>2.989509213829002</v>
      </c>
      <c r="W4" s="122">
        <f t="shared" ref="W4:Y4" si="5">SUM(W5:W6)</f>
        <v>4.5783828973295631</v>
      </c>
      <c r="X4" s="122">
        <f t="shared" si="5"/>
        <v>4.6192259126194317</v>
      </c>
      <c r="Y4" s="122">
        <f t="shared" si="5"/>
        <v>4.3087929430363276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5.7364080671842892</v>
      </c>
      <c r="D5" s="98">
        <v>7.2518551538620555</v>
      </c>
      <c r="E5" s="98">
        <v>8.1215145734880814</v>
      </c>
      <c r="F5" s="98">
        <v>12.22834744285057</v>
      </c>
      <c r="G5" s="98">
        <v>7.3166967039416102</v>
      </c>
      <c r="H5" s="98">
        <v>13.939174315868</v>
      </c>
      <c r="I5" s="98">
        <v>7.2929829315544854</v>
      </c>
      <c r="J5" s="98">
        <v>17.740437714234833</v>
      </c>
      <c r="K5" s="98">
        <v>22.187740861447825</v>
      </c>
      <c r="L5" s="98">
        <v>33.411776468536985</v>
      </c>
      <c r="M5" s="98">
        <v>26.766652789482869</v>
      </c>
      <c r="N5" s="98">
        <v>24.08649320463023</v>
      </c>
      <c r="O5" s="98">
        <v>18.253399689732298</v>
      </c>
      <c r="P5" s="98">
        <v>0.56540922289772311</v>
      </c>
      <c r="Q5" s="98">
        <v>0.84756071956783985</v>
      </c>
      <c r="R5" s="98">
        <v>1.8355521907501147</v>
      </c>
      <c r="S5" s="98">
        <v>3.7151012589955679</v>
      </c>
      <c r="T5" s="98">
        <v>2.2260804739152067</v>
      </c>
      <c r="U5" s="98">
        <v>0</v>
      </c>
      <c r="V5" s="98">
        <v>2.9689811925077114</v>
      </c>
      <c r="W5" s="98">
        <v>4.5471399668995982</v>
      </c>
      <c r="X5" s="98">
        <v>4.5881896241443121</v>
      </c>
      <c r="Y5" s="98">
        <v>4.2802427156935181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4.9126352419860561E-2</v>
      </c>
      <c r="D6" s="98">
        <v>6.0032187550670711E-2</v>
      </c>
      <c r="E6" s="98">
        <v>6.6519637330597944E-2</v>
      </c>
      <c r="F6" s="98">
        <v>9.7944280724668292E-2</v>
      </c>
      <c r="G6" s="98">
        <v>5.7486394994676684E-2</v>
      </c>
      <c r="H6" s="98">
        <v>0.10874468900536038</v>
      </c>
      <c r="I6" s="98">
        <v>5.4512828904322422E-2</v>
      </c>
      <c r="J6" s="98">
        <v>0.13097348199096681</v>
      </c>
      <c r="K6" s="98">
        <v>0.16264267989135592</v>
      </c>
      <c r="L6" s="98">
        <v>0.24910905788473203</v>
      </c>
      <c r="M6" s="98">
        <v>0.18834839237694267</v>
      </c>
      <c r="N6" s="98">
        <v>0.17094303248506415</v>
      </c>
      <c r="O6" s="98">
        <v>0.12928743246955637</v>
      </c>
      <c r="P6" s="98">
        <v>3.8318295212969055E-3</v>
      </c>
      <c r="Q6" s="98">
        <v>5.8086386276020177E-3</v>
      </c>
      <c r="R6" s="98">
        <v>1.2670590802298033E-2</v>
      </c>
      <c r="S6" s="98">
        <v>2.570703144269974E-2</v>
      </c>
      <c r="T6" s="98">
        <v>1.525972011053444E-2</v>
      </c>
      <c r="U6" s="98">
        <v>0</v>
      </c>
      <c r="V6" s="98">
        <v>2.0528021321290831E-2</v>
      </c>
      <c r="W6" s="98">
        <v>3.1242930429964896E-2</v>
      </c>
      <c r="X6" s="98">
        <v>3.1036288475119293E-2</v>
      </c>
      <c r="Y6" s="98">
        <v>2.8550227342809896E-2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3.0411100746706057E-3</v>
      </c>
      <c r="F7" s="122">
        <f t="shared" si="6"/>
        <v>9.8202916315216875E-3</v>
      </c>
      <c r="G7" s="122">
        <f t="shared" si="6"/>
        <v>8.7653508990209253E-3</v>
      </c>
      <c r="H7" s="122">
        <f t="shared" si="6"/>
        <v>1.7250295711312102E-2</v>
      </c>
      <c r="I7" s="122">
        <f t="shared" si="6"/>
        <v>1.0486343138504607E-2</v>
      </c>
      <c r="J7" s="122">
        <f t="shared" si="6"/>
        <v>2.3808112560076623E-2</v>
      </c>
      <c r="K7" s="122">
        <f t="shared" si="6"/>
        <v>3.7236007715376773E-2</v>
      </c>
      <c r="L7" s="122">
        <f t="shared" si="6"/>
        <v>6.1459952857045308E-2</v>
      </c>
      <c r="M7" s="122">
        <f t="shared" si="6"/>
        <v>5.489874321995427E-2</v>
      </c>
      <c r="N7" s="122">
        <f t="shared" si="6"/>
        <v>5.6982401623398946E-2</v>
      </c>
      <c r="O7" s="122">
        <f t="shared" si="6"/>
        <v>6.4026488194508305E-2</v>
      </c>
      <c r="P7" s="122">
        <f t="shared" si="6"/>
        <v>2.0824836494420904E-3</v>
      </c>
      <c r="Q7" s="122">
        <f t="shared" si="6"/>
        <v>8.0158604395310917E-3</v>
      </c>
      <c r="R7" s="122">
        <f t="shared" si="6"/>
        <v>2.1810804401457246E-2</v>
      </c>
      <c r="S7" s="122">
        <f t="shared" si="6"/>
        <v>5.0340977387371089E-2</v>
      </c>
      <c r="T7" s="122">
        <f t="shared" si="6"/>
        <v>3.4483017454537988E-2</v>
      </c>
      <c r="U7" s="122">
        <f t="shared" si="6"/>
        <v>0</v>
      </c>
      <c r="V7" s="122">
        <f t="shared" si="6"/>
        <v>4.663970009145095E-2</v>
      </c>
      <c r="W7" s="122">
        <f t="shared" si="6"/>
        <v>5.1274903934763173E-2</v>
      </c>
      <c r="X7" s="122">
        <f t="shared" si="6"/>
        <v>4.2561017622175859E-2</v>
      </c>
      <c r="Y7" s="122">
        <f t="shared" si="6"/>
        <v>4.9256155219888041E-2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3.0411100746706057E-3</v>
      </c>
      <c r="F8" s="98">
        <v>9.8202916315216875E-3</v>
      </c>
      <c r="G8" s="98">
        <v>8.7653508990209253E-3</v>
      </c>
      <c r="H8" s="98">
        <v>1.7250295711312102E-2</v>
      </c>
      <c r="I8" s="98">
        <v>1.0486343138504607E-2</v>
      </c>
      <c r="J8" s="98">
        <v>2.3808112560076623E-2</v>
      </c>
      <c r="K8" s="98">
        <v>3.7236007715376773E-2</v>
      </c>
      <c r="L8" s="98">
        <v>6.1459952857045308E-2</v>
      </c>
      <c r="M8" s="98">
        <v>5.489874321995427E-2</v>
      </c>
      <c r="N8" s="98">
        <v>5.6982401623398946E-2</v>
      </c>
      <c r="O8" s="98">
        <v>6.4026488194508305E-2</v>
      </c>
      <c r="P8" s="98">
        <v>2.0824836494420904E-3</v>
      </c>
      <c r="Q8" s="98">
        <v>8.0158604395310917E-3</v>
      </c>
      <c r="R8" s="98">
        <v>2.1810804401457246E-2</v>
      </c>
      <c r="S8" s="98">
        <v>5.0340977387371089E-2</v>
      </c>
      <c r="T8" s="98">
        <v>3.4483017454537988E-2</v>
      </c>
      <c r="U8" s="98">
        <v>0</v>
      </c>
      <c r="V8" s="98">
        <v>4.663970009145095E-2</v>
      </c>
      <c r="W8" s="98">
        <v>5.1274903934763173E-2</v>
      </c>
      <c r="X8" s="98">
        <v>4.2561017622175859E-2</v>
      </c>
      <c r="Y8" s="98">
        <v>4.9256155219888041E-2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0.79279317615766842</v>
      </c>
      <c r="D9" s="122">
        <v>1.0602928437583152</v>
      </c>
      <c r="E9" s="122">
        <v>1.1836999906675409</v>
      </c>
      <c r="F9" s="122">
        <v>1.7468316934397756</v>
      </c>
      <c r="G9" s="122">
        <v>1.2072459988391315</v>
      </c>
      <c r="H9" s="122">
        <v>2.022612713763706</v>
      </c>
      <c r="I9" s="122">
        <v>1.2053181133783197</v>
      </c>
      <c r="J9" s="122">
        <v>2.8322309637912801</v>
      </c>
      <c r="K9" s="122">
        <v>3.231706942619287</v>
      </c>
      <c r="L9" s="122">
        <v>4.0880094314130604</v>
      </c>
      <c r="M9" s="122">
        <v>3.3737404566231817</v>
      </c>
      <c r="N9" s="122">
        <v>2.8846060903495223</v>
      </c>
      <c r="O9" s="122">
        <v>2.0835291765201722</v>
      </c>
      <c r="P9" s="122">
        <v>7.9412702575406613E-2</v>
      </c>
      <c r="Q9" s="122">
        <v>0.1214313362828186</v>
      </c>
      <c r="R9" s="122">
        <v>0.27078200893940618</v>
      </c>
      <c r="S9" s="122">
        <v>0.57893708665265198</v>
      </c>
      <c r="T9" s="122">
        <v>0.36758984028861269</v>
      </c>
      <c r="U9" s="122">
        <v>0</v>
      </c>
      <c r="V9" s="122">
        <v>0.61820648614770701</v>
      </c>
      <c r="W9" s="122">
        <v>0.93379733531077147</v>
      </c>
      <c r="X9" s="122">
        <v>1.0231527479490212</v>
      </c>
      <c r="Y9" s="122">
        <v>1.6251064605377712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6.666839791943783E-3</v>
      </c>
      <c r="D10" s="98">
        <v>1.5715582928276951E-2</v>
      </c>
      <c r="E10" s="98">
        <v>2.0702556528113862E-2</v>
      </c>
      <c r="F10" s="98">
        <v>4.8511380613751279E-2</v>
      </c>
      <c r="G10" s="98">
        <v>2.4056295328496759E-2</v>
      </c>
      <c r="H10" s="98">
        <v>7.5608452922562255E-2</v>
      </c>
      <c r="I10" s="98">
        <v>3.9091111585740836E-2</v>
      </c>
      <c r="J10" s="98">
        <v>0.64340523919306247</v>
      </c>
      <c r="K10" s="98">
        <v>0.59957542074001358</v>
      </c>
      <c r="L10" s="98">
        <v>0.86267410022382984</v>
      </c>
      <c r="M10" s="98">
        <v>0.82189534749636095</v>
      </c>
      <c r="N10" s="98">
        <v>0.64922652899297673</v>
      </c>
      <c r="O10" s="98">
        <v>0.40856056415533237</v>
      </c>
      <c r="P10" s="98">
        <v>1.8505155801862969E-3</v>
      </c>
      <c r="Q10" s="98">
        <v>6.5768121259497736E-3</v>
      </c>
      <c r="R10" s="98">
        <v>1.9232334284746775E-2</v>
      </c>
      <c r="S10" s="98">
        <v>4.248543683387334E-2</v>
      </c>
      <c r="T10" s="98">
        <v>3.7613207870885818E-2</v>
      </c>
      <c r="U10" s="98">
        <v>0</v>
      </c>
      <c r="V10" s="98">
        <v>8.0613946396914812E-2</v>
      </c>
      <c r="W10" s="98">
        <v>0.14293201956240417</v>
      </c>
      <c r="X10" s="98">
        <v>0.14864157705211209</v>
      </c>
      <c r="Y10" s="98">
        <v>0.23386497218177296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0.7861263363657246</v>
      </c>
      <c r="D15" s="101">
        <v>1.0445772608300383</v>
      </c>
      <c r="E15" s="101">
        <v>1.03062517200467</v>
      </c>
      <c r="F15" s="101">
        <v>1.6732612552725916</v>
      </c>
      <c r="G15" s="101">
        <v>1.1634839460503223</v>
      </c>
      <c r="H15" s="101">
        <v>1.8841312153235346</v>
      </c>
      <c r="I15" s="101">
        <v>1.0838116082728417</v>
      </c>
      <c r="J15" s="101">
        <v>2.0083934267746359</v>
      </c>
      <c r="K15" s="101">
        <v>2.3185874653603733</v>
      </c>
      <c r="L15" s="101">
        <v>2.760457011282643</v>
      </c>
      <c r="M15" s="101">
        <v>2.2008086919978247</v>
      </c>
      <c r="N15" s="101">
        <v>2.0108608823070844</v>
      </c>
      <c r="O15" s="101">
        <v>1.5180662811534982</v>
      </c>
      <c r="P15" s="101">
        <v>6.7670213373808144E-2</v>
      </c>
      <c r="Q15" s="101">
        <v>0.10306224434955824</v>
      </c>
      <c r="R15" s="101">
        <v>0.22168362733492841</v>
      </c>
      <c r="S15" s="101">
        <v>0.46721930517018456</v>
      </c>
      <c r="T15" s="101">
        <v>0.28353416939748771</v>
      </c>
      <c r="U15" s="101">
        <v>0</v>
      </c>
      <c r="V15" s="101">
        <v>0.48076265692595282</v>
      </c>
      <c r="W15" s="101">
        <v>0.69398981564941764</v>
      </c>
      <c r="X15" s="101">
        <v>0.67445554276631581</v>
      </c>
      <c r="Y15" s="101">
        <v>1.1586093753597628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0.13237226213475711</v>
      </c>
      <c r="F16" s="104">
        <v>2.5059057553432736E-2</v>
      </c>
      <c r="G16" s="104">
        <v>1.9705757460312417E-2</v>
      </c>
      <c r="H16" s="104">
        <v>6.2873045517609263E-2</v>
      </c>
      <c r="I16" s="104">
        <v>8.2415393519737257E-2</v>
      </c>
      <c r="J16" s="104">
        <v>0.18043229782358189</v>
      </c>
      <c r="K16" s="104">
        <v>0.31354405651889988</v>
      </c>
      <c r="L16" s="104">
        <v>0.46487831990658723</v>
      </c>
      <c r="M16" s="104">
        <v>0.35103641712899586</v>
      </c>
      <c r="N16" s="104">
        <v>0.22451867904946152</v>
      </c>
      <c r="O16" s="104">
        <v>0.15690233121134167</v>
      </c>
      <c r="P16" s="104">
        <v>9.8919736214121735E-3</v>
      </c>
      <c r="Q16" s="104">
        <v>1.1792279807310586E-2</v>
      </c>
      <c r="R16" s="104">
        <v>2.9866047319730971E-2</v>
      </c>
      <c r="S16" s="104">
        <v>6.9232344648594013E-2</v>
      </c>
      <c r="T16" s="104">
        <v>4.6442463020239175E-2</v>
      </c>
      <c r="U16" s="104">
        <v>0</v>
      </c>
      <c r="V16" s="104">
        <v>5.6829882824839403E-2</v>
      </c>
      <c r="W16" s="104">
        <v>9.6875500098949588E-2</v>
      </c>
      <c r="X16" s="104">
        <v>0.20005562813059333</v>
      </c>
      <c r="Y16" s="104">
        <v>0.23263211299623554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6.4641186903409184E-2</v>
      </c>
      <c r="F17" s="98">
        <v>1.2324948625934902E-2</v>
      </c>
      <c r="G17" s="98">
        <v>9.364016685458618E-3</v>
      </c>
      <c r="H17" s="98">
        <v>3.1237080315358354E-2</v>
      </c>
      <c r="I17" s="98">
        <v>4.0312762206513753E-2</v>
      </c>
      <c r="J17" s="98">
        <v>8.6606593210185906E-2</v>
      </c>
      <c r="K17" s="98">
        <v>0.1529584203212431</v>
      </c>
      <c r="L17" s="98">
        <v>0.2216974553610572</v>
      </c>
      <c r="M17" s="98">
        <v>0.14987773645991698</v>
      </c>
      <c r="N17" s="98">
        <v>9.3287909279892278E-2</v>
      </c>
      <c r="O17" s="98">
        <v>6.3544144923655649E-2</v>
      </c>
      <c r="P17" s="98">
        <v>4.2786614024977725E-3</v>
      </c>
      <c r="Q17" s="98">
        <v>4.7820395262625857E-3</v>
      </c>
      <c r="R17" s="98">
        <v>1.1757889354233664E-2</v>
      </c>
      <c r="S17" s="98">
        <v>2.8162028536016896E-2</v>
      </c>
      <c r="T17" s="98">
        <v>1.9350523281417432E-2</v>
      </c>
      <c r="U17" s="98">
        <v>0</v>
      </c>
      <c r="V17" s="98">
        <v>2.5071686576559993E-2</v>
      </c>
      <c r="W17" s="98">
        <v>3.8127350943939771E-2</v>
      </c>
      <c r="X17" s="98">
        <v>8.4442914596244659E-2</v>
      </c>
      <c r="Y17" s="98">
        <v>8.633723319798961E-2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6.7731075231347943E-2</v>
      </c>
      <c r="F18" s="98">
        <v>1.2734108927497835E-2</v>
      </c>
      <c r="G18" s="98">
        <v>1.0341740774853799E-2</v>
      </c>
      <c r="H18" s="98">
        <v>3.1635965202250912E-2</v>
      </c>
      <c r="I18" s="98">
        <v>4.2102631313223504E-2</v>
      </c>
      <c r="J18" s="98">
        <v>9.3825704613395969E-2</v>
      </c>
      <c r="K18" s="98">
        <v>0.16058563619765678</v>
      </c>
      <c r="L18" s="98">
        <v>0.24318086454553006</v>
      </c>
      <c r="M18" s="98">
        <v>0.20115868066907888</v>
      </c>
      <c r="N18" s="98">
        <v>0.13123076976956924</v>
      </c>
      <c r="O18" s="98">
        <v>9.3358186287686024E-2</v>
      </c>
      <c r="P18" s="98">
        <v>5.6133122189144019E-3</v>
      </c>
      <c r="Q18" s="98">
        <v>7.0102402810480009E-3</v>
      </c>
      <c r="R18" s="98">
        <v>1.8108157965497307E-2</v>
      </c>
      <c r="S18" s="98">
        <v>4.1070316112577117E-2</v>
      </c>
      <c r="T18" s="98">
        <v>2.7091939738821746E-2</v>
      </c>
      <c r="U18" s="98">
        <v>0</v>
      </c>
      <c r="V18" s="98">
        <v>3.1758196248279413E-2</v>
      </c>
      <c r="W18" s="98">
        <v>5.8748149155009817E-2</v>
      </c>
      <c r="X18" s="98">
        <v>0.11561271353434867</v>
      </c>
      <c r="Y18" s="98">
        <v>0.14629487979824593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0.38403207812632334</v>
      </c>
      <c r="D19" s="122">
        <v>0.50936852027798851</v>
      </c>
      <c r="E19" s="122">
        <v>0.57062590667937862</v>
      </c>
      <c r="F19" s="122">
        <v>0.84819908186597115</v>
      </c>
      <c r="G19" s="122">
        <v>0.59054554038683094</v>
      </c>
      <c r="H19" s="122">
        <v>1.0206945658846562</v>
      </c>
      <c r="I19" s="122">
        <v>0.5758987409596984</v>
      </c>
      <c r="J19" s="122">
        <v>1.4834946239287072</v>
      </c>
      <c r="K19" s="122">
        <v>1.7928303905693181</v>
      </c>
      <c r="L19" s="122">
        <v>2.3500382031974665</v>
      </c>
      <c r="M19" s="122">
        <v>1.8979331915649769</v>
      </c>
      <c r="N19" s="122">
        <v>1.7810298321849412</v>
      </c>
      <c r="O19" s="122">
        <v>1.3130392799060644</v>
      </c>
      <c r="P19" s="122">
        <v>4.265436282864097E-2</v>
      </c>
      <c r="Q19" s="122">
        <v>6.8702922173648637E-2</v>
      </c>
      <c r="R19" s="122">
        <v>0.15223550826188245</v>
      </c>
      <c r="S19" s="122">
        <v>0.30488695645601355</v>
      </c>
      <c r="T19" s="122">
        <v>0.18576196501719161</v>
      </c>
      <c r="U19" s="122">
        <v>0</v>
      </c>
      <c r="V19" s="122">
        <v>0.31168705749816306</v>
      </c>
      <c r="W19" s="122">
        <v>0.61692593505031945</v>
      </c>
      <c r="X19" s="122">
        <v>0.58542491255918538</v>
      </c>
      <c r="Y19" s="122">
        <v>1.1174450889309431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5.498114497219901E-4</v>
      </c>
      <c r="D20" s="98">
        <v>8.8174319925974221E-4</v>
      </c>
      <c r="E20" s="98">
        <v>1.0873942198470097E-3</v>
      </c>
      <c r="F20" s="98">
        <v>2.1190174917227311E-3</v>
      </c>
      <c r="G20" s="98">
        <v>1.2864900792705096E-3</v>
      </c>
      <c r="H20" s="98">
        <v>3.5615994231959248E-3</v>
      </c>
      <c r="I20" s="98">
        <v>7.2145021338907876E-4</v>
      </c>
      <c r="J20" s="98">
        <v>1.3149743126770844E-2</v>
      </c>
      <c r="K20" s="98">
        <v>1.5343855222092863E-2</v>
      </c>
      <c r="L20" s="98">
        <v>1.9595574680648081E-2</v>
      </c>
      <c r="M20" s="98">
        <v>1.440612276659093E-2</v>
      </c>
      <c r="N20" s="98">
        <v>9.0621167662320798E-3</v>
      </c>
      <c r="O20" s="98">
        <v>5.9731959195036934E-3</v>
      </c>
      <c r="P20" s="98">
        <v>1.6065343067783511E-4</v>
      </c>
      <c r="Q20" s="98">
        <v>1.6903037045664052E-4</v>
      </c>
      <c r="R20" s="98">
        <v>3.2768852925130248E-4</v>
      </c>
      <c r="S20" s="98">
        <v>1.7787972547440604E-3</v>
      </c>
      <c r="T20" s="98">
        <v>1.3781339878698147E-3</v>
      </c>
      <c r="U20" s="98">
        <v>0</v>
      </c>
      <c r="V20" s="98">
        <v>2.7642742487102339E-4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2.9666206080989931E-2</v>
      </c>
      <c r="D21" s="98">
        <v>1.5125821439680687E-2</v>
      </c>
      <c r="E21" s="98">
        <v>1.4611972606968622E-2</v>
      </c>
      <c r="F21" s="98">
        <v>3.1621929818815502E-2</v>
      </c>
      <c r="G21" s="98">
        <v>7.348090709325167E-3</v>
      </c>
      <c r="H21" s="98">
        <v>3.4429953760238913E-2</v>
      </c>
      <c r="I21" s="98">
        <v>5.0784354716486573E-4</v>
      </c>
      <c r="J21" s="98">
        <v>1.9780347796979226E-2</v>
      </c>
      <c r="K21" s="98">
        <v>1.6014188065386837E-2</v>
      </c>
      <c r="L21" s="98">
        <v>5.2939770493879566E-2</v>
      </c>
      <c r="M21" s="98">
        <v>0.13363259934865249</v>
      </c>
      <c r="N21" s="98">
        <v>0.14083087772628528</v>
      </c>
      <c r="O21" s="98">
        <v>4.5919436707153885E-2</v>
      </c>
      <c r="P21" s="98">
        <v>2.6428249207455182E-3</v>
      </c>
      <c r="Q21" s="98">
        <v>8.9910707397670563E-4</v>
      </c>
      <c r="R21" s="98">
        <v>1.3137979877612013E-4</v>
      </c>
      <c r="S21" s="98">
        <v>6.4895621718553901E-3</v>
      </c>
      <c r="T21" s="98">
        <v>8.2106378651319711E-3</v>
      </c>
      <c r="U21" s="98">
        <v>0</v>
      </c>
      <c r="V21" s="98">
        <v>1.155870777784216E-2</v>
      </c>
      <c r="W21" s="98">
        <v>8.1280718782001272E-4</v>
      </c>
      <c r="X21" s="98">
        <v>1.0190429947208352E-3</v>
      </c>
      <c r="Y21" s="98">
        <v>1.8227843565588617E-3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0.35381606059561144</v>
      </c>
      <c r="D22" s="33">
        <v>0.49336095563904808</v>
      </c>
      <c r="E22" s="33">
        <v>0.55492653985256302</v>
      </c>
      <c r="F22" s="33">
        <v>0.81445813455543292</v>
      </c>
      <c r="G22" s="33">
        <v>0.58191095959823524</v>
      </c>
      <c r="H22" s="33">
        <v>0.98270301270122151</v>
      </c>
      <c r="I22" s="33">
        <v>0.57466944719914448</v>
      </c>
      <c r="J22" s="33">
        <v>1.4505645330049572</v>
      </c>
      <c r="K22" s="33">
        <v>1.7614723472818385</v>
      </c>
      <c r="L22" s="33">
        <v>2.2775028580229386</v>
      </c>
      <c r="M22" s="33">
        <v>1.7498944694497334</v>
      </c>
      <c r="N22" s="33">
        <v>1.6311368376924238</v>
      </c>
      <c r="O22" s="33">
        <v>1.2611466472794068</v>
      </c>
      <c r="P22" s="33">
        <v>3.9850884477217616E-2</v>
      </c>
      <c r="Q22" s="33">
        <v>6.7634784729215289E-2</v>
      </c>
      <c r="R22" s="33">
        <v>0.15177643993385503</v>
      </c>
      <c r="S22" s="33">
        <v>0.29661859702941412</v>
      </c>
      <c r="T22" s="33">
        <v>0.17617319316418983</v>
      </c>
      <c r="U22" s="33">
        <v>0</v>
      </c>
      <c r="V22" s="33">
        <v>0.29985192229544988</v>
      </c>
      <c r="W22" s="33">
        <v>0.61611312786249939</v>
      </c>
      <c r="X22" s="33">
        <v>0.5844058695644645</v>
      </c>
      <c r="Y22" s="33">
        <v>1.1156223045743843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0.79273055089818845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2.7312529220039718E-2</v>
      </c>
      <c r="L24" s="117">
        <f t="shared" si="7"/>
        <v>1.1519667448796265</v>
      </c>
      <c r="M24" s="117">
        <f t="shared" si="7"/>
        <v>2.4456582524375547</v>
      </c>
      <c r="N24" s="117">
        <f t="shared" si="7"/>
        <v>3.8117276904866229</v>
      </c>
      <c r="O24" s="117">
        <f t="shared" si="7"/>
        <v>1.7664586068278736</v>
      </c>
      <c r="P24" s="117">
        <f t="shared" si="7"/>
        <v>1.7322463134400128</v>
      </c>
      <c r="Q24" s="117">
        <f t="shared" si="7"/>
        <v>0.65598006718359059</v>
      </c>
      <c r="R24" s="117">
        <f t="shared" ref="R24:V24" si="8">R25+R28+R30+R39</f>
        <v>0.97599298484743602</v>
      </c>
      <c r="S24" s="117">
        <f t="shared" si="8"/>
        <v>0.56843214901512706</v>
      </c>
      <c r="T24" s="117">
        <f t="shared" si="8"/>
        <v>0.79189429459289684</v>
      </c>
      <c r="U24" s="117">
        <f t="shared" si="8"/>
        <v>0.31482034556628524</v>
      </c>
      <c r="V24" s="117">
        <f t="shared" si="8"/>
        <v>0.36209321521556109</v>
      </c>
      <c r="W24" s="117">
        <f t="shared" ref="W24:Y24" si="9">W25+W28+W30+W39</f>
        <v>0.74275799019953326</v>
      </c>
      <c r="X24" s="117">
        <f t="shared" si="9"/>
        <v>0.64693655121642868</v>
      </c>
      <c r="Y24" s="117">
        <f t="shared" si="9"/>
        <v>0.86663982463431866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0.6667339341448254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1.3923893819317737E-2</v>
      </c>
      <c r="L25" s="122">
        <f t="shared" si="10"/>
        <v>0.94258456963539428</v>
      </c>
      <c r="M25" s="122">
        <f t="shared" si="10"/>
        <v>2.0340219946689326</v>
      </c>
      <c r="N25" s="122">
        <f t="shared" si="10"/>
        <v>3.2678538290988977</v>
      </c>
      <c r="O25" s="122">
        <f t="shared" si="10"/>
        <v>1.466390519027539</v>
      </c>
      <c r="P25" s="122">
        <f t="shared" si="10"/>
        <v>1.436007199105406</v>
      </c>
      <c r="Q25" s="122">
        <f t="shared" si="10"/>
        <v>0.53291271348867553</v>
      </c>
      <c r="R25" s="122">
        <f t="shared" ref="R25:V25" si="11">SUM(R26:R27)</f>
        <v>0.79211884473358052</v>
      </c>
      <c r="S25" s="122">
        <f t="shared" si="11"/>
        <v>0.45117467541702821</v>
      </c>
      <c r="T25" s="122">
        <f t="shared" si="11"/>
        <v>0.63225464906667894</v>
      </c>
      <c r="U25" s="122">
        <f t="shared" si="11"/>
        <v>0.24481679640073789</v>
      </c>
      <c r="V25" s="122">
        <f t="shared" si="11"/>
        <v>0.27562621033320234</v>
      </c>
      <c r="W25" s="122">
        <f t="shared" ref="W25:Y25" si="12">SUM(W26:W27)</f>
        <v>0.55280379700516213</v>
      </c>
      <c r="X25" s="122">
        <f t="shared" si="12"/>
        <v>0.44762700474092981</v>
      </c>
      <c r="Y25" s="122">
        <f t="shared" si="12"/>
        <v>0.59325826335737597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0.65275844587689902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1.3673320152699918E-2</v>
      </c>
      <c r="L26" s="98">
        <v>0.92533692274155355</v>
      </c>
      <c r="M26" s="98">
        <v>1.9988586685178222</v>
      </c>
      <c r="N26" s="98">
        <v>3.2108843174395236</v>
      </c>
      <c r="O26" s="98">
        <v>1.440876474646855</v>
      </c>
      <c r="P26" s="98">
        <v>1.4120826687063004</v>
      </c>
      <c r="Q26" s="98">
        <v>0.52393591012904384</v>
      </c>
      <c r="R26" s="98">
        <v>0.77868099708036453</v>
      </c>
      <c r="S26" s="98">
        <v>0.44350252031291459</v>
      </c>
      <c r="T26" s="98">
        <v>0.62160198795724431</v>
      </c>
      <c r="U26" s="98">
        <v>0.24067293151090094</v>
      </c>
      <c r="V26" s="98">
        <v>0.27094285239806748</v>
      </c>
      <c r="W26" s="98">
        <v>0.54346850665350532</v>
      </c>
      <c r="X26" s="98">
        <v>0.44018308334936018</v>
      </c>
      <c r="Y26" s="98">
        <v>0.58352759697865586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1.3975488267926422E-2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2.5057366661781946E-4</v>
      </c>
      <c r="L27" s="98">
        <v>1.7247646893840767E-2</v>
      </c>
      <c r="M27" s="98">
        <v>3.5163326151110577E-2</v>
      </c>
      <c r="N27" s="98">
        <v>5.6969511659374174E-2</v>
      </c>
      <c r="O27" s="98">
        <v>2.5514044380684053E-2</v>
      </c>
      <c r="P27" s="98">
        <v>2.3924530399105682E-2</v>
      </c>
      <c r="Q27" s="98">
        <v>8.9768033596317187E-3</v>
      </c>
      <c r="R27" s="98">
        <v>1.3437847653215951E-2</v>
      </c>
      <c r="S27" s="98">
        <v>7.672155104113597E-3</v>
      </c>
      <c r="T27" s="98">
        <v>1.0652661109434651E-2</v>
      </c>
      <c r="U27" s="98">
        <v>4.1438648898369495E-3</v>
      </c>
      <c r="V27" s="98">
        <v>4.6833579351348836E-3</v>
      </c>
      <c r="W27" s="98">
        <v>9.33529035165683E-3</v>
      </c>
      <c r="X27" s="98">
        <v>7.4439213915696092E-3</v>
      </c>
      <c r="Y27" s="98">
        <v>9.730666378720082E-3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1.257973233627594E-4</v>
      </c>
      <c r="L28" s="122">
        <f t="shared" si="13"/>
        <v>1.8978132711201634E-3</v>
      </c>
      <c r="M28" s="122">
        <f t="shared" si="13"/>
        <v>4.2342115781347708E-3</v>
      </c>
      <c r="N28" s="122">
        <f t="shared" si="13"/>
        <v>6.6479468560632108E-3</v>
      </c>
      <c r="O28" s="122">
        <f t="shared" si="13"/>
        <v>5.499207574988443E-3</v>
      </c>
      <c r="P28" s="122">
        <f t="shared" si="13"/>
        <v>4.8057314987125172E-3</v>
      </c>
      <c r="Q28" s="122">
        <f t="shared" si="13"/>
        <v>4.8667724097153035E-3</v>
      </c>
      <c r="R28" s="122">
        <f t="shared" si="13"/>
        <v>9.0088105136453839E-3</v>
      </c>
      <c r="S28" s="122">
        <f t="shared" si="13"/>
        <v>6.1987024394897245E-3</v>
      </c>
      <c r="T28" s="122">
        <f t="shared" si="13"/>
        <v>9.4733564435543934E-3</v>
      </c>
      <c r="U28" s="122">
        <f t="shared" si="13"/>
        <v>3.6781910468340613E-3</v>
      </c>
      <c r="V28" s="122">
        <f t="shared" si="13"/>
        <v>4.0975447108768286E-3</v>
      </c>
      <c r="W28" s="122">
        <f t="shared" si="13"/>
        <v>6.0987771199938574E-3</v>
      </c>
      <c r="X28" s="122">
        <f t="shared" si="13"/>
        <v>5.2629215339249731E-3</v>
      </c>
      <c r="Y28" s="122">
        <f t="shared" si="13"/>
        <v>4.7487030552255012E-3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1.257973233627594E-4</v>
      </c>
      <c r="L29" s="98">
        <v>1.8978132711201634E-3</v>
      </c>
      <c r="M29" s="98">
        <v>4.2342115781347708E-3</v>
      </c>
      <c r="N29" s="98">
        <v>6.6479468560632108E-3</v>
      </c>
      <c r="O29" s="98">
        <v>5.499207574988443E-3</v>
      </c>
      <c r="P29" s="98">
        <v>4.8057314987125172E-3</v>
      </c>
      <c r="Q29" s="98">
        <v>4.8667724097153035E-3</v>
      </c>
      <c r="R29" s="98">
        <v>9.0088105136453839E-3</v>
      </c>
      <c r="S29" s="98">
        <v>6.1987024394897245E-3</v>
      </c>
      <c r="T29" s="98">
        <v>9.4733564435543934E-3</v>
      </c>
      <c r="U29" s="98">
        <v>3.6781910468340613E-3</v>
      </c>
      <c r="V29" s="98">
        <v>4.0975447108768286E-3</v>
      </c>
      <c r="W29" s="98">
        <v>6.0987771199938574E-3</v>
      </c>
      <c r="X29" s="98">
        <v>5.2629215339249731E-3</v>
      </c>
      <c r="Y29" s="98">
        <v>4.7487030552255012E-3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8.4879538108727906E-2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8.5511001327809536E-3</v>
      </c>
      <c r="L30" s="122">
        <v>0.13157566868900175</v>
      </c>
      <c r="M30" s="122">
        <v>0.26025833990094338</v>
      </c>
      <c r="N30" s="122">
        <v>0.33172392954005764</v>
      </c>
      <c r="O30" s="122">
        <v>0.1803495651263998</v>
      </c>
      <c r="P30" s="122">
        <v>0.18960672733521672</v>
      </c>
      <c r="Q30" s="122">
        <v>7.5446406883983672E-2</v>
      </c>
      <c r="R30" s="122">
        <v>0.11208799185934123</v>
      </c>
      <c r="S30" s="122">
        <v>7.2706277030026772E-2</v>
      </c>
      <c r="T30" s="122">
        <v>9.9698540488334542E-2</v>
      </c>
      <c r="U30" s="122">
        <v>4.4300765966109122E-2</v>
      </c>
      <c r="V30" s="122">
        <v>5.4904434679002981E-2</v>
      </c>
      <c r="W30" s="122">
        <v>0.11130768590534817</v>
      </c>
      <c r="X30" s="122">
        <v>0.12279865292581695</v>
      </c>
      <c r="Y30" s="122">
        <v>0.15986848915179619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8.4879538108727906E-2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7.5445381535870536E-3</v>
      </c>
      <c r="L35" s="101">
        <v>0.11262183977566873</v>
      </c>
      <c r="M35" s="101">
        <v>0.2244976781559842</v>
      </c>
      <c r="N35" s="101">
        <v>0.29844492566298353</v>
      </c>
      <c r="O35" s="101">
        <v>0.16343311298781249</v>
      </c>
      <c r="P35" s="101">
        <v>0.16547770756709917</v>
      </c>
      <c r="Q35" s="101">
        <v>6.7678476534723531E-2</v>
      </c>
      <c r="R35" s="101">
        <v>9.873950125663189E-2</v>
      </c>
      <c r="S35" s="101">
        <v>6.3298041125047971E-2</v>
      </c>
      <c r="T35" s="101">
        <v>8.5683964643020083E-2</v>
      </c>
      <c r="U35" s="101">
        <v>3.9343259001249138E-2</v>
      </c>
      <c r="V35" s="101">
        <v>4.9125124561222706E-2</v>
      </c>
      <c r="W35" s="101">
        <v>9.766188619111052E-2</v>
      </c>
      <c r="X35" s="101">
        <v>9.4736551242340053E-2</v>
      </c>
      <c r="Y35" s="101">
        <v>0.13316307910702507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1.0065619791939E-3</v>
      </c>
      <c r="L36" s="104">
        <v>1.8953828913333016E-2</v>
      </c>
      <c r="M36" s="104">
        <v>3.5760661744959198E-2</v>
      </c>
      <c r="N36" s="104">
        <v>3.3279003877074123E-2</v>
      </c>
      <c r="O36" s="104">
        <v>1.6916452138587317E-2</v>
      </c>
      <c r="P36" s="104">
        <v>2.4129019768117543E-2</v>
      </c>
      <c r="Q36" s="104">
        <v>7.7679303492601453E-3</v>
      </c>
      <c r="R36" s="104">
        <v>1.334849060270934E-2</v>
      </c>
      <c r="S36" s="104">
        <v>9.4082359049788029E-3</v>
      </c>
      <c r="T36" s="104">
        <v>1.4014575845314466E-2</v>
      </c>
      <c r="U36" s="104">
        <v>4.9575069648599849E-3</v>
      </c>
      <c r="V36" s="104">
        <v>5.7793101177802779E-3</v>
      </c>
      <c r="W36" s="104">
        <v>1.3645799714237655E-2</v>
      </c>
      <c r="X36" s="104">
        <v>2.8062101683476892E-2</v>
      </c>
      <c r="Y36" s="104">
        <v>2.6705410044771109E-2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4.9103826748392646E-4</v>
      </c>
      <c r="L37" s="98">
        <v>9.0389580660141695E-3</v>
      </c>
      <c r="M37" s="98">
        <v>1.5268293473590473E-2</v>
      </c>
      <c r="N37" s="98">
        <v>1.3827485123969332E-2</v>
      </c>
      <c r="O37" s="98">
        <v>6.8510230408276767E-3</v>
      </c>
      <c r="P37" s="98">
        <v>1.0436734822915128E-2</v>
      </c>
      <c r="Q37" s="98">
        <v>3.1500736561888452E-3</v>
      </c>
      <c r="R37" s="98">
        <v>5.2551338271333743E-3</v>
      </c>
      <c r="S37" s="98">
        <v>3.8270408054853098E-3</v>
      </c>
      <c r="T37" s="98">
        <v>5.8392548228065819E-3</v>
      </c>
      <c r="U37" s="98">
        <v>2.0621597828064954E-3</v>
      </c>
      <c r="V37" s="98">
        <v>2.5496630416840665E-3</v>
      </c>
      <c r="W37" s="98">
        <v>5.3705858971983102E-3</v>
      </c>
      <c r="X37" s="98">
        <v>1.1844933721645178E-2</v>
      </c>
      <c r="Y37" s="98">
        <v>9.9112335996391337E-3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5.1552371170997355E-4</v>
      </c>
      <c r="L38" s="98">
        <v>9.9148708473188463E-3</v>
      </c>
      <c r="M38" s="98">
        <v>2.0492368271368726E-2</v>
      </c>
      <c r="N38" s="98">
        <v>1.9451518753104791E-2</v>
      </c>
      <c r="O38" s="98">
        <v>1.0065429097759641E-2</v>
      </c>
      <c r="P38" s="98">
        <v>1.3692284945202415E-2</v>
      </c>
      <c r="Q38" s="98">
        <v>4.6178566930713E-3</v>
      </c>
      <c r="R38" s="98">
        <v>8.0933567755759658E-3</v>
      </c>
      <c r="S38" s="98">
        <v>5.581195099493493E-3</v>
      </c>
      <c r="T38" s="98">
        <v>8.1753210225078837E-3</v>
      </c>
      <c r="U38" s="98">
        <v>2.8953471820534894E-3</v>
      </c>
      <c r="V38" s="98">
        <v>3.2296470760962109E-3</v>
      </c>
      <c r="W38" s="98">
        <v>8.2752138170393442E-3</v>
      </c>
      <c r="X38" s="98">
        <v>1.6217167961831713E-2</v>
      </c>
      <c r="Y38" s="98">
        <v>1.6794176445131977E-2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4.1117078644635131E-2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4.7117379445782703E-3</v>
      </c>
      <c r="L39" s="122">
        <v>7.5908693284110165E-2</v>
      </c>
      <c r="M39" s="122">
        <v>0.14714370628954404</v>
      </c>
      <c r="N39" s="122">
        <v>0.20550198499160433</v>
      </c>
      <c r="O39" s="122">
        <v>0.11421931509894624</v>
      </c>
      <c r="P39" s="122">
        <v>0.10182665550067772</v>
      </c>
      <c r="Q39" s="122">
        <v>4.2754174401216136E-2</v>
      </c>
      <c r="R39" s="122">
        <v>6.2777337740868772E-2</v>
      </c>
      <c r="S39" s="122">
        <v>3.8352494128582375E-2</v>
      </c>
      <c r="T39" s="122">
        <v>5.0467748594329016E-2</v>
      </c>
      <c r="U39" s="122">
        <v>2.2024592152604144E-2</v>
      </c>
      <c r="V39" s="122">
        <v>2.7465025492478985E-2</v>
      </c>
      <c r="W39" s="122">
        <v>7.2547730169029004E-2</v>
      </c>
      <c r="X39" s="122">
        <v>7.1247972015756916E-2</v>
      </c>
      <c r="Y39" s="122">
        <v>0.108764369069921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3.1956415886165096E-3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4.0304164594094389E-5</v>
      </c>
      <c r="L40" s="98">
        <v>1.7387305780185165E-3</v>
      </c>
      <c r="M40" s="98">
        <v>1.0417595110513232E-2</v>
      </c>
      <c r="N40" s="98">
        <v>1.6338121236000452E-2</v>
      </c>
      <c r="O40" s="98">
        <v>4.024811185487592E-3</v>
      </c>
      <c r="P40" s="98">
        <v>6.3698857064122738E-3</v>
      </c>
      <c r="Q40" s="98">
        <v>5.6194192123544095E-4</v>
      </c>
      <c r="R40" s="98">
        <v>4.3793266258706718E-5</v>
      </c>
      <c r="S40" s="98">
        <v>8.2845474534324107E-4</v>
      </c>
      <c r="T40" s="98">
        <v>2.2237144218065752E-3</v>
      </c>
      <c r="U40" s="98">
        <v>9.177836920728318E-4</v>
      </c>
      <c r="V40" s="98">
        <v>9.9967202402959218E-4</v>
      </c>
      <c r="W40" s="98">
        <v>1.0837429170933502E-4</v>
      </c>
      <c r="X40" s="98">
        <v>1.3896040837102299E-4</v>
      </c>
      <c r="Y40" s="98">
        <v>1.5623865913361672E-4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3.7921437056018623E-2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4.6714337799841762E-3</v>
      </c>
      <c r="L41" s="33">
        <v>7.4169962706091649E-2</v>
      </c>
      <c r="M41" s="33">
        <v>0.1367261111790308</v>
      </c>
      <c r="N41" s="33">
        <v>0.18916386375560387</v>
      </c>
      <c r="O41" s="33">
        <v>0.11019450391345866</v>
      </c>
      <c r="P41" s="33">
        <v>9.5456769794265456E-2</v>
      </c>
      <c r="Q41" s="33">
        <v>4.2192232479980697E-2</v>
      </c>
      <c r="R41" s="33">
        <v>6.2733544474610062E-2</v>
      </c>
      <c r="S41" s="33">
        <v>3.7524039383239137E-2</v>
      </c>
      <c r="T41" s="33">
        <v>4.8244034172522439E-2</v>
      </c>
      <c r="U41" s="33">
        <v>2.1106808460531312E-2</v>
      </c>
      <c r="V41" s="33">
        <v>2.6465353468449394E-2</v>
      </c>
      <c r="W41" s="33">
        <v>7.2439355877319672E-2</v>
      </c>
      <c r="X41" s="33">
        <v>7.1109011607385891E-2</v>
      </c>
      <c r="Y41" s="33">
        <v>0.10860813041078739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40.539840868656746</v>
      </c>
      <c r="D62" s="117">
        <f t="shared" si="21"/>
        <v>36.539448102212219</v>
      </c>
      <c r="E62" s="117">
        <f t="shared" si="21"/>
        <v>45.446925816875428</v>
      </c>
      <c r="F62" s="117">
        <f t="shared" si="21"/>
        <v>39.352722791167366</v>
      </c>
      <c r="G62" s="117">
        <f t="shared" si="21"/>
        <v>35.116236180693321</v>
      </c>
      <c r="H62" s="117">
        <f t="shared" si="21"/>
        <v>18.216719926763023</v>
      </c>
      <c r="I62" s="117">
        <f t="shared" si="21"/>
        <v>16.042740018099426</v>
      </c>
      <c r="J62" s="117">
        <f t="shared" si="21"/>
        <v>37.444256864159065</v>
      </c>
      <c r="K62" s="117">
        <f t="shared" si="21"/>
        <v>26.316050018405544</v>
      </c>
      <c r="L62" s="117">
        <f t="shared" si="21"/>
        <v>36.735836314900332</v>
      </c>
      <c r="M62" s="117">
        <f t="shared" si="21"/>
        <v>29.655917080200396</v>
      </c>
      <c r="N62" s="117">
        <f t="shared" si="21"/>
        <v>38.696757957017027</v>
      </c>
      <c r="O62" s="117">
        <f t="shared" si="21"/>
        <v>32.587366223688505</v>
      </c>
      <c r="P62" s="117">
        <f t="shared" si="21"/>
        <v>20.443770562637994</v>
      </c>
      <c r="Q62" s="117">
        <f t="shared" si="21"/>
        <v>43.922966950105184</v>
      </c>
      <c r="R62" s="117">
        <f t="shared" ref="R62:V62" si="22">R63+R66+R68+R77</f>
        <v>51.820779673124065</v>
      </c>
      <c r="S62" s="117">
        <f t="shared" si="22"/>
        <v>40.130967060017703</v>
      </c>
      <c r="T62" s="117">
        <f t="shared" si="22"/>
        <v>30.641449272195462</v>
      </c>
      <c r="U62" s="117">
        <f t="shared" si="22"/>
        <v>29.010726355893297</v>
      </c>
      <c r="V62" s="117">
        <f t="shared" si="22"/>
        <v>22.746321190903963</v>
      </c>
      <c r="W62" s="117">
        <f t="shared" ref="W62:Y62" si="23">W63+W66+W68+W77</f>
        <v>24.777236093252988</v>
      </c>
      <c r="X62" s="117">
        <f t="shared" si="23"/>
        <v>6.8871789442317439</v>
      </c>
      <c r="Y62" s="117">
        <f t="shared" si="23"/>
        <v>17.764356396607482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33.720110554351642</v>
      </c>
      <c r="D63" s="122">
        <f t="shared" si="24"/>
        <v>30.179877565833145</v>
      </c>
      <c r="E63" s="122">
        <f t="shared" si="24"/>
        <v>37.40082432211527</v>
      </c>
      <c r="F63" s="122">
        <f t="shared" si="24"/>
        <v>32.331816078893723</v>
      </c>
      <c r="G63" s="122">
        <f t="shared" si="24"/>
        <v>28.426890215364217</v>
      </c>
      <c r="H63" s="122">
        <f t="shared" si="24"/>
        <v>14.798932879986705</v>
      </c>
      <c r="I63" s="122">
        <f t="shared" si="24"/>
        <v>13.048864987216458</v>
      </c>
      <c r="J63" s="122">
        <f t="shared" si="24"/>
        <v>30.384205700235896</v>
      </c>
      <c r="K63" s="122">
        <f t="shared" si="24"/>
        <v>21.547417327248489</v>
      </c>
      <c r="L63" s="122">
        <f t="shared" si="24"/>
        <v>30.583273374242903</v>
      </c>
      <c r="M63" s="122">
        <f t="shared" si="24"/>
        <v>24.796812568753975</v>
      </c>
      <c r="N63" s="122">
        <f t="shared" si="24"/>
        <v>32.330793687845038</v>
      </c>
      <c r="O63" s="122">
        <f t="shared" si="24"/>
        <v>27.2707189732198</v>
      </c>
      <c r="P63" s="122">
        <f t="shared" si="24"/>
        <v>16.819720770449251</v>
      </c>
      <c r="Q63" s="122">
        <f t="shared" si="24"/>
        <v>35.752253875873436</v>
      </c>
      <c r="R63" s="122">
        <f t="shared" ref="R63:V63" si="25">SUM(R64:R65)</f>
        <v>41.94443588261889</v>
      </c>
      <c r="S63" s="122">
        <f t="shared" si="25"/>
        <v>32.013077978536671</v>
      </c>
      <c r="T63" s="122">
        <f t="shared" si="25"/>
        <v>24.16673415472523</v>
      </c>
      <c r="U63" s="122">
        <f t="shared" si="25"/>
        <v>22.66999116264488</v>
      </c>
      <c r="V63" s="122">
        <f t="shared" si="25"/>
        <v>17.386509549208522</v>
      </c>
      <c r="W63" s="122">
        <f t="shared" ref="W63:Y63" si="26">SUM(W64:W65)</f>
        <v>18.615739203490662</v>
      </c>
      <c r="X63" s="122">
        <f t="shared" si="26"/>
        <v>4.9235547594830171</v>
      </c>
      <c r="Y63" s="122">
        <f t="shared" si="26"/>
        <v>11.094823640410109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33.013299358293395</v>
      </c>
      <c r="D64" s="98">
        <v>29.567955170587421</v>
      </c>
      <c r="E64" s="98">
        <v>36.650358225207732</v>
      </c>
      <c r="F64" s="98">
        <v>31.697112393674484</v>
      </c>
      <c r="G64" s="98">
        <v>27.87927994667616</v>
      </c>
      <c r="H64" s="98">
        <v>14.515824500467625</v>
      </c>
      <c r="I64" s="98">
        <v>12.809497248927936</v>
      </c>
      <c r="J64" s="98">
        <v>29.833570109889308</v>
      </c>
      <c r="K64" s="98">
        <v>21.159651129380602</v>
      </c>
      <c r="L64" s="98">
        <v>30.023653031401111</v>
      </c>
      <c r="M64" s="98">
        <v>24.368135587802755</v>
      </c>
      <c r="N64" s="98">
        <v>31.76716091101903</v>
      </c>
      <c r="O64" s="98">
        <v>26.796229861930868</v>
      </c>
      <c r="P64" s="98">
        <v>16.539496603656932</v>
      </c>
      <c r="Q64" s="98">
        <v>35.150014626210336</v>
      </c>
      <c r="R64" s="98">
        <v>41.232872279457432</v>
      </c>
      <c r="S64" s="98">
        <v>31.468700572193114</v>
      </c>
      <c r="T64" s="98">
        <v>23.759556398971096</v>
      </c>
      <c r="U64" s="98">
        <v>22.286270021722725</v>
      </c>
      <c r="V64" s="98">
        <v>17.091083191304651</v>
      </c>
      <c r="W64" s="98">
        <v>18.3013720961792</v>
      </c>
      <c r="X64" s="98">
        <v>4.8416773164143354</v>
      </c>
      <c r="Y64" s="98">
        <v>10.912845513776695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0.70681119605824516</v>
      </c>
      <c r="D65" s="98">
        <v>0.61192239524572445</v>
      </c>
      <c r="E65" s="98">
        <v>0.75046609690753807</v>
      </c>
      <c r="F65" s="98">
        <v>0.63470368521924103</v>
      </c>
      <c r="G65" s="98">
        <v>0.54761026868805707</v>
      </c>
      <c r="H65" s="98">
        <v>0.28310837951907908</v>
      </c>
      <c r="I65" s="98">
        <v>0.23936773828852212</v>
      </c>
      <c r="J65" s="98">
        <v>0.55063559034658871</v>
      </c>
      <c r="K65" s="98">
        <v>0.38776619786788546</v>
      </c>
      <c r="L65" s="98">
        <v>0.55962034284179329</v>
      </c>
      <c r="M65" s="98">
        <v>0.42867698095121876</v>
      </c>
      <c r="N65" s="98">
        <v>0.56363277682600621</v>
      </c>
      <c r="O65" s="98">
        <v>0.47448911128893195</v>
      </c>
      <c r="P65" s="98">
        <v>0.28022416679231776</v>
      </c>
      <c r="Q65" s="98">
        <v>0.60223924966310038</v>
      </c>
      <c r="R65" s="98">
        <v>0.71156360316145695</v>
      </c>
      <c r="S65" s="98">
        <v>0.54437740634355414</v>
      </c>
      <c r="T65" s="98">
        <v>0.40717775575413345</v>
      </c>
      <c r="U65" s="98">
        <v>0.38372114092215492</v>
      </c>
      <c r="V65" s="98">
        <v>0.29542635790387051</v>
      </c>
      <c r="W65" s="98">
        <v>0.31436710731146333</v>
      </c>
      <c r="X65" s="98">
        <v>8.1877443068681707E-2</v>
      </c>
      <c r="Y65" s="98">
        <v>0.18197812663341328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1.3532939832284192E-2</v>
      </c>
      <c r="F66" s="122">
        <f t="shared" si="27"/>
        <v>2.6384638961799232E-2</v>
      </c>
      <c r="G66" s="122">
        <f t="shared" si="27"/>
        <v>3.1459204596486059E-2</v>
      </c>
      <c r="H66" s="122">
        <f t="shared" si="27"/>
        <v>1.9440809452431099E-2</v>
      </c>
      <c r="I66" s="122">
        <f t="shared" si="27"/>
        <v>1.786562164337822E-2</v>
      </c>
      <c r="J66" s="122">
        <f t="shared" si="27"/>
        <v>3.8310516149971011E-2</v>
      </c>
      <c r="K66" s="122">
        <f t="shared" si="27"/>
        <v>3.5223250541572618E-2</v>
      </c>
      <c r="L66" s="122">
        <f t="shared" si="27"/>
        <v>5.6058484316164829E-2</v>
      </c>
      <c r="M66" s="122">
        <f t="shared" si="27"/>
        <v>5.1832590008201507E-2</v>
      </c>
      <c r="N66" s="122">
        <f t="shared" si="27"/>
        <v>7.7401095538450246E-2</v>
      </c>
      <c r="O66" s="122">
        <f t="shared" si="27"/>
        <v>9.5843332021227148E-2</v>
      </c>
      <c r="P66" s="122">
        <f t="shared" si="27"/>
        <v>6.423661103279063E-2</v>
      </c>
      <c r="Q66" s="122">
        <f t="shared" si="27"/>
        <v>0.34668596400971974</v>
      </c>
      <c r="R66" s="122">
        <f t="shared" si="27"/>
        <v>0.46585033313982055</v>
      </c>
      <c r="S66" s="122">
        <f t="shared" si="27"/>
        <v>0.42564423417829433</v>
      </c>
      <c r="T66" s="122">
        <f t="shared" si="27"/>
        <v>0.38082892903088655</v>
      </c>
      <c r="U66" s="122">
        <f t="shared" si="27"/>
        <v>0.35070752024813467</v>
      </c>
      <c r="V66" s="122">
        <f t="shared" si="27"/>
        <v>0.25537344830435293</v>
      </c>
      <c r="W66" s="122">
        <f t="shared" si="27"/>
        <v>0.18454447803833263</v>
      </c>
      <c r="X66" s="122">
        <f t="shared" si="27"/>
        <v>5.3887740053883963E-2</v>
      </c>
      <c r="Y66" s="122">
        <f t="shared" si="27"/>
        <v>0.11545866251920826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1.3532939832284192E-2</v>
      </c>
      <c r="F67" s="98">
        <v>2.6384638961799232E-2</v>
      </c>
      <c r="G67" s="98">
        <v>3.1459204596486059E-2</v>
      </c>
      <c r="H67" s="98">
        <v>1.9440809452431099E-2</v>
      </c>
      <c r="I67" s="98">
        <v>1.786562164337822E-2</v>
      </c>
      <c r="J67" s="98">
        <v>3.8310516149971011E-2</v>
      </c>
      <c r="K67" s="98">
        <v>3.5223250541572618E-2</v>
      </c>
      <c r="L67" s="98">
        <v>5.6058484316164829E-2</v>
      </c>
      <c r="M67" s="98">
        <v>5.1832590008201507E-2</v>
      </c>
      <c r="N67" s="98">
        <v>7.7401095538450246E-2</v>
      </c>
      <c r="O67" s="98">
        <v>9.5843332021227148E-2</v>
      </c>
      <c r="P67" s="98">
        <v>6.423661103279063E-2</v>
      </c>
      <c r="Q67" s="98">
        <v>0.34668596400971974</v>
      </c>
      <c r="R67" s="98">
        <v>0.46585033313982055</v>
      </c>
      <c r="S67" s="98">
        <v>0.42564423417829433</v>
      </c>
      <c r="T67" s="98">
        <v>0.38082892903088655</v>
      </c>
      <c r="U67" s="98">
        <v>0.35070752024813467</v>
      </c>
      <c r="V67" s="98">
        <v>0.25537344830435293</v>
      </c>
      <c r="W67" s="98">
        <v>0.18454447803833263</v>
      </c>
      <c r="X67" s="98">
        <v>5.3887740053883963E-2</v>
      </c>
      <c r="Y67" s="98">
        <v>0.11545866251920826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4.6109146205183169</v>
      </c>
      <c r="D68" s="122">
        <v>4.3071334401671404</v>
      </c>
      <c r="E68" s="122">
        <v>5.4271745398288482</v>
      </c>
      <c r="F68" s="122">
        <v>4.6914383167021061</v>
      </c>
      <c r="G68" s="122">
        <v>4.490991553034589</v>
      </c>
      <c r="H68" s="122">
        <v>2.2390122699822079</v>
      </c>
      <c r="I68" s="122">
        <v>2.0123887338867394</v>
      </c>
      <c r="J68" s="122">
        <v>4.641845107040071</v>
      </c>
      <c r="K68" s="122">
        <v>3.0324906330119714</v>
      </c>
      <c r="L68" s="122">
        <v>3.8672452366761165</v>
      </c>
      <c r="M68" s="122">
        <v>3.0641502704783306</v>
      </c>
      <c r="N68" s="122">
        <v>3.893315650837911</v>
      </c>
      <c r="O68" s="122">
        <v>3.212418876649338</v>
      </c>
      <c r="P68" s="122">
        <v>2.3087454512412218</v>
      </c>
      <c r="Q68" s="122">
        <v>4.9713100180385865</v>
      </c>
      <c r="R68" s="122">
        <v>6.0394344541341924</v>
      </c>
      <c r="S68" s="122">
        <v>5.0556810862842463</v>
      </c>
      <c r="T68" s="122">
        <v>4.0481171705489016</v>
      </c>
      <c r="U68" s="122">
        <v>3.9912454217370783</v>
      </c>
      <c r="V68" s="122">
        <v>3.3707267547963027</v>
      </c>
      <c r="W68" s="122">
        <v>3.6398142882010238</v>
      </c>
      <c r="X68" s="122">
        <v>1.2104987845040811</v>
      </c>
      <c r="Y68" s="122">
        <v>3.894618494392609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4.3503323530321856</v>
      </c>
      <c r="D69" s="98">
        <v>4.2157381464708648</v>
      </c>
      <c r="E69" s="98">
        <v>5.1067518393225484</v>
      </c>
      <c r="F69" s="98">
        <v>4.2904767248666165</v>
      </c>
      <c r="G69" s="98">
        <v>3.9937937467038669</v>
      </c>
      <c r="H69" s="98">
        <v>2.2374795236706153</v>
      </c>
      <c r="I69" s="98">
        <v>2.0098956690360219</v>
      </c>
      <c r="J69" s="98">
        <v>3.8150947036009049</v>
      </c>
      <c r="K69" s="98">
        <v>3.0267312193981399</v>
      </c>
      <c r="L69" s="98">
        <v>3.8569310997796795</v>
      </c>
      <c r="M69" s="98">
        <v>2.9573411181277165</v>
      </c>
      <c r="N69" s="98">
        <v>3.3881224299411197</v>
      </c>
      <c r="O69" s="98">
        <v>3.2083446753310874</v>
      </c>
      <c r="P69" s="98">
        <v>2.151494821967181</v>
      </c>
      <c r="Q69" s="98">
        <v>4.6486126334078897</v>
      </c>
      <c r="R69" s="98">
        <v>5.6289044844950213</v>
      </c>
      <c r="S69" s="98">
        <v>4.9255730055176254</v>
      </c>
      <c r="T69" s="98">
        <v>3.8922873491047625</v>
      </c>
      <c r="U69" s="98">
        <v>3.7539334211006712</v>
      </c>
      <c r="V69" s="98">
        <v>3.0423133183417814</v>
      </c>
      <c r="W69" s="98">
        <v>3.2230832929396853</v>
      </c>
      <c r="X69" s="98">
        <v>0.88748511804173769</v>
      </c>
      <c r="Y69" s="98">
        <v>2.4064815168828768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9.9532963095114394E-3</v>
      </c>
      <c r="F70" s="98">
        <v>1.0584040801276677E-3</v>
      </c>
      <c r="G70" s="98">
        <v>1.9090939476043051E-3</v>
      </c>
      <c r="H70" s="98">
        <v>1.5327463115924213E-3</v>
      </c>
      <c r="I70" s="98">
        <v>2.4930648507177139E-3</v>
      </c>
      <c r="J70" s="98">
        <v>4.9645149976710514E-3</v>
      </c>
      <c r="K70" s="98">
        <v>5.7594136138316657E-3</v>
      </c>
      <c r="L70" s="98">
        <v>1.0314136896436846E-2</v>
      </c>
      <c r="M70" s="98">
        <v>3.4561363013395465E-3</v>
      </c>
      <c r="N70" s="98">
        <v>5.1331062441121343E-3</v>
      </c>
      <c r="O70" s="98">
        <v>4.0742013182504628E-3</v>
      </c>
      <c r="P70" s="98">
        <v>0</v>
      </c>
      <c r="Q70" s="98">
        <v>3.9690475926304029E-3</v>
      </c>
      <c r="R70" s="98">
        <v>1.0298016237373839E-2</v>
      </c>
      <c r="S70" s="98">
        <v>4.1247729471339759E-3</v>
      </c>
      <c r="T70" s="98">
        <v>3.3677219004349247E-3</v>
      </c>
      <c r="U70" s="98">
        <v>2.8618050207575713E-3</v>
      </c>
      <c r="V70" s="98">
        <v>3.8030106017988658E-3</v>
      </c>
      <c r="W70" s="98">
        <v>1.118385259730648E-2</v>
      </c>
      <c r="X70" s="98">
        <v>1.096559167707085E-3</v>
      </c>
      <c r="Y70" s="98">
        <v>1.3298625505802599E-2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4.8609997373035415E-3</v>
      </c>
      <c r="F71" s="101">
        <v>5.2055392698502009E-4</v>
      </c>
      <c r="G71" s="101">
        <v>9.0744833285709274E-4</v>
      </c>
      <c r="H71" s="101">
        <v>7.6139597428870808E-4</v>
      </c>
      <c r="I71" s="101">
        <v>1.2192432177078642E-3</v>
      </c>
      <c r="J71" s="101">
        <v>2.3831310494300075E-3</v>
      </c>
      <c r="K71" s="101">
        <v>2.8092263065943512E-3</v>
      </c>
      <c r="L71" s="101">
        <v>4.9214065563068458E-3</v>
      </c>
      <c r="M71" s="101">
        <v>1.4747004829575943E-3</v>
      </c>
      <c r="N71" s="101">
        <v>2.1328249526524233E-3</v>
      </c>
      <c r="O71" s="101">
        <v>1.651015768584828E-3</v>
      </c>
      <c r="P71" s="101">
        <v>0</v>
      </c>
      <c r="Q71" s="101">
        <v>1.6090033327059851E-3</v>
      </c>
      <c r="R71" s="101">
        <v>4.0561507305126501E-3</v>
      </c>
      <c r="S71" s="101">
        <v>1.6782777856530202E-3</v>
      </c>
      <c r="T71" s="101">
        <v>1.4032090318469061E-3</v>
      </c>
      <c r="U71" s="101">
        <v>1.1904762076877457E-3</v>
      </c>
      <c r="V71" s="101">
        <v>1.6775778325345506E-3</v>
      </c>
      <c r="W71" s="101">
        <v>4.4065342544784315E-3</v>
      </c>
      <c r="X71" s="101">
        <v>4.6247390543351416E-4</v>
      </c>
      <c r="Y71" s="101">
        <v>4.9428198139274395E-3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5.0922965722078979E-3</v>
      </c>
      <c r="F72" s="104">
        <v>5.3785015314264763E-4</v>
      </c>
      <c r="G72" s="104">
        <v>1.0016456147472123E-3</v>
      </c>
      <c r="H72" s="104">
        <v>7.7135033730371314E-4</v>
      </c>
      <c r="I72" s="104">
        <v>1.2738216330098499E-3</v>
      </c>
      <c r="J72" s="104">
        <v>2.5813839482410439E-3</v>
      </c>
      <c r="K72" s="104">
        <v>2.9501873072373141E-3</v>
      </c>
      <c r="L72" s="104">
        <v>5.3927303401299998E-3</v>
      </c>
      <c r="M72" s="104">
        <v>1.9814358183819522E-3</v>
      </c>
      <c r="N72" s="104">
        <v>3.000281291459711E-3</v>
      </c>
      <c r="O72" s="104">
        <v>2.4231855496656351E-3</v>
      </c>
      <c r="P72" s="104">
        <v>0</v>
      </c>
      <c r="Q72" s="104">
        <v>2.3600442599244179E-3</v>
      </c>
      <c r="R72" s="104">
        <v>6.2418655068611903E-3</v>
      </c>
      <c r="S72" s="104">
        <v>2.4464951614809553E-3</v>
      </c>
      <c r="T72" s="104">
        <v>1.9645128685880186E-3</v>
      </c>
      <c r="U72" s="104">
        <v>1.6713288130698258E-3</v>
      </c>
      <c r="V72" s="104">
        <v>2.125432769264315E-3</v>
      </c>
      <c r="W72" s="104">
        <v>6.777318342828049E-3</v>
      </c>
      <c r="X72" s="104">
        <v>6.3408526227357075E-4</v>
      </c>
      <c r="Y72" s="104">
        <v>8.3558056918751605E-3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0.26058226748613156</v>
      </c>
      <c r="D73" s="101">
        <v>9.1395293696275831E-2</v>
      </c>
      <c r="E73" s="101">
        <v>0.27509127727368943</v>
      </c>
      <c r="F73" s="101">
        <v>0.39398206023218729</v>
      </c>
      <c r="G73" s="101">
        <v>0.48704228127200849</v>
      </c>
      <c r="H73" s="101">
        <v>0</v>
      </c>
      <c r="I73" s="101">
        <v>0</v>
      </c>
      <c r="J73" s="101">
        <v>0.7540338176348057</v>
      </c>
      <c r="K73" s="101">
        <v>0</v>
      </c>
      <c r="L73" s="101">
        <v>0</v>
      </c>
      <c r="M73" s="101">
        <v>8.9180155357702975E-2</v>
      </c>
      <c r="N73" s="101">
        <v>0.44982073689885971</v>
      </c>
      <c r="O73" s="101">
        <v>0</v>
      </c>
      <c r="P73" s="101">
        <v>0.13728178532801244</v>
      </c>
      <c r="Q73" s="101">
        <v>0.28606559376226154</v>
      </c>
      <c r="R73" s="101">
        <v>0.35269596168711326</v>
      </c>
      <c r="S73" s="101">
        <v>0.10972342185327379</v>
      </c>
      <c r="T73" s="101">
        <v>0.13097990299249251</v>
      </c>
      <c r="U73" s="101">
        <v>0.20814505661843374</v>
      </c>
      <c r="V73" s="101">
        <v>0.29025563793036158</v>
      </c>
      <c r="W73" s="101">
        <v>0.35589965859733735</v>
      </c>
      <c r="X73" s="101">
        <v>0.24823145964834517</v>
      </c>
      <c r="Y73" s="101">
        <v>1.2282104858680829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3.537812692309919E-2</v>
      </c>
      <c r="F74" s="104">
        <v>5.921127523173979E-3</v>
      </c>
      <c r="G74" s="104">
        <v>8.246431111108999E-3</v>
      </c>
      <c r="H74" s="104">
        <v>0</v>
      </c>
      <c r="I74" s="104">
        <v>0</v>
      </c>
      <c r="J74" s="104">
        <v>6.7752070806689726E-2</v>
      </c>
      <c r="K74" s="104">
        <v>0</v>
      </c>
      <c r="L74" s="104">
        <v>0</v>
      </c>
      <c r="M74" s="104">
        <v>1.4172860691571757E-2</v>
      </c>
      <c r="N74" s="104">
        <v>5.0239377753819897E-2</v>
      </c>
      <c r="O74" s="104">
        <v>0</v>
      </c>
      <c r="P74" s="104">
        <v>1.9968843946028311E-2</v>
      </c>
      <c r="Q74" s="104">
        <v>3.2662743275804713E-2</v>
      </c>
      <c r="R74" s="104">
        <v>4.7535991714684353E-2</v>
      </c>
      <c r="S74" s="104">
        <v>1.6259885966213361E-2</v>
      </c>
      <c r="T74" s="104">
        <v>2.148219655121195E-2</v>
      </c>
      <c r="U74" s="104">
        <v>2.6305138997216246E-2</v>
      </c>
      <c r="V74" s="104">
        <v>3.4354787922360547E-2</v>
      </c>
      <c r="W74" s="104">
        <v>4.9647484066694461E-2</v>
      </c>
      <c r="X74" s="104">
        <v>7.368564764629093E-2</v>
      </c>
      <c r="Y74" s="104">
        <v>0.24662786613584653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1.7276157994493602E-2</v>
      </c>
      <c r="F75" s="98">
        <v>2.9122241479002295E-3</v>
      </c>
      <c r="G75" s="98">
        <v>3.9186374172843121E-3</v>
      </c>
      <c r="H75" s="98">
        <v>0</v>
      </c>
      <c r="I75" s="98">
        <v>0</v>
      </c>
      <c r="J75" s="98">
        <v>3.2520652379209411E-2</v>
      </c>
      <c r="K75" s="98">
        <v>0</v>
      </c>
      <c r="L75" s="98">
        <v>0</v>
      </c>
      <c r="M75" s="98">
        <v>6.0512134239164338E-3</v>
      </c>
      <c r="N75" s="98">
        <v>2.0874550545276014E-2</v>
      </c>
      <c r="O75" s="98">
        <v>0</v>
      </c>
      <c r="P75" s="98">
        <v>8.6372977844814854E-3</v>
      </c>
      <c r="Q75" s="98">
        <v>1.3245490433854304E-2</v>
      </c>
      <c r="R75" s="98">
        <v>1.8714325499503741E-2</v>
      </c>
      <c r="S75" s="98">
        <v>6.61412487034961E-3</v>
      </c>
      <c r="T75" s="98">
        <v>8.950682575104979E-3</v>
      </c>
      <c r="U75" s="98">
        <v>1.0942072316932425E-2</v>
      </c>
      <c r="V75" s="98">
        <v>1.5156330303344172E-2</v>
      </c>
      <c r="W75" s="98">
        <v>1.9539791242998105E-2</v>
      </c>
      <c r="X75" s="98">
        <v>3.1102503385223142E-2</v>
      </c>
      <c r="Y75" s="98">
        <v>9.1531505764372731E-2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1.8101968928605588E-2</v>
      </c>
      <c r="F76" s="98">
        <v>3.0089033752737494E-3</v>
      </c>
      <c r="G76" s="98">
        <v>4.3277936938246869E-3</v>
      </c>
      <c r="H76" s="98">
        <v>0</v>
      </c>
      <c r="I76" s="98">
        <v>0</v>
      </c>
      <c r="J76" s="98">
        <v>3.5231418427480315E-2</v>
      </c>
      <c r="K76" s="98">
        <v>0</v>
      </c>
      <c r="L76" s="98">
        <v>0</v>
      </c>
      <c r="M76" s="98">
        <v>8.1216472676553225E-3</v>
      </c>
      <c r="N76" s="98">
        <v>2.936482720854388E-2</v>
      </c>
      <c r="O76" s="98">
        <v>0</v>
      </c>
      <c r="P76" s="98">
        <v>1.1331546161546828E-2</v>
      </c>
      <c r="Q76" s="98">
        <v>1.9417252841950412E-2</v>
      </c>
      <c r="R76" s="98">
        <v>2.8821666215180609E-2</v>
      </c>
      <c r="S76" s="98">
        <v>9.6457610958637519E-3</v>
      </c>
      <c r="T76" s="98">
        <v>1.2531513976106971E-2</v>
      </c>
      <c r="U76" s="98">
        <v>1.536306668028382E-2</v>
      </c>
      <c r="V76" s="98">
        <v>1.9198457619016372E-2</v>
      </c>
      <c r="W76" s="98">
        <v>3.0107692823696356E-2</v>
      </c>
      <c r="X76" s="98">
        <v>4.2583144261067796E-2</v>
      </c>
      <c r="Y76" s="98">
        <v>0.15509636037147381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2.2088156937867867</v>
      </c>
      <c r="D77" s="122">
        <v>2.052437096211932</v>
      </c>
      <c r="E77" s="122">
        <v>2.6053940150990273</v>
      </c>
      <c r="F77" s="122">
        <v>2.3030837566097357</v>
      </c>
      <c r="G77" s="122">
        <v>2.1668952076980235</v>
      </c>
      <c r="H77" s="122">
        <v>1.1593339673416769</v>
      </c>
      <c r="I77" s="122">
        <v>0.96362067535285112</v>
      </c>
      <c r="J77" s="122">
        <v>2.3798955407331324</v>
      </c>
      <c r="K77" s="122">
        <v>1.7009188076035122</v>
      </c>
      <c r="L77" s="122">
        <v>2.2292592196651455</v>
      </c>
      <c r="M77" s="122">
        <v>1.7431216509598932</v>
      </c>
      <c r="N77" s="122">
        <v>2.3952475227956267</v>
      </c>
      <c r="O77" s="122">
        <v>2.0083850417981424</v>
      </c>
      <c r="P77" s="122">
        <v>1.2510677299147299</v>
      </c>
      <c r="Q77" s="122">
        <v>2.8527170921834397</v>
      </c>
      <c r="R77" s="122">
        <v>3.3710590032311609</v>
      </c>
      <c r="S77" s="122">
        <v>2.636563761018496</v>
      </c>
      <c r="T77" s="122">
        <v>2.0457690178904442</v>
      </c>
      <c r="U77" s="122">
        <v>1.9987822512632021</v>
      </c>
      <c r="V77" s="122">
        <v>1.733711438594786</v>
      </c>
      <c r="W77" s="122">
        <v>2.3371381235229691</v>
      </c>
      <c r="X77" s="122">
        <v>0.69923766019076294</v>
      </c>
      <c r="Y77" s="122">
        <v>2.6594555992855566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1.9479423595565895</v>
      </c>
      <c r="D78" s="98">
        <v>2.0176552490752497</v>
      </c>
      <c r="E78" s="98">
        <v>2.474145614068179</v>
      </c>
      <c r="F78" s="98">
        <v>2.1694361648763989</v>
      </c>
      <c r="G78" s="98">
        <v>1.9432123681191737</v>
      </c>
      <c r="H78" s="98">
        <v>1.1395408506303035</v>
      </c>
      <c r="I78" s="98">
        <v>0.92554292242420388</v>
      </c>
      <c r="J78" s="98">
        <v>2.032197274983258</v>
      </c>
      <c r="K78" s="98">
        <v>1.6113070352143035</v>
      </c>
      <c r="L78" s="98">
        <v>1.9557648755240231</v>
      </c>
      <c r="M78" s="98">
        <v>1.7069557284334906</v>
      </c>
      <c r="N78" s="98">
        <v>2.1691750112116281</v>
      </c>
      <c r="O78" s="98">
        <v>1.7373877641407058</v>
      </c>
      <c r="P78" s="98">
        <v>1.208826767910727</v>
      </c>
      <c r="Q78" s="98">
        <v>2.8203838487000374</v>
      </c>
      <c r="R78" s="98">
        <v>3.3159115906355559</v>
      </c>
      <c r="S78" s="98">
        <v>2.57824718033199</v>
      </c>
      <c r="T78" s="98">
        <v>1.9753615919506304</v>
      </c>
      <c r="U78" s="98">
        <v>1.8945045666070057</v>
      </c>
      <c r="V78" s="98">
        <v>1.5626717699013062</v>
      </c>
      <c r="W78" s="98">
        <v>2.0274409470021637</v>
      </c>
      <c r="X78" s="98">
        <v>0.56846005360360008</v>
      </c>
      <c r="Y78" s="98">
        <v>1.9631099987236773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0.26087333423019704</v>
      </c>
      <c r="D79" s="33">
        <v>3.478184713668217E-2</v>
      </c>
      <c r="E79" s="33">
        <v>0.13124840103084828</v>
      </c>
      <c r="F79" s="33">
        <v>0.13364759173333693</v>
      </c>
      <c r="G79" s="33">
        <v>0.22368283957884949</v>
      </c>
      <c r="H79" s="33">
        <v>1.9793116711373453E-2</v>
      </c>
      <c r="I79" s="33">
        <v>3.8077752928647256E-2</v>
      </c>
      <c r="J79" s="33">
        <v>0.34769826574987417</v>
      </c>
      <c r="K79" s="33">
        <v>8.9611772389208644E-2</v>
      </c>
      <c r="L79" s="33">
        <v>0.27349434414112261</v>
      </c>
      <c r="M79" s="33">
        <v>3.6165922526402605E-2</v>
      </c>
      <c r="N79" s="33">
        <v>0.22607251158399849</v>
      </c>
      <c r="O79" s="33">
        <v>0.2709972776574367</v>
      </c>
      <c r="P79" s="33">
        <v>4.2240962004003006E-2</v>
      </c>
      <c r="Q79" s="33">
        <v>3.2333243483402302E-2</v>
      </c>
      <c r="R79" s="33">
        <v>5.5147412595604899E-2</v>
      </c>
      <c r="S79" s="33">
        <v>5.8316580686505845E-2</v>
      </c>
      <c r="T79" s="33">
        <v>7.0407425939813736E-2</v>
      </c>
      <c r="U79" s="33">
        <v>0.10427768465619636</v>
      </c>
      <c r="V79" s="33">
        <v>0.17103966869347983</v>
      </c>
      <c r="W79" s="33">
        <v>0.30969717652080564</v>
      </c>
      <c r="X79" s="33">
        <v>0.13077760658716286</v>
      </c>
      <c r="Y79" s="33">
        <v>0.69634560056187922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17.553097788416061</v>
      </c>
      <c r="D81" s="117">
        <f t="shared" si="28"/>
        <v>26.829778955642219</v>
      </c>
      <c r="E81" s="117">
        <f t="shared" si="28"/>
        <v>27.803785151814999</v>
      </c>
      <c r="F81" s="117">
        <f t="shared" si="28"/>
        <v>32.910503699796436</v>
      </c>
      <c r="G81" s="117">
        <f t="shared" si="28"/>
        <v>35.637853013849011</v>
      </c>
      <c r="H81" s="117">
        <f t="shared" si="28"/>
        <v>32.884186412089129</v>
      </c>
      <c r="I81" s="117">
        <f t="shared" si="28"/>
        <v>37.169784381198838</v>
      </c>
      <c r="J81" s="117">
        <f t="shared" si="28"/>
        <v>37.362146024930269</v>
      </c>
      <c r="K81" s="117">
        <f t="shared" si="28"/>
        <v>31.080903787962896</v>
      </c>
      <c r="L81" s="117">
        <f t="shared" si="28"/>
        <v>24.403601183913459</v>
      </c>
      <c r="M81" s="117">
        <f t="shared" si="28"/>
        <v>40.051097779654199</v>
      </c>
      <c r="N81" s="117">
        <f t="shared" si="28"/>
        <v>44.17944175116903</v>
      </c>
      <c r="O81" s="117">
        <f t="shared" si="28"/>
        <v>54.101627271237788</v>
      </c>
      <c r="P81" s="117">
        <f t="shared" si="28"/>
        <v>61.43184041617527</v>
      </c>
      <c r="Q81" s="117">
        <f t="shared" si="28"/>
        <v>35.278907154724507</v>
      </c>
      <c r="R81" s="117">
        <f t="shared" ref="R81:V81" si="29">R82+R85+R87+R100</f>
        <v>31.503653372254732</v>
      </c>
      <c r="S81" s="117">
        <f t="shared" si="29"/>
        <v>30.50377772987752</v>
      </c>
      <c r="T81" s="117">
        <f t="shared" si="29"/>
        <v>47.828363801536852</v>
      </c>
      <c r="U81" s="117">
        <f t="shared" si="29"/>
        <v>60.80114968903807</v>
      </c>
      <c r="V81" s="117">
        <f t="shared" si="29"/>
        <v>34.262419436604205</v>
      </c>
      <c r="W81" s="117">
        <f t="shared" ref="W81:Y81" si="30">W82+W85+W87+W100</f>
        <v>40.345652376786624</v>
      </c>
      <c r="X81" s="117">
        <f t="shared" si="30"/>
        <v>16.310855119894239</v>
      </c>
      <c r="Y81" s="117">
        <f t="shared" si="30"/>
        <v>29.631099077461776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14.533011397381998</v>
      </c>
      <c r="D82" s="122">
        <f t="shared" si="31"/>
        <v>22.179069437317686</v>
      </c>
      <c r="E82" s="122">
        <f t="shared" si="31"/>
        <v>22.810981620323869</v>
      </c>
      <c r="F82" s="122">
        <f t="shared" si="31"/>
        <v>26.98682039587818</v>
      </c>
      <c r="G82" s="122">
        <f t="shared" si="31"/>
        <v>28.990185980413539</v>
      </c>
      <c r="H82" s="122">
        <f t="shared" si="31"/>
        <v>26.517492933100222</v>
      </c>
      <c r="I82" s="122">
        <f t="shared" si="31"/>
        <v>30.192296090954244</v>
      </c>
      <c r="J82" s="122">
        <f t="shared" si="31"/>
        <v>30.455670476234324</v>
      </c>
      <c r="K82" s="122">
        <f t="shared" si="31"/>
        <v>25.551086449912194</v>
      </c>
      <c r="L82" s="122">
        <f t="shared" si="31"/>
        <v>20.104304350144059</v>
      </c>
      <c r="M82" s="122">
        <f t="shared" si="31"/>
        <v>33.492266863937267</v>
      </c>
      <c r="N82" s="122">
        <f t="shared" si="31"/>
        <v>36.907354629692783</v>
      </c>
      <c r="O82" s="122">
        <f t="shared" si="31"/>
        <v>45.053500747737381</v>
      </c>
      <c r="P82" s="122">
        <f t="shared" si="31"/>
        <v>50.808289652558592</v>
      </c>
      <c r="Q82" s="122">
        <f t="shared" si="31"/>
        <v>28.820233793192656</v>
      </c>
      <c r="R82" s="122">
        <f t="shared" ref="R82:V82" si="32">SUM(R83:R84)</f>
        <v>25.406956414185366</v>
      </c>
      <c r="S82" s="122">
        <f t="shared" si="32"/>
        <v>24.205998735501495</v>
      </c>
      <c r="T82" s="122">
        <f t="shared" si="32"/>
        <v>37.660553543306065</v>
      </c>
      <c r="U82" s="122">
        <f t="shared" si="32"/>
        <v>47.749006309093851</v>
      </c>
      <c r="V82" s="122">
        <f t="shared" si="32"/>
        <v>26.282006000866339</v>
      </c>
      <c r="W82" s="122">
        <f t="shared" ref="W82:Y82" si="33">SUM(W83:W84)</f>
        <v>30.42574989398123</v>
      </c>
      <c r="X82" s="122">
        <f t="shared" si="33"/>
        <v>11.800961518695486</v>
      </c>
      <c r="Y82" s="122">
        <f t="shared" si="33"/>
        <v>18.967110692606859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14.409608131953238</v>
      </c>
      <c r="D83" s="98">
        <v>21.996974446791867</v>
      </c>
      <c r="E83" s="98">
        <v>22.62566507358375</v>
      </c>
      <c r="F83" s="98">
        <v>26.772384069690581</v>
      </c>
      <c r="G83" s="98">
        <v>28.764189248317262</v>
      </c>
      <c r="H83" s="98">
        <v>26.312221496013244</v>
      </c>
      <c r="I83" s="98">
        <v>29.968292222875515</v>
      </c>
      <c r="J83" s="98">
        <v>30.232471246758575</v>
      </c>
      <c r="K83" s="98">
        <v>25.36515240691633</v>
      </c>
      <c r="L83" s="98">
        <v>19.955521445661013</v>
      </c>
      <c r="M83" s="98">
        <v>33.258239249606184</v>
      </c>
      <c r="N83" s="98">
        <v>36.647267163740871</v>
      </c>
      <c r="O83" s="98">
        <v>44.736634590101197</v>
      </c>
      <c r="P83" s="98">
        <v>50.466275134473612</v>
      </c>
      <c r="Q83" s="98">
        <v>28.624062789793072</v>
      </c>
      <c r="R83" s="98">
        <v>25.232777656370484</v>
      </c>
      <c r="S83" s="98">
        <v>24.039653838280746</v>
      </c>
      <c r="T83" s="98">
        <v>37.404149134992473</v>
      </c>
      <c r="U83" s="98">
        <v>47.422402024173174</v>
      </c>
      <c r="V83" s="98">
        <v>26.101535715959255</v>
      </c>
      <c r="W83" s="98">
        <v>30.21812427407696</v>
      </c>
      <c r="X83" s="98">
        <v>11.721671600231566</v>
      </c>
      <c r="Y83" s="98">
        <v>18.84143388950465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0.12340326542876007</v>
      </c>
      <c r="D84" s="98">
        <v>0.18209499052581871</v>
      </c>
      <c r="E84" s="98">
        <v>0.18531654674011974</v>
      </c>
      <c r="F84" s="98">
        <v>0.21443632618760017</v>
      </c>
      <c r="G84" s="98">
        <v>0.22599673209627608</v>
      </c>
      <c r="H84" s="98">
        <v>0.20527143708697809</v>
      </c>
      <c r="I84" s="98">
        <v>0.22400386807872841</v>
      </c>
      <c r="J84" s="98">
        <v>0.22319922947575035</v>
      </c>
      <c r="K84" s="98">
        <v>0.18593404299586494</v>
      </c>
      <c r="L84" s="98">
        <v>0.14878290448304476</v>
      </c>
      <c r="M84" s="98">
        <v>0.23402761433108138</v>
      </c>
      <c r="N84" s="98">
        <v>0.26008746595191018</v>
      </c>
      <c r="O84" s="98">
        <v>0.31686615763618081</v>
      </c>
      <c r="P84" s="98">
        <v>0.34201451808498023</v>
      </c>
      <c r="Q84" s="98">
        <v>0.19617100339958526</v>
      </c>
      <c r="R84" s="98">
        <v>0.17417875781488135</v>
      </c>
      <c r="S84" s="98">
        <v>0.16634489722075105</v>
      </c>
      <c r="T84" s="98">
        <v>0.25640440831359423</v>
      </c>
      <c r="U84" s="98">
        <v>0.32660428492067978</v>
      </c>
      <c r="V84" s="98">
        <v>0.18047028490708569</v>
      </c>
      <c r="W84" s="98">
        <v>0.20762561990427197</v>
      </c>
      <c r="X84" s="98">
        <v>7.9289918463918641E-2</v>
      </c>
      <c r="Y84" s="98">
        <v>0.12567680310220949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8.3630527053441678E-3</v>
      </c>
      <c r="F85" s="122">
        <f t="shared" si="34"/>
        <v>2.2361868895874687E-2</v>
      </c>
      <c r="G85" s="122">
        <f t="shared" si="34"/>
        <v>3.2299717696392179E-2</v>
      </c>
      <c r="H85" s="122">
        <f t="shared" si="34"/>
        <v>3.6006569619643519E-2</v>
      </c>
      <c r="I85" s="122">
        <f t="shared" si="34"/>
        <v>4.0650762290005506E-2</v>
      </c>
      <c r="J85" s="122">
        <f t="shared" si="34"/>
        <v>3.7343689243978059E-2</v>
      </c>
      <c r="K85" s="122">
        <f t="shared" si="34"/>
        <v>4.0380940799445764E-2</v>
      </c>
      <c r="L85" s="122">
        <f t="shared" si="34"/>
        <v>4.0875978147203527E-2</v>
      </c>
      <c r="M85" s="122">
        <f t="shared" si="34"/>
        <v>6.7893392545954084E-2</v>
      </c>
      <c r="N85" s="122">
        <f t="shared" si="34"/>
        <v>8.8322722516268368E-2</v>
      </c>
      <c r="O85" s="122">
        <f t="shared" si="34"/>
        <v>0.16851143211928873</v>
      </c>
      <c r="P85" s="122">
        <f t="shared" si="34"/>
        <v>0.17364709815347892</v>
      </c>
      <c r="Q85" s="122">
        <f t="shared" si="34"/>
        <v>0.26795876326432505</v>
      </c>
      <c r="R85" s="122">
        <f t="shared" si="34"/>
        <v>0.29800196883295388</v>
      </c>
      <c r="S85" s="122">
        <f t="shared" si="34"/>
        <v>0.33886240002543827</v>
      </c>
      <c r="T85" s="122">
        <f t="shared" si="34"/>
        <v>0.59492678465521587</v>
      </c>
      <c r="U85" s="122">
        <f t="shared" si="34"/>
        <v>0.70749205179103858</v>
      </c>
      <c r="V85" s="122">
        <f t="shared" si="34"/>
        <v>0.38336146250879977</v>
      </c>
      <c r="W85" s="122">
        <f t="shared" si="34"/>
        <v>0.31340937977746214</v>
      </c>
      <c r="X85" s="122">
        <f t="shared" si="34"/>
        <v>0.11853014585100588</v>
      </c>
      <c r="Y85" s="122">
        <f t="shared" si="34"/>
        <v>0.18501319550457002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8.3630527053441678E-3</v>
      </c>
      <c r="F86" s="98">
        <v>2.2361868895874687E-2</v>
      </c>
      <c r="G86" s="98">
        <v>3.2299717696392179E-2</v>
      </c>
      <c r="H86" s="98">
        <v>3.6006569619643519E-2</v>
      </c>
      <c r="I86" s="98">
        <v>4.0650762290005506E-2</v>
      </c>
      <c r="J86" s="98">
        <v>3.7343689243978059E-2</v>
      </c>
      <c r="K86" s="98">
        <v>4.0380940799445764E-2</v>
      </c>
      <c r="L86" s="98">
        <v>4.0875978147203527E-2</v>
      </c>
      <c r="M86" s="98">
        <v>6.7893392545954084E-2</v>
      </c>
      <c r="N86" s="98">
        <v>8.8322722516268368E-2</v>
      </c>
      <c r="O86" s="98">
        <v>0.16851143211928873</v>
      </c>
      <c r="P86" s="98">
        <v>0.17364709815347892</v>
      </c>
      <c r="Q86" s="98">
        <v>0.26795876326432505</v>
      </c>
      <c r="R86" s="98">
        <v>0.29800196883295388</v>
      </c>
      <c r="S86" s="98">
        <v>0.33886240002543827</v>
      </c>
      <c r="T86" s="98">
        <v>0.59492678465521587</v>
      </c>
      <c r="U86" s="98">
        <v>0.70749205179103858</v>
      </c>
      <c r="V86" s="98">
        <v>0.38336146250879977</v>
      </c>
      <c r="W86" s="98">
        <v>0.31340937977746214</v>
      </c>
      <c r="X86" s="98">
        <v>0.11853014585100588</v>
      </c>
      <c r="Y86" s="98">
        <v>0.18501319550457002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2.0344736016726395</v>
      </c>
      <c r="D87" s="122">
        <v>3.1421617221006035</v>
      </c>
      <c r="E87" s="122">
        <v>3.3626678272130079</v>
      </c>
      <c r="F87" s="122">
        <v>3.9706714637684186</v>
      </c>
      <c r="G87" s="122">
        <v>4.4460539212069827</v>
      </c>
      <c r="H87" s="122">
        <v>4.201990078186955</v>
      </c>
      <c r="I87" s="122">
        <v>4.6975583833216703</v>
      </c>
      <c r="J87" s="122">
        <v>4.5327846818128785</v>
      </c>
      <c r="K87" s="122">
        <v>3.542318030850673</v>
      </c>
      <c r="L87" s="122">
        <v>2.6960184801604665</v>
      </c>
      <c r="M87" s="122">
        <v>4.1429035126555487</v>
      </c>
      <c r="N87" s="122">
        <v>4.4360023744090551</v>
      </c>
      <c r="O87" s="122">
        <v>5.435452256421458</v>
      </c>
      <c r="P87" s="122">
        <v>6.7919187543637243</v>
      </c>
      <c r="Q87" s="122">
        <v>3.9399063404988537</v>
      </c>
      <c r="R87" s="122">
        <v>3.7127802894670796</v>
      </c>
      <c r="S87" s="122">
        <v>3.9076909501389707</v>
      </c>
      <c r="T87" s="122">
        <v>6.3599102332293267</v>
      </c>
      <c r="U87" s="122">
        <v>8.2404364761130626</v>
      </c>
      <c r="V87" s="122">
        <v>5.0280381573227739</v>
      </c>
      <c r="W87" s="122">
        <v>5.8440623619763485</v>
      </c>
      <c r="X87" s="122">
        <v>2.7644961680119309</v>
      </c>
      <c r="Y87" s="122">
        <v>6.279565174237673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4.4079715408022059E-2</v>
      </c>
      <c r="D88" s="98">
        <v>0.15032217639922732</v>
      </c>
      <c r="E88" s="98">
        <v>0.2013436095830243</v>
      </c>
      <c r="F88" s="98">
        <v>0.26290264772367161</v>
      </c>
      <c r="G88" s="98">
        <v>0.31500407080787418</v>
      </c>
      <c r="H88" s="98">
        <v>0.26396810794693837</v>
      </c>
      <c r="I88" s="98">
        <v>0.54246550286696082</v>
      </c>
      <c r="J88" s="98">
        <v>0.72636992880028617</v>
      </c>
      <c r="K88" s="98">
        <v>0.38805123668848618</v>
      </c>
      <c r="L88" s="98">
        <v>0.2490594062658408</v>
      </c>
      <c r="M88" s="98">
        <v>0.4966634675006793</v>
      </c>
      <c r="N88" s="98">
        <v>0.64217317523605311</v>
      </c>
      <c r="O88" s="98">
        <v>0.76527545582033885</v>
      </c>
      <c r="P88" s="98">
        <v>1.0388189825165177</v>
      </c>
      <c r="Q88" s="98">
        <v>0.51692318427902129</v>
      </c>
      <c r="R88" s="98">
        <v>0.89954497384266552</v>
      </c>
      <c r="S88" s="98">
        <v>1.031428214514059</v>
      </c>
      <c r="T88" s="98">
        <v>1.3798433846691749</v>
      </c>
      <c r="U88" s="98">
        <v>1.4527955536776258</v>
      </c>
      <c r="V88" s="98">
        <v>1.0721906116977808</v>
      </c>
      <c r="W88" s="98">
        <v>1.9115487202580266</v>
      </c>
      <c r="X88" s="98">
        <v>1.1817539480995669</v>
      </c>
      <c r="Y88" s="98">
        <v>2.2599999365990646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3.181679270332735E-4</v>
      </c>
      <c r="F89" s="98">
        <v>1.0414931273314542E-4</v>
      </c>
      <c r="G89" s="98">
        <v>1.1067111067337911E-4</v>
      </c>
      <c r="H89" s="98">
        <v>1.0607127998765088E-4</v>
      </c>
      <c r="I89" s="98">
        <v>5.3563615570866702E-4</v>
      </c>
      <c r="J89" s="98">
        <v>5.2982783437582057E-4</v>
      </c>
      <c r="K89" s="98">
        <v>6.1832153422207718E-4</v>
      </c>
      <c r="L89" s="98">
        <v>3.8476865001353991E-4</v>
      </c>
      <c r="M89" s="98">
        <v>8.4087999720367933E-4</v>
      </c>
      <c r="N89" s="98">
        <v>7.2165126807498248E-4</v>
      </c>
      <c r="O89" s="98">
        <v>6.8938779215724309E-4</v>
      </c>
      <c r="P89" s="98">
        <v>2.2195734200153869E-3</v>
      </c>
      <c r="Q89" s="98">
        <v>0</v>
      </c>
      <c r="R89" s="98">
        <v>1.2384090940183382E-3</v>
      </c>
      <c r="S89" s="98">
        <v>1.348185320558336E-3</v>
      </c>
      <c r="T89" s="98">
        <v>2.1951397487028883E-3</v>
      </c>
      <c r="U89" s="98">
        <v>1.8350338165716901E-3</v>
      </c>
      <c r="V89" s="98">
        <v>6.9478561568613278E-4</v>
      </c>
      <c r="W89" s="98">
        <v>4.2233702812321371E-3</v>
      </c>
      <c r="X89" s="98">
        <v>2.3646002192609671E-3</v>
      </c>
      <c r="Y89" s="98">
        <v>6.7664384481997235E-3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1.5536837452925393E-4</v>
      </c>
      <c r="F90" s="101">
        <v>5.1221833818880698E-5</v>
      </c>
      <c r="G90" s="101">
        <v>5.2593192792010495E-5</v>
      </c>
      <c r="H90" s="101">
        <v>5.2690955651351272E-5</v>
      </c>
      <c r="I90" s="101">
        <v>2.6201844784853309E-4</v>
      </c>
      <c r="J90" s="101">
        <v>2.5435223177259976E-4</v>
      </c>
      <c r="K90" s="101">
        <v>3.0164677964960928E-4</v>
      </c>
      <c r="L90" s="101">
        <v>1.8343624199580296E-4</v>
      </c>
      <c r="M90" s="101">
        <v>3.5891892455300252E-4</v>
      </c>
      <c r="N90" s="101">
        <v>2.9978883793193412E-4</v>
      </c>
      <c r="O90" s="101">
        <v>2.7919703420889111E-4</v>
      </c>
      <c r="P90" s="101">
        <v>9.6029514535340304E-4</v>
      </c>
      <c r="Q90" s="101">
        <v>0</v>
      </c>
      <c r="R90" s="101">
        <v>4.876100175362637E-4</v>
      </c>
      <c r="S90" s="101">
        <v>5.485426180871604E-4</v>
      </c>
      <c r="T90" s="101">
        <v>9.1475183022304721E-4</v>
      </c>
      <c r="U90" s="101">
        <v>7.6323433661040492E-4</v>
      </c>
      <c r="V90" s="101">
        <v>3.06346822884126E-4</v>
      </c>
      <c r="W90" s="101">
        <v>1.6639188790136242E-3</v>
      </c>
      <c r="X90" s="101">
        <v>9.9715350772199116E-4</v>
      </c>
      <c r="Y90" s="101">
        <v>2.5170509957366609E-3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1.6279955250401957E-4</v>
      </c>
      <c r="F91" s="104">
        <v>5.2927478914264714E-5</v>
      </c>
      <c r="G91" s="104">
        <v>5.8077917881368608E-5</v>
      </c>
      <c r="H91" s="104">
        <v>5.3380324336299612E-5</v>
      </c>
      <c r="I91" s="104">
        <v>2.7361770786013388E-4</v>
      </c>
      <c r="J91" s="104">
        <v>2.7547560260322081E-4</v>
      </c>
      <c r="K91" s="104">
        <v>3.1667475457246796E-4</v>
      </c>
      <c r="L91" s="104">
        <v>2.0133240801773692E-4</v>
      </c>
      <c r="M91" s="104">
        <v>4.8196107265067675E-4</v>
      </c>
      <c r="N91" s="104">
        <v>4.2186243014304836E-4</v>
      </c>
      <c r="O91" s="104">
        <v>4.1019075794835203E-4</v>
      </c>
      <c r="P91" s="104">
        <v>1.2592782746619841E-3</v>
      </c>
      <c r="Q91" s="104">
        <v>0</v>
      </c>
      <c r="R91" s="104">
        <v>7.5079907648207449E-4</v>
      </c>
      <c r="S91" s="104">
        <v>7.9964270247117567E-4</v>
      </c>
      <c r="T91" s="104">
        <v>1.280387918479841E-3</v>
      </c>
      <c r="U91" s="104">
        <v>1.0717994799612851E-3</v>
      </c>
      <c r="V91" s="104">
        <v>3.8843879280200673E-4</v>
      </c>
      <c r="W91" s="104">
        <v>2.5594514022185127E-3</v>
      </c>
      <c r="X91" s="104">
        <v>1.367446711538976E-3</v>
      </c>
      <c r="Y91" s="104">
        <v>4.249387452463063E-3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1.9903938862646173</v>
      </c>
      <c r="D96" s="101">
        <v>2.9918395457013762</v>
      </c>
      <c r="E96" s="101">
        <v>2.8010954393333058</v>
      </c>
      <c r="F96" s="101">
        <v>3.6529999715627111</v>
      </c>
      <c r="G96" s="101">
        <v>4.0619690281773417</v>
      </c>
      <c r="H96" s="101">
        <v>3.8108391614588295</v>
      </c>
      <c r="I96" s="101">
        <v>3.861098814660247</v>
      </c>
      <c r="J96" s="101">
        <v>3.492210315115682</v>
      </c>
      <c r="K96" s="101">
        <v>2.7779995419928012</v>
      </c>
      <c r="L96" s="101">
        <v>2.0939923265342237</v>
      </c>
      <c r="M96" s="101">
        <v>3.1439990206915969</v>
      </c>
      <c r="N96" s="101">
        <v>3.41218671840288</v>
      </c>
      <c r="O96" s="101">
        <v>4.2321657982632601</v>
      </c>
      <c r="P96" s="101">
        <v>5.0191514954974954</v>
      </c>
      <c r="Q96" s="101">
        <v>3.071928858146642</v>
      </c>
      <c r="R96" s="101">
        <v>2.478284641462662</v>
      </c>
      <c r="S96" s="101">
        <v>2.5036982857926895</v>
      </c>
      <c r="T96" s="101">
        <v>4.2775521012419393</v>
      </c>
      <c r="U96" s="101">
        <v>6.0244744618725115</v>
      </c>
      <c r="V96" s="101">
        <v>3.5371159948232007</v>
      </c>
      <c r="W96" s="101">
        <v>3.4472032474691785</v>
      </c>
      <c r="X96" s="101">
        <v>1.2188291225195329</v>
      </c>
      <c r="Y96" s="101">
        <v>3.3417591756858203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0.35991061036964422</v>
      </c>
      <c r="F97" s="104">
        <v>5.4664695169302627E-2</v>
      </c>
      <c r="G97" s="104">
        <v>6.8970151111093447E-2</v>
      </c>
      <c r="H97" s="104">
        <v>0.12707673750119966</v>
      </c>
      <c r="I97" s="104">
        <v>0.29345842963875435</v>
      </c>
      <c r="J97" s="104">
        <v>0.31367461006253472</v>
      </c>
      <c r="K97" s="104">
        <v>0.37564893063516352</v>
      </c>
      <c r="L97" s="104">
        <v>0.35258197871038838</v>
      </c>
      <c r="M97" s="104">
        <v>0.50140014446606829</v>
      </c>
      <c r="N97" s="104">
        <v>0.38092082950204681</v>
      </c>
      <c r="O97" s="104">
        <v>0.43732161454570184</v>
      </c>
      <c r="P97" s="104">
        <v>0.73172870292969483</v>
      </c>
      <c r="Q97" s="104">
        <v>0.3510542980731905</v>
      </c>
      <c r="R97" s="104">
        <v>0.33371226506773366</v>
      </c>
      <c r="S97" s="104">
        <v>0.37121626451166356</v>
      </c>
      <c r="T97" s="104">
        <v>0.70031960756950973</v>
      </c>
      <c r="U97" s="104">
        <v>0.76133142674635479</v>
      </c>
      <c r="V97" s="104">
        <v>0.41803676518610677</v>
      </c>
      <c r="W97" s="104">
        <v>0.48108702396791059</v>
      </c>
      <c r="X97" s="104">
        <v>0.36154849717357002</v>
      </c>
      <c r="Y97" s="104">
        <v>0.67103962350458857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0.17575471370082088</v>
      </c>
      <c r="F98" s="98">
        <v>2.6886069365436048E-2</v>
      </c>
      <c r="G98" s="98">
        <v>3.277405839910516E-2</v>
      </c>
      <c r="H98" s="98">
        <v>6.313526285961317E-2</v>
      </c>
      <c r="I98" s="98">
        <v>0.14354260031156579</v>
      </c>
      <c r="J98" s="98">
        <v>0.1505622312730924</v>
      </c>
      <c r="K98" s="98">
        <v>0.18325548142500134</v>
      </c>
      <c r="L98" s="98">
        <v>0.16814405864736032</v>
      </c>
      <c r="M98" s="98">
        <v>0.21407670271895091</v>
      </c>
      <c r="N98" s="98">
        <v>0.15827328013799608</v>
      </c>
      <c r="O98" s="98">
        <v>0.17711163268510069</v>
      </c>
      <c r="P98" s="98">
        <v>0.31650098131560628</v>
      </c>
      <c r="Q98" s="98">
        <v>0.14236055764294411</v>
      </c>
      <c r="R98" s="98">
        <v>0.1313783456783344</v>
      </c>
      <c r="S98" s="98">
        <v>0.15100171873817037</v>
      </c>
      <c r="T98" s="98">
        <v>0.29179225194842229</v>
      </c>
      <c r="U98" s="98">
        <v>0.31668882378814034</v>
      </c>
      <c r="V98" s="98">
        <v>0.1844256266818142</v>
      </c>
      <c r="W98" s="98">
        <v>0.18934171982250209</v>
      </c>
      <c r="X98" s="98">
        <v>0.15260859769113175</v>
      </c>
      <c r="Y98" s="98">
        <v>0.24904431169631475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0.18415589666882337</v>
      </c>
      <c r="F99" s="98">
        <v>2.7778625803866579E-2</v>
      </c>
      <c r="G99" s="98">
        <v>3.6196092711988294E-2</v>
      </c>
      <c r="H99" s="98">
        <v>6.394147464158649E-2</v>
      </c>
      <c r="I99" s="98">
        <v>0.14991582932718855</v>
      </c>
      <c r="J99" s="98">
        <v>0.16311237878944229</v>
      </c>
      <c r="K99" s="98">
        <v>0.19239344921016219</v>
      </c>
      <c r="L99" s="98">
        <v>0.18443792006302806</v>
      </c>
      <c r="M99" s="98">
        <v>0.28732344174711744</v>
      </c>
      <c r="N99" s="98">
        <v>0.22264754936405073</v>
      </c>
      <c r="O99" s="98">
        <v>0.26020998186060118</v>
      </c>
      <c r="P99" s="98">
        <v>0.41522772161408861</v>
      </c>
      <c r="Q99" s="98">
        <v>0.20869374043024638</v>
      </c>
      <c r="R99" s="98">
        <v>0.20233391938939924</v>
      </c>
      <c r="S99" s="98">
        <v>0.2202145457734932</v>
      </c>
      <c r="T99" s="98">
        <v>0.40852735562108744</v>
      </c>
      <c r="U99" s="98">
        <v>0.44464260295821445</v>
      </c>
      <c r="V99" s="98">
        <v>0.2336111385042926</v>
      </c>
      <c r="W99" s="98">
        <v>0.2917453041454085</v>
      </c>
      <c r="X99" s="98">
        <v>0.20893989948243827</v>
      </c>
      <c r="Y99" s="98">
        <v>0.42199531180827377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0.98561278936142049</v>
      </c>
      <c r="D100" s="122">
        <v>1.5085477962239295</v>
      </c>
      <c r="E100" s="122">
        <v>1.6217726515727775</v>
      </c>
      <c r="F100" s="122">
        <v>1.9306499712539611</v>
      </c>
      <c r="G100" s="122">
        <v>2.1693133945320984</v>
      </c>
      <c r="H100" s="122">
        <v>2.1286968311823036</v>
      </c>
      <c r="I100" s="122">
        <v>2.2392791446329134</v>
      </c>
      <c r="J100" s="122">
        <v>2.3363471776390807</v>
      </c>
      <c r="K100" s="122">
        <v>1.9471183664005847</v>
      </c>
      <c r="L100" s="122">
        <v>1.5624023754617307</v>
      </c>
      <c r="M100" s="122">
        <v>2.3480340105154234</v>
      </c>
      <c r="N100" s="122">
        <v>2.7477620245509216</v>
      </c>
      <c r="O100" s="122">
        <v>3.4441628349596654</v>
      </c>
      <c r="P100" s="122">
        <v>3.6579849110994718</v>
      </c>
      <c r="Q100" s="122">
        <v>2.2508082577686723</v>
      </c>
      <c r="R100" s="122">
        <v>2.0859146997693339</v>
      </c>
      <c r="S100" s="122">
        <v>2.051225644211617</v>
      </c>
      <c r="T100" s="122">
        <v>3.2129732403462428</v>
      </c>
      <c r="U100" s="122">
        <v>4.1042148520401227</v>
      </c>
      <c r="V100" s="122">
        <v>2.5690138159062981</v>
      </c>
      <c r="W100" s="122">
        <v>3.7624307410515825</v>
      </c>
      <c r="X100" s="122">
        <v>1.6268672873358165</v>
      </c>
      <c r="Y100" s="122">
        <v>4.199410015112675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1.1802553697542597E-2</v>
      </c>
      <c r="D101" s="98">
        <v>3.2147387188370402E-2</v>
      </c>
      <c r="E101" s="98">
        <v>3.8377636133177996E-2</v>
      </c>
      <c r="F101" s="98">
        <v>4.8833128651598605E-2</v>
      </c>
      <c r="G101" s="98">
        <v>5.8582556678808594E-2</v>
      </c>
      <c r="H101" s="98">
        <v>5.7049986484670578E-2</v>
      </c>
      <c r="I101" s="98">
        <v>5.134787082438419E-2</v>
      </c>
      <c r="J101" s="98">
        <v>0.10182284308531421</v>
      </c>
      <c r="K101" s="98">
        <v>7.0132311710916009E-2</v>
      </c>
      <c r="L101" s="98">
        <v>4.3497552274299592E-2</v>
      </c>
      <c r="M101" s="98">
        <v>7.0794947271648354E-2</v>
      </c>
      <c r="N101" s="98">
        <v>8.0497039029056527E-2</v>
      </c>
      <c r="O101" s="98">
        <v>0.10602405301962048</v>
      </c>
      <c r="P101" s="98">
        <v>0.22831834448872063</v>
      </c>
      <c r="Q101" s="98">
        <v>6.1121232559547142E-2</v>
      </c>
      <c r="R101" s="98">
        <v>9.8842349673429822E-2</v>
      </c>
      <c r="S101" s="98">
        <v>7.302641470765156E-2</v>
      </c>
      <c r="T101" s="98">
        <v>9.1586993895595686E-2</v>
      </c>
      <c r="U101" s="98">
        <v>9.8515903865478677E-2</v>
      </c>
      <c r="V101" s="98">
        <v>5.0902752325715325E-2</v>
      </c>
      <c r="W101" s="98">
        <v>2.9549843448897401E-2</v>
      </c>
      <c r="X101" s="98">
        <v>3.3335631127898767E-3</v>
      </c>
      <c r="Y101" s="98">
        <v>2.3966406541789085E-2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7.5363880798206009E-2</v>
      </c>
      <c r="D102" s="98">
        <v>4.3979698641447802E-2</v>
      </c>
      <c r="E102" s="98">
        <v>4.057784284773043E-2</v>
      </c>
      <c r="F102" s="98">
        <v>7.0393670975341133E-2</v>
      </c>
      <c r="G102" s="98">
        <v>2.6380102049626996E-2</v>
      </c>
      <c r="H102" s="98">
        <v>7.0130997306168827E-2</v>
      </c>
      <c r="I102" s="98">
        <v>1.8620930062711745E-3</v>
      </c>
      <c r="J102" s="98">
        <v>3.0071474691353555E-2</v>
      </c>
      <c r="K102" s="98">
        <v>1.6900879686456916E-2</v>
      </c>
      <c r="L102" s="98">
        <v>3.4500075153314769E-2</v>
      </c>
      <c r="M102" s="98">
        <v>0.16153259544922241</v>
      </c>
      <c r="N102" s="98">
        <v>0.21202284326414272</v>
      </c>
      <c r="O102" s="98">
        <v>0.11722262577732612</v>
      </c>
      <c r="P102" s="98">
        <v>0.21569517237776881</v>
      </c>
      <c r="Q102" s="98">
        <v>2.9614339249107741E-2</v>
      </c>
      <c r="R102" s="98">
        <v>1.9269037153830954E-3</v>
      </c>
      <c r="S102" s="98">
        <v>4.2435293067026016E-2</v>
      </c>
      <c r="T102" s="98">
        <v>0.13855451397410201</v>
      </c>
      <c r="U102" s="98">
        <v>0.16963701908479506</v>
      </c>
      <c r="V102" s="98">
        <v>9.3469334246766858E-2</v>
      </c>
      <c r="W102" s="98">
        <v>5.0935917103387468E-3</v>
      </c>
      <c r="X102" s="98">
        <v>2.8255283035441337E-3</v>
      </c>
      <c r="Y102" s="98">
        <v>6.8745010018791356E-3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0.89844635486567193</v>
      </c>
      <c r="D103" s="33">
        <v>1.4324207103941113</v>
      </c>
      <c r="E103" s="33">
        <v>1.5428171725918691</v>
      </c>
      <c r="F103" s="33">
        <v>1.8114231716270213</v>
      </c>
      <c r="G103" s="33">
        <v>2.0843507358036626</v>
      </c>
      <c r="H103" s="33">
        <v>2.001515847391464</v>
      </c>
      <c r="I103" s="33">
        <v>2.1860691808022579</v>
      </c>
      <c r="J103" s="33">
        <v>2.2044528598624131</v>
      </c>
      <c r="K103" s="33">
        <v>1.8600851750032117</v>
      </c>
      <c r="L103" s="33">
        <v>1.4844047480341163</v>
      </c>
      <c r="M103" s="33">
        <v>2.1157064677945527</v>
      </c>
      <c r="N103" s="33">
        <v>2.4552421422577222</v>
      </c>
      <c r="O103" s="33">
        <v>3.2209161561627186</v>
      </c>
      <c r="P103" s="33">
        <v>3.2139713942329822</v>
      </c>
      <c r="Q103" s="33">
        <v>2.1600726859600172</v>
      </c>
      <c r="R103" s="33">
        <v>1.9851454463805212</v>
      </c>
      <c r="S103" s="33">
        <v>1.9357639364369397</v>
      </c>
      <c r="T103" s="33">
        <v>2.9828317324765452</v>
      </c>
      <c r="U103" s="33">
        <v>3.836061929089849</v>
      </c>
      <c r="V103" s="33">
        <v>2.4246417293338158</v>
      </c>
      <c r="W103" s="33">
        <v>3.7277873058923463</v>
      </c>
      <c r="X103" s="33">
        <v>1.6207081959194825</v>
      </c>
      <c r="Y103" s="33">
        <v>4.1685691075690068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29.011746764608866</v>
      </c>
      <c r="D124" s="117">
        <f t="shared" si="42"/>
        <v>22.548617600910379</v>
      </c>
      <c r="E124" s="117">
        <f t="shared" si="42"/>
        <v>21.186784392198994</v>
      </c>
      <c r="F124" s="117">
        <f t="shared" si="42"/>
        <v>19.222882845593283</v>
      </c>
      <c r="G124" s="117">
        <f t="shared" si="42"/>
        <v>24.986699375385168</v>
      </c>
      <c r="H124" s="117">
        <f t="shared" si="42"/>
        <v>21.730775192410903</v>
      </c>
      <c r="I124" s="117">
        <f t="shared" si="42"/>
        <v>30.689128141918527</v>
      </c>
      <c r="J124" s="117">
        <f t="shared" si="42"/>
        <v>31.150455485418767</v>
      </c>
      <c r="K124" s="117">
        <f t="shared" si="42"/>
        <v>22.723672391145776</v>
      </c>
      <c r="L124" s="117">
        <f t="shared" si="42"/>
        <v>25.996646431430086</v>
      </c>
      <c r="M124" s="117">
        <f t="shared" si="42"/>
        <v>28.448162566904532</v>
      </c>
      <c r="N124" s="117">
        <f t="shared" si="42"/>
        <v>35.680366910152465</v>
      </c>
      <c r="O124" s="117">
        <f t="shared" si="42"/>
        <v>31.230856268684754</v>
      </c>
      <c r="P124" s="117">
        <f t="shared" si="42"/>
        <v>6.1168902386241379</v>
      </c>
      <c r="Q124" s="117">
        <f t="shared" si="42"/>
        <v>10.939106646044214</v>
      </c>
      <c r="R124" s="117">
        <f t="shared" ref="R124:V124" si="43">R125+R128+R130+R139</f>
        <v>15.178283098693493</v>
      </c>
      <c r="S124" s="117">
        <f t="shared" si="43"/>
        <v>16.683594294759967</v>
      </c>
      <c r="T124" s="117">
        <f t="shared" si="43"/>
        <v>13.979454715968391</v>
      </c>
      <c r="U124" s="117">
        <f t="shared" si="43"/>
        <v>16.554531026918493</v>
      </c>
      <c r="V124" s="117">
        <f t="shared" si="43"/>
        <v>14.527666256364533</v>
      </c>
      <c r="W124" s="117">
        <f t="shared" ref="W124:Y124" si="44">W125+W128+W130+W139</f>
        <v>18.610607571359658</v>
      </c>
      <c r="X124" s="117">
        <f t="shared" si="44"/>
        <v>9.46893910809262</v>
      </c>
      <c r="Y124" s="117">
        <f t="shared" si="44"/>
        <v>10.17823431661817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24.127901155864198</v>
      </c>
      <c r="D125" s="122">
        <f t="shared" si="45"/>
        <v>18.627853393055862</v>
      </c>
      <c r="E125" s="122">
        <f t="shared" si="45"/>
        <v>17.431231900321361</v>
      </c>
      <c r="F125" s="122">
        <f t="shared" si="45"/>
        <v>15.791036921461801</v>
      </c>
      <c r="G125" s="122">
        <f t="shared" si="45"/>
        <v>20.270506754749924</v>
      </c>
      <c r="H125" s="122">
        <f t="shared" si="45"/>
        <v>17.59498703713377</v>
      </c>
      <c r="I125" s="122">
        <f t="shared" si="45"/>
        <v>24.937963397338439</v>
      </c>
      <c r="J125" s="122">
        <f t="shared" si="45"/>
        <v>25.331492810836153</v>
      </c>
      <c r="K125" s="122">
        <f t="shared" si="45"/>
        <v>18.594024320853553</v>
      </c>
      <c r="L125" s="122">
        <f t="shared" si="45"/>
        <v>21.612943057178793</v>
      </c>
      <c r="M125" s="122">
        <f t="shared" si="45"/>
        <v>23.731758290785656</v>
      </c>
      <c r="N125" s="122">
        <f t="shared" si="45"/>
        <v>29.846495677688377</v>
      </c>
      <c r="O125" s="122">
        <f t="shared" si="45"/>
        <v>26.175997175265692</v>
      </c>
      <c r="P125" s="122">
        <f t="shared" si="45"/>
        <v>5.0248707695734707</v>
      </c>
      <c r="Q125" s="122">
        <f t="shared" si="45"/>
        <v>8.8923518058587874</v>
      </c>
      <c r="R125" s="122">
        <f t="shared" ref="R125:V125" si="46">SUM(R126:R127)</f>
        <v>12.27352042979027</v>
      </c>
      <c r="S125" s="122">
        <f t="shared" si="46"/>
        <v>13.302096793064168</v>
      </c>
      <c r="T125" s="122">
        <f t="shared" si="46"/>
        <v>10.990474413191626</v>
      </c>
      <c r="U125" s="122">
        <f t="shared" si="46"/>
        <v>12.898263012889776</v>
      </c>
      <c r="V125" s="122">
        <f t="shared" si="46"/>
        <v>11.086119185173374</v>
      </c>
      <c r="W125" s="122">
        <f t="shared" ref="W125:Y125" si="47">SUM(W126:W127)</f>
        <v>14.013064827648188</v>
      </c>
      <c r="X125" s="122">
        <f t="shared" si="47"/>
        <v>6.8045828697033128</v>
      </c>
      <c r="Y125" s="122">
        <f t="shared" si="47"/>
        <v>6.4494905199928798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24.025026508061217</v>
      </c>
      <c r="D126" s="98">
        <v>18.551068817324648</v>
      </c>
      <c r="E126" s="98">
        <v>17.360137399819262</v>
      </c>
      <c r="F126" s="98">
        <v>15.728049160058081</v>
      </c>
      <c r="G126" s="98">
        <v>20.191186906403093</v>
      </c>
      <c r="H126" s="98">
        <v>17.526621188223391</v>
      </c>
      <c r="I126" s="98">
        <v>24.845108582922911</v>
      </c>
      <c r="J126" s="98">
        <v>25.2383284871919</v>
      </c>
      <c r="K126" s="98">
        <v>18.5261233486851</v>
      </c>
      <c r="L126" s="98">
        <v>21.532672202810513</v>
      </c>
      <c r="M126" s="98">
        <v>23.648554625374832</v>
      </c>
      <c r="N126" s="98">
        <v>29.740959149335954</v>
      </c>
      <c r="O126" s="98">
        <v>26.083623022848901</v>
      </c>
      <c r="P126" s="98">
        <v>5.0079012693015228</v>
      </c>
      <c r="Q126" s="98">
        <v>8.8619846209491868</v>
      </c>
      <c r="R126" s="98">
        <v>12.23130483403896</v>
      </c>
      <c r="S126" s="98">
        <v>13.256232848733044</v>
      </c>
      <c r="T126" s="98">
        <v>10.952933385405542</v>
      </c>
      <c r="U126" s="98">
        <v>12.853999425307967</v>
      </c>
      <c r="V126" s="98">
        <v>11.047925603328954</v>
      </c>
      <c r="W126" s="98">
        <v>13.965088485247366</v>
      </c>
      <c r="X126" s="98">
        <v>6.781646031884522</v>
      </c>
      <c r="Y126" s="98">
        <v>6.4280522086495173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0.1028746478029794</v>
      </c>
      <c r="D127" s="98">
        <v>7.6784575731214097E-2</v>
      </c>
      <c r="E127" s="98">
        <v>7.1094500502100311E-2</v>
      </c>
      <c r="F127" s="98">
        <v>6.2987761403719561E-2</v>
      </c>
      <c r="G127" s="98">
        <v>7.931984834683227E-2</v>
      </c>
      <c r="H127" s="98">
        <v>6.8365848910378224E-2</v>
      </c>
      <c r="I127" s="98">
        <v>9.2854814415526551E-2</v>
      </c>
      <c r="J127" s="98">
        <v>9.3164323644251923E-2</v>
      </c>
      <c r="K127" s="98">
        <v>6.7900972168451507E-2</v>
      </c>
      <c r="L127" s="98">
        <v>8.0270854368279562E-2</v>
      </c>
      <c r="M127" s="98">
        <v>8.3203665410823968E-2</v>
      </c>
      <c r="N127" s="98">
        <v>0.10553652835242504</v>
      </c>
      <c r="O127" s="98">
        <v>9.2374152416792921E-2</v>
      </c>
      <c r="P127" s="98">
        <v>1.696950027194816E-2</v>
      </c>
      <c r="Q127" s="98">
        <v>3.0367184909600015E-2</v>
      </c>
      <c r="R127" s="98">
        <v>4.2215595751310245E-2</v>
      </c>
      <c r="S127" s="98">
        <v>4.5863944331124895E-2</v>
      </c>
      <c r="T127" s="98">
        <v>3.7541027786083418E-2</v>
      </c>
      <c r="U127" s="98">
        <v>4.4263587581809483E-2</v>
      </c>
      <c r="V127" s="98">
        <v>3.8193581844419615E-2</v>
      </c>
      <c r="W127" s="98">
        <v>4.7976342400823345E-2</v>
      </c>
      <c r="X127" s="98">
        <v>2.2936837818791068E-2</v>
      </c>
      <c r="Y127" s="98">
        <v>2.1438311343362604E-2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6.3863311568082724E-3</v>
      </c>
      <c r="F128" s="122">
        <f t="shared" si="48"/>
        <v>1.3133161097577197E-2</v>
      </c>
      <c r="G128" s="122">
        <f t="shared" si="48"/>
        <v>2.2453707097491955E-2</v>
      </c>
      <c r="H128" s="122">
        <f t="shared" si="48"/>
        <v>2.4369465369948839E-2</v>
      </c>
      <c r="I128" s="122">
        <f t="shared" si="48"/>
        <v>3.3142022758730606E-2</v>
      </c>
      <c r="J128" s="122">
        <f t="shared" si="48"/>
        <v>3.0817607628525572E-2</v>
      </c>
      <c r="K128" s="122">
        <f t="shared" si="48"/>
        <v>3.0442952253787764E-2</v>
      </c>
      <c r="L128" s="122">
        <f t="shared" si="48"/>
        <v>4.1459920692163567E-2</v>
      </c>
      <c r="M128" s="122">
        <f t="shared" si="48"/>
        <v>4.9788487867033E-2</v>
      </c>
      <c r="N128" s="122">
        <f t="shared" si="48"/>
        <v>7.0120010886571479E-2</v>
      </c>
      <c r="O128" s="122">
        <f t="shared" si="48"/>
        <v>9.1718926339985837E-2</v>
      </c>
      <c r="P128" s="122">
        <f t="shared" si="48"/>
        <v>1.8421970745064648E-2</v>
      </c>
      <c r="Q128" s="122">
        <f t="shared" si="48"/>
        <v>8.5884218994975989E-2</v>
      </c>
      <c r="R128" s="122">
        <f t="shared" si="48"/>
        <v>0.1410590067268159</v>
      </c>
      <c r="S128" s="122">
        <f t="shared" si="48"/>
        <v>0.18032588914879194</v>
      </c>
      <c r="T128" s="122">
        <f t="shared" si="48"/>
        <v>0.17620442985011173</v>
      </c>
      <c r="U128" s="122">
        <f t="shared" si="48"/>
        <v>0.20006160867780046</v>
      </c>
      <c r="V128" s="122">
        <f t="shared" si="48"/>
        <v>0.16727623702050115</v>
      </c>
      <c r="W128" s="122">
        <f t="shared" si="48"/>
        <v>0.14241773978356026</v>
      </c>
      <c r="X128" s="122">
        <f t="shared" si="48"/>
        <v>7.0820618032599078E-2</v>
      </c>
      <c r="Y128" s="122">
        <f t="shared" si="48"/>
        <v>6.5457612702422105E-2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6.3863311568082724E-3</v>
      </c>
      <c r="F129" s="98">
        <v>1.3133161097577197E-2</v>
      </c>
      <c r="G129" s="98">
        <v>2.2453707097491955E-2</v>
      </c>
      <c r="H129" s="98">
        <v>2.4369465369948839E-2</v>
      </c>
      <c r="I129" s="98">
        <v>3.3142022758730606E-2</v>
      </c>
      <c r="J129" s="98">
        <v>3.0817607628525572E-2</v>
      </c>
      <c r="K129" s="98">
        <v>3.0442952253787764E-2</v>
      </c>
      <c r="L129" s="98">
        <v>4.1459920692163567E-2</v>
      </c>
      <c r="M129" s="98">
        <v>4.9788487867033E-2</v>
      </c>
      <c r="N129" s="98">
        <v>7.0120010886571479E-2</v>
      </c>
      <c r="O129" s="98">
        <v>9.1718926339985837E-2</v>
      </c>
      <c r="P129" s="98">
        <v>1.8421970745064648E-2</v>
      </c>
      <c r="Q129" s="98">
        <v>8.5884218994975989E-2</v>
      </c>
      <c r="R129" s="98">
        <v>0.1410590067268159</v>
      </c>
      <c r="S129" s="98">
        <v>0.18032588914879194</v>
      </c>
      <c r="T129" s="98">
        <v>0.17620442985011173</v>
      </c>
      <c r="U129" s="98">
        <v>0.20006160867780046</v>
      </c>
      <c r="V129" s="98">
        <v>0.16727623702050115</v>
      </c>
      <c r="W129" s="98">
        <v>0.14241773978356026</v>
      </c>
      <c r="X129" s="98">
        <v>7.0820618032599078E-2</v>
      </c>
      <c r="Y129" s="98">
        <v>6.5457612702422105E-2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3.3042522628444768</v>
      </c>
      <c r="D130" s="122">
        <v>2.6623511123792145</v>
      </c>
      <c r="E130" s="122">
        <v>2.5324781145915494</v>
      </c>
      <c r="F130" s="122">
        <v>2.2871289768063021</v>
      </c>
      <c r="G130" s="122">
        <v>3.1912666488442105</v>
      </c>
      <c r="H130" s="122">
        <v>2.6769863574753896</v>
      </c>
      <c r="I130" s="122">
        <v>3.8893255243144118</v>
      </c>
      <c r="J130" s="122">
        <v>3.8576431085920211</v>
      </c>
      <c r="K130" s="122">
        <v>2.6301366704093603</v>
      </c>
      <c r="L130" s="122">
        <v>2.7560575489294048</v>
      </c>
      <c r="M130" s="122">
        <v>2.9504429688871818</v>
      </c>
      <c r="N130" s="122">
        <v>3.5733400760766894</v>
      </c>
      <c r="O130" s="122">
        <v>3.0800825378188206</v>
      </c>
      <c r="P130" s="122">
        <v>0.69117571731200422</v>
      </c>
      <c r="Q130" s="122">
        <v>1.2385953581480142</v>
      </c>
      <c r="R130" s="122">
        <v>1.7769196825243059</v>
      </c>
      <c r="S130" s="122">
        <v>2.1087157352592607</v>
      </c>
      <c r="T130" s="122">
        <v>1.8636411845516119</v>
      </c>
      <c r="U130" s="122">
        <v>2.2991497639187686</v>
      </c>
      <c r="V130" s="122">
        <v>2.1583109736893387</v>
      </c>
      <c r="W130" s="122">
        <v>2.743718341728282</v>
      </c>
      <c r="X130" s="122">
        <v>1.620645857381916</v>
      </c>
      <c r="Y130" s="122">
        <v>2.1776747188990173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3.1545139130605291</v>
      </c>
      <c r="D131" s="98">
        <v>2.5721034764804949</v>
      </c>
      <c r="E131" s="98">
        <v>2.4412022463156662</v>
      </c>
      <c r="F131" s="98">
        <v>2.2057627400269237</v>
      </c>
      <c r="G131" s="98">
        <v>3.0610169571292341</v>
      </c>
      <c r="H131" s="98">
        <v>2.5158299691804018</v>
      </c>
      <c r="I131" s="98">
        <v>3.7820614040912295</v>
      </c>
      <c r="J131" s="98">
        <v>3.790288765398075</v>
      </c>
      <c r="K131" s="98">
        <v>2.5489141106244979</v>
      </c>
      <c r="L131" s="98">
        <v>2.6845387893258268</v>
      </c>
      <c r="M131" s="98">
        <v>2.8780653052991956</v>
      </c>
      <c r="N131" s="98">
        <v>3.4772437465858737</v>
      </c>
      <c r="O131" s="98">
        <v>2.9831106642658818</v>
      </c>
      <c r="P131" s="98">
        <v>0.54686752455751741</v>
      </c>
      <c r="Q131" s="98">
        <v>1.1604371863301124</v>
      </c>
      <c r="R131" s="98">
        <v>1.7479822749671916</v>
      </c>
      <c r="S131" s="98">
        <v>2.1064253991139235</v>
      </c>
      <c r="T131" s="98">
        <v>1.8617109023343414</v>
      </c>
      <c r="U131" s="98">
        <v>2.2655015622065315</v>
      </c>
      <c r="V131" s="98">
        <v>1.9752167383854582</v>
      </c>
      <c r="W131" s="98">
        <v>2.6102151640387539</v>
      </c>
      <c r="X131" s="98">
        <v>1.5845960606613414</v>
      </c>
      <c r="Y131" s="98">
        <v>2.1704922266057798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7.9897025790902389E-3</v>
      </c>
      <c r="F132" s="98">
        <v>5.1901829419795386E-4</v>
      </c>
      <c r="G132" s="98">
        <v>1.4489313199784397E-3</v>
      </c>
      <c r="H132" s="98">
        <v>9.3877902499795471E-4</v>
      </c>
      <c r="I132" s="98">
        <v>4.0016535716485072E-3</v>
      </c>
      <c r="J132" s="98">
        <v>4.2585940013783619E-3</v>
      </c>
      <c r="K132" s="98">
        <v>4.4637839180581215E-3</v>
      </c>
      <c r="L132" s="98">
        <v>6.7492801491324528E-3</v>
      </c>
      <c r="M132" s="98">
        <v>4.2884273214510802E-3</v>
      </c>
      <c r="N132" s="98">
        <v>5.1013204611013198E-3</v>
      </c>
      <c r="O132" s="98">
        <v>3.5302128818594999E-3</v>
      </c>
      <c r="P132" s="98">
        <v>0</v>
      </c>
      <c r="Q132" s="98">
        <v>9.0800083027510348E-5</v>
      </c>
      <c r="R132" s="98">
        <v>3.1005004051117575E-3</v>
      </c>
      <c r="S132" s="98">
        <v>2.2903361453370501E-3</v>
      </c>
      <c r="T132" s="98">
        <v>1.9302822172703943E-3</v>
      </c>
      <c r="U132" s="98">
        <v>2.4960463695857865E-3</v>
      </c>
      <c r="V132" s="98">
        <v>7.2161153153364353E-4</v>
      </c>
      <c r="W132" s="98">
        <v>7.0963606883309646E-3</v>
      </c>
      <c r="X132" s="98">
        <v>3.4964208392149992E-3</v>
      </c>
      <c r="Y132" s="98">
        <v>7.1824922932376281E-3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3.9016447348373434E-3</v>
      </c>
      <c r="F133" s="101">
        <v>2.5524237223116709E-4</v>
      </c>
      <c r="G133" s="101">
        <v>6.8869927091809923E-4</v>
      </c>
      <c r="H133" s="101">
        <v>4.6622926479879473E-4</v>
      </c>
      <c r="I133" s="101">
        <v>1.957471945274646E-3</v>
      </c>
      <c r="J133" s="101">
        <v>2.0447221761033438E-3</v>
      </c>
      <c r="K133" s="101">
        <v>2.1771688743722553E-3</v>
      </c>
      <c r="L133" s="101">
        <v>3.2188387753405907E-3</v>
      </c>
      <c r="M133" s="101">
        <v>1.8299130633354405E-3</v>
      </c>
      <c r="N133" s="101">
        <v>2.1199039197878048E-3</v>
      </c>
      <c r="O133" s="101">
        <v>1.4305293254313165E-3</v>
      </c>
      <c r="P133" s="101">
        <v>0</v>
      </c>
      <c r="Q133" s="101">
        <v>3.6807848323472872E-5</v>
      </c>
      <c r="R133" s="101">
        <v>1.2209429834453042E-3</v>
      </c>
      <c r="S133" s="101">
        <v>9.3191761797038243E-4</v>
      </c>
      <c r="T133" s="101">
        <v>8.0427456374057831E-4</v>
      </c>
      <c r="U133" s="101">
        <v>1.0381744103796643E-3</v>
      </c>
      <c r="V133" s="101">
        <v>3.1835099707986373E-4</v>
      </c>
      <c r="W133" s="101">
        <v>2.7953774635583149E-3</v>
      </c>
      <c r="X133" s="101">
        <v>1.4748415286057921E-3</v>
      </c>
      <c r="Y133" s="101">
        <v>2.6663964910871524E-3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4.088057844252895E-3</v>
      </c>
      <c r="F134" s="104">
        <v>2.6377592196678677E-4</v>
      </c>
      <c r="G134" s="104">
        <v>7.6023204906034054E-4</v>
      </c>
      <c r="H134" s="104">
        <v>4.7254976019915997E-4</v>
      </c>
      <c r="I134" s="104">
        <v>2.0441816263738607E-3</v>
      </c>
      <c r="J134" s="104">
        <v>2.2138718252750181E-3</v>
      </c>
      <c r="K134" s="104">
        <v>2.2866150436858658E-3</v>
      </c>
      <c r="L134" s="104">
        <v>3.5304413737918617E-3</v>
      </c>
      <c r="M134" s="104">
        <v>2.4585142581156402E-3</v>
      </c>
      <c r="N134" s="104">
        <v>2.981416541313515E-3</v>
      </c>
      <c r="O134" s="104">
        <v>2.0996835564281832E-3</v>
      </c>
      <c r="P134" s="104">
        <v>0</v>
      </c>
      <c r="Q134" s="104">
        <v>5.3992234704037476E-5</v>
      </c>
      <c r="R134" s="104">
        <v>1.8795574216664535E-3</v>
      </c>
      <c r="S134" s="104">
        <v>1.3584185273666678E-3</v>
      </c>
      <c r="T134" s="104">
        <v>1.126007653529816E-3</v>
      </c>
      <c r="U134" s="104">
        <v>1.4578719592061224E-3</v>
      </c>
      <c r="V134" s="104">
        <v>4.032605344537798E-4</v>
      </c>
      <c r="W134" s="104">
        <v>4.3009832247726497E-3</v>
      </c>
      <c r="X134" s="104">
        <v>2.0215793106092071E-3</v>
      </c>
      <c r="Y134" s="104">
        <v>4.5160958021504757E-3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0.14973834978394754</v>
      </c>
      <c r="D135" s="101">
        <v>9.0247635898719869E-2</v>
      </c>
      <c r="E135" s="101">
        <v>7.3823323237119001E-2</v>
      </c>
      <c r="F135" s="101">
        <v>7.9684139864557205E-2</v>
      </c>
      <c r="G135" s="101">
        <v>0.12665883023626862</v>
      </c>
      <c r="H135" s="101">
        <v>0.15500591061156363</v>
      </c>
      <c r="I135" s="101">
        <v>9.5915357926906031E-2</v>
      </c>
      <c r="J135" s="101">
        <v>5.7852417460942447E-2</v>
      </c>
      <c r="K135" s="101">
        <v>6.759906185613998E-2</v>
      </c>
      <c r="L135" s="101">
        <v>5.5394467303764724E-2</v>
      </c>
      <c r="M135" s="101">
        <v>5.870323580854056E-2</v>
      </c>
      <c r="N135" s="101">
        <v>8.1827239366608628E-2</v>
      </c>
      <c r="O135" s="101">
        <v>8.4670166969589608E-2</v>
      </c>
      <c r="P135" s="101">
        <v>0.12591097078569222</v>
      </c>
      <c r="Q135" s="101">
        <v>7.0018672818773442E-2</v>
      </c>
      <c r="R135" s="101">
        <v>2.2763873344184591E-2</v>
      </c>
      <c r="S135" s="101">
        <v>0</v>
      </c>
      <c r="T135" s="101">
        <v>0</v>
      </c>
      <c r="U135" s="101">
        <v>2.7611078939179991E-2</v>
      </c>
      <c r="V135" s="101">
        <v>0.1631082567130793</v>
      </c>
      <c r="W135" s="101">
        <v>0.11092222158078562</v>
      </c>
      <c r="X135" s="101">
        <v>2.5130497371536765E-2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9.4628424596739473E-3</v>
      </c>
      <c r="F136" s="104">
        <v>1.1630786206234603E-3</v>
      </c>
      <c r="G136" s="104">
        <v>2.1419301587296104E-3</v>
      </c>
      <c r="H136" s="104">
        <v>5.211698658426165E-3</v>
      </c>
      <c r="I136" s="104">
        <v>7.3471087246277395E-3</v>
      </c>
      <c r="J136" s="104">
        <v>5.2433317316254568E-3</v>
      </c>
      <c r="K136" s="104">
        <v>9.1597140106644895E-3</v>
      </c>
      <c r="L136" s="104">
        <v>9.3750121506808483E-3</v>
      </c>
      <c r="M136" s="104">
        <v>9.3860004579945401E-3</v>
      </c>
      <c r="N136" s="104">
        <v>9.1677696631058195E-3</v>
      </c>
      <c r="O136" s="104">
        <v>8.7714937014897205E-3</v>
      </c>
      <c r="P136" s="104">
        <v>1.8397221968794602E-2</v>
      </c>
      <c r="Q136" s="104">
        <v>8.0486989161008757E-3</v>
      </c>
      <c r="R136" s="104">
        <v>3.0730338078179776E-3</v>
      </c>
      <c r="S136" s="104">
        <v>0</v>
      </c>
      <c r="T136" s="104">
        <v>0</v>
      </c>
      <c r="U136" s="104">
        <v>3.5410764034714184E-3</v>
      </c>
      <c r="V136" s="104">
        <v>1.9264367059267595E-2</v>
      </c>
      <c r="W136" s="104">
        <v>1.5484595420411527E-2</v>
      </c>
      <c r="X136" s="104">
        <v>7.4228785098229208E-3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4.6209784301381061E-3</v>
      </c>
      <c r="F137" s="98">
        <v>5.7204402905183078E-4</v>
      </c>
      <c r="G137" s="98">
        <v>1.017827900593328E-3</v>
      </c>
      <c r="H137" s="98">
        <v>2.5893170631778534E-3</v>
      </c>
      <c r="I137" s="98">
        <v>3.5937733749992883E-3</v>
      </c>
      <c r="J137" s="98">
        <v>2.5167727941421544E-3</v>
      </c>
      <c r="K137" s="98">
        <v>4.4684482341037293E-3</v>
      </c>
      <c r="L137" s="98">
        <v>4.470882484265074E-3</v>
      </c>
      <c r="M137" s="98">
        <v>4.0074261085539286E-3</v>
      </c>
      <c r="N137" s="98">
        <v>3.8092245520576673E-3</v>
      </c>
      <c r="O137" s="98">
        <v>3.5523823174662028E-3</v>
      </c>
      <c r="P137" s="98">
        <v>7.9575104588509981E-3</v>
      </c>
      <c r="Q137" s="98">
        <v>3.2639317401474788E-3</v>
      </c>
      <c r="R137" s="98">
        <v>1.2098149817861004E-3</v>
      </c>
      <c r="S137" s="98">
        <v>0</v>
      </c>
      <c r="T137" s="98">
        <v>0</v>
      </c>
      <c r="U137" s="98">
        <v>1.4729712734332114E-3</v>
      </c>
      <c r="V137" s="98">
        <v>8.4988768056135575E-3</v>
      </c>
      <c r="W137" s="98">
        <v>6.0942818691612031E-3</v>
      </c>
      <c r="X137" s="98">
        <v>3.1331760166932411E-3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4.8418640295358403E-3</v>
      </c>
      <c r="F138" s="98">
        <v>5.910345915716294E-4</v>
      </c>
      <c r="G138" s="98">
        <v>1.1241022581362824E-3</v>
      </c>
      <c r="H138" s="98">
        <v>2.6223815952483116E-3</v>
      </c>
      <c r="I138" s="98">
        <v>3.7533353496284508E-3</v>
      </c>
      <c r="J138" s="98">
        <v>2.7265589374833024E-3</v>
      </c>
      <c r="K138" s="98">
        <v>4.691265776560761E-3</v>
      </c>
      <c r="L138" s="98">
        <v>4.9041296664157743E-3</v>
      </c>
      <c r="M138" s="98">
        <v>5.3785743494406107E-3</v>
      </c>
      <c r="N138" s="98">
        <v>5.3585451110481517E-3</v>
      </c>
      <c r="O138" s="98">
        <v>5.2191113840235181E-3</v>
      </c>
      <c r="P138" s="98">
        <v>1.0439711509943604E-2</v>
      </c>
      <c r="Q138" s="98">
        <v>4.7847671759533965E-3</v>
      </c>
      <c r="R138" s="98">
        <v>1.8632188260318775E-3</v>
      </c>
      <c r="S138" s="98">
        <v>0</v>
      </c>
      <c r="T138" s="98">
        <v>0</v>
      </c>
      <c r="U138" s="98">
        <v>2.068105130038207E-3</v>
      </c>
      <c r="V138" s="98">
        <v>1.076549025365404E-2</v>
      </c>
      <c r="W138" s="98">
        <v>9.390313551250324E-3</v>
      </c>
      <c r="X138" s="98">
        <v>4.2897024931296797E-3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1.5795933459001936</v>
      </c>
      <c r="D139" s="122">
        <v>1.2584130954753019</v>
      </c>
      <c r="E139" s="122">
        <v>1.2166880461292791</v>
      </c>
      <c r="F139" s="122">
        <v>1.1315837862276006</v>
      </c>
      <c r="G139" s="122">
        <v>1.5024722646935429</v>
      </c>
      <c r="H139" s="122">
        <v>1.4344323324317956</v>
      </c>
      <c r="I139" s="122">
        <v>1.828697197506943</v>
      </c>
      <c r="J139" s="122">
        <v>1.9305019583620702</v>
      </c>
      <c r="K139" s="122">
        <v>1.469068447629073</v>
      </c>
      <c r="L139" s="122">
        <v>1.5861859046297249</v>
      </c>
      <c r="M139" s="122">
        <v>1.7161728193646602</v>
      </c>
      <c r="N139" s="122">
        <v>2.1904111455008275</v>
      </c>
      <c r="O139" s="122">
        <v>1.8830576292602534</v>
      </c>
      <c r="P139" s="122">
        <v>0.3824217809935983</v>
      </c>
      <c r="Q139" s="122">
        <v>0.72227526304243728</v>
      </c>
      <c r="R139" s="122">
        <v>0.98678397965209996</v>
      </c>
      <c r="S139" s="122">
        <v>1.0924558772877477</v>
      </c>
      <c r="T139" s="122">
        <v>0.94913468837504145</v>
      </c>
      <c r="U139" s="122">
        <v>1.1570566414321461</v>
      </c>
      <c r="V139" s="122">
        <v>1.1159598604813206</v>
      </c>
      <c r="W139" s="122">
        <v>1.711406662199628</v>
      </c>
      <c r="X139" s="122">
        <v>0.97288976297479246</v>
      </c>
      <c r="Y139" s="122">
        <v>1.4856114650238508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0.12223329076458148</v>
      </c>
      <c r="D140" s="98">
        <v>3.7490072281188773E-2</v>
      </c>
      <c r="E140" s="98">
        <v>3.1198536106770841E-2</v>
      </c>
      <c r="F140" s="98">
        <v>4.2317582551650156E-2</v>
      </c>
      <c r="G140" s="98">
        <v>1.8803809765478068E-2</v>
      </c>
      <c r="H140" s="98">
        <v>4.8577735722712685E-2</v>
      </c>
      <c r="I140" s="98">
        <v>1.5235306414945974E-3</v>
      </c>
      <c r="J140" s="98">
        <v>2.5972844066754257E-2</v>
      </c>
      <c r="K140" s="98">
        <v>1.3233200708394325E-2</v>
      </c>
      <c r="L140" s="98">
        <v>3.6010025392120323E-2</v>
      </c>
      <c r="M140" s="98">
        <v>0.12171822333145635</v>
      </c>
      <c r="N140" s="98">
        <v>0.17412834153805803</v>
      </c>
      <c r="O140" s="98">
        <v>6.6134965616080205E-2</v>
      </c>
      <c r="P140" s="98">
        <v>2.4056483252939968E-2</v>
      </c>
      <c r="Q140" s="98">
        <v>9.7777894294966746E-3</v>
      </c>
      <c r="R140" s="98">
        <v>9.6345185769154771E-4</v>
      </c>
      <c r="S140" s="98">
        <v>2.3426859187761651E-2</v>
      </c>
      <c r="T140" s="98">
        <v>4.2136537377309206E-2</v>
      </c>
      <c r="U140" s="98">
        <v>4.8999451560110638E-2</v>
      </c>
      <c r="V140" s="98">
        <v>4.1423909495726226E-2</v>
      </c>
      <c r="W140" s="98">
        <v>2.3300472717507027E-3</v>
      </c>
      <c r="X140" s="98">
        <v>1.7138450365759498E-3</v>
      </c>
      <c r="Y140" s="98">
        <v>2.4477389930933286E-3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1.4573600551356121</v>
      </c>
      <c r="D141" s="33">
        <v>1.2209230231941131</v>
      </c>
      <c r="E141" s="33">
        <v>1.1854895100225082</v>
      </c>
      <c r="F141" s="33">
        <v>1.0892662036759504</v>
      </c>
      <c r="G141" s="33">
        <v>1.4836684549280648</v>
      </c>
      <c r="H141" s="33">
        <v>1.385854596709083</v>
      </c>
      <c r="I141" s="33">
        <v>1.8271736668654484</v>
      </c>
      <c r="J141" s="33">
        <v>1.904529114295316</v>
      </c>
      <c r="K141" s="33">
        <v>1.4558352469206786</v>
      </c>
      <c r="L141" s="33">
        <v>1.5501758792376046</v>
      </c>
      <c r="M141" s="33">
        <v>1.5944545960332037</v>
      </c>
      <c r="N141" s="33">
        <v>2.0162828039627696</v>
      </c>
      <c r="O141" s="33">
        <v>1.8169226636441733</v>
      </c>
      <c r="P141" s="33">
        <v>0.35836529774065834</v>
      </c>
      <c r="Q141" s="33">
        <v>0.71249747361294058</v>
      </c>
      <c r="R141" s="33">
        <v>0.98582052779440843</v>
      </c>
      <c r="S141" s="33">
        <v>1.0690290180999862</v>
      </c>
      <c r="T141" s="33">
        <v>0.90699815099773229</v>
      </c>
      <c r="U141" s="33">
        <v>1.1080571898720355</v>
      </c>
      <c r="V141" s="33">
        <v>1.0745359509855943</v>
      </c>
      <c r="W141" s="33">
        <v>1.7090766149278773</v>
      </c>
      <c r="X141" s="33">
        <v>0.97117591793821656</v>
      </c>
      <c r="Y141" s="33">
        <v>1.4831637260307575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1.1510601138910659</v>
      </c>
      <c r="D143" s="117">
        <f t="shared" si="49"/>
        <v>2.430492244174228</v>
      </c>
      <c r="E143" s="117">
        <f t="shared" si="49"/>
        <v>2.4874158757075828</v>
      </c>
      <c r="F143" s="117">
        <f t="shared" si="49"/>
        <v>2.8036561593699698</v>
      </c>
      <c r="G143" s="117">
        <f t="shared" si="49"/>
        <v>2.9941093751196144</v>
      </c>
      <c r="H143" s="117">
        <f t="shared" si="49"/>
        <v>3.3378671943556872</v>
      </c>
      <c r="I143" s="117">
        <f t="shared" si="49"/>
        <v>4.10724295134884</v>
      </c>
      <c r="J143" s="117">
        <f t="shared" si="49"/>
        <v>4.5630434421694908</v>
      </c>
      <c r="K143" s="117">
        <f t="shared" si="49"/>
        <v>4.2824936060023813</v>
      </c>
      <c r="L143" s="117">
        <f t="shared" si="49"/>
        <v>4.2388911328660024</v>
      </c>
      <c r="M143" s="117">
        <f t="shared" si="49"/>
        <v>5.9857202123650186</v>
      </c>
      <c r="N143" s="117">
        <f t="shared" si="49"/>
        <v>6.5243853957880757</v>
      </c>
      <c r="O143" s="117">
        <f t="shared" si="49"/>
        <v>7.4549549604373713</v>
      </c>
      <c r="P143" s="117">
        <f t="shared" si="49"/>
        <v>14.407009883079823</v>
      </c>
      <c r="Q143" s="117">
        <f t="shared" si="49"/>
        <v>10.590929832993654</v>
      </c>
      <c r="R143" s="117">
        <f t="shared" ref="R143:V143" si="50">R144+R146+R148+R157</f>
        <v>10.16388203105531</v>
      </c>
      <c r="S143" s="117">
        <f t="shared" si="50"/>
        <v>9.9965449107011715</v>
      </c>
      <c r="T143" s="117">
        <f t="shared" si="50"/>
        <v>12.945824817890351</v>
      </c>
      <c r="U143" s="117">
        <f t="shared" si="50"/>
        <v>14.016720389740954</v>
      </c>
      <c r="V143" s="117">
        <f t="shared" si="50"/>
        <v>13.985170028500248</v>
      </c>
      <c r="W143" s="117">
        <f t="shared" ref="W143:Y143" si="51">W144+W146+W148+W157</f>
        <v>19.581728673993176</v>
      </c>
      <c r="X143" s="117">
        <f t="shared" si="51"/>
        <v>21.883717304024316</v>
      </c>
      <c r="Y143" s="117">
        <f t="shared" si="51"/>
        <v>27.666409447103121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0.93358605044158871</v>
      </c>
      <c r="D144" s="122">
        <f t="shared" si="52"/>
        <v>2.0080864435657437</v>
      </c>
      <c r="E144" s="122">
        <f t="shared" si="52"/>
        <v>2.0352172749508415</v>
      </c>
      <c r="F144" s="122">
        <f t="shared" si="52"/>
        <v>2.2925975182800182</v>
      </c>
      <c r="G144" s="122">
        <f t="shared" si="52"/>
        <v>2.4065145575367737</v>
      </c>
      <c r="H144" s="122">
        <f t="shared" si="52"/>
        <v>2.6709463619678653</v>
      </c>
      <c r="I144" s="122">
        <f t="shared" si="52"/>
        <v>3.3297190040433633</v>
      </c>
      <c r="J144" s="122">
        <f t="shared" si="52"/>
        <v>3.7037294821236708</v>
      </c>
      <c r="K144" s="122">
        <f t="shared" si="52"/>
        <v>3.5031368373053295</v>
      </c>
      <c r="L144" s="122">
        <f t="shared" si="52"/>
        <v>3.4774589512106782</v>
      </c>
      <c r="M144" s="122">
        <f t="shared" si="52"/>
        <v>4.991242305888191</v>
      </c>
      <c r="N144" s="122">
        <f t="shared" si="52"/>
        <v>5.4236384266849216</v>
      </c>
      <c r="O144" s="122">
        <f t="shared" si="52"/>
        <v>6.162040264724526</v>
      </c>
      <c r="P144" s="122">
        <f t="shared" si="52"/>
        <v>11.836655861784823</v>
      </c>
      <c r="Q144" s="122">
        <f t="shared" si="52"/>
        <v>8.5065823117519042</v>
      </c>
      <c r="R144" s="122">
        <f t="shared" si="52"/>
        <v>8.1018949598063728</v>
      </c>
      <c r="S144" s="122">
        <f t="shared" si="52"/>
        <v>7.8617607285826612</v>
      </c>
      <c r="T144" s="122">
        <f t="shared" si="52"/>
        <v>10.05349793207321</v>
      </c>
      <c r="U144" s="122">
        <f t="shared" si="52"/>
        <v>10.818025877465535</v>
      </c>
      <c r="V144" s="122">
        <f t="shared" si="52"/>
        <v>10.483924137645008</v>
      </c>
      <c r="W144" s="122">
        <f t="shared" si="52"/>
        <v>13.843937388985834</v>
      </c>
      <c r="X144" s="122">
        <f t="shared" si="52"/>
        <v>15.251365049306182</v>
      </c>
      <c r="Y144" s="122">
        <f t="shared" si="52"/>
        <v>17.779762691382015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0.93358605044158871</v>
      </c>
      <c r="D145" s="98">
        <v>2.0080864435657437</v>
      </c>
      <c r="E145" s="98">
        <v>2.0352172749508415</v>
      </c>
      <c r="F145" s="98">
        <v>2.2925975182800182</v>
      </c>
      <c r="G145" s="98">
        <v>2.4065145575367737</v>
      </c>
      <c r="H145" s="98">
        <v>2.6709463619678653</v>
      </c>
      <c r="I145" s="98">
        <v>3.3297190040433633</v>
      </c>
      <c r="J145" s="98">
        <v>3.7037294821236708</v>
      </c>
      <c r="K145" s="98">
        <v>3.5031368373053295</v>
      </c>
      <c r="L145" s="98">
        <v>3.4774589512106782</v>
      </c>
      <c r="M145" s="98">
        <v>4.991242305888191</v>
      </c>
      <c r="N145" s="98">
        <v>5.4236384266849216</v>
      </c>
      <c r="O145" s="98">
        <v>6.162040264724526</v>
      </c>
      <c r="P145" s="98">
        <v>11.836655861784823</v>
      </c>
      <c r="Q145" s="98">
        <v>8.5065823117519042</v>
      </c>
      <c r="R145" s="98">
        <v>8.1018949598063728</v>
      </c>
      <c r="S145" s="98">
        <v>7.8617607285826612</v>
      </c>
      <c r="T145" s="98">
        <v>10.05349793207321</v>
      </c>
      <c r="U145" s="98">
        <v>10.818025877465535</v>
      </c>
      <c r="V145" s="98">
        <v>10.483924137645008</v>
      </c>
      <c r="W145" s="98">
        <v>13.843937388985834</v>
      </c>
      <c r="X145" s="98">
        <v>15.251365049306182</v>
      </c>
      <c r="Y145" s="98">
        <v>17.779762691382015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6.3863311568082724E-3</v>
      </c>
      <c r="F146" s="122">
        <f t="shared" si="53"/>
        <v>6.3891053988213396E-3</v>
      </c>
      <c r="G146" s="122">
        <f t="shared" si="53"/>
        <v>8.164984399087985E-3</v>
      </c>
      <c r="H146" s="122">
        <f t="shared" si="53"/>
        <v>1.1089475814414922E-2</v>
      </c>
      <c r="I146" s="122">
        <f t="shared" si="53"/>
        <v>1.3852329824938184E-2</v>
      </c>
      <c r="J146" s="122">
        <f t="shared" si="53"/>
        <v>1.5831790585634706E-2</v>
      </c>
      <c r="K146" s="122">
        <f t="shared" si="53"/>
        <v>1.6605246683884238E-2</v>
      </c>
      <c r="L146" s="122">
        <f t="shared" si="53"/>
        <v>2.029200343736175E-2</v>
      </c>
      <c r="M146" s="122">
        <f t="shared" si="53"/>
        <v>3.2413619667100657E-2</v>
      </c>
      <c r="N146" s="122">
        <f t="shared" si="53"/>
        <v>4.3211654564410874E-2</v>
      </c>
      <c r="O146" s="122">
        <f t="shared" si="53"/>
        <v>7.2078899286455667E-2</v>
      </c>
      <c r="P146" s="122">
        <f t="shared" si="53"/>
        <v>0.13920602241270588</v>
      </c>
      <c r="Q146" s="122">
        <f t="shared" si="53"/>
        <v>0.22186756573702127</v>
      </c>
      <c r="R146" s="122">
        <f t="shared" si="53"/>
        <v>0.22332367115405138</v>
      </c>
      <c r="S146" s="122">
        <f t="shared" si="53"/>
        <v>0.22240192995017674</v>
      </c>
      <c r="T146" s="122">
        <f t="shared" si="53"/>
        <v>0.37381864526265635</v>
      </c>
      <c r="U146" s="122">
        <f t="shared" si="53"/>
        <v>0.43482615027573102</v>
      </c>
      <c r="V146" s="122">
        <f t="shared" si="53"/>
        <v>0.41397253181946775</v>
      </c>
      <c r="W146" s="122">
        <f t="shared" si="53"/>
        <v>0.73128855281407834</v>
      </c>
      <c r="X146" s="122">
        <f t="shared" si="53"/>
        <v>1.0200914868798925</v>
      </c>
      <c r="Y146" s="122">
        <f t="shared" si="53"/>
        <v>1.4937930022545629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6.3863311568082724E-3</v>
      </c>
      <c r="F147" s="98">
        <v>6.3891053988213396E-3</v>
      </c>
      <c r="G147" s="98">
        <v>8.164984399087985E-3</v>
      </c>
      <c r="H147" s="98">
        <v>1.1089475814414922E-2</v>
      </c>
      <c r="I147" s="98">
        <v>1.3852329824938184E-2</v>
      </c>
      <c r="J147" s="98">
        <v>1.5831790585634706E-2</v>
      </c>
      <c r="K147" s="98">
        <v>1.6605246683884238E-2</v>
      </c>
      <c r="L147" s="98">
        <v>2.029200343736175E-2</v>
      </c>
      <c r="M147" s="98">
        <v>3.2413619667100657E-2</v>
      </c>
      <c r="N147" s="98">
        <v>4.3211654564410874E-2</v>
      </c>
      <c r="O147" s="98">
        <v>7.2078899286455667E-2</v>
      </c>
      <c r="P147" s="98">
        <v>0.13920602241270588</v>
      </c>
      <c r="Q147" s="98">
        <v>0.22186756573702127</v>
      </c>
      <c r="R147" s="98">
        <v>0.22332367115405138</v>
      </c>
      <c r="S147" s="98">
        <v>0.22240192995017674</v>
      </c>
      <c r="T147" s="98">
        <v>0.37381864526265635</v>
      </c>
      <c r="U147" s="98">
        <v>0.43482615027573102</v>
      </c>
      <c r="V147" s="98">
        <v>0.41397253181946775</v>
      </c>
      <c r="W147" s="98">
        <v>0.73128855281407834</v>
      </c>
      <c r="X147" s="98">
        <v>1.0200914868798925</v>
      </c>
      <c r="Y147" s="98">
        <v>1.4937930022545629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0.14650583666187067</v>
      </c>
      <c r="D148" s="122">
        <v>0.28534946148323559</v>
      </c>
      <c r="E148" s="122">
        <v>0.30079740400471167</v>
      </c>
      <c r="F148" s="122">
        <v>0.33966404155042601</v>
      </c>
      <c r="G148" s="122">
        <v>0.38918602245701128</v>
      </c>
      <c r="H148" s="122">
        <v>0.43563666089598652</v>
      </c>
      <c r="I148" s="122">
        <v>0.5170574626203871</v>
      </c>
      <c r="J148" s="122">
        <v>0.55583843736075</v>
      </c>
      <c r="K148" s="122">
        <v>0.49204077257317319</v>
      </c>
      <c r="L148" s="122">
        <v>0.46998588982213868</v>
      </c>
      <c r="M148" s="122">
        <v>0.61458493887073418</v>
      </c>
      <c r="N148" s="122">
        <v>0.65300132417668011</v>
      </c>
      <c r="O148" s="122">
        <v>0.74744377864084199</v>
      </c>
      <c r="P148" s="122">
        <v>1.5816584577458546</v>
      </c>
      <c r="Q148" s="122">
        <v>1.1887958295038314</v>
      </c>
      <c r="R148" s="122">
        <v>1.1786048535188249</v>
      </c>
      <c r="S148" s="122">
        <v>1.2519591260366758</v>
      </c>
      <c r="T148" s="122">
        <v>1.6720724546947763</v>
      </c>
      <c r="U148" s="122">
        <v>1.846067709571716</v>
      </c>
      <c r="V148" s="122">
        <v>2.0577925080272883</v>
      </c>
      <c r="W148" s="122">
        <v>3.0309567359594176</v>
      </c>
      <c r="X148" s="122">
        <v>3.5515769212159318</v>
      </c>
      <c r="Y148" s="122">
        <v>4.9947406681636934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0.14650583666187067</v>
      </c>
      <c r="D153" s="101">
        <v>0.28534946148323559</v>
      </c>
      <c r="E153" s="101">
        <v>0.26660213238907171</v>
      </c>
      <c r="F153" s="101">
        <v>0.33469452380776216</v>
      </c>
      <c r="G153" s="101">
        <v>0.38265313547288599</v>
      </c>
      <c r="H153" s="101">
        <v>0.42155398579768605</v>
      </c>
      <c r="I153" s="101">
        <v>0.48053487867042605</v>
      </c>
      <c r="J153" s="101">
        <v>0.50998498731555486</v>
      </c>
      <c r="K153" s="101">
        <v>0.43345886538408818</v>
      </c>
      <c r="L153" s="101">
        <v>0.40222085634167387</v>
      </c>
      <c r="M153" s="101">
        <v>0.53001707474420334</v>
      </c>
      <c r="N153" s="101">
        <v>0.58745177108547353</v>
      </c>
      <c r="O153" s="101">
        <v>0.6774508391044648</v>
      </c>
      <c r="P153" s="101">
        <v>1.3803983963083377</v>
      </c>
      <c r="Q153" s="101">
        <v>1.0668486819726752</v>
      </c>
      <c r="R153" s="101">
        <v>1.038781815263107</v>
      </c>
      <c r="S153" s="101">
        <v>1.0902806372782901</v>
      </c>
      <c r="T153" s="101">
        <v>1.4367912543719787</v>
      </c>
      <c r="U153" s="101">
        <v>1.638965326774402</v>
      </c>
      <c r="V153" s="101">
        <v>1.8403192087804454</v>
      </c>
      <c r="W153" s="101">
        <v>2.659810339476429</v>
      </c>
      <c r="X153" s="101">
        <v>2.7391338160249479</v>
      </c>
      <c r="Y153" s="101">
        <v>4.1594589902477788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3.4195271615639941E-2</v>
      </c>
      <c r="F154" s="104">
        <v>4.9695177426638763E-3</v>
      </c>
      <c r="G154" s="104">
        <v>6.5328869841253115E-3</v>
      </c>
      <c r="H154" s="104">
        <v>1.4082675098300489E-2</v>
      </c>
      <c r="I154" s="104">
        <v>3.6522583949961072E-2</v>
      </c>
      <c r="J154" s="104">
        <v>4.5853450045195171E-2</v>
      </c>
      <c r="K154" s="104">
        <v>5.8581907189085E-2</v>
      </c>
      <c r="L154" s="104">
        <v>6.7765033480464809E-2</v>
      </c>
      <c r="M154" s="104">
        <v>8.456786412653082E-2</v>
      </c>
      <c r="N154" s="104">
        <v>6.5549553091206608E-2</v>
      </c>
      <c r="O154" s="104">
        <v>6.9992939536377169E-2</v>
      </c>
      <c r="P154" s="104">
        <v>0.20126006143751685</v>
      </c>
      <c r="Q154" s="104">
        <v>0.12194714753115629</v>
      </c>
      <c r="R154" s="104">
        <v>0.13982303825571801</v>
      </c>
      <c r="S154" s="104">
        <v>0.16167848875838567</v>
      </c>
      <c r="T154" s="104">
        <v>0.23528120032279759</v>
      </c>
      <c r="U154" s="104">
        <v>0.20710238279731402</v>
      </c>
      <c r="V154" s="104">
        <v>0.21747329924684305</v>
      </c>
      <c r="W154" s="104">
        <v>0.37114639648298869</v>
      </c>
      <c r="X154" s="104">
        <v>0.81244310519098417</v>
      </c>
      <c r="Y154" s="104">
        <v>0.83528167791591446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1.6698535690726338E-2</v>
      </c>
      <c r="F155" s="98">
        <v>2.4441881241305504E-3</v>
      </c>
      <c r="G155" s="98">
        <v>3.1043750968096501E-3</v>
      </c>
      <c r="H155" s="98">
        <v>6.9966652558210076E-3</v>
      </c>
      <c r="I155" s="98">
        <v>1.7864699530793563E-2</v>
      </c>
      <c r="J155" s="98">
        <v>2.2009424827203937E-2</v>
      </c>
      <c r="K155" s="98">
        <v>2.8578427167564521E-2</v>
      </c>
      <c r="L155" s="98">
        <v>3.2316704913437751E-2</v>
      </c>
      <c r="M155" s="98">
        <v>3.610690923807091E-2</v>
      </c>
      <c r="N155" s="98">
        <v>2.7235955547212316E-2</v>
      </c>
      <c r="O155" s="98">
        <v>2.8346560941413988E-2</v>
      </c>
      <c r="P155" s="98">
        <v>8.7052765170445343E-2</v>
      </c>
      <c r="Q155" s="98">
        <v>4.9452361132699588E-2</v>
      </c>
      <c r="R155" s="98">
        <v>5.5046581671267573E-2</v>
      </c>
      <c r="S155" s="98">
        <v>6.5766864276872533E-2</v>
      </c>
      <c r="T155" s="98">
        <v>9.8031285346387859E-2</v>
      </c>
      <c r="U155" s="98">
        <v>8.6147777049079527E-2</v>
      </c>
      <c r="V155" s="98">
        <v>9.5942875938926378E-2</v>
      </c>
      <c r="W155" s="98">
        <v>0.14607231855145755</v>
      </c>
      <c r="X155" s="98">
        <v>0.34292993597343702</v>
      </c>
      <c r="Y155" s="98">
        <v>0.30999980219154571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1.7496735924913607E-2</v>
      </c>
      <c r="F156" s="98">
        <v>2.5253296185333259E-3</v>
      </c>
      <c r="G156" s="98">
        <v>3.4285118873156615E-3</v>
      </c>
      <c r="H156" s="98">
        <v>7.0860098424794819E-3</v>
      </c>
      <c r="I156" s="98">
        <v>1.8657884419167509E-2</v>
      </c>
      <c r="J156" s="98">
        <v>2.3844025217991231E-2</v>
      </c>
      <c r="K156" s="98">
        <v>3.0003480021520475E-2</v>
      </c>
      <c r="L156" s="98">
        <v>3.5448328567027065E-2</v>
      </c>
      <c r="M156" s="98">
        <v>4.846095488845991E-2</v>
      </c>
      <c r="N156" s="98">
        <v>3.8313597543994299E-2</v>
      </c>
      <c r="O156" s="98">
        <v>4.1646378594963174E-2</v>
      </c>
      <c r="P156" s="98">
        <v>0.11420729626707152</v>
      </c>
      <c r="Q156" s="98">
        <v>7.2494786398456704E-2</v>
      </c>
      <c r="R156" s="98">
        <v>8.4776456584450433E-2</v>
      </c>
      <c r="S156" s="98">
        <v>9.5911624481513136E-2</v>
      </c>
      <c r="T156" s="98">
        <v>0.13724991497640973</v>
      </c>
      <c r="U156" s="98">
        <v>0.12095460574823451</v>
      </c>
      <c r="V156" s="98">
        <v>0.12153042330791668</v>
      </c>
      <c r="W156" s="98">
        <v>0.22507407793153114</v>
      </c>
      <c r="X156" s="98">
        <v>0.46951316921754715</v>
      </c>
      <c r="Y156" s="98">
        <v>0.5252818757243688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7.0968226787606337E-2</v>
      </c>
      <c r="D157" s="122">
        <v>0.13705633912524867</v>
      </c>
      <c r="E157" s="122">
        <v>0.14501486559522142</v>
      </c>
      <c r="F157" s="122">
        <v>0.16500549414070431</v>
      </c>
      <c r="G157" s="122">
        <v>0.19024381072674137</v>
      </c>
      <c r="H157" s="122">
        <v>0.22019469567742023</v>
      </c>
      <c r="I157" s="122">
        <v>0.2466141548601512</v>
      </c>
      <c r="J157" s="122">
        <v>0.28764373209943533</v>
      </c>
      <c r="K157" s="122">
        <v>0.27071074943999479</v>
      </c>
      <c r="L157" s="122">
        <v>0.27115428839582384</v>
      </c>
      <c r="M157" s="122">
        <v>0.34747934793899299</v>
      </c>
      <c r="N157" s="122">
        <v>0.40453399036206322</v>
      </c>
      <c r="O157" s="122">
        <v>0.47339201778554768</v>
      </c>
      <c r="P157" s="122">
        <v>0.84948954113643937</v>
      </c>
      <c r="Q157" s="122">
        <v>0.67368412600089611</v>
      </c>
      <c r="R157" s="122">
        <v>0.66005854657605978</v>
      </c>
      <c r="S157" s="122">
        <v>0.66042312613165843</v>
      </c>
      <c r="T157" s="122">
        <v>0.8464357858597088</v>
      </c>
      <c r="U157" s="122">
        <v>0.91780065242797049</v>
      </c>
      <c r="V157" s="122">
        <v>1.0294808510084834</v>
      </c>
      <c r="W157" s="122">
        <v>1.9755459962338477</v>
      </c>
      <c r="X157" s="122">
        <v>2.0606838466223056</v>
      </c>
      <c r="Y157" s="122">
        <v>3.3981130853028514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5.4858513937916737E-3</v>
      </c>
      <c r="D158" s="98">
        <v>4.0934566272403184E-3</v>
      </c>
      <c r="E158" s="98">
        <v>3.7023579240629957E-3</v>
      </c>
      <c r="F158" s="98">
        <v>6.1616260308721372E-3</v>
      </c>
      <c r="G158" s="98">
        <v>2.3732963781671348E-3</v>
      </c>
      <c r="H158" s="98">
        <v>7.460744394273279E-3</v>
      </c>
      <c r="I158" s="98">
        <v>2.2570824318438479E-4</v>
      </c>
      <c r="J158" s="98">
        <v>3.8758789602189024E-3</v>
      </c>
      <c r="K158" s="98">
        <v>2.4451193187083929E-3</v>
      </c>
      <c r="L158" s="98">
        <v>6.1770691587499926E-3</v>
      </c>
      <c r="M158" s="98">
        <v>2.4666949342134779E-2</v>
      </c>
      <c r="N158" s="98">
        <v>3.2179265400183399E-2</v>
      </c>
      <c r="O158" s="98">
        <v>1.6602346140136316E-2</v>
      </c>
      <c r="P158" s="98">
        <v>5.3398616347370975E-2</v>
      </c>
      <c r="Q158" s="98">
        <v>9.1034591240141439E-3</v>
      </c>
      <c r="R158" s="98">
        <v>6.568989938806007E-4</v>
      </c>
      <c r="S158" s="98">
        <v>1.417578119809546E-2</v>
      </c>
      <c r="T158" s="98">
        <v>3.7575071896680336E-2</v>
      </c>
      <c r="U158" s="98">
        <v>3.8852842964416545E-2</v>
      </c>
      <c r="V158" s="98">
        <v>3.8174975417630055E-2</v>
      </c>
      <c r="W158" s="98">
        <v>2.7093572927333756E-3</v>
      </c>
      <c r="X158" s="98">
        <v>3.6129706176465976E-3</v>
      </c>
      <c r="Y158" s="98">
        <v>5.6245917288102023E-3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6.5482375393814657E-2</v>
      </c>
      <c r="D159" s="33">
        <v>0.13296288249800836</v>
      </c>
      <c r="E159" s="33">
        <v>0.14131250767115844</v>
      </c>
      <c r="F159" s="33">
        <v>0.15884386810983217</v>
      </c>
      <c r="G159" s="33">
        <v>0.18787051434857424</v>
      </c>
      <c r="H159" s="33">
        <v>0.21273395128314695</v>
      </c>
      <c r="I159" s="33">
        <v>0.24638844661696682</v>
      </c>
      <c r="J159" s="33">
        <v>0.28376785313921643</v>
      </c>
      <c r="K159" s="33">
        <v>0.2682656301212864</v>
      </c>
      <c r="L159" s="33">
        <v>0.26497721923707385</v>
      </c>
      <c r="M159" s="33">
        <v>0.32281239859685823</v>
      </c>
      <c r="N159" s="33">
        <v>0.37235472496187982</v>
      </c>
      <c r="O159" s="33">
        <v>0.45678967164541134</v>
      </c>
      <c r="P159" s="33">
        <v>0.7960909247890684</v>
      </c>
      <c r="Q159" s="33">
        <v>0.664580666876882</v>
      </c>
      <c r="R159" s="33">
        <v>0.65940164758217923</v>
      </c>
      <c r="S159" s="33">
        <v>0.64624734493356295</v>
      </c>
      <c r="T159" s="33">
        <v>0.8088607139630285</v>
      </c>
      <c r="U159" s="33">
        <v>0.878947809463554</v>
      </c>
      <c r="V159" s="33">
        <v>0.99130587559085326</v>
      </c>
      <c r="W159" s="33">
        <v>1.9728366389411143</v>
      </c>
      <c r="X159" s="33">
        <v>2.057070876004659</v>
      </c>
      <c r="Y159" s="33">
        <v>3.3924884935740414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4.009871824300749</v>
      </c>
      <c r="D161" s="117">
        <f t="shared" si="54"/>
        <v>3.6026870525064916</v>
      </c>
      <c r="E161" s="117">
        <f t="shared" si="54"/>
        <v>4.6595449650776652</v>
      </c>
      <c r="F161" s="117">
        <f t="shared" si="54"/>
        <v>4.4797084604511452</v>
      </c>
      <c r="G161" s="117">
        <f t="shared" si="54"/>
        <v>4.3099853495793408</v>
      </c>
      <c r="H161" s="117">
        <f t="shared" si="54"/>
        <v>3.0529251624393039</v>
      </c>
      <c r="I161" s="117">
        <f t="shared" si="54"/>
        <v>1.0690042772187138</v>
      </c>
      <c r="J161" s="117">
        <f t="shared" si="54"/>
        <v>0.21968110841427704</v>
      </c>
      <c r="K161" s="117">
        <f t="shared" si="54"/>
        <v>0</v>
      </c>
      <c r="L161" s="117">
        <f t="shared" si="54"/>
        <v>0.45900215934322791</v>
      </c>
      <c r="M161" s="117">
        <f t="shared" si="54"/>
        <v>1.5539932892074366</v>
      </c>
      <c r="N161" s="117">
        <f t="shared" si="54"/>
        <v>3.9103626371999614</v>
      </c>
      <c r="O161" s="117">
        <f t="shared" si="54"/>
        <v>4.4012341872329825</v>
      </c>
      <c r="P161" s="117">
        <f t="shared" si="54"/>
        <v>3.0063212271958095</v>
      </c>
      <c r="Q161" s="117">
        <f t="shared" si="54"/>
        <v>4.6038099502006551</v>
      </c>
      <c r="R161" s="117">
        <f t="shared" ref="R161:V161" si="55">R162+R164+R166+R175</f>
        <v>6.6009515796473091</v>
      </c>
      <c r="S161" s="117">
        <f t="shared" si="55"/>
        <v>3.9155611749333108</v>
      </c>
      <c r="T161" s="117">
        <f t="shared" si="55"/>
        <v>2.3574810717155419</v>
      </c>
      <c r="U161" s="117">
        <f t="shared" si="55"/>
        <v>3.4399660817230537</v>
      </c>
      <c r="V161" s="117">
        <f t="shared" si="55"/>
        <v>0.66490511888959947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3.3459937776965325</v>
      </c>
      <c r="D162" s="122">
        <f t="shared" si="57"/>
        <v>2.9639044588357488</v>
      </c>
      <c r="E162" s="122">
        <f t="shared" si="57"/>
        <v>3.8361055126993486</v>
      </c>
      <c r="F162" s="122">
        <f t="shared" si="57"/>
        <v>3.6724869545114829</v>
      </c>
      <c r="G162" s="122">
        <f t="shared" si="57"/>
        <v>3.5042732220015953</v>
      </c>
      <c r="H162" s="122">
        <f t="shared" si="57"/>
        <v>2.4855697100999623</v>
      </c>
      <c r="I162" s="122">
        <f t="shared" si="57"/>
        <v>0.8673978134020085</v>
      </c>
      <c r="J162" s="122">
        <f t="shared" si="57"/>
        <v>0.17840988591031223</v>
      </c>
      <c r="K162" s="122">
        <f t="shared" si="57"/>
        <v>0</v>
      </c>
      <c r="L162" s="122">
        <f t="shared" si="57"/>
        <v>0.38132166629549563</v>
      </c>
      <c r="M162" s="122">
        <f t="shared" si="57"/>
        <v>1.2767122260070884</v>
      </c>
      <c r="N162" s="122">
        <f t="shared" si="57"/>
        <v>3.2464438904923072</v>
      </c>
      <c r="O162" s="122">
        <f t="shared" si="57"/>
        <v>3.674181235139609</v>
      </c>
      <c r="P162" s="122">
        <f t="shared" si="57"/>
        <v>2.4247661179360902</v>
      </c>
      <c r="Q162" s="122">
        <f t="shared" si="57"/>
        <v>3.638372869355146</v>
      </c>
      <c r="R162" s="122">
        <f t="shared" si="57"/>
        <v>5.3759427903176391</v>
      </c>
      <c r="S162" s="122">
        <f t="shared" si="57"/>
        <v>3.1248496797352927</v>
      </c>
      <c r="T162" s="122">
        <f t="shared" si="57"/>
        <v>1.8117442667716648</v>
      </c>
      <c r="U162" s="122">
        <f t="shared" si="57"/>
        <v>2.638722371175112</v>
      </c>
      <c r="V162" s="122">
        <f t="shared" si="57"/>
        <v>0.50038552408063763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3.3459937776965325</v>
      </c>
      <c r="D163" s="33">
        <v>2.9639044588357488</v>
      </c>
      <c r="E163" s="33">
        <v>3.8361055126993486</v>
      </c>
      <c r="F163" s="33">
        <v>3.6724869545114829</v>
      </c>
      <c r="G163" s="33">
        <v>3.5042732220015953</v>
      </c>
      <c r="H163" s="33">
        <v>2.4855697100999623</v>
      </c>
      <c r="I163" s="33">
        <v>0.8673978134020085</v>
      </c>
      <c r="J163" s="33">
        <v>0.17840988591031223</v>
      </c>
      <c r="K163" s="33">
        <v>0</v>
      </c>
      <c r="L163" s="33">
        <v>0.38132166629549563</v>
      </c>
      <c r="M163" s="33">
        <v>1.2767122260070884</v>
      </c>
      <c r="N163" s="33">
        <v>3.2464438904923072</v>
      </c>
      <c r="O163" s="33">
        <v>3.674181235139609</v>
      </c>
      <c r="P163" s="33">
        <v>2.4247661179360902</v>
      </c>
      <c r="Q163" s="33">
        <v>3.638372869355146</v>
      </c>
      <c r="R163" s="33">
        <v>5.3759427903176391</v>
      </c>
      <c r="S163" s="33">
        <v>3.1248496797352927</v>
      </c>
      <c r="T163" s="33">
        <v>1.8117442667716648</v>
      </c>
      <c r="U163" s="33">
        <v>2.638722371175112</v>
      </c>
      <c r="V163" s="33">
        <v>0.50038552408063763</v>
      </c>
      <c r="W163" s="33">
        <v>0</v>
      </c>
      <c r="X163" s="33">
        <v>0</v>
      </c>
      <c r="Y163" s="33">
        <v>0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6.9945531717423935E-3</v>
      </c>
      <c r="F164" s="122">
        <f t="shared" si="58"/>
        <v>9.7019748648768476E-3</v>
      </c>
      <c r="G164" s="122">
        <f t="shared" si="58"/>
        <v>1.0926670298779511E-2</v>
      </c>
      <c r="H164" s="122">
        <f t="shared" si="58"/>
        <v>9.1727762909358003E-3</v>
      </c>
      <c r="I164" s="122">
        <f t="shared" si="58"/>
        <v>3.4954477128348689E-3</v>
      </c>
      <c r="J164" s="122">
        <f t="shared" si="58"/>
        <v>7.2512017949471943E-4</v>
      </c>
      <c r="K164" s="122">
        <f t="shared" si="58"/>
        <v>0</v>
      </c>
      <c r="L164" s="122">
        <f t="shared" si="58"/>
        <v>2.0437989073601756E-3</v>
      </c>
      <c r="M164" s="122">
        <f t="shared" si="58"/>
        <v>8.7604377478650401E-3</v>
      </c>
      <c r="N164" s="122">
        <f t="shared" si="58"/>
        <v>2.5483796281575641E-2</v>
      </c>
      <c r="O164" s="122">
        <f t="shared" si="58"/>
        <v>3.9672854648130911E-2</v>
      </c>
      <c r="P164" s="122">
        <f t="shared" si="58"/>
        <v>3.0916872641717188E-2</v>
      </c>
      <c r="Q164" s="122">
        <f t="shared" si="58"/>
        <v>0.1004845362241219</v>
      </c>
      <c r="R164" s="122">
        <f t="shared" si="58"/>
        <v>0.12849408679988941</v>
      </c>
      <c r="S164" s="122">
        <f t="shared" si="58"/>
        <v>7.9831773841913103E-2</v>
      </c>
      <c r="T164" s="122">
        <f t="shared" si="58"/>
        <v>6.8587100651333804E-2</v>
      </c>
      <c r="U164" s="122">
        <f t="shared" si="58"/>
        <v>0.10618777630860075</v>
      </c>
      <c r="V164" s="122">
        <f t="shared" si="58"/>
        <v>1.9041531303486434E-2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6.9945531717423935E-3</v>
      </c>
      <c r="F165" s="98">
        <v>9.7019748648768476E-3</v>
      </c>
      <c r="G165" s="98">
        <v>1.0926670298779511E-2</v>
      </c>
      <c r="H165" s="98">
        <v>9.1727762909358003E-3</v>
      </c>
      <c r="I165" s="98">
        <v>3.4954477128348689E-3</v>
      </c>
      <c r="J165" s="98">
        <v>7.2512017949471943E-4</v>
      </c>
      <c r="K165" s="98">
        <v>0</v>
      </c>
      <c r="L165" s="98">
        <v>2.0437989073601756E-3</v>
      </c>
      <c r="M165" s="98">
        <v>8.7604377478650401E-3</v>
      </c>
      <c r="N165" s="98">
        <v>2.5483796281575641E-2</v>
      </c>
      <c r="O165" s="98">
        <v>3.9672854648130911E-2</v>
      </c>
      <c r="P165" s="98">
        <v>3.0916872641717188E-2</v>
      </c>
      <c r="Q165" s="98">
        <v>0.1004845362241219</v>
      </c>
      <c r="R165" s="98">
        <v>0.12849408679988941</v>
      </c>
      <c r="S165" s="98">
        <v>7.9831773841913103E-2</v>
      </c>
      <c r="T165" s="98">
        <v>6.8587100651333804E-2</v>
      </c>
      <c r="U165" s="98">
        <v>0.10618777630860075</v>
      </c>
      <c r="V165" s="98">
        <v>1.9041531303486434E-2</v>
      </c>
      <c r="W165" s="98">
        <v>0</v>
      </c>
      <c r="X165" s="98">
        <v>0</v>
      </c>
      <c r="Y165" s="98">
        <v>0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0.44723383163186003</v>
      </c>
      <c r="D166" s="122">
        <v>0.43151933188104663</v>
      </c>
      <c r="E166" s="122">
        <v>0.55087089092595365</v>
      </c>
      <c r="F166" s="122">
        <v>0.53676222458415046</v>
      </c>
      <c r="G166" s="122">
        <v>0.53383258129011013</v>
      </c>
      <c r="H166" s="122">
        <v>0.3707734768054326</v>
      </c>
      <c r="I166" s="122">
        <v>0.1341347344601852</v>
      </c>
      <c r="J166" s="122">
        <v>2.6718038083600994E-2</v>
      </c>
      <c r="K166" s="122">
        <v>0</v>
      </c>
      <c r="L166" s="122">
        <v>4.7966066960365379E-2</v>
      </c>
      <c r="M166" s="122">
        <v>0.17153602745288418</v>
      </c>
      <c r="N166" s="122">
        <v>0.39422001281558616</v>
      </c>
      <c r="O166" s="122">
        <v>0.42084548472082656</v>
      </c>
      <c r="P166" s="122">
        <v>0.35822821443024089</v>
      </c>
      <c r="Q166" s="122">
        <v>0.55208801823859477</v>
      </c>
      <c r="R166" s="122">
        <v>0.7028791595614744</v>
      </c>
      <c r="S166" s="122">
        <v>0.46538152421217494</v>
      </c>
      <c r="T166" s="122">
        <v>0.31678575465543979</v>
      </c>
      <c r="U166" s="122">
        <v>0.46424780435861951</v>
      </c>
      <c r="V166" s="122">
        <v>9.6965725382786694E-2</v>
      </c>
      <c r="W166" s="122">
        <v>0</v>
      </c>
      <c r="X166" s="122">
        <v>0</v>
      </c>
      <c r="Y166" s="122">
        <v>0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0.44723383163186003</v>
      </c>
      <c r="D171" s="101">
        <v>0.43151933188104663</v>
      </c>
      <c r="E171" s="101">
        <v>0.48817955963061377</v>
      </c>
      <c r="F171" s="101">
        <v>0.52883214307989956</v>
      </c>
      <c r="G171" s="101">
        <v>0.52494357113138224</v>
      </c>
      <c r="H171" s="101">
        <v>0.35879765861160229</v>
      </c>
      <c r="I171" s="101">
        <v>0.12465802900378131</v>
      </c>
      <c r="J171" s="101">
        <v>2.4559019135284629E-2</v>
      </c>
      <c r="K171" s="101">
        <v>0</v>
      </c>
      <c r="L171" s="101">
        <v>4.1036710153340407E-2</v>
      </c>
      <c r="M171" s="101">
        <v>0.14797716630331789</v>
      </c>
      <c r="N171" s="101">
        <v>0.35461524787096904</v>
      </c>
      <c r="O171" s="101">
        <v>0.38146326810189313</v>
      </c>
      <c r="P171" s="101">
        <v>0.31265117709046331</v>
      </c>
      <c r="Q171" s="101">
        <v>0.49546635725904792</v>
      </c>
      <c r="R171" s="101">
        <v>0.61942708521791745</v>
      </c>
      <c r="S171" s="101">
        <v>0.40525062516731042</v>
      </c>
      <c r="T171" s="101">
        <v>0.27218462276816163</v>
      </c>
      <c r="U171" s="101">
        <v>0.41214339442182579</v>
      </c>
      <c r="V171" s="101">
        <v>8.6691396284510641E-2</v>
      </c>
      <c r="W171" s="101">
        <v>0</v>
      </c>
      <c r="X171" s="101">
        <v>0</v>
      </c>
      <c r="Y171" s="101">
        <v>0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6.2691331295339894E-2</v>
      </c>
      <c r="F172" s="104">
        <v>7.9300815042508653E-3</v>
      </c>
      <c r="G172" s="104">
        <v>8.8890101587278843E-3</v>
      </c>
      <c r="H172" s="104">
        <v>1.1975818193830336E-2</v>
      </c>
      <c r="I172" s="104">
        <v>9.4767054564038958E-3</v>
      </c>
      <c r="J172" s="104">
        <v>2.1590189483163646E-3</v>
      </c>
      <c r="K172" s="104">
        <v>0</v>
      </c>
      <c r="L172" s="104">
        <v>6.929356807024974E-3</v>
      </c>
      <c r="M172" s="104">
        <v>2.3558861149566297E-2</v>
      </c>
      <c r="N172" s="104">
        <v>3.9604764944617135E-2</v>
      </c>
      <c r="O172" s="104">
        <v>3.9382216618933444E-2</v>
      </c>
      <c r="P172" s="104">
        <v>4.5577037339777582E-2</v>
      </c>
      <c r="Q172" s="104">
        <v>5.6621660979546851E-2</v>
      </c>
      <c r="R172" s="104">
        <v>8.3452074343556976E-2</v>
      </c>
      <c r="S172" s="104">
        <v>6.0130899044864516E-2</v>
      </c>
      <c r="T172" s="104">
        <v>4.4601131887278149E-2</v>
      </c>
      <c r="U172" s="104">
        <v>5.2104409936793716E-2</v>
      </c>
      <c r="V172" s="104">
        <v>1.0274329098276051E-2</v>
      </c>
      <c r="W172" s="104">
        <v>0</v>
      </c>
      <c r="X172" s="104">
        <v>0</v>
      </c>
      <c r="Y172" s="104">
        <v>0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3.0613982099664958E-2</v>
      </c>
      <c r="F173" s="98">
        <v>3.9003001980806649E-3</v>
      </c>
      <c r="G173" s="98">
        <v>4.2239857874623119E-3</v>
      </c>
      <c r="H173" s="98">
        <v>5.9499200600682577E-3</v>
      </c>
      <c r="I173" s="98">
        <v>4.6354468170280673E-3</v>
      </c>
      <c r="J173" s="98">
        <v>1.0363182093526518E-3</v>
      </c>
      <c r="K173" s="98">
        <v>0</v>
      </c>
      <c r="L173" s="98">
        <v>3.3045653144567937E-3</v>
      </c>
      <c r="M173" s="98">
        <v>1.0058639532470366E-2</v>
      </c>
      <c r="N173" s="98">
        <v>1.6455850064889119E-2</v>
      </c>
      <c r="O173" s="98">
        <v>1.5949471629440097E-2</v>
      </c>
      <c r="P173" s="98">
        <v>1.9713832443284132E-2</v>
      </c>
      <c r="Q173" s="98">
        <v>2.2961380264990984E-2</v>
      </c>
      <c r="R173" s="98">
        <v>3.2854038099128798E-2</v>
      </c>
      <c r="S173" s="98">
        <v>2.4459782539406106E-2</v>
      </c>
      <c r="T173" s="98">
        <v>1.8583321917837004E-2</v>
      </c>
      <c r="U173" s="98">
        <v>2.1673720166231536E-2</v>
      </c>
      <c r="V173" s="98">
        <v>4.5327342963272293E-3</v>
      </c>
      <c r="W173" s="98">
        <v>0</v>
      </c>
      <c r="X173" s="98">
        <v>0</v>
      </c>
      <c r="Y173" s="98">
        <v>0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3.207734919567494E-2</v>
      </c>
      <c r="F174" s="33">
        <v>4.0297813061702008E-3</v>
      </c>
      <c r="G174" s="33">
        <v>4.6650243712655724E-3</v>
      </c>
      <c r="H174" s="33">
        <v>6.0258981337620796E-3</v>
      </c>
      <c r="I174" s="33">
        <v>4.8412586393758276E-3</v>
      </c>
      <c r="J174" s="33">
        <v>1.1227007389637128E-3</v>
      </c>
      <c r="K174" s="33">
        <v>0</v>
      </c>
      <c r="L174" s="33">
        <v>3.6247914925681807E-3</v>
      </c>
      <c r="M174" s="33">
        <v>1.3500221617095931E-2</v>
      </c>
      <c r="N174" s="33">
        <v>2.3148914879728016E-2</v>
      </c>
      <c r="O174" s="33">
        <v>2.3432744989493347E-2</v>
      </c>
      <c r="P174" s="33">
        <v>2.5863204896493453E-2</v>
      </c>
      <c r="Q174" s="33">
        <v>3.3660280714555867E-2</v>
      </c>
      <c r="R174" s="33">
        <v>5.0598036244428178E-2</v>
      </c>
      <c r="S174" s="33">
        <v>3.5671116505458414E-2</v>
      </c>
      <c r="T174" s="33">
        <v>2.6017809969441145E-2</v>
      </c>
      <c r="U174" s="33">
        <v>3.043068977056218E-2</v>
      </c>
      <c r="V174" s="33">
        <v>5.7415948019488216E-3</v>
      </c>
      <c r="W174" s="33">
        <v>0</v>
      </c>
      <c r="X174" s="33">
        <v>0</v>
      </c>
      <c r="Y174" s="33">
        <v>0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0.21664421497235603</v>
      </c>
      <c r="D175" s="122">
        <v>0.20726326178969637</v>
      </c>
      <c r="E175" s="122">
        <v>0.26557400828062033</v>
      </c>
      <c r="F175" s="122">
        <v>0.26075730649063461</v>
      </c>
      <c r="G175" s="122">
        <v>0.26095287598885586</v>
      </c>
      <c r="H175" s="122">
        <v>0.18740919924297308</v>
      </c>
      <c r="I175" s="122">
        <v>6.3976281643685309E-2</v>
      </c>
      <c r="J175" s="122">
        <v>1.3828064240869107E-2</v>
      </c>
      <c r="K175" s="122">
        <v>0</v>
      </c>
      <c r="L175" s="122">
        <v>2.7670627180006731E-2</v>
      </c>
      <c r="M175" s="122">
        <v>9.6984597999599173E-2</v>
      </c>
      <c r="N175" s="122">
        <v>0.24421493761049232</v>
      </c>
      <c r="O175" s="122">
        <v>0.26653461272441598</v>
      </c>
      <c r="P175" s="122">
        <v>0.19241002218776143</v>
      </c>
      <c r="Q175" s="122">
        <v>0.312864526382793</v>
      </c>
      <c r="R175" s="122">
        <v>0.39363554296830522</v>
      </c>
      <c r="S175" s="122">
        <v>0.24549819714393009</v>
      </c>
      <c r="T175" s="122">
        <v>0.16036394963710357</v>
      </c>
      <c r="U175" s="122">
        <v>0.23080812988072147</v>
      </c>
      <c r="V175" s="122">
        <v>4.8512338122688688E-2</v>
      </c>
      <c r="W175" s="122">
        <v>0</v>
      </c>
      <c r="X175" s="122">
        <v>0</v>
      </c>
      <c r="Y175" s="122">
        <v>0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1.6777118340236673E-2</v>
      </c>
      <c r="D176" s="98">
        <v>6.1901051436317007E-3</v>
      </c>
      <c r="E176" s="98">
        <v>6.8123385802759118E-3</v>
      </c>
      <c r="F176" s="98">
        <v>9.7655959734577278E-3</v>
      </c>
      <c r="G176" s="98">
        <v>3.2404623624974339E-3</v>
      </c>
      <c r="H176" s="98">
        <v>6.3554489284550156E-3</v>
      </c>
      <c r="I176" s="98">
        <v>5.6427060796096199E-5</v>
      </c>
      <c r="J176" s="98">
        <v>1.7820133150431736E-4</v>
      </c>
      <c r="K176" s="98">
        <v>0</v>
      </c>
      <c r="L176" s="98">
        <v>6.4058494979629536E-4</v>
      </c>
      <c r="M176" s="98">
        <v>6.8851921707415043E-3</v>
      </c>
      <c r="N176" s="98">
        <v>1.9382105800882669E-2</v>
      </c>
      <c r="O176" s="98">
        <v>9.3759806025563216E-3</v>
      </c>
      <c r="P176" s="98">
        <v>1.2129888738806351E-2</v>
      </c>
      <c r="Q176" s="98">
        <v>4.2145644092658075E-3</v>
      </c>
      <c r="R176" s="98">
        <v>3.9413939632836043E-4</v>
      </c>
      <c r="S176" s="98">
        <v>5.2468800538405264E-3</v>
      </c>
      <c r="T176" s="98">
        <v>7.1272898134826122E-3</v>
      </c>
      <c r="U176" s="98">
        <v>9.7896927154435404E-3</v>
      </c>
      <c r="V176" s="98">
        <v>1.8119055435536359E-3</v>
      </c>
      <c r="W176" s="98">
        <v>0</v>
      </c>
      <c r="X176" s="98">
        <v>0</v>
      </c>
      <c r="Y176" s="98">
        <v>0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0.19986709663211935</v>
      </c>
      <c r="D177" s="33">
        <v>0.20107315664606468</v>
      </c>
      <c r="E177" s="33">
        <v>0.25876166970034442</v>
      </c>
      <c r="F177" s="33">
        <v>0.25099171051717689</v>
      </c>
      <c r="G177" s="33">
        <v>0.25771241362635844</v>
      </c>
      <c r="H177" s="33">
        <v>0.18105375031451806</v>
      </c>
      <c r="I177" s="33">
        <v>6.3919854582889207E-2</v>
      </c>
      <c r="J177" s="33">
        <v>1.3649862909364789E-2</v>
      </c>
      <c r="K177" s="33">
        <v>0</v>
      </c>
      <c r="L177" s="33">
        <v>2.7030042230210435E-2</v>
      </c>
      <c r="M177" s="33">
        <v>9.009940582885767E-2</v>
      </c>
      <c r="N177" s="33">
        <v>0.22483283180960964</v>
      </c>
      <c r="O177" s="33">
        <v>0.25715863212185963</v>
      </c>
      <c r="P177" s="33">
        <v>0.18028013344895508</v>
      </c>
      <c r="Q177" s="33">
        <v>0.30864996197352718</v>
      </c>
      <c r="R177" s="33">
        <v>0.39324140357197684</v>
      </c>
      <c r="S177" s="33">
        <v>0.24025131709008957</v>
      </c>
      <c r="T177" s="33">
        <v>0.15323665982362095</v>
      </c>
      <c r="U177" s="33">
        <v>0.22101843716527791</v>
      </c>
      <c r="V177" s="33">
        <v>4.6700432579135052E-2</v>
      </c>
      <c r="W177" s="33">
        <v>0</v>
      </c>
      <c r="X177" s="33">
        <v>0</v>
      </c>
      <c r="Y177" s="33">
        <v>0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0.60134421026286011</v>
      </c>
      <c r="D3" s="119">
        <f>IF(RES_hhdet_in_tes!D3=0,"",RES_hhdet_in_tes!D3/RES_hhdet_in_fec!D3)</f>
        <v>0.60598801066590802</v>
      </c>
      <c r="E3" s="119">
        <f>IF(RES_hhdet_in_tes!E3=0,"",RES_hhdet_in_tes!E3/RES_hhdet_in_fec!E3)</f>
        <v>0.61195813485836736</v>
      </c>
      <c r="F3" s="119">
        <f>IF(RES_hhdet_in_tes!F3=0,"",RES_hhdet_in_tes!F3/RES_hhdet_in_fec!F3)</f>
        <v>0.61481250568066004</v>
      </c>
      <c r="G3" s="119">
        <f>IF(RES_hhdet_in_tes!G3=0,"",RES_hhdet_in_tes!G3/RES_hhdet_in_fec!G3)</f>
        <v>0.62053397393280996</v>
      </c>
      <c r="H3" s="119">
        <f>IF(RES_hhdet_in_tes!H3=0,"",RES_hhdet_in_tes!H3/RES_hhdet_in_fec!H3)</f>
        <v>0.62465522788231076</v>
      </c>
      <c r="I3" s="119">
        <f>IF(RES_hhdet_in_tes!I3=0,"",RES_hhdet_in_tes!I3/RES_hhdet_in_fec!I3)</f>
        <v>0.63073531492067891</v>
      </c>
      <c r="J3" s="119">
        <f>IF(RES_hhdet_in_tes!J3=0,"",RES_hhdet_in_tes!J3/RES_hhdet_in_fec!J3)</f>
        <v>0.63618037218581358</v>
      </c>
      <c r="K3" s="119">
        <f>IF(RES_hhdet_in_tes!K3=0,"",RES_hhdet_in_tes!K3/RES_hhdet_in_fec!K3)</f>
        <v>0.64175933157925491</v>
      </c>
      <c r="L3" s="119">
        <f>IF(RES_hhdet_in_tes!L3=0,"",RES_hhdet_in_tes!L3/RES_hhdet_in_fec!L3)</f>
        <v>0.64668018470226662</v>
      </c>
      <c r="M3" s="119">
        <f>IF(RES_hhdet_in_tes!M3=0,"",RES_hhdet_in_tes!M3/RES_hhdet_in_fec!M3)</f>
        <v>0.65192546251653238</v>
      </c>
      <c r="N3" s="119">
        <f>IF(RES_hhdet_in_tes!N3=0,"",RES_hhdet_in_tes!N3/RES_hhdet_in_fec!N3)</f>
        <v>0.65739944808485595</v>
      </c>
      <c r="O3" s="119">
        <f>IF(RES_hhdet_in_tes!O3=0,"",RES_hhdet_in_tes!O3/RES_hhdet_in_fec!O3)</f>
        <v>0.66375174274494608</v>
      </c>
      <c r="P3" s="119">
        <f>IF(RES_hhdet_in_tes!P3=0,"",RES_hhdet_in_tes!P3/RES_hhdet_in_fec!P3)</f>
        <v>0.67057901811037779</v>
      </c>
      <c r="Q3" s="119">
        <f>IF(RES_hhdet_in_tes!Q3=0,"",RES_hhdet_in_tes!Q3/RES_hhdet_in_fec!Q3)</f>
        <v>0.68276794153891351</v>
      </c>
      <c r="R3" s="119">
        <f>IF(RES_hhdet_in_tes!R3=0,"",RES_hhdet_in_tes!R3/RES_hhdet_in_fec!R3)</f>
        <v>0.69921171829842621</v>
      </c>
      <c r="S3" s="119">
        <f>IF(RES_hhdet_in_tes!S3=0,"",RES_hhdet_in_tes!S3/RES_hhdet_in_fec!S3)</f>
        <v>0.71847138268254629</v>
      </c>
      <c r="T3" s="119">
        <f>IF(RES_hhdet_in_tes!T3=0,"",RES_hhdet_in_tes!T3/RES_hhdet_in_fec!T3)</f>
        <v>0.73883699358185695</v>
      </c>
      <c r="U3" s="119" t="str">
        <f>IF(RES_hhdet_in_tes!U3=0,"",RES_hhdet_in_tes!U3/RES_hhdet_in_fec!U3)</f>
        <v/>
      </c>
      <c r="V3" s="119">
        <f>IF(RES_hhdet_in_tes!V3=0,"",RES_hhdet_in_tes!V3/RES_hhdet_in_fec!V3)</f>
        <v>0.77214316111298886</v>
      </c>
      <c r="W3" s="119">
        <f>IF(RES_hhdet_in_tes!W3=0,"",RES_hhdet_in_tes!W3/RES_hhdet_in_fec!W3)</f>
        <v>0.7836954376673444</v>
      </c>
      <c r="X3" s="119">
        <f>IF(RES_hhdet_in_tes!X3=0,"",RES_hhdet_in_tes!X3/RES_hhdet_in_fec!X3)</f>
        <v>0.7916091649723046</v>
      </c>
      <c r="Y3" s="119">
        <f>IF(RES_hhdet_in_tes!Y3=0,"",RES_hhdet_in_tes!Y3/RES_hhdet_in_fec!Y3)</f>
        <v>0.80463706976862748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0.59395954939748752</v>
      </c>
      <c r="D4" s="124">
        <f>IF(RES_hhdet_in_tes!D4=0,"",RES_hhdet_in_tes!D4/RES_hhdet_in_fec!D4)</f>
        <v>0.59835354119939677</v>
      </c>
      <c r="E4" s="124">
        <f>IF(RES_hhdet_in_tes!E4=0,"",RES_hhdet_in_tes!E4/RES_hhdet_in_fec!E4)</f>
        <v>0.603000682561188</v>
      </c>
      <c r="F4" s="124">
        <f>IF(RES_hhdet_in_tes!F4=0,"",RES_hhdet_in_tes!F4/RES_hhdet_in_fec!F4)</f>
        <v>0.60778035230449323</v>
      </c>
      <c r="G4" s="124">
        <f>IF(RES_hhdet_in_tes!G4=0,"",RES_hhdet_in_tes!G4/RES_hhdet_in_fec!G4)</f>
        <v>0.61274895054541423</v>
      </c>
      <c r="H4" s="124">
        <f>IF(RES_hhdet_in_tes!H4=0,"",RES_hhdet_in_tes!H4/RES_hhdet_in_fec!H4)</f>
        <v>0.61790612907846121</v>
      </c>
      <c r="I4" s="124">
        <f>IF(RES_hhdet_in_tes!I4=0,"",RES_hhdet_in_tes!I4/RES_hhdet_in_fec!I4)</f>
        <v>0.62315927034573904</v>
      </c>
      <c r="J4" s="124">
        <f>IF(RES_hhdet_in_tes!J4=0,"",RES_hhdet_in_tes!J4/RES_hhdet_in_fec!J4)</f>
        <v>0.62863066733899586</v>
      </c>
      <c r="K4" s="124">
        <f>IF(RES_hhdet_in_tes!K4=0,"",RES_hhdet_in_tes!K4/RES_hhdet_in_fec!K4)</f>
        <v>0.63426152695793658</v>
      </c>
      <c r="L4" s="124">
        <f>IF(RES_hhdet_in_tes!L4=0,"",RES_hhdet_in_tes!L4/RES_hhdet_in_fec!L4)</f>
        <v>0.64005146930405632</v>
      </c>
      <c r="M4" s="124">
        <f>IF(RES_hhdet_in_tes!M4=0,"",RES_hhdet_in_tes!M4/RES_hhdet_in_fec!M4)</f>
        <v>0.64570399537470002</v>
      </c>
      <c r="N4" s="124">
        <f>IF(RES_hhdet_in_tes!N4=0,"",RES_hhdet_in_tes!N4/RES_hhdet_in_fec!N4)</f>
        <v>0.65108683831630698</v>
      </c>
      <c r="O4" s="124">
        <f>IF(RES_hhdet_in_tes!O4=0,"",RES_hhdet_in_tes!O4/RES_hhdet_in_fec!O4)</f>
        <v>0.6558802034943817</v>
      </c>
      <c r="P4" s="124">
        <f>IF(RES_hhdet_in_tes!P4=0,"",RES_hhdet_in_tes!P4/RES_hhdet_in_fec!P4)</f>
        <v>0.66058777740671482</v>
      </c>
      <c r="Q4" s="124">
        <f>IF(RES_hhdet_in_tes!Q4=0,"",RES_hhdet_in_tes!Q4/RES_hhdet_in_fec!Q4)</f>
        <v>0.66838516400854875</v>
      </c>
      <c r="R4" s="124">
        <f>IF(RES_hhdet_in_tes!R4=0,"",RES_hhdet_in_tes!R4/RES_hhdet_in_fec!R4)</f>
        <v>0.68356483287968606</v>
      </c>
      <c r="S4" s="124">
        <f>IF(RES_hhdet_in_tes!S4=0,"",RES_hhdet_in_tes!S4/RES_hhdet_in_fec!S4)</f>
        <v>0.7032851993355369</v>
      </c>
      <c r="T4" s="124">
        <f>IF(RES_hhdet_in_tes!T4=0,"",RES_hhdet_in_tes!T4/RES_hhdet_in_fec!T4)</f>
        <v>0.72416470880599115</v>
      </c>
      <c r="U4" s="124" t="str">
        <f>IF(RES_hhdet_in_tes!U4=0,"",RES_hhdet_in_tes!U4/RES_hhdet_in_fec!U4)</f>
        <v/>
      </c>
      <c r="V4" s="124">
        <f>IF(RES_hhdet_in_tes!V4=0,"",RES_hhdet_in_tes!V4/RES_hhdet_in_fec!V4)</f>
        <v>0.75849213857241693</v>
      </c>
      <c r="W4" s="124">
        <f>IF(RES_hhdet_in_tes!W4=0,"",RES_hhdet_in_tes!W4/RES_hhdet_in_fec!W4)</f>
        <v>0.76918668267900947</v>
      </c>
      <c r="X4" s="124">
        <f>IF(RES_hhdet_in_tes!X4=0,"",RES_hhdet_in_tes!X4/RES_hhdet_in_fec!X4)</f>
        <v>0.77649657326514665</v>
      </c>
      <c r="Y4" s="124">
        <f>IF(RES_hhdet_in_tes!Y4=0,"",RES_hhdet_in_tes!Y4/RES_hhdet_in_fec!Y4)</f>
        <v>0.78259754198521547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0.59190132323893241</v>
      </c>
      <c r="D5" s="111">
        <f>IF(RES_hhdet_in_tes!D5=0,"",RES_hhdet_in_tes!D5/RES_hhdet_in_fec!D5)</f>
        <v>0.59637066653284521</v>
      </c>
      <c r="E5" s="111">
        <f>IF(RES_hhdet_in_tes!E5=0,"",RES_hhdet_in_tes!E5/RES_hhdet_in_fec!E5)</f>
        <v>0.60104629572042145</v>
      </c>
      <c r="F5" s="111">
        <f>IF(RES_hhdet_in_tes!F5=0,"",RES_hhdet_in_tes!F5/RES_hhdet_in_fec!F5)</f>
        <v>0.60587697404511809</v>
      </c>
      <c r="G5" s="111">
        <f>IF(RES_hhdet_in_tes!G5=0,"",RES_hhdet_in_tes!G5/RES_hhdet_in_fec!G5)</f>
        <v>0.6108902653922178</v>
      </c>
      <c r="H5" s="111">
        <f>IF(RES_hhdet_in_tes!H5=0,"",RES_hhdet_in_tes!H5/RES_hhdet_in_fec!H5)</f>
        <v>0.61606971363276253</v>
      </c>
      <c r="I5" s="111">
        <f>IF(RES_hhdet_in_tes!I5=0,"",RES_hhdet_in_tes!I5/RES_hhdet_in_fec!I5)</f>
        <v>0.62140890449763286</v>
      </c>
      <c r="J5" s="111">
        <f>IF(RES_hhdet_in_tes!J5=0,"",RES_hhdet_in_tes!J5/RES_hhdet_in_fec!J5)</f>
        <v>0.62691184276653467</v>
      </c>
      <c r="K5" s="111">
        <f>IF(RES_hhdet_in_tes!K5=0,"",RES_hhdet_in_tes!K5/RES_hhdet_in_fec!K5)</f>
        <v>0.63256563695539392</v>
      </c>
      <c r="L5" s="111">
        <f>IF(RES_hhdet_in_tes!L5=0,"",RES_hhdet_in_tes!L5/RES_hhdet_in_fec!L5)</f>
        <v>0.63833837484352995</v>
      </c>
      <c r="M5" s="111">
        <f>IF(RES_hhdet_in_tes!M5=0,"",RES_hhdet_in_tes!M5/RES_hhdet_in_fec!M5)</f>
        <v>0.64409821479007301</v>
      </c>
      <c r="N5" s="111">
        <f>IF(RES_hhdet_in_tes!N5=0,"",RES_hhdet_in_tes!N5/RES_hhdet_in_fec!N5)</f>
        <v>0.64947856445583385</v>
      </c>
      <c r="O5" s="111">
        <f>IF(RES_hhdet_in_tes!O5=0,"",RES_hhdet_in_tes!O5/RES_hhdet_in_fec!O5)</f>
        <v>0.65428546500097329</v>
      </c>
      <c r="P5" s="111">
        <f>IF(RES_hhdet_in_tes!P5=0,"",RES_hhdet_in_tes!P5/RES_hhdet_in_fec!P5)</f>
        <v>0.65907176249439658</v>
      </c>
      <c r="Q5" s="111">
        <f>IF(RES_hhdet_in_tes!Q5=0,"",RES_hhdet_in_tes!Q5/RES_hhdet_in_fec!Q5)</f>
        <v>0.6668695856321043</v>
      </c>
      <c r="R5" s="111">
        <f>IF(RES_hhdet_in_tes!R5=0,"",RES_hhdet_in_tes!R5/RES_hhdet_in_fec!R5)</f>
        <v>0.68207496765877196</v>
      </c>
      <c r="S5" s="111">
        <f>IF(RES_hhdet_in_tes!S5=0,"",RES_hhdet_in_tes!S5/RES_hhdet_in_fec!S5)</f>
        <v>0.70184420854857388</v>
      </c>
      <c r="T5" s="111">
        <f>IF(RES_hhdet_in_tes!T5=0,"",RES_hhdet_in_tes!T5/RES_hhdet_in_fec!T5)</f>
        <v>0.72279801103254304</v>
      </c>
      <c r="U5" s="111" t="str">
        <f>IF(RES_hhdet_in_tes!U5=0,"",RES_hhdet_in_tes!U5/RES_hhdet_in_fec!U5)</f>
        <v/>
      </c>
      <c r="V5" s="111">
        <f>IF(RES_hhdet_in_tes!V5=0,"",RES_hhdet_in_tes!V5/RES_hhdet_in_fec!V5)</f>
        <v>0.75722770095193692</v>
      </c>
      <c r="W5" s="111">
        <f>IF(RES_hhdet_in_tes!W5=0,"",RES_hhdet_in_tes!W5/RES_hhdet_in_fec!W5)</f>
        <v>0.76796876521256219</v>
      </c>
      <c r="X5" s="111">
        <f>IF(RES_hhdet_in_tes!X5=0,"",RES_hhdet_in_tes!X5/RES_hhdet_in_fec!X5)</f>
        <v>0.77532438855324892</v>
      </c>
      <c r="Y5" s="111">
        <f>IF(RES_hhdet_in_tes!Y5=0,"",RES_hhdet_in_tes!Y5/RES_hhdet_in_fec!Y5)</f>
        <v>0.78146432055662829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 t="str">
        <f>IF(RES_hhdet_in_tes!U6=0,"",RES_hhdet_in_tes!U6/RES_hhdet_in_fec!U6)</f>
        <v/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 t="str">
        <f>IF(RES_hhdet_in_tes!D7=0,"",RES_hhdet_in_tes!D7/RES_hhdet_in_fec!D7)</f>
        <v/>
      </c>
      <c r="E7" s="124">
        <f>IF(RES_hhdet_in_tes!E7=0,"",RES_hhdet_in_tes!E7/RES_hhdet_in_fec!E7)</f>
        <v>2.4005306581370869</v>
      </c>
      <c r="F7" s="124">
        <f>IF(RES_hhdet_in_tes!F7=0,"",RES_hhdet_in_tes!F7/RES_hhdet_in_fec!F7)</f>
        <v>2.4934496418555927</v>
      </c>
      <c r="G7" s="124">
        <f>IF(RES_hhdet_in_tes!G7=0,"",RES_hhdet_in_tes!G7/RES_hhdet_in_fec!G7)</f>
        <v>2.5876472736324052</v>
      </c>
      <c r="H7" s="124">
        <f>IF(RES_hhdet_in_tes!H7=0,"",RES_hhdet_in_tes!H7/RES_hhdet_in_fec!H7)</f>
        <v>2.6830389518243107</v>
      </c>
      <c r="I7" s="124">
        <f>IF(RES_hhdet_in_tes!I7=0,"",RES_hhdet_in_tes!I7/RES_hhdet_in_fec!I7)</f>
        <v>2.7797375164052291</v>
      </c>
      <c r="J7" s="124">
        <f>IF(RES_hhdet_in_tes!J7=0,"",RES_hhdet_in_tes!J7/RES_hhdet_in_fec!J7)</f>
        <v>2.878248707654639</v>
      </c>
      <c r="K7" s="124">
        <f>IF(RES_hhdet_in_tes!K7=0,"",RES_hhdet_in_tes!K7/RES_hhdet_in_fec!K7)</f>
        <v>2.978973114042418</v>
      </c>
      <c r="L7" s="124">
        <f>IF(RES_hhdet_in_tes!L7=0,"",RES_hhdet_in_tes!L7/RES_hhdet_in_fec!L7)</f>
        <v>3.0819638579110529</v>
      </c>
      <c r="M7" s="124">
        <f>IF(RES_hhdet_in_tes!M7=0,"",RES_hhdet_in_tes!M7/RES_hhdet_in_fec!M7)</f>
        <v>3.1999836589526733</v>
      </c>
      <c r="N7" s="124">
        <f>IF(RES_hhdet_in_tes!N7=0,"",RES_hhdet_in_tes!N7/RES_hhdet_in_fec!N7)</f>
        <v>3.336821182705954</v>
      </c>
      <c r="O7" s="124">
        <f>IF(RES_hhdet_in_tes!O7=0,"",RES_hhdet_in_tes!O7/RES_hhdet_in_fec!O7)</f>
        <v>3.4922323245626328</v>
      </c>
      <c r="P7" s="124">
        <f>IF(RES_hhdet_in_tes!P7=0,"",RES_hhdet_in_tes!P7/RES_hhdet_in_fec!P7)</f>
        <v>3.6510924717043665</v>
      </c>
      <c r="Q7" s="124">
        <f>IF(RES_hhdet_in_tes!Q7=0,"",RES_hhdet_in_tes!Q7/RES_hhdet_in_fec!Q7)</f>
        <v>3.7730151989604699</v>
      </c>
      <c r="R7" s="124">
        <f>IF(RES_hhdet_in_tes!R7=0,"",RES_hhdet_in_tes!R7/RES_hhdet_in_fec!R7)</f>
        <v>3.7994331861574362</v>
      </c>
      <c r="S7" s="124">
        <f>IF(RES_hhdet_in_tes!S7=0,"",RES_hhdet_in_tes!S7/RES_hhdet_in_fec!S7)</f>
        <v>3.8023685180682101</v>
      </c>
      <c r="T7" s="124">
        <f>IF(RES_hhdet_in_tes!T7=0,"",RES_hhdet_in_tes!T7/RES_hhdet_in_fec!T7)</f>
        <v>3.8056299979690702</v>
      </c>
      <c r="U7" s="124" t="str">
        <f>IF(RES_hhdet_in_tes!U7=0,"",RES_hhdet_in_tes!U7/RES_hhdet_in_fec!U7)</f>
        <v/>
      </c>
      <c r="V7" s="124">
        <f>IF(RES_hhdet_in_tes!V7=0,"",RES_hhdet_in_tes!V7/RES_hhdet_in_fec!V7)</f>
        <v>3.8196091954209535</v>
      </c>
      <c r="W7" s="124">
        <f>IF(RES_hhdet_in_tes!W7=0,"",RES_hhdet_in_tes!W7/RES_hhdet_in_fec!W7)</f>
        <v>3.8535973994560289</v>
      </c>
      <c r="X7" s="124">
        <f>IF(RES_hhdet_in_tes!X7=0,"",RES_hhdet_in_tes!X7/RES_hhdet_in_fec!X7)</f>
        <v>3.8954798419414041</v>
      </c>
      <c r="Y7" s="124">
        <f>IF(RES_hhdet_in_tes!Y7=0,"",RES_hhdet_in_tes!Y7/RES_hhdet_in_fec!Y7)</f>
        <v>3.9426887994866826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 t="str">
        <f>IF(RES_hhdet_in_tes!D8=0,"",RES_hhdet_in_tes!D8/RES_hhdet_in_fec!D8)</f>
        <v/>
      </c>
      <c r="E8" s="111">
        <f>IF(RES_hhdet_in_tes!E8=0,"",RES_hhdet_in_tes!E8/RES_hhdet_in_fec!E8)</f>
        <v>2.4005306581370869</v>
      </c>
      <c r="F8" s="111">
        <f>IF(RES_hhdet_in_tes!F8=0,"",RES_hhdet_in_tes!F8/RES_hhdet_in_fec!F8)</f>
        <v>2.4934496418555927</v>
      </c>
      <c r="G8" s="111">
        <f>IF(RES_hhdet_in_tes!G8=0,"",RES_hhdet_in_tes!G8/RES_hhdet_in_fec!G8)</f>
        <v>2.5876472736324052</v>
      </c>
      <c r="H8" s="111">
        <f>IF(RES_hhdet_in_tes!H8=0,"",RES_hhdet_in_tes!H8/RES_hhdet_in_fec!H8)</f>
        <v>2.6830389518243107</v>
      </c>
      <c r="I8" s="111">
        <f>IF(RES_hhdet_in_tes!I8=0,"",RES_hhdet_in_tes!I8/RES_hhdet_in_fec!I8)</f>
        <v>2.7797375164052291</v>
      </c>
      <c r="J8" s="111">
        <f>IF(RES_hhdet_in_tes!J8=0,"",RES_hhdet_in_tes!J8/RES_hhdet_in_fec!J8)</f>
        <v>2.878248707654639</v>
      </c>
      <c r="K8" s="111">
        <f>IF(RES_hhdet_in_tes!K8=0,"",RES_hhdet_in_tes!K8/RES_hhdet_in_fec!K8)</f>
        <v>2.978973114042418</v>
      </c>
      <c r="L8" s="111">
        <f>IF(RES_hhdet_in_tes!L8=0,"",RES_hhdet_in_tes!L8/RES_hhdet_in_fec!L8)</f>
        <v>3.0819638579110529</v>
      </c>
      <c r="M8" s="111">
        <f>IF(RES_hhdet_in_tes!M8=0,"",RES_hhdet_in_tes!M8/RES_hhdet_in_fec!M8)</f>
        <v>3.1999836589526733</v>
      </c>
      <c r="N8" s="111">
        <f>IF(RES_hhdet_in_tes!N8=0,"",RES_hhdet_in_tes!N8/RES_hhdet_in_fec!N8)</f>
        <v>3.336821182705954</v>
      </c>
      <c r="O8" s="111">
        <f>IF(RES_hhdet_in_tes!O8=0,"",RES_hhdet_in_tes!O8/RES_hhdet_in_fec!O8)</f>
        <v>3.4922323245626328</v>
      </c>
      <c r="P8" s="111">
        <f>IF(RES_hhdet_in_tes!P8=0,"",RES_hhdet_in_tes!P8/RES_hhdet_in_fec!P8)</f>
        <v>3.6510924717043665</v>
      </c>
      <c r="Q8" s="111">
        <f>IF(RES_hhdet_in_tes!Q8=0,"",RES_hhdet_in_tes!Q8/RES_hhdet_in_fec!Q8)</f>
        <v>3.7730151989604699</v>
      </c>
      <c r="R8" s="111">
        <f>IF(RES_hhdet_in_tes!R8=0,"",RES_hhdet_in_tes!R8/RES_hhdet_in_fec!R8)</f>
        <v>3.7994331861574362</v>
      </c>
      <c r="S8" s="111">
        <f>IF(RES_hhdet_in_tes!S8=0,"",RES_hhdet_in_tes!S8/RES_hhdet_in_fec!S8)</f>
        <v>3.8023685180682101</v>
      </c>
      <c r="T8" s="111">
        <f>IF(RES_hhdet_in_tes!T8=0,"",RES_hhdet_in_tes!T8/RES_hhdet_in_fec!T8)</f>
        <v>3.8056299979690702</v>
      </c>
      <c r="U8" s="111" t="str">
        <f>IF(RES_hhdet_in_tes!U8=0,"",RES_hhdet_in_tes!U8/RES_hhdet_in_fec!U8)</f>
        <v/>
      </c>
      <c r="V8" s="111">
        <f>IF(RES_hhdet_in_tes!V8=0,"",RES_hhdet_in_tes!V8/RES_hhdet_in_fec!V8)</f>
        <v>3.8196091954209535</v>
      </c>
      <c r="W8" s="111">
        <f>IF(RES_hhdet_in_tes!W8=0,"",RES_hhdet_in_tes!W8/RES_hhdet_in_fec!W8)</f>
        <v>3.8535973994560289</v>
      </c>
      <c r="X8" s="111">
        <f>IF(RES_hhdet_in_tes!X8=0,"",RES_hhdet_in_tes!X8/RES_hhdet_in_fec!X8)</f>
        <v>3.8954798419414041</v>
      </c>
      <c r="Y8" s="111">
        <f>IF(RES_hhdet_in_tes!Y8=0,"",RES_hhdet_in_tes!Y8/RES_hhdet_in_fec!Y8)</f>
        <v>3.9426887994866826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0.6067839180772866</v>
      </c>
      <c r="D9" s="124">
        <f>IF(RES_hhdet_in_tes!D9=0,"",RES_hhdet_in_tes!D9/RES_hhdet_in_fec!D9)</f>
        <v>0.60826015799668143</v>
      </c>
      <c r="E9" s="124">
        <f>IF(RES_hhdet_in_tes!E9=0,"",RES_hhdet_in_tes!E9/RES_hhdet_in_fec!E9)</f>
        <v>0.62382205108497935</v>
      </c>
      <c r="F9" s="124">
        <f>IF(RES_hhdet_in_tes!F9=0,"",RES_hhdet_in_tes!F9/RES_hhdet_in_fec!F9)</f>
        <v>0.6133513651895981</v>
      </c>
      <c r="G9" s="124">
        <f>IF(RES_hhdet_in_tes!G9=0,"",RES_hhdet_in_tes!G9/RES_hhdet_in_fec!G9)</f>
        <v>0.61538423770833661</v>
      </c>
      <c r="H9" s="124">
        <f>IF(RES_hhdet_in_tes!H9=0,"",RES_hhdet_in_tes!H9/RES_hhdet_in_fec!H9)</f>
        <v>0.61919305376540656</v>
      </c>
      <c r="I9" s="124">
        <f>IF(RES_hhdet_in_tes!I9=0,"",RES_hhdet_in_tes!I9/RES_hhdet_in_fec!I9)</f>
        <v>0.62585721364051317</v>
      </c>
      <c r="J9" s="124">
        <f>IF(RES_hhdet_in_tes!J9=0,"",RES_hhdet_in_tes!J9/RES_hhdet_in_fec!J9)</f>
        <v>0.63133877595475929</v>
      </c>
      <c r="K9" s="124">
        <f>IF(RES_hhdet_in_tes!K9=0,"",RES_hhdet_in_tes!K9/RES_hhdet_in_fec!K9)</f>
        <v>0.63767965297015683</v>
      </c>
      <c r="L9" s="124">
        <f>IF(RES_hhdet_in_tes!L9=0,"",RES_hhdet_in_tes!L9/RES_hhdet_in_fec!L9)</f>
        <v>0.64408528446708202</v>
      </c>
      <c r="M9" s="124">
        <f>IF(RES_hhdet_in_tes!M9=0,"",RES_hhdet_in_tes!M9/RES_hhdet_in_fec!M9)</f>
        <v>0.65039060489685263</v>
      </c>
      <c r="N9" s="124">
        <f>IF(RES_hhdet_in_tes!N9=0,"",RES_hhdet_in_tes!N9/RES_hhdet_in_fec!N9)</f>
        <v>0.65473138162821953</v>
      </c>
      <c r="O9" s="124">
        <f>IF(RES_hhdet_in_tes!O9=0,"",RES_hhdet_in_tes!O9/RES_hhdet_in_fec!O9)</f>
        <v>0.66616106713220835</v>
      </c>
      <c r="P9" s="124">
        <f>IF(RES_hhdet_in_tes!P9=0,"",RES_hhdet_in_tes!P9/RES_hhdet_in_fec!P9)</f>
        <v>0.68842022915498124</v>
      </c>
      <c r="Q9" s="124">
        <f>IF(RES_hhdet_in_tes!Q9=0,"",RES_hhdet_in_tes!Q9/RES_hhdet_in_fec!Q9)</f>
        <v>0.70211516498139903</v>
      </c>
      <c r="R9" s="124">
        <f>IF(RES_hhdet_in_tes!R9=0,"",RES_hhdet_in_tes!R9/RES_hhdet_in_fec!R9)</f>
        <v>0.71575013753975791</v>
      </c>
      <c r="S9" s="124">
        <f>IF(RES_hhdet_in_tes!S9=0,"",RES_hhdet_in_tes!S9/RES_hhdet_in_fec!S9)</f>
        <v>0.72845038233160986</v>
      </c>
      <c r="T9" s="124">
        <f>IF(RES_hhdet_in_tes!T9=0,"",RES_hhdet_in_tes!T9/RES_hhdet_in_fec!T9)</f>
        <v>0.74084786479638265</v>
      </c>
      <c r="U9" s="124" t="str">
        <f>IF(RES_hhdet_in_tes!U9=0,"",RES_hhdet_in_tes!U9/RES_hhdet_in_fec!U9)</f>
        <v/>
      </c>
      <c r="V9" s="124">
        <f>IF(RES_hhdet_in_tes!V9=0,"",RES_hhdet_in_tes!V9/RES_hhdet_in_fec!V9)</f>
        <v>0.75988356541570135</v>
      </c>
      <c r="W9" s="124">
        <f>IF(RES_hhdet_in_tes!W9=0,"",RES_hhdet_in_tes!W9/RES_hhdet_in_fec!W9)</f>
        <v>0.77233340028113706</v>
      </c>
      <c r="X9" s="124">
        <f>IF(RES_hhdet_in_tes!X9=0,"",RES_hhdet_in_tes!X9/RES_hhdet_in_fec!X9)</f>
        <v>0.79204751804005391</v>
      </c>
      <c r="Y9" s="124">
        <f>IF(RES_hhdet_in_tes!Y9=0,"",RES_hhdet_in_tes!Y9/RES_hhdet_in_fec!Y9)</f>
        <v>0.79732553835463793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0.6054667645534153</v>
      </c>
      <c r="D10" s="111">
        <f>IF(RES_hhdet_in_tes!D10=0,"",RES_hhdet_in_tes!D10/RES_hhdet_in_fec!D10)</f>
        <v>0.6095789150633828</v>
      </c>
      <c r="E10" s="111">
        <f>IF(RES_hhdet_in_tes!E10=0,"",RES_hhdet_in_tes!E10/RES_hhdet_in_fec!E10)</f>
        <v>0.61388086496602212</v>
      </c>
      <c r="F10" s="111">
        <f>IF(RES_hhdet_in_tes!F10=0,"",RES_hhdet_in_tes!F10/RES_hhdet_in_fec!F10)</f>
        <v>0.61832547237925117</v>
      </c>
      <c r="G10" s="111">
        <f>IF(RES_hhdet_in_tes!G10=0,"",RES_hhdet_in_tes!G10/RES_hhdet_in_fec!G10)</f>
        <v>0.62293809826495317</v>
      </c>
      <c r="H10" s="111">
        <f>IF(RES_hhdet_in_tes!H10=0,"",RES_hhdet_in_tes!H10/RES_hhdet_in_fec!H10)</f>
        <v>0.62770360167855643</v>
      </c>
      <c r="I10" s="111">
        <f>IF(RES_hhdet_in_tes!I10=0,"",RES_hhdet_in_tes!I10/RES_hhdet_in_fec!I10)</f>
        <v>0.63261608098344513</v>
      </c>
      <c r="J10" s="111">
        <f>IF(RES_hhdet_in_tes!J10=0,"",RES_hhdet_in_tes!J10/RES_hhdet_in_fec!J10)</f>
        <v>0.63767922089476148</v>
      </c>
      <c r="K10" s="111">
        <f>IF(RES_hhdet_in_tes!K10=0,"",RES_hhdet_in_tes!K10/RES_hhdet_in_fec!K10)</f>
        <v>0.64288116022411079</v>
      </c>
      <c r="L10" s="111">
        <f>IF(RES_hhdet_in_tes!L10=0,"",RES_hhdet_in_tes!L10/RES_hhdet_in_fec!L10)</f>
        <v>0.6481925371959667</v>
      </c>
      <c r="M10" s="111">
        <f>IF(RES_hhdet_in_tes!M10=0,"",RES_hhdet_in_tes!M10/RES_hhdet_in_fec!M10)</f>
        <v>0.65349204703799801</v>
      </c>
      <c r="N10" s="111">
        <f>IF(RES_hhdet_in_tes!N10=0,"",RES_hhdet_in_tes!N10/RES_hhdet_in_fec!N10)</f>
        <v>0.65844239570599927</v>
      </c>
      <c r="O10" s="111">
        <f>IF(RES_hhdet_in_tes!O10=0,"",RES_hhdet_in_tes!O10/RES_hhdet_in_fec!O10)</f>
        <v>0.66286512567507094</v>
      </c>
      <c r="P10" s="111">
        <f>IF(RES_hhdet_in_tes!P10=0,"",RES_hhdet_in_tes!P10/RES_hhdet_in_fec!P10)</f>
        <v>0.66726889920154009</v>
      </c>
      <c r="Q10" s="111">
        <f>IF(RES_hhdet_in_tes!Q10=0,"",RES_hhdet_in_tes!Q10/RES_hhdet_in_fec!Q10)</f>
        <v>0.67444351531036184</v>
      </c>
      <c r="R10" s="111">
        <f>IF(RES_hhdet_in_tes!R10=0,"",RES_hhdet_in_tes!R10/RES_hhdet_in_fec!R10)</f>
        <v>0.68843367344844264</v>
      </c>
      <c r="S10" s="111">
        <f>IF(RES_hhdet_in_tes!S10=0,"",RES_hhdet_in_tes!S10/RES_hhdet_in_fec!S10)</f>
        <v>0.70662294392077118</v>
      </c>
      <c r="T10" s="111">
        <f>IF(RES_hhdet_in_tes!T10=0,"",RES_hhdet_in_tes!T10/RES_hhdet_in_fec!T10)</f>
        <v>0.72590210506454966</v>
      </c>
      <c r="U10" s="111" t="str">
        <f>IF(RES_hhdet_in_tes!U10=0,"",RES_hhdet_in_tes!U10/RES_hhdet_in_fec!U10)</f>
        <v/>
      </c>
      <c r="V10" s="111">
        <f>IF(RES_hhdet_in_tes!V10=0,"",RES_hhdet_in_tes!V10/RES_hhdet_in_fec!V10)</f>
        <v>0.75758015207268314</v>
      </c>
      <c r="W10" s="111">
        <f>IF(RES_hhdet_in_tes!W10=0,"",RES_hhdet_in_tes!W10/RES_hhdet_in_fec!W10)</f>
        <v>0.76746278358525477</v>
      </c>
      <c r="X10" s="111">
        <f>IF(RES_hhdet_in_tes!X10=0,"",RES_hhdet_in_tes!X10/RES_hhdet_in_fec!X10)</f>
        <v>0.77481356062172135</v>
      </c>
      <c r="Y10" s="111">
        <f>IF(RES_hhdet_in_tes!Y10=0,"",RES_hhdet_in_tes!Y10/RES_hhdet_in_fec!Y10)</f>
        <v>0.78094944728767646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 t="str">
        <f>IF(RES_hhdet_in_tes!C11=0,"",RES_hhdet_in_tes!C11/RES_hhdet_in_fec!C11)</f>
        <v/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 t="str">
        <f>IF(RES_hhdet_in_tes!L11=0,"",RES_hhdet_in_tes!L11/RES_hhdet_in_fec!L11)</f>
        <v/>
      </c>
      <c r="M11" s="111" t="str">
        <f>IF(RES_hhdet_in_tes!M11=0,"",RES_hhdet_in_tes!M11/RES_hhdet_in_fec!M11)</f>
        <v/>
      </c>
      <c r="N11" s="111" t="str">
        <f>IF(RES_hhdet_in_tes!N11=0,"",RES_hhdet_in_tes!N11/RES_hhdet_in_fec!N11)</f>
        <v/>
      </c>
      <c r="O11" s="111" t="str">
        <f>IF(RES_hhdet_in_tes!O11=0,"",RES_hhdet_in_tes!O11/RES_hhdet_in_fec!O11)</f>
        <v/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0.60679511286433274</v>
      </c>
      <c r="D15" s="112">
        <f>IF(RES_hhdet_in_tes!D15=0,"",RES_hhdet_in_tes!D15/RES_hhdet_in_fec!D15)</f>
        <v>0.60824036096739409</v>
      </c>
      <c r="E15" s="112">
        <f>IF(RES_hhdet_in_tes!E15=0,"",RES_hhdet_in_tes!E15/RES_hhdet_in_fec!E15)</f>
        <v>0.60982254969743754</v>
      </c>
      <c r="F15" s="112">
        <f>IF(RES_hhdet_in_tes!F15=0,"",RES_hhdet_in_tes!F15/RES_hhdet_in_fec!F15)</f>
        <v>0.61142382829094355</v>
      </c>
      <c r="G15" s="112">
        <f>IF(RES_hhdet_in_tes!G15=0,"",RES_hhdet_in_tes!G15/RES_hhdet_in_fec!G15)</f>
        <v>0.61315228969457358</v>
      </c>
      <c r="H15" s="112">
        <f>IF(RES_hhdet_in_tes!H15=0,"",RES_hhdet_in_tes!H15/RES_hhdet_in_fec!H15)</f>
        <v>0.61499573253440942</v>
      </c>
      <c r="I15" s="112">
        <f>IF(RES_hhdet_in_tes!I15=0,"",RES_hhdet_in_tes!I15/RES_hhdet_in_fec!I15)</f>
        <v>0.61698219048628555</v>
      </c>
      <c r="J15" s="112">
        <f>IF(RES_hhdet_in_tes!J15=0,"",RES_hhdet_in_tes!J15/RES_hhdet_in_fec!J15)</f>
        <v>0.61922407009671532</v>
      </c>
      <c r="K15" s="112">
        <f>IF(RES_hhdet_in_tes!K15=0,"",RES_hhdet_in_tes!K15/RES_hhdet_in_fec!K15)</f>
        <v>0.62182067294718979</v>
      </c>
      <c r="L15" s="112">
        <f>IF(RES_hhdet_in_tes!L15=0,"",RES_hhdet_in_tes!L15/RES_hhdet_in_fec!L15)</f>
        <v>0.62480614073568119</v>
      </c>
      <c r="M15" s="112">
        <f>IF(RES_hhdet_in_tes!M15=0,"",RES_hhdet_in_tes!M15/RES_hhdet_in_fec!M15)</f>
        <v>0.63048187458469584</v>
      </c>
      <c r="N15" s="112">
        <f>IF(RES_hhdet_in_tes!N15=0,"",RES_hhdet_in_tes!N15/RES_hhdet_in_fec!N15)</f>
        <v>0.63984064853367917</v>
      </c>
      <c r="O15" s="112">
        <f>IF(RES_hhdet_in_tes!O15=0,"",RES_hhdet_in_tes!O15/RES_hhdet_in_fec!O15)</f>
        <v>0.65411156224761757</v>
      </c>
      <c r="P15" s="112">
        <f>IF(RES_hhdet_in_tes!P15=0,"",RES_hhdet_in_tes!P15/RES_hhdet_in_fec!P15)</f>
        <v>0.67261802764079981</v>
      </c>
      <c r="Q15" s="112">
        <f>IF(RES_hhdet_in_tes!Q15=0,"",RES_hhdet_in_tes!Q15/RES_hhdet_in_fec!Q15)</f>
        <v>0.69047282931939913</v>
      </c>
      <c r="R15" s="112">
        <f>IF(RES_hhdet_in_tes!R15=0,"",RES_hhdet_in_tes!R15/RES_hhdet_in_fec!R15)</f>
        <v>0.70255587629099003</v>
      </c>
      <c r="S15" s="112">
        <f>IF(RES_hhdet_in_tes!S15=0,"",RES_hhdet_in_tes!S15/RES_hhdet_in_fec!S15)</f>
        <v>0.71426226606798171</v>
      </c>
      <c r="T15" s="112">
        <f>IF(RES_hhdet_in_tes!T15=0,"",RES_hhdet_in_tes!T15/RES_hhdet_in_fec!T15)</f>
        <v>0.72587780799853108</v>
      </c>
      <c r="U15" s="112" t="str">
        <f>IF(RES_hhdet_in_tes!U15=0,"",RES_hhdet_in_tes!U15/RES_hhdet_in_fec!U15)</f>
        <v/>
      </c>
      <c r="V15" s="112">
        <f>IF(RES_hhdet_in_tes!V15=0,"",RES_hhdet_in_tes!V15/RES_hhdet_in_fec!V15)</f>
        <v>0.74895565675957299</v>
      </c>
      <c r="W15" s="112">
        <f>IF(RES_hhdet_in_tes!W15=0,"",RES_hhdet_in_tes!W15/RES_hhdet_in_fec!W15)</f>
        <v>0.75940087195440586</v>
      </c>
      <c r="X15" s="112">
        <f>IF(RES_hhdet_in_tes!X15=0,"",RES_hhdet_in_tes!X15/RES_hhdet_in_fec!X15)</f>
        <v>0.77098160574228913</v>
      </c>
      <c r="Y15" s="112">
        <f>IF(RES_hhdet_in_tes!Y15=0,"",RES_hhdet_in_tes!Y15/RES_hhdet_in_fec!Y15)</f>
        <v>0.78178572648792111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 t="str">
        <f>IF(RES_hhdet_in_tes!C16=0,"",RES_hhdet_in_tes!C16/RES_hhdet_in_fec!C16)</f>
        <v/>
      </c>
      <c r="D16" s="113" t="str">
        <f>IF(RES_hhdet_in_tes!D16=0,"",RES_hhdet_in_tes!D16/RES_hhdet_in_fec!D16)</f>
        <v/>
      </c>
      <c r="E16" s="113">
        <f>IF(RES_hhdet_in_tes!E16=0,"",RES_hhdet_in_tes!E16/RES_hhdet_in_fec!E16)</f>
        <v>0.76193776019779513</v>
      </c>
      <c r="F16" s="113">
        <f>IF(RES_hhdet_in_tes!F16=0,"",RES_hhdet_in_tes!F16/RES_hhdet_in_fec!F16)</f>
        <v>0.76186124805484645</v>
      </c>
      <c r="G16" s="113">
        <f>IF(RES_hhdet_in_tes!G16=0,"",RES_hhdet_in_tes!G16/RES_hhdet_in_fec!G16)</f>
        <v>0.76934541504777643</v>
      </c>
      <c r="H16" s="113">
        <f>IF(RES_hhdet_in_tes!H16=0,"",RES_hhdet_in_tes!H16/RES_hhdet_in_fec!H16)</f>
        <v>0.7627602615205068</v>
      </c>
      <c r="I16" s="113">
        <f>IF(RES_hhdet_in_tes!I16=0,"",RES_hhdet_in_tes!I16/RES_hhdet_in_fec!I16)</f>
        <v>0.76707406000834744</v>
      </c>
      <c r="J16" s="113">
        <f>IF(RES_hhdet_in_tes!J16=0,"",RES_hhdet_in_tes!J16/RES_hhdet_in_fec!J16)</f>
        <v>0.77210504004361047</v>
      </c>
      <c r="K16" s="113">
        <f>IF(RES_hhdet_in_tes!K16=0,"",RES_hhdet_in_tes!K16/RES_hhdet_in_fec!K16)</f>
        <v>0.77119250542563533</v>
      </c>
      <c r="L16" s="113">
        <f>IF(RES_hhdet_in_tes!L16=0,"",RES_hhdet_in_tes!L16/RES_hhdet_in_fec!L16)</f>
        <v>0.77737958848688182</v>
      </c>
      <c r="M16" s="113">
        <f>IF(RES_hhdet_in_tes!M16=0,"",RES_hhdet_in_tes!M16/RES_hhdet_in_fec!M16)</f>
        <v>0.79984961397485377</v>
      </c>
      <c r="N16" s="113">
        <f>IF(RES_hhdet_in_tes!N16=0,"",RES_hhdet_in_tes!N16/RES_hhdet_in_fec!N16)</f>
        <v>0.81045064091815899</v>
      </c>
      <c r="O16" s="113">
        <f>IF(RES_hhdet_in_tes!O16=0,"",RES_hhdet_in_tes!O16/RES_hhdet_in_fec!O16)</f>
        <v>0.82361735462950825</v>
      </c>
      <c r="P16" s="113">
        <f>IF(RES_hhdet_in_tes!P16=0,"",RES_hhdet_in_tes!P16/RES_hhdet_in_fec!P16)</f>
        <v>0.82608535637640179</v>
      </c>
      <c r="Q16" s="113">
        <f>IF(RES_hhdet_in_tes!Q16=0,"",RES_hhdet_in_tes!Q16/RES_hhdet_in_fec!Q16)</f>
        <v>0.84617474921351887</v>
      </c>
      <c r="R16" s="113">
        <f>IF(RES_hhdet_in_tes!R16=0,"",RES_hhdet_in_tes!R16/RES_hhdet_in_fec!R16)</f>
        <v>0.85713513343758441</v>
      </c>
      <c r="S16" s="113">
        <f>IF(RES_hhdet_in_tes!S16=0,"",RES_hhdet_in_tes!S16/RES_hhdet_in_fec!S16)</f>
        <v>0.86004568178573393</v>
      </c>
      <c r="T16" s="113">
        <f>IF(RES_hhdet_in_tes!T16=0,"",RES_hhdet_in_tes!T16/RES_hhdet_in_fec!T16)</f>
        <v>0.86404518287139087</v>
      </c>
      <c r="U16" s="113" t="str">
        <f>IF(RES_hhdet_in_tes!U16=0,"",RES_hhdet_in_tes!U16/RES_hhdet_in_fec!U16)</f>
        <v/>
      </c>
      <c r="V16" s="113">
        <f>IF(RES_hhdet_in_tes!V16=0,"",RES_hhdet_in_tes!V16/RES_hhdet_in_fec!V16)</f>
        <v>0.8711733520851549</v>
      </c>
      <c r="W16" s="113">
        <f>IF(RES_hhdet_in_tes!W16=0,"",RES_hhdet_in_tes!W16/RES_hhdet_in_fec!W16)</f>
        <v>0.88913071534223398</v>
      </c>
      <c r="X16" s="113">
        <f>IF(RES_hhdet_in_tes!X16=0,"",RES_hhdet_in_tes!X16/RES_hhdet_in_fec!X16)</f>
        <v>0.88858634432256811</v>
      </c>
      <c r="Y16" s="113">
        <f>IF(RES_hhdet_in_tes!Y16=0,"",RES_hhdet_in_tes!Y16/RES_hhdet_in_fec!Y16)</f>
        <v>0.90613243434527169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 t="str">
        <f>IF(RES_hhdet_in_tes!C17=0,"",RES_hhdet_in_tes!C17/RES_hhdet_in_fec!C17)</f>
        <v/>
      </c>
      <c r="D17" s="111" t="str">
        <f>IF(RES_hhdet_in_tes!D17=0,"",RES_hhdet_in_tes!D17/RES_hhdet_in_fec!D17)</f>
        <v/>
      </c>
      <c r="E17" s="111">
        <f>IF(RES_hhdet_in_tes!E17=0,"",RES_hhdet_in_tes!E17/RES_hhdet_in_fec!E17)</f>
        <v>0.60982254969743754</v>
      </c>
      <c r="F17" s="111">
        <f>IF(RES_hhdet_in_tes!F17=0,"",RES_hhdet_in_tes!F17/RES_hhdet_in_fec!F17)</f>
        <v>0.61142382829094355</v>
      </c>
      <c r="G17" s="111">
        <f>IF(RES_hhdet_in_tes!G17=0,"",RES_hhdet_in_tes!G17/RES_hhdet_in_fec!G17)</f>
        <v>0.61315228969457358</v>
      </c>
      <c r="H17" s="111">
        <f>IF(RES_hhdet_in_tes!H17=0,"",RES_hhdet_in_tes!H17/RES_hhdet_in_fec!H17)</f>
        <v>0.61499573253440942</v>
      </c>
      <c r="I17" s="111">
        <f>IF(RES_hhdet_in_tes!I17=0,"",RES_hhdet_in_tes!I17/RES_hhdet_in_fec!I17)</f>
        <v>0.61698219048628555</v>
      </c>
      <c r="J17" s="111">
        <f>IF(RES_hhdet_in_tes!J17=0,"",RES_hhdet_in_tes!J17/RES_hhdet_in_fec!J17)</f>
        <v>0.61922407009671532</v>
      </c>
      <c r="K17" s="111">
        <f>IF(RES_hhdet_in_tes!K17=0,"",RES_hhdet_in_tes!K17/RES_hhdet_in_fec!K17)</f>
        <v>0.62182067294718979</v>
      </c>
      <c r="L17" s="111">
        <f>IF(RES_hhdet_in_tes!L17=0,"",RES_hhdet_in_tes!L17/RES_hhdet_in_fec!L17)</f>
        <v>0.62480614073568119</v>
      </c>
      <c r="M17" s="111">
        <f>IF(RES_hhdet_in_tes!M17=0,"",RES_hhdet_in_tes!M17/RES_hhdet_in_fec!M17)</f>
        <v>0.63048187458469584</v>
      </c>
      <c r="N17" s="111">
        <f>IF(RES_hhdet_in_tes!N17=0,"",RES_hhdet_in_tes!N17/RES_hhdet_in_fec!N17)</f>
        <v>0.63984064853367917</v>
      </c>
      <c r="O17" s="111">
        <f>IF(RES_hhdet_in_tes!O17=0,"",RES_hhdet_in_tes!O17/RES_hhdet_in_fec!O17)</f>
        <v>0.65411156224761746</v>
      </c>
      <c r="P17" s="111">
        <f>IF(RES_hhdet_in_tes!P17=0,"",RES_hhdet_in_tes!P17/RES_hhdet_in_fec!P17)</f>
        <v>0.67261802764079981</v>
      </c>
      <c r="Q17" s="111">
        <f>IF(RES_hhdet_in_tes!Q17=0,"",RES_hhdet_in_tes!Q17/RES_hhdet_in_fec!Q17)</f>
        <v>0.69047282931939913</v>
      </c>
      <c r="R17" s="111">
        <f>IF(RES_hhdet_in_tes!R17=0,"",RES_hhdet_in_tes!R17/RES_hhdet_in_fec!R17)</f>
        <v>0.70255587629099003</v>
      </c>
      <c r="S17" s="111">
        <f>IF(RES_hhdet_in_tes!S17=0,"",RES_hhdet_in_tes!S17/RES_hhdet_in_fec!S17)</f>
        <v>0.71426226606798171</v>
      </c>
      <c r="T17" s="111">
        <f>IF(RES_hhdet_in_tes!T17=0,"",RES_hhdet_in_tes!T17/RES_hhdet_in_fec!T17)</f>
        <v>0.72587780799853097</v>
      </c>
      <c r="U17" s="111" t="str">
        <f>IF(RES_hhdet_in_tes!U17=0,"",RES_hhdet_in_tes!U17/RES_hhdet_in_fec!U17)</f>
        <v/>
      </c>
      <c r="V17" s="111">
        <f>IF(RES_hhdet_in_tes!V17=0,"",RES_hhdet_in_tes!V17/RES_hhdet_in_fec!V17)</f>
        <v>0.74895565675957299</v>
      </c>
      <c r="W17" s="111">
        <f>IF(RES_hhdet_in_tes!W17=0,"",RES_hhdet_in_tes!W17/RES_hhdet_in_fec!W17)</f>
        <v>0.75940087195440586</v>
      </c>
      <c r="X17" s="111">
        <f>IF(RES_hhdet_in_tes!X17=0,"",RES_hhdet_in_tes!X17/RES_hhdet_in_fec!X17)</f>
        <v>0.77098160574228913</v>
      </c>
      <c r="Y17" s="111">
        <f>IF(RES_hhdet_in_tes!Y17=0,"",RES_hhdet_in_tes!Y17/RES_hhdet_in_fec!Y17)</f>
        <v>0.78178572648792111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 t="str">
        <f>IF(RES_hhdet_in_tes!C18=0,"",RES_hhdet_in_tes!C18/RES_hhdet_in_fec!C18)</f>
        <v/>
      </c>
      <c r="D18" s="111" t="str">
        <f>IF(RES_hhdet_in_tes!D18=0,"",RES_hhdet_in_tes!D18/RES_hhdet_in_fec!D18)</f>
        <v/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 t="str">
        <f>IF(RES_hhdet_in_tes!U18=0,"",RES_hhdet_in_tes!U18/RES_hhdet_in_fec!U18)</f>
        <v/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0.72346357131567984</v>
      </c>
      <c r="D19" s="124">
        <f>IF(RES_hhdet_in_tes!D19=0,"",RES_hhdet_in_tes!D19/RES_hhdet_in_fec!D19)</f>
        <v>0.73486861452859376</v>
      </c>
      <c r="E19" s="124">
        <f>IF(RES_hhdet_in_tes!E19=0,"",RES_hhdet_in_tes!E19/RES_hhdet_in_fec!E19)</f>
        <v>0.73706176959081904</v>
      </c>
      <c r="F19" s="124">
        <f>IF(RES_hhdet_in_tes!F19=0,"",RES_hhdet_in_tes!F19/RES_hhdet_in_fec!F19)</f>
        <v>0.73570773653765786</v>
      </c>
      <c r="G19" s="124">
        <f>IF(RES_hhdet_in_tes!G19=0,"",RES_hhdet_in_tes!G19/RES_hhdet_in_fec!G19)</f>
        <v>0.74268578390271145</v>
      </c>
      <c r="H19" s="124">
        <f>IF(RES_hhdet_in_tes!H19=0,"",RES_hhdet_in_tes!H19/RES_hhdet_in_fec!H19)</f>
        <v>0.73909931646702764</v>
      </c>
      <c r="I19" s="124">
        <f>IF(RES_hhdet_in_tes!I19=0,"",RES_hhdet_in_tes!I19/RES_hhdet_in_fec!I19)</f>
        <v>0.74850933105271344</v>
      </c>
      <c r="J19" s="124">
        <f>IF(RES_hhdet_in_tes!J19=0,"",RES_hhdet_in_tes!J19/RES_hhdet_in_fec!J19)</f>
        <v>0.74565707509774481</v>
      </c>
      <c r="K19" s="124">
        <f>IF(RES_hhdet_in_tes!K19=0,"",RES_hhdet_in_tes!K19/RES_hhdet_in_fec!K19)</f>
        <v>0.74850172746131427</v>
      </c>
      <c r="L19" s="124">
        <f>IF(RES_hhdet_in_tes!L19=0,"",RES_hhdet_in_tes!L19/RES_hhdet_in_fec!L19)</f>
        <v>0.74733540232253559</v>
      </c>
      <c r="M19" s="124">
        <f>IF(RES_hhdet_in_tes!M19=0,"",RES_hhdet_in_tes!M19/RES_hhdet_in_fec!M19)</f>
        <v>0.73914770536031149</v>
      </c>
      <c r="N19" s="124">
        <f>IF(RES_hhdet_in_tes!N19=0,"",RES_hhdet_in_tes!N19/RES_hhdet_in_fec!N19)</f>
        <v>0.74111664317596404</v>
      </c>
      <c r="O19" s="124">
        <f>IF(RES_hhdet_in_tes!O19=0,"",RES_hhdet_in_tes!O19/RES_hhdet_in_fec!O19)</f>
        <v>0.7566614441028543</v>
      </c>
      <c r="P19" s="124">
        <f>IF(RES_hhdet_in_tes!P19=0,"",RES_hhdet_in_tes!P19/RES_hhdet_in_fec!P19)</f>
        <v>0.75664033073496528</v>
      </c>
      <c r="Q19" s="124">
        <f>IF(RES_hhdet_in_tes!Q19=0,"",RES_hhdet_in_tes!Q19/RES_hhdet_in_fec!Q19)</f>
        <v>0.77854632505450905</v>
      </c>
      <c r="R19" s="124">
        <f>IF(RES_hhdet_in_tes!R19=0,"",RES_hhdet_in_tes!R19/RES_hhdet_in_fec!R19)</f>
        <v>0.79446412554209245</v>
      </c>
      <c r="S19" s="124">
        <f>IF(RES_hhdet_in_tes!S19=0,"",RES_hhdet_in_tes!S19/RES_hhdet_in_fec!S19)</f>
        <v>0.80277081727868593</v>
      </c>
      <c r="T19" s="124">
        <f>IF(RES_hhdet_in_tes!T19=0,"",RES_hhdet_in_tes!T19/RES_hhdet_in_fec!T19)</f>
        <v>0.81146258072353006</v>
      </c>
      <c r="U19" s="124" t="str">
        <f>IF(RES_hhdet_in_tes!U19=0,"",RES_hhdet_in_tes!U19/RES_hhdet_in_fec!U19)</f>
        <v/>
      </c>
      <c r="V19" s="124">
        <f>IF(RES_hhdet_in_tes!V19=0,"",RES_hhdet_in_tes!V19/RES_hhdet_in_fec!V19)</f>
        <v>0.84408837383325042</v>
      </c>
      <c r="W19" s="124">
        <f>IF(RES_hhdet_in_tes!W19=0,"",RES_hhdet_in_tes!W19/RES_hhdet_in_fec!W19)</f>
        <v>0.86695828586902335</v>
      </c>
      <c r="X19" s="124">
        <f>IF(RES_hhdet_in_tes!X19=0,"",RES_hhdet_in_tes!X19/RES_hhdet_in_fec!X19)</f>
        <v>0.87438959110572145</v>
      </c>
      <c r="Y19" s="124">
        <f>IF(RES_hhdet_in_tes!Y19=0,"",RES_hhdet_in_tes!Y19/RES_hhdet_in_fec!Y19)</f>
        <v>0.88116011150795115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>
        <f>IF(RES_hhdet_in_tes!C20=0,"",RES_hhdet_in_tes!C20/RES_hhdet_in_fec!C20)</f>
        <v>0.57925230598058108</v>
      </c>
      <c r="D20" s="111">
        <f>IF(RES_hhdet_in_tes!D20=0,"",RES_hhdet_in_tes!D20/RES_hhdet_in_fec!D20)</f>
        <v>0.57954167757945974</v>
      </c>
      <c r="E20" s="111">
        <f>IF(RES_hhdet_in_tes!E20=0,"",RES_hhdet_in_tes!E20/RES_hhdet_in_fec!E20)</f>
        <v>0.57983107524452726</v>
      </c>
      <c r="F20" s="111">
        <f>IF(RES_hhdet_in_tes!F20=0,"",RES_hhdet_in_tes!F20/RES_hhdet_in_fec!F20)</f>
        <v>0.58012047646407505</v>
      </c>
      <c r="G20" s="111">
        <f>IF(RES_hhdet_in_tes!G20=0,"",RES_hhdet_in_tes!G20/RES_hhdet_in_fec!G20)</f>
        <v>0.58040990168904949</v>
      </c>
      <c r="H20" s="111">
        <f>IF(RES_hhdet_in_tes!H20=0,"",RES_hhdet_in_tes!H20/RES_hhdet_in_fec!H20)</f>
        <v>0.58069934841651516</v>
      </c>
      <c r="I20" s="111">
        <f>IF(RES_hhdet_in_tes!I20=0,"",RES_hhdet_in_tes!I20/RES_hhdet_in_fec!I20)</f>
        <v>0.58098882168558574</v>
      </c>
      <c r="J20" s="111">
        <f>IF(RES_hhdet_in_tes!J20=0,"",RES_hhdet_in_tes!J20/RES_hhdet_in_fec!J20)</f>
        <v>0.58127834213973206</v>
      </c>
      <c r="K20" s="111">
        <f>IF(RES_hhdet_in_tes!K20=0,"",RES_hhdet_in_tes!K20/RES_hhdet_in_fec!K20)</f>
        <v>0.58156792733133378</v>
      </c>
      <c r="L20" s="111">
        <f>IF(RES_hhdet_in_tes!L20=0,"",RES_hhdet_in_tes!L20/RES_hhdet_in_fec!L20)</f>
        <v>0.58185758195637205</v>
      </c>
      <c r="M20" s="111">
        <f>IF(RES_hhdet_in_tes!M20=0,"",RES_hhdet_in_tes!M20/RES_hhdet_in_fec!M20)</f>
        <v>0.58207755811241169</v>
      </c>
      <c r="N20" s="111">
        <f>IF(RES_hhdet_in_tes!N20=0,"",RES_hhdet_in_tes!N20/RES_hhdet_in_fec!N20)</f>
        <v>0.58220051443631804</v>
      </c>
      <c r="O20" s="111">
        <f>IF(RES_hhdet_in_tes!O20=0,"",RES_hhdet_in_tes!O20/RES_hhdet_in_fec!O20)</f>
        <v>0.58227400220120895</v>
      </c>
      <c r="P20" s="111">
        <f>IF(RES_hhdet_in_tes!P20=0,"",RES_hhdet_in_tes!P20/RES_hhdet_in_fec!P20)</f>
        <v>0.58247905766070307</v>
      </c>
      <c r="Q20" s="111">
        <f>IF(RES_hhdet_in_tes!Q20=0,"",RES_hhdet_in_tes!Q20/RES_hhdet_in_fec!Q20)</f>
        <v>0.58331368128272154</v>
      </c>
      <c r="R20" s="111">
        <f>IF(RES_hhdet_in_tes!R20=0,"",RES_hhdet_in_tes!R20/RES_hhdet_in_fec!R20)</f>
        <v>0.58550602971028121</v>
      </c>
      <c r="S20" s="111">
        <f>IF(RES_hhdet_in_tes!S20=0,"",RES_hhdet_in_tes!S20/RES_hhdet_in_fec!S20)</f>
        <v>0.58859858768592366</v>
      </c>
      <c r="T20" s="111">
        <f>IF(RES_hhdet_in_tes!T20=0,"",RES_hhdet_in_tes!T20/RES_hhdet_in_fec!T20)</f>
        <v>0.59199173014818141</v>
      </c>
      <c r="U20" s="111" t="str">
        <f>IF(RES_hhdet_in_tes!U20=0,"",RES_hhdet_in_tes!U20/RES_hhdet_in_fec!U20)</f>
        <v/>
      </c>
      <c r="V20" s="111">
        <f>IF(RES_hhdet_in_tes!V20=0,"",RES_hhdet_in_tes!V20/RES_hhdet_in_fec!V20)</f>
        <v>0.59728126828670169</v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0.57000340352033407</v>
      </c>
      <c r="D21" s="111">
        <f>IF(RES_hhdet_in_tes!D21=0,"",RES_hhdet_in_tes!D21/RES_hhdet_in_fec!D21)</f>
        <v>0.57058226463794992</v>
      </c>
      <c r="E21" s="111">
        <f>IF(RES_hhdet_in_tes!E21=0,"",RES_hhdet_in_tes!E21/RES_hhdet_in_fec!E21)</f>
        <v>0.5711611778985658</v>
      </c>
      <c r="F21" s="111">
        <f>IF(RES_hhdet_in_tes!F21=0,"",RES_hhdet_in_tes!F21/RES_hhdet_in_fec!F21)</f>
        <v>0.57174009826959038</v>
      </c>
      <c r="G21" s="111">
        <f>IF(RES_hhdet_in_tes!G21=0,"",RES_hhdet_in_tes!G21/RES_hhdet_in_fec!G21)</f>
        <v>0.57231906666125076</v>
      </c>
      <c r="H21" s="111">
        <f>IF(RES_hhdet_in_tes!H21=0,"",RES_hhdet_in_tes!H21/RES_hhdet_in_fec!H21)</f>
        <v>0.57289807806665605</v>
      </c>
      <c r="I21" s="111">
        <f>IF(RES_hhdet_in_tes!I21=0,"",RES_hhdet_in_tes!I21/RES_hhdet_in_fec!I21)</f>
        <v>0.57347714256608695</v>
      </c>
      <c r="J21" s="111">
        <f>IF(RES_hhdet_in_tes!J21=0,"",RES_hhdet_in_tes!J21/RES_hhdet_in_fec!J21)</f>
        <v>0.57405630145489739</v>
      </c>
      <c r="K21" s="111">
        <f>IF(RES_hhdet_in_tes!K21=0,"",RES_hhdet_in_tes!K21/RES_hhdet_in_fec!K21)</f>
        <v>0.57463558984499907</v>
      </c>
      <c r="L21" s="111">
        <f>IF(RES_hhdet_in_tes!L21=0,"",RES_hhdet_in_tes!L21/RES_hhdet_in_fec!L21)</f>
        <v>0.57521501713026824</v>
      </c>
      <c r="M21" s="111">
        <f>IF(RES_hhdet_in_tes!M21=0,"",RES_hhdet_in_tes!M21/RES_hhdet_in_fec!M21)</f>
        <v>0.57565505908333992</v>
      </c>
      <c r="N21" s="111">
        <f>IF(RES_hhdet_in_tes!N21=0,"",RES_hhdet_in_tes!N21/RES_hhdet_in_fec!N21)</f>
        <v>0.57590102183625069</v>
      </c>
      <c r="O21" s="111">
        <f>IF(RES_hhdet_in_tes!O21=0,"",RES_hhdet_in_tes!O21/RES_hhdet_in_fec!O21)</f>
        <v>0.57604802731253357</v>
      </c>
      <c r="P21" s="111">
        <f>IF(RES_hhdet_in_tes!P21=0,"",RES_hhdet_in_tes!P21/RES_hhdet_in_fec!P21)</f>
        <v>0.57645822179228201</v>
      </c>
      <c r="Q21" s="111">
        <f>IF(RES_hhdet_in_tes!Q21=0,"",RES_hhdet_in_tes!Q21/RES_hhdet_in_fec!Q21)</f>
        <v>0.57812780914813355</v>
      </c>
      <c r="R21" s="111">
        <f>IF(RES_hhdet_in_tes!R21=0,"",RES_hhdet_in_tes!R21/RES_hhdet_in_fec!R21)</f>
        <v>0.58251339939229918</v>
      </c>
      <c r="S21" s="111">
        <f>IF(RES_hhdet_in_tes!S21=0,"",RES_hhdet_in_tes!S21/RES_hhdet_in_fec!S21)</f>
        <v>0.58869977557092146</v>
      </c>
      <c r="T21" s="111">
        <f>IF(RES_hhdet_in_tes!T21=0,"",RES_hhdet_in_tes!T21/RES_hhdet_in_fec!T21)</f>
        <v>0.59548744321192049</v>
      </c>
      <c r="U21" s="111" t="str">
        <f>IF(RES_hhdet_in_tes!U21=0,"",RES_hhdet_in_tes!U21/RES_hhdet_in_fec!U21)</f>
        <v/>
      </c>
      <c r="V21" s="111">
        <f>IF(RES_hhdet_in_tes!V21=0,"",RES_hhdet_in_tes!V21/RES_hhdet_in_fec!V21)</f>
        <v>0.60606867499279227</v>
      </c>
      <c r="W21" s="111">
        <f>IF(RES_hhdet_in_tes!W21=0,"",RES_hhdet_in_tes!W21/RES_hhdet_in_fec!W21)</f>
        <v>0.60817939162902079</v>
      </c>
      <c r="X21" s="111">
        <f>IF(RES_hhdet_in_tes!X21=0,"",RES_hhdet_in_tes!X21/RES_hhdet_in_fec!X21)</f>
        <v>0.60858149786240989</v>
      </c>
      <c r="Y21" s="111">
        <f>IF(RES_hhdet_in_tes!Y21=0,"",RES_hhdet_in_tes!Y21/RES_hhdet_in_fec!Y21)</f>
        <v>0.60862170848574881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0.74046507070783563</v>
      </c>
      <c r="D22" s="45">
        <f>IF(RES_hhdet_in_tes!D22=0,"",RES_hhdet_in_tes!D22/RES_hhdet_in_fec!D22)</f>
        <v>0.74177191321006608</v>
      </c>
      <c r="E22" s="45">
        <f>IF(RES_hhdet_in_tes!E22=0,"",RES_hhdet_in_tes!E22/RES_hhdet_in_fec!E22)</f>
        <v>0.74314037363858931</v>
      </c>
      <c r="F22" s="45">
        <f>IF(RES_hhdet_in_tes!F22=0,"",RES_hhdet_in_tes!F22/RES_hhdet_in_fec!F22)</f>
        <v>0.74451723651160706</v>
      </c>
      <c r="G22" s="45">
        <f>IF(RES_hhdet_in_tes!G22=0,"",RES_hhdet_in_tes!G22/RES_hhdet_in_fec!G22)</f>
        <v>0.74595084587043292</v>
      </c>
      <c r="H22" s="45">
        <f>IF(RES_hhdet_in_tes!H22=0,"",RES_hhdet_in_tes!H22/RES_hhdet_in_fec!H22)</f>
        <v>0.74743528501986423</v>
      </c>
      <c r="I22" s="45">
        <f>IF(RES_hhdet_in_tes!I22=0,"",RES_hhdet_in_tes!I22/RES_hhdet_in_fec!I22)</f>
        <v>0.74898246593309348</v>
      </c>
      <c r="J22" s="45">
        <f>IF(RES_hhdet_in_tes!J22=0,"",RES_hhdet_in_tes!J22/RES_hhdet_in_fec!J22)</f>
        <v>0.7506411877597412</v>
      </c>
      <c r="K22" s="45">
        <f>IF(RES_hhdet_in_tes!K22=0,"",RES_hhdet_in_tes!K22/RES_hhdet_in_fec!K22)</f>
        <v>0.75245294261268791</v>
      </c>
      <c r="L22" s="45">
        <f>IF(RES_hhdet_in_tes!L22=0,"",RES_hhdet_in_tes!L22/RES_hhdet_in_fec!L22)</f>
        <v>0.75442883133321947</v>
      </c>
      <c r="M22" s="45">
        <f>IF(RES_hhdet_in_tes!M22=0,"",RES_hhdet_in_tes!M22/RES_hhdet_in_fec!M22)</f>
        <v>0.75725391557630872</v>
      </c>
      <c r="N22" s="45">
        <f>IF(RES_hhdet_in_tes!N22=0,"",RES_hhdet_in_tes!N22/RES_hhdet_in_fec!N22)</f>
        <v>0.76112322588400794</v>
      </c>
      <c r="O22" s="45">
        <f>IF(RES_hhdet_in_tes!O22=0,"",RES_hhdet_in_tes!O22/RES_hhdet_in_fec!O22)</f>
        <v>0.76649924533500591</v>
      </c>
      <c r="P22" s="45">
        <f>IF(RES_hhdet_in_tes!P22=0,"",RES_hhdet_in_tes!P22/RES_hhdet_in_fec!P22)</f>
        <v>0.77360880765834517</v>
      </c>
      <c r="Q22" s="45">
        <f>IF(RES_hhdet_in_tes!Q22=0,"",RES_hhdet_in_tes!Q22/RES_hhdet_in_fec!Q22)</f>
        <v>0.78280865064904148</v>
      </c>
      <c r="R22" s="45">
        <f>IF(RES_hhdet_in_tes!R22=0,"",RES_hhdet_in_tes!R22/RES_hhdet_in_fec!R22)</f>
        <v>0.79532743742705792</v>
      </c>
      <c r="S22" s="45">
        <f>IF(RES_hhdet_in_tes!S22=0,"",RES_hhdet_in_tes!S22/RES_hhdet_in_fec!S22)</f>
        <v>0.81099252632644814</v>
      </c>
      <c r="T22" s="45">
        <f>IF(RES_hhdet_in_tes!T22=0,"",RES_hhdet_in_tes!T22/RES_hhdet_in_fec!T22)</f>
        <v>0.82785685476027038</v>
      </c>
      <c r="U22" s="45" t="str">
        <f>IF(RES_hhdet_in_tes!U22=0,"",RES_hhdet_in_tes!U22/RES_hhdet_in_fec!U22)</f>
        <v/>
      </c>
      <c r="V22" s="45">
        <f>IF(RES_hhdet_in_tes!V22=0,"",RES_hhdet_in_tes!V22/RES_hhdet_in_fec!V22)</f>
        <v>0.85739497988360514</v>
      </c>
      <c r="W22" s="45">
        <f>IF(RES_hhdet_in_tes!W22=0,"",RES_hhdet_in_tes!W22/RES_hhdet_in_fec!W22)</f>
        <v>0.8674452155880098</v>
      </c>
      <c r="X22" s="45">
        <f>IF(RES_hhdet_in_tes!X22=0,"",RES_hhdet_in_tes!X22/RES_hhdet_in_fec!X22)</f>
        <v>0.87505603448528324</v>
      </c>
      <c r="Y22" s="45">
        <f>IF(RES_hhdet_in_tes!Y22=0,"",RES_hhdet_in_tes!Y22/RES_hhdet_in_fec!Y22)</f>
        <v>0.88180527690395172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0.55678260288301828</v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 t="str">
        <f>IF(RES_hhdet_in_tes!G24=0,"",RES_hhdet_in_tes!G24/RES_hhdet_in_fec!G24)</f>
        <v/>
      </c>
      <c r="H24" s="119" t="str">
        <f>IF(RES_hhdet_in_tes!H24=0,"",RES_hhdet_in_tes!H24/RES_hhdet_in_fec!H24)</f>
        <v/>
      </c>
      <c r="I24" s="119" t="str">
        <f>IF(RES_hhdet_in_tes!I24=0,"",RES_hhdet_in_tes!I24/RES_hhdet_in_fec!I24)</f>
        <v/>
      </c>
      <c r="J24" s="119" t="str">
        <f>IF(RES_hhdet_in_tes!J24=0,"",RES_hhdet_in_tes!J24/RES_hhdet_in_fec!J24)</f>
        <v/>
      </c>
      <c r="K24" s="119">
        <f>IF(RES_hhdet_in_tes!K24=0,"",RES_hhdet_in_tes!K24/RES_hhdet_in_fec!K24)</f>
        <v>0.62829235643636694</v>
      </c>
      <c r="L24" s="119">
        <f>IF(RES_hhdet_in_tes!L24=0,"",RES_hhdet_in_tes!L24/RES_hhdet_in_fec!L24)</f>
        <v>0.60922518288941607</v>
      </c>
      <c r="M24" s="119">
        <f>IF(RES_hhdet_in_tes!M24=0,"",RES_hhdet_in_tes!M24/RES_hhdet_in_fec!M24)</f>
        <v>0.62027337415741424</v>
      </c>
      <c r="N24" s="119">
        <f>IF(RES_hhdet_in_tes!N24=0,"",RES_hhdet_in_tes!N24/RES_hhdet_in_fec!N24)</f>
        <v>0.63843319548624</v>
      </c>
      <c r="O24" s="119">
        <f>IF(RES_hhdet_in_tes!O24=0,"",RES_hhdet_in_tes!O24/RES_hhdet_in_fec!O24)</f>
        <v>0.6685937275855306</v>
      </c>
      <c r="P24" s="119">
        <f>IF(RES_hhdet_in_tes!P24=0,"",RES_hhdet_in_tes!P24/RES_hhdet_in_fec!P24)</f>
        <v>0.69973588694910516</v>
      </c>
      <c r="Q24" s="119">
        <f>IF(RES_hhdet_in_tes!Q24=0,"",RES_hhdet_in_tes!Q24/RES_hhdet_in_fec!Q24)</f>
        <v>0.7289034563111797</v>
      </c>
      <c r="R24" s="119">
        <f>IF(RES_hhdet_in_tes!R24=0,"",RES_hhdet_in_tes!R24/RES_hhdet_in_fec!R24)</f>
        <v>0.74132832645124469</v>
      </c>
      <c r="S24" s="119">
        <f>IF(RES_hhdet_in_tes!S24=0,"",RES_hhdet_in_tes!S24/RES_hhdet_in_fec!S24)</f>
        <v>0.74846419322046032</v>
      </c>
      <c r="T24" s="119">
        <f>IF(RES_hhdet_in_tes!T24=0,"",RES_hhdet_in_tes!T24/RES_hhdet_in_fec!T24)</f>
        <v>0.75226202448754398</v>
      </c>
      <c r="U24" s="119">
        <f>IF(RES_hhdet_in_tes!U24=0,"",RES_hhdet_in_tes!U24/RES_hhdet_in_fec!U24)</f>
        <v>0.75505704694534637</v>
      </c>
      <c r="V24" s="119">
        <f>IF(RES_hhdet_in_tes!V24=0,"",RES_hhdet_in_tes!V24/RES_hhdet_in_fec!V24)</f>
        <v>0.75919396778851256</v>
      </c>
      <c r="W24" s="119">
        <f>IF(RES_hhdet_in_tes!W24=0,"",RES_hhdet_in_tes!W24/RES_hhdet_in_fec!W24)</f>
        <v>0.76497661648022497</v>
      </c>
      <c r="X24" s="119">
        <f>IF(RES_hhdet_in_tes!X24=0,"",RES_hhdet_in_tes!X24/RES_hhdet_in_fec!X24)</f>
        <v>0.77363065514617946</v>
      </c>
      <c r="Y24" s="119">
        <f>IF(RES_hhdet_in_tes!Y24=0,"",RES_hhdet_in_tes!Y24/RES_hhdet_in_fec!Y24)</f>
        <v>0.77634016750371526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0.54335476595984833</v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 t="str">
        <f>IF(RES_hhdet_in_tes!G25=0,"",RES_hhdet_in_tes!G25/RES_hhdet_in_fec!G25)</f>
        <v/>
      </c>
      <c r="H25" s="124" t="str">
        <f>IF(RES_hhdet_in_tes!H25=0,"",RES_hhdet_in_tes!H25/RES_hhdet_in_fec!H25)</f>
        <v/>
      </c>
      <c r="I25" s="124" t="str">
        <f>IF(RES_hhdet_in_tes!I25=0,"",RES_hhdet_in_tes!I25/RES_hhdet_in_fec!I25)</f>
        <v/>
      </c>
      <c r="J25" s="124" t="str">
        <f>IF(RES_hhdet_in_tes!J25=0,"",RES_hhdet_in_tes!J25/RES_hhdet_in_fec!J25)</f>
        <v/>
      </c>
      <c r="K25" s="124">
        <f>IF(RES_hhdet_in_tes!K25=0,"",RES_hhdet_in_tes!K25/RES_hhdet_in_fec!K25)</f>
        <v>0.58720310233168527</v>
      </c>
      <c r="L25" s="124">
        <f>IF(RES_hhdet_in_tes!L25=0,"",RES_hhdet_in_tes!L25/RES_hhdet_in_fec!L25)</f>
        <v>0.59495782917214923</v>
      </c>
      <c r="M25" s="124">
        <f>IF(RES_hhdet_in_tes!M25=0,"",RES_hhdet_in_tes!M25/RES_hhdet_in_fec!M25)</f>
        <v>0.60860344073187023</v>
      </c>
      <c r="N25" s="124">
        <f>IF(RES_hhdet_in_tes!N25=0,"",RES_hhdet_in_tes!N25/RES_hhdet_in_fec!N25)</f>
        <v>0.63036722672222922</v>
      </c>
      <c r="O25" s="124">
        <f>IF(RES_hhdet_in_tes!O25=0,"",RES_hhdet_in_tes!O25/RES_hhdet_in_fec!O25)</f>
        <v>0.66073523049151273</v>
      </c>
      <c r="P25" s="124">
        <f>IF(RES_hhdet_in_tes!P25=0,"",RES_hhdet_in_tes!P25/RES_hhdet_in_fec!P25)</f>
        <v>0.69554290908189842</v>
      </c>
      <c r="Q25" s="124">
        <f>IF(RES_hhdet_in_tes!Q25=0,"",RES_hhdet_in_tes!Q25/RES_hhdet_in_fec!Q25)</f>
        <v>0.72347972315721099</v>
      </c>
      <c r="R25" s="124">
        <f>IF(RES_hhdet_in_tes!R25=0,"",RES_hhdet_in_tes!R25/RES_hhdet_in_fec!R25)</f>
        <v>0.73405125340532584</v>
      </c>
      <c r="S25" s="124">
        <f>IF(RES_hhdet_in_tes!S25=0,"",RES_hhdet_in_tes!S25/RES_hhdet_in_fec!S25)</f>
        <v>0.73890556363104631</v>
      </c>
      <c r="T25" s="124">
        <f>IF(RES_hhdet_in_tes!T25=0,"",RES_hhdet_in_tes!T25/RES_hhdet_in_fec!T25)</f>
        <v>0.74041164735736009</v>
      </c>
      <c r="U25" s="124">
        <f>IF(RES_hhdet_in_tes!U25=0,"",RES_hhdet_in_tes!U25/RES_hhdet_in_fec!U25)</f>
        <v>0.74094303858696964</v>
      </c>
      <c r="V25" s="124">
        <f>IF(RES_hhdet_in_tes!V25=0,"",RES_hhdet_in_tes!V25/RES_hhdet_in_fec!V25)</f>
        <v>0.74266862335603068</v>
      </c>
      <c r="W25" s="124">
        <f>IF(RES_hhdet_in_tes!W25=0,"",RES_hhdet_in_tes!W25/RES_hhdet_in_fec!W25)</f>
        <v>0.7452854954828777</v>
      </c>
      <c r="X25" s="124">
        <f>IF(RES_hhdet_in_tes!X25=0,"",RES_hhdet_in_tes!X25/RES_hhdet_in_fec!X25)</f>
        <v>0.74737243466413039</v>
      </c>
      <c r="Y25" s="124">
        <f>IF(RES_hhdet_in_tes!Y25=0,"",RES_hhdet_in_tes!Y25/RES_hhdet_in_fec!Y25)</f>
        <v>0.74917324322672962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0.53809396895868766</v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 t="str">
        <f>IF(RES_hhdet_in_tes!G26=0,"",RES_hhdet_in_tes!G26/RES_hhdet_in_fec!G26)</f>
        <v/>
      </c>
      <c r="H26" s="111" t="str">
        <f>IF(RES_hhdet_in_tes!H26=0,"",RES_hhdet_in_tes!H26/RES_hhdet_in_fec!H26)</f>
        <v/>
      </c>
      <c r="I26" s="111" t="str">
        <f>IF(RES_hhdet_in_tes!I26=0,"",RES_hhdet_in_tes!I26/RES_hhdet_in_fec!I26)</f>
        <v/>
      </c>
      <c r="J26" s="111" t="str">
        <f>IF(RES_hhdet_in_tes!J26=0,"",RES_hhdet_in_tes!J26/RES_hhdet_in_fec!J26)</f>
        <v/>
      </c>
      <c r="K26" s="111">
        <f>IF(RES_hhdet_in_tes!K26=0,"",RES_hhdet_in_tes!K26/RES_hhdet_in_fec!K26)</f>
        <v>0.58279437518317689</v>
      </c>
      <c r="L26" s="111">
        <f>IF(RES_hhdet_in_tes!L26=0,"",RES_hhdet_in_tes!L26/RES_hhdet_in_fec!L26)</f>
        <v>0.59049972815831353</v>
      </c>
      <c r="M26" s="111">
        <f>IF(RES_hhdet_in_tes!M26=0,"",RES_hhdet_in_tes!M26/RES_hhdet_in_fec!M26)</f>
        <v>0.60444165943939721</v>
      </c>
      <c r="N26" s="111">
        <f>IF(RES_hhdet_in_tes!N26=0,"",RES_hhdet_in_tes!N26/RES_hhdet_in_fec!N26)</f>
        <v>0.62626005350576042</v>
      </c>
      <c r="O26" s="111">
        <f>IF(RES_hhdet_in_tes!O26=0,"",RES_hhdet_in_tes!O26/RES_hhdet_in_fec!O26)</f>
        <v>0.65678958938491405</v>
      </c>
      <c r="P26" s="111">
        <f>IF(RES_hhdet_in_tes!P26=0,"",RES_hhdet_in_tes!P26/RES_hhdet_in_fec!P26)</f>
        <v>0.69197347930236996</v>
      </c>
      <c r="Q26" s="111">
        <f>IF(RES_hhdet_in_tes!Q26=0,"",RES_hhdet_in_tes!Q26/RES_hhdet_in_fec!Q26)</f>
        <v>0.72006823254350072</v>
      </c>
      <c r="R26" s="111">
        <f>IF(RES_hhdet_in_tes!R26=0,"",RES_hhdet_in_tes!R26/RES_hhdet_in_fec!R26)</f>
        <v>0.73069769540248652</v>
      </c>
      <c r="S26" s="111">
        <f>IF(RES_hhdet_in_tes!S26=0,"",RES_hhdet_in_tes!S26/RES_hhdet_in_fec!S26)</f>
        <v>0.73558317306050514</v>
      </c>
      <c r="T26" s="111">
        <f>IF(RES_hhdet_in_tes!T26=0,"",RES_hhdet_in_tes!T26/RES_hhdet_in_fec!T26)</f>
        <v>0.73713238314447871</v>
      </c>
      <c r="U26" s="111">
        <f>IF(RES_hhdet_in_tes!U26=0,"",RES_hhdet_in_tes!U26/RES_hhdet_in_fec!U26)</f>
        <v>0.73765281350043876</v>
      </c>
      <c r="V26" s="111">
        <f>IF(RES_hhdet_in_tes!V26=0,"",RES_hhdet_in_tes!V26/RES_hhdet_in_fec!V26)</f>
        <v>0.73937980430461037</v>
      </c>
      <c r="W26" s="111">
        <f>IF(RES_hhdet_in_tes!W26=0,"",RES_hhdet_in_tes!W26/RES_hhdet_in_fec!W26)</f>
        <v>0.74203885819257087</v>
      </c>
      <c r="X26" s="111">
        <f>IF(RES_hhdet_in_tes!X26=0,"",RES_hhdet_in_tes!X26/RES_hhdet_in_fec!X26)</f>
        <v>0.7441931104925652</v>
      </c>
      <c r="Y26" s="111">
        <f>IF(RES_hhdet_in_tes!Y26=0,"",RES_hhdet_in_tes!Y26/RES_hhdet_in_fec!Y26)</f>
        <v>0.74605274043573522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 t="str">
        <f>IF(RES_hhdet_in_tes!G27=0,"",RES_hhdet_in_tes!G27/RES_hhdet_in_fec!G27)</f>
        <v/>
      </c>
      <c r="H27" s="111" t="str">
        <f>IF(RES_hhdet_in_tes!H27=0,"",RES_hhdet_in_tes!H27/RES_hhdet_in_fec!H27)</f>
        <v/>
      </c>
      <c r="I27" s="111" t="str">
        <f>IF(RES_hhdet_in_tes!I27=0,"",RES_hhdet_in_tes!I27/RES_hhdet_in_fec!I27)</f>
        <v/>
      </c>
      <c r="J27" s="111" t="str">
        <f>IF(RES_hhdet_in_tes!J27=0,"",RES_hhdet_in_tes!J27/RES_hhdet_in_fec!J27)</f>
        <v/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 t="str">
        <f>IF(RES_hhdet_in_tes!G28=0,"",RES_hhdet_in_tes!G28/RES_hhdet_in_fec!G28)</f>
        <v/>
      </c>
      <c r="H28" s="124" t="str">
        <f>IF(RES_hhdet_in_tes!H28=0,"",RES_hhdet_in_tes!H28/RES_hhdet_in_fec!H28)</f>
        <v/>
      </c>
      <c r="I28" s="124" t="str">
        <f>IF(RES_hhdet_in_tes!I28=0,"",RES_hhdet_in_tes!I28/RES_hhdet_in_fec!I28)</f>
        <v/>
      </c>
      <c r="J28" s="124" t="str">
        <f>IF(RES_hhdet_in_tes!J28=0,"",RES_hhdet_in_tes!J28/RES_hhdet_in_fec!J28)</f>
        <v/>
      </c>
      <c r="K28" s="124">
        <f>IF(RES_hhdet_in_tes!K28=0,"",RES_hhdet_in_tes!K28/RES_hhdet_in_fec!K28)</f>
        <v>2.978973114042418</v>
      </c>
      <c r="L28" s="124">
        <f>IF(RES_hhdet_in_tes!L28=0,"",RES_hhdet_in_tes!L28/RES_hhdet_in_fec!L28)</f>
        <v>3.0819638579110529</v>
      </c>
      <c r="M28" s="124">
        <f>IF(RES_hhdet_in_tes!M28=0,"",RES_hhdet_in_tes!M28/RES_hhdet_in_fec!M28)</f>
        <v>3.1999836589526733</v>
      </c>
      <c r="N28" s="124">
        <f>IF(RES_hhdet_in_tes!N28=0,"",RES_hhdet_in_tes!N28/RES_hhdet_in_fec!N28)</f>
        <v>3.336821182705954</v>
      </c>
      <c r="O28" s="124">
        <f>IF(RES_hhdet_in_tes!O28=0,"",RES_hhdet_in_tes!O28/RES_hhdet_in_fec!O28)</f>
        <v>3.4922323245626328</v>
      </c>
      <c r="P28" s="124">
        <f>IF(RES_hhdet_in_tes!P28=0,"",RES_hhdet_in_tes!P28/RES_hhdet_in_fec!P28)</f>
        <v>3.6510924717043665</v>
      </c>
      <c r="Q28" s="124">
        <f>IF(RES_hhdet_in_tes!Q28=0,"",RES_hhdet_in_tes!Q28/RES_hhdet_in_fec!Q28)</f>
        <v>3.773015198960469</v>
      </c>
      <c r="R28" s="124">
        <f>IF(RES_hhdet_in_tes!R28=0,"",RES_hhdet_in_tes!R28/RES_hhdet_in_fec!R28)</f>
        <v>3.7994331861574362</v>
      </c>
      <c r="S28" s="124">
        <f>IF(RES_hhdet_in_tes!S28=0,"",RES_hhdet_in_tes!S28/RES_hhdet_in_fec!S28)</f>
        <v>3.8023685180682101</v>
      </c>
      <c r="T28" s="124">
        <f>IF(RES_hhdet_in_tes!T28=0,"",RES_hhdet_in_tes!T28/RES_hhdet_in_fec!T28)</f>
        <v>3.8056299979690706</v>
      </c>
      <c r="U28" s="124">
        <f>IF(RES_hhdet_in_tes!U28=0,"",RES_hhdet_in_tes!U28/RES_hhdet_in_fec!U28)</f>
        <v>3.8092538645255818</v>
      </c>
      <c r="V28" s="124">
        <f>IF(RES_hhdet_in_tes!V28=0,"",RES_hhdet_in_tes!V28/RES_hhdet_in_fec!V28)</f>
        <v>3.8196091954209539</v>
      </c>
      <c r="W28" s="124">
        <f>IF(RES_hhdet_in_tes!W28=0,"",RES_hhdet_in_tes!W28/RES_hhdet_in_fec!W28)</f>
        <v>3.8535973994560289</v>
      </c>
      <c r="X28" s="124">
        <f>IF(RES_hhdet_in_tes!X28=0,"",RES_hhdet_in_tes!X28/RES_hhdet_in_fec!X28)</f>
        <v>3.8954798419414045</v>
      </c>
      <c r="Y28" s="124">
        <f>IF(RES_hhdet_in_tes!Y28=0,"",RES_hhdet_in_tes!Y28/RES_hhdet_in_fec!Y28)</f>
        <v>3.9426887994866822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 t="str">
        <f>IF(RES_hhdet_in_tes!G29=0,"",RES_hhdet_in_tes!G29/RES_hhdet_in_fec!G29)</f>
        <v/>
      </c>
      <c r="H29" s="111" t="str">
        <f>IF(RES_hhdet_in_tes!H29=0,"",RES_hhdet_in_tes!H29/RES_hhdet_in_fec!H29)</f>
        <v/>
      </c>
      <c r="I29" s="111" t="str">
        <f>IF(RES_hhdet_in_tes!I29=0,"",RES_hhdet_in_tes!I29/RES_hhdet_in_fec!I29)</f>
        <v/>
      </c>
      <c r="J29" s="111" t="str">
        <f>IF(RES_hhdet_in_tes!J29=0,"",RES_hhdet_in_tes!J29/RES_hhdet_in_fec!J29)</f>
        <v/>
      </c>
      <c r="K29" s="111">
        <f>IF(RES_hhdet_in_tes!K29=0,"",RES_hhdet_in_tes!K29/RES_hhdet_in_fec!K29)</f>
        <v>2.978973114042418</v>
      </c>
      <c r="L29" s="111">
        <f>IF(RES_hhdet_in_tes!L29=0,"",RES_hhdet_in_tes!L29/RES_hhdet_in_fec!L29)</f>
        <v>3.0819638579110529</v>
      </c>
      <c r="M29" s="111">
        <f>IF(RES_hhdet_in_tes!M29=0,"",RES_hhdet_in_tes!M29/RES_hhdet_in_fec!M29)</f>
        <v>3.1999836589526733</v>
      </c>
      <c r="N29" s="111">
        <f>IF(RES_hhdet_in_tes!N29=0,"",RES_hhdet_in_tes!N29/RES_hhdet_in_fec!N29)</f>
        <v>3.336821182705954</v>
      </c>
      <c r="O29" s="111">
        <f>IF(RES_hhdet_in_tes!O29=0,"",RES_hhdet_in_tes!O29/RES_hhdet_in_fec!O29)</f>
        <v>3.4922323245626328</v>
      </c>
      <c r="P29" s="111">
        <f>IF(RES_hhdet_in_tes!P29=0,"",RES_hhdet_in_tes!P29/RES_hhdet_in_fec!P29)</f>
        <v>3.6510924717043665</v>
      </c>
      <c r="Q29" s="111">
        <f>IF(RES_hhdet_in_tes!Q29=0,"",RES_hhdet_in_tes!Q29/RES_hhdet_in_fec!Q29)</f>
        <v>3.773015198960469</v>
      </c>
      <c r="R29" s="111">
        <f>IF(RES_hhdet_in_tes!R29=0,"",RES_hhdet_in_tes!R29/RES_hhdet_in_fec!R29)</f>
        <v>3.7994331861574362</v>
      </c>
      <c r="S29" s="111">
        <f>IF(RES_hhdet_in_tes!S29=0,"",RES_hhdet_in_tes!S29/RES_hhdet_in_fec!S29)</f>
        <v>3.8023685180682101</v>
      </c>
      <c r="T29" s="111">
        <f>IF(RES_hhdet_in_tes!T29=0,"",RES_hhdet_in_tes!T29/RES_hhdet_in_fec!T29)</f>
        <v>3.8056299979690706</v>
      </c>
      <c r="U29" s="111">
        <f>IF(RES_hhdet_in_tes!U29=0,"",RES_hhdet_in_tes!U29/RES_hhdet_in_fec!U29)</f>
        <v>3.8092538645255818</v>
      </c>
      <c r="V29" s="111">
        <f>IF(RES_hhdet_in_tes!V29=0,"",RES_hhdet_in_tes!V29/RES_hhdet_in_fec!V29)</f>
        <v>3.8196091954209539</v>
      </c>
      <c r="W29" s="111">
        <f>IF(RES_hhdet_in_tes!W29=0,"",RES_hhdet_in_tes!W29/RES_hhdet_in_fec!W29)</f>
        <v>3.8535973994560289</v>
      </c>
      <c r="X29" s="111">
        <f>IF(RES_hhdet_in_tes!X29=0,"",RES_hhdet_in_tes!X29/RES_hhdet_in_fec!X29)</f>
        <v>3.8954798419414045</v>
      </c>
      <c r="Y29" s="111">
        <f>IF(RES_hhdet_in_tes!Y29=0,"",RES_hhdet_in_tes!Y29/RES_hhdet_in_fec!Y29)</f>
        <v>3.9426887994866822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0.60679511286433274</v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 t="str">
        <f>IF(RES_hhdet_in_tes!G30=0,"",RES_hhdet_in_tes!G30/RES_hhdet_in_fec!G30)</f>
        <v/>
      </c>
      <c r="H30" s="124" t="str">
        <f>IF(RES_hhdet_in_tes!H30=0,"",RES_hhdet_in_tes!H30/RES_hhdet_in_fec!H30)</f>
        <v/>
      </c>
      <c r="I30" s="124" t="str">
        <f>IF(RES_hhdet_in_tes!I30=0,"",RES_hhdet_in_tes!I30/RES_hhdet_in_fec!I30)</f>
        <v/>
      </c>
      <c r="J30" s="124" t="str">
        <f>IF(RES_hhdet_in_tes!J30=0,"",RES_hhdet_in_tes!J30/RES_hhdet_in_fec!J30)</f>
        <v/>
      </c>
      <c r="K30" s="124">
        <f>IF(RES_hhdet_in_tes!K30=0,"",RES_hhdet_in_tes!K30/RES_hhdet_in_fec!K30)</f>
        <v>0.63632861771645899</v>
      </c>
      <c r="L30" s="124">
        <f>IF(RES_hhdet_in_tes!L30=0,"",RES_hhdet_in_tes!L30/RES_hhdet_in_fec!L30)</f>
        <v>0.64298506079485018</v>
      </c>
      <c r="M30" s="124">
        <f>IF(RES_hhdet_in_tes!M30=0,"",RES_hhdet_in_tes!M30/RES_hhdet_in_fec!M30)</f>
        <v>0.64937567212360503</v>
      </c>
      <c r="N30" s="124">
        <f>IF(RES_hhdet_in_tes!N30=0,"",RES_hhdet_in_tes!N30/RES_hhdet_in_fec!N30)</f>
        <v>0.65364491381557532</v>
      </c>
      <c r="O30" s="124">
        <f>IF(RES_hhdet_in_tes!O30=0,"",RES_hhdet_in_tes!O30/RES_hhdet_in_fec!O30)</f>
        <v>0.66698726013731757</v>
      </c>
      <c r="P30" s="124">
        <f>IF(RES_hhdet_in_tes!P30=0,"",RES_hhdet_in_tes!P30/RES_hhdet_in_fec!P30)</f>
        <v>0.68890484346363468</v>
      </c>
      <c r="Q30" s="124">
        <f>IF(RES_hhdet_in_tes!Q30=0,"",RES_hhdet_in_tes!Q30/RES_hhdet_in_fec!Q30)</f>
        <v>0.70380663195847104</v>
      </c>
      <c r="R30" s="124">
        <f>IF(RES_hhdet_in_tes!R30=0,"",RES_hhdet_in_tes!R30/RES_hhdet_in_fec!R30)</f>
        <v>0.71797589331534017</v>
      </c>
      <c r="S30" s="124">
        <f>IF(RES_hhdet_in_tes!S30=0,"",RES_hhdet_in_tes!S30/RES_hhdet_in_fec!S30)</f>
        <v>0.73028042329373966</v>
      </c>
      <c r="T30" s="124">
        <f>IF(RES_hhdet_in_tes!T30=0,"",RES_hhdet_in_tes!T30/RES_hhdet_in_fec!T30)</f>
        <v>0.74256938029244202</v>
      </c>
      <c r="U30" s="124">
        <f>IF(RES_hhdet_in_tes!U30=0,"",RES_hhdet_in_tes!U30/RES_hhdet_in_fec!U30)</f>
        <v>0.75039213178762221</v>
      </c>
      <c r="V30" s="124">
        <f>IF(RES_hhdet_in_tes!V30=0,"",RES_hhdet_in_tes!V30/RES_hhdet_in_fec!V30)</f>
        <v>0.76018140569370551</v>
      </c>
      <c r="W30" s="124">
        <f>IF(RES_hhdet_in_tes!W30=0,"",RES_hhdet_in_tes!W30/RES_hhdet_in_fec!W30)</f>
        <v>0.77323201090195093</v>
      </c>
      <c r="X30" s="124">
        <f>IF(RES_hhdet_in_tes!X30=0,"",RES_hhdet_in_tes!X30/RES_hhdet_in_fec!X30)</f>
        <v>0.79502710008746058</v>
      </c>
      <c r="Y30" s="124">
        <f>IF(RES_hhdet_in_tes!Y30=0,"",RES_hhdet_in_tes!Y30/RES_hhdet_in_fec!Y30)</f>
        <v>0.80012736455495759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 t="str">
        <f>IF(RES_hhdet_in_tes!G31=0,"",RES_hhdet_in_tes!G31/RES_hhdet_in_fec!G31)</f>
        <v/>
      </c>
      <c r="H31" s="111" t="str">
        <f>IF(RES_hhdet_in_tes!H31=0,"",RES_hhdet_in_tes!H31/RES_hhdet_in_fec!H31)</f>
        <v/>
      </c>
      <c r="I31" s="111" t="str">
        <f>IF(RES_hhdet_in_tes!I31=0,"",RES_hhdet_in_tes!I31/RES_hhdet_in_fec!I31)</f>
        <v/>
      </c>
      <c r="J31" s="111" t="str">
        <f>IF(RES_hhdet_in_tes!J31=0,"",RES_hhdet_in_tes!J31/RES_hhdet_in_fec!J31)</f>
        <v/>
      </c>
      <c r="K31" s="111" t="str">
        <f>IF(RES_hhdet_in_tes!K31=0,"",RES_hhdet_in_tes!K31/RES_hhdet_in_fec!K31)</f>
        <v/>
      </c>
      <c r="L31" s="111" t="str">
        <f>IF(RES_hhdet_in_tes!L31=0,"",RES_hhdet_in_tes!L31/RES_hhdet_in_fec!L31)</f>
        <v/>
      </c>
      <c r="M31" s="111" t="str">
        <f>IF(RES_hhdet_in_tes!M31=0,"",RES_hhdet_in_tes!M31/RES_hhdet_in_fec!M31)</f>
        <v/>
      </c>
      <c r="N31" s="111" t="str">
        <f>IF(RES_hhdet_in_tes!N31=0,"",RES_hhdet_in_tes!N31/RES_hhdet_in_fec!N31)</f>
        <v/>
      </c>
      <c r="O31" s="111" t="str">
        <f>IF(RES_hhdet_in_tes!O31=0,"",RES_hhdet_in_tes!O31/RES_hhdet_in_fec!O31)</f>
        <v/>
      </c>
      <c r="P31" s="111" t="str">
        <f>IF(RES_hhdet_in_tes!P31=0,"",RES_hhdet_in_tes!P31/RES_hhdet_in_fec!P31)</f>
        <v/>
      </c>
      <c r="Q31" s="111" t="str">
        <f>IF(RES_hhdet_in_tes!Q31=0,"",RES_hhdet_in_tes!Q31/RES_hhdet_in_fec!Q31)</f>
        <v/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 t="str">
        <f>IF(RES_hhdet_in_tes!U31=0,"",RES_hhdet_in_tes!U31/RES_hhdet_in_fec!U31)</f>
        <v/>
      </c>
      <c r="V31" s="111" t="str">
        <f>IF(RES_hhdet_in_tes!V31=0,"",RES_hhdet_in_tes!V31/RES_hhdet_in_fec!V31)</f>
        <v/>
      </c>
      <c r="W31" s="111" t="str">
        <f>IF(RES_hhdet_in_tes!W31=0,"",RES_hhdet_in_tes!W31/RES_hhdet_in_fec!W31)</f>
        <v/>
      </c>
      <c r="X31" s="111" t="str">
        <f>IF(RES_hhdet_in_tes!X31=0,"",RES_hhdet_in_tes!X31/RES_hhdet_in_fec!X31)</f>
        <v/>
      </c>
      <c r="Y31" s="111" t="str">
        <f>IF(RES_hhdet_in_tes!Y31=0,"",RES_hhdet_in_tes!Y31/RES_hhdet_in_fec!Y31)</f>
        <v/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0.60679511286433274</v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 t="str">
        <f>IF(RES_hhdet_in_tes!G35=0,"",RES_hhdet_in_tes!G35/RES_hhdet_in_fec!G35)</f>
        <v/>
      </c>
      <c r="H35" s="112" t="str">
        <f>IF(RES_hhdet_in_tes!H35=0,"",RES_hhdet_in_tes!H35/RES_hhdet_in_fec!H35)</f>
        <v/>
      </c>
      <c r="I35" s="112" t="str">
        <f>IF(RES_hhdet_in_tes!I35=0,"",RES_hhdet_in_tes!I35/RES_hhdet_in_fec!I35)</f>
        <v/>
      </c>
      <c r="J35" s="112" t="str">
        <f>IF(RES_hhdet_in_tes!J35=0,"",RES_hhdet_in_tes!J35/RES_hhdet_in_fec!J35)</f>
        <v/>
      </c>
      <c r="K35" s="112">
        <f>IF(RES_hhdet_in_tes!K35=0,"",RES_hhdet_in_tes!K35/RES_hhdet_in_fec!K35)</f>
        <v>0.62182067294718979</v>
      </c>
      <c r="L35" s="112">
        <f>IF(RES_hhdet_in_tes!L35=0,"",RES_hhdet_in_tes!L35/RES_hhdet_in_fec!L35)</f>
        <v>0.62480614073568119</v>
      </c>
      <c r="M35" s="112">
        <f>IF(RES_hhdet_in_tes!M35=0,"",RES_hhdet_in_tes!M35/RES_hhdet_in_fec!M35)</f>
        <v>0.63048187458469584</v>
      </c>
      <c r="N35" s="112">
        <f>IF(RES_hhdet_in_tes!N35=0,"",RES_hhdet_in_tes!N35/RES_hhdet_in_fec!N35)</f>
        <v>0.63984064853367917</v>
      </c>
      <c r="O35" s="112">
        <f>IF(RES_hhdet_in_tes!O35=0,"",RES_hhdet_in_tes!O35/RES_hhdet_in_fec!O35)</f>
        <v>0.65411156224761757</v>
      </c>
      <c r="P35" s="112">
        <f>IF(RES_hhdet_in_tes!P35=0,"",RES_hhdet_in_tes!P35/RES_hhdet_in_fec!P35)</f>
        <v>0.67261802764079981</v>
      </c>
      <c r="Q35" s="112">
        <f>IF(RES_hhdet_in_tes!Q35=0,"",RES_hhdet_in_tes!Q35/RES_hhdet_in_fec!Q35)</f>
        <v>0.69047282931939913</v>
      </c>
      <c r="R35" s="112">
        <f>IF(RES_hhdet_in_tes!R35=0,"",RES_hhdet_in_tes!R35/RES_hhdet_in_fec!R35)</f>
        <v>0.70255587629099003</v>
      </c>
      <c r="S35" s="112">
        <f>IF(RES_hhdet_in_tes!S35=0,"",RES_hhdet_in_tes!S35/RES_hhdet_in_fec!S35)</f>
        <v>0.71426226606798171</v>
      </c>
      <c r="T35" s="112">
        <f>IF(RES_hhdet_in_tes!T35=0,"",RES_hhdet_in_tes!T35/RES_hhdet_in_fec!T35)</f>
        <v>0.72587780799853108</v>
      </c>
      <c r="U35" s="112">
        <f>IF(RES_hhdet_in_tes!U35=0,"",RES_hhdet_in_tes!U35/RES_hhdet_in_fec!U35)</f>
        <v>0.73751926991447125</v>
      </c>
      <c r="V35" s="112">
        <f>IF(RES_hhdet_in_tes!V35=0,"",RES_hhdet_in_tes!V35/RES_hhdet_in_fec!V35)</f>
        <v>0.74895565675957299</v>
      </c>
      <c r="W35" s="112">
        <f>IF(RES_hhdet_in_tes!W35=0,"",RES_hhdet_in_tes!W35/RES_hhdet_in_fec!W35)</f>
        <v>0.75940087195440586</v>
      </c>
      <c r="X35" s="112">
        <f>IF(RES_hhdet_in_tes!X35=0,"",RES_hhdet_in_tes!X35/RES_hhdet_in_fec!X35)</f>
        <v>0.77098160574228913</v>
      </c>
      <c r="Y35" s="112">
        <f>IF(RES_hhdet_in_tes!Y35=0,"",RES_hhdet_in_tes!Y35/RES_hhdet_in_fec!Y35)</f>
        <v>0.781785726487921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 t="str">
        <f>IF(RES_hhdet_in_tes!G36=0,"",RES_hhdet_in_tes!G36/RES_hhdet_in_fec!G36)</f>
        <v/>
      </c>
      <c r="H36" s="113" t="str">
        <f>IF(RES_hhdet_in_tes!H36=0,"",RES_hhdet_in_tes!H36/RES_hhdet_in_fec!H36)</f>
        <v/>
      </c>
      <c r="I36" s="113" t="str">
        <f>IF(RES_hhdet_in_tes!I36=0,"",RES_hhdet_in_tes!I36/RES_hhdet_in_fec!I36)</f>
        <v/>
      </c>
      <c r="J36" s="113" t="str">
        <f>IF(RES_hhdet_in_tes!J36=0,"",RES_hhdet_in_tes!J36/RES_hhdet_in_fec!J36)</f>
        <v/>
      </c>
      <c r="K36" s="113">
        <f>IF(RES_hhdet_in_tes!K36=0,"",RES_hhdet_in_tes!K36/RES_hhdet_in_fec!K36)</f>
        <v>0.77119250542563533</v>
      </c>
      <c r="L36" s="113">
        <f>IF(RES_hhdet_in_tes!L36=0,"",RES_hhdet_in_tes!L36/RES_hhdet_in_fec!L36)</f>
        <v>0.77737958848688193</v>
      </c>
      <c r="M36" s="113">
        <f>IF(RES_hhdet_in_tes!M36=0,"",RES_hhdet_in_tes!M36/RES_hhdet_in_fec!M36)</f>
        <v>0.79984961397485388</v>
      </c>
      <c r="N36" s="113">
        <f>IF(RES_hhdet_in_tes!N36=0,"",RES_hhdet_in_tes!N36/RES_hhdet_in_fec!N36)</f>
        <v>0.81045064091815888</v>
      </c>
      <c r="O36" s="113">
        <f>IF(RES_hhdet_in_tes!O36=0,"",RES_hhdet_in_tes!O36/RES_hhdet_in_fec!O36)</f>
        <v>0.82361735462950825</v>
      </c>
      <c r="P36" s="113">
        <f>IF(RES_hhdet_in_tes!P36=0,"",RES_hhdet_in_tes!P36/RES_hhdet_in_fec!P36)</f>
        <v>0.8260853563764019</v>
      </c>
      <c r="Q36" s="113">
        <f>IF(RES_hhdet_in_tes!Q36=0,"",RES_hhdet_in_tes!Q36/RES_hhdet_in_fec!Q36)</f>
        <v>0.84617474921351898</v>
      </c>
      <c r="R36" s="113">
        <f>IF(RES_hhdet_in_tes!R36=0,"",RES_hhdet_in_tes!R36/RES_hhdet_in_fec!R36)</f>
        <v>0.85713513343758441</v>
      </c>
      <c r="S36" s="113">
        <f>IF(RES_hhdet_in_tes!S36=0,"",RES_hhdet_in_tes!S36/RES_hhdet_in_fec!S36)</f>
        <v>0.86004568178573404</v>
      </c>
      <c r="T36" s="113">
        <f>IF(RES_hhdet_in_tes!T36=0,"",RES_hhdet_in_tes!T36/RES_hhdet_in_fec!T36)</f>
        <v>0.86404518287139087</v>
      </c>
      <c r="U36" s="113">
        <f>IF(RES_hhdet_in_tes!U36=0,"",RES_hhdet_in_tes!U36/RES_hhdet_in_fec!U36)</f>
        <v>0.87104876588814906</v>
      </c>
      <c r="V36" s="113">
        <f>IF(RES_hhdet_in_tes!V36=0,"",RES_hhdet_in_tes!V36/RES_hhdet_in_fec!V36)</f>
        <v>0.87117335208515478</v>
      </c>
      <c r="W36" s="113">
        <f>IF(RES_hhdet_in_tes!W36=0,"",RES_hhdet_in_tes!W36/RES_hhdet_in_fec!W36)</f>
        <v>0.88913071534223409</v>
      </c>
      <c r="X36" s="113">
        <f>IF(RES_hhdet_in_tes!X36=0,"",RES_hhdet_in_tes!X36/RES_hhdet_in_fec!X36)</f>
        <v>0.88858634432256811</v>
      </c>
      <c r="Y36" s="113">
        <f>IF(RES_hhdet_in_tes!Y36=0,"",RES_hhdet_in_tes!Y36/RES_hhdet_in_fec!Y36)</f>
        <v>0.90613243434527158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 t="str">
        <f>IF(RES_hhdet_in_tes!G37=0,"",RES_hhdet_in_tes!G37/RES_hhdet_in_fec!G37)</f>
        <v/>
      </c>
      <c r="H37" s="111" t="str">
        <f>IF(RES_hhdet_in_tes!H37=0,"",RES_hhdet_in_tes!H37/RES_hhdet_in_fec!H37)</f>
        <v/>
      </c>
      <c r="I37" s="111" t="str">
        <f>IF(RES_hhdet_in_tes!I37=0,"",RES_hhdet_in_tes!I37/RES_hhdet_in_fec!I37)</f>
        <v/>
      </c>
      <c r="J37" s="111" t="str">
        <f>IF(RES_hhdet_in_tes!J37=0,"",RES_hhdet_in_tes!J37/RES_hhdet_in_fec!J37)</f>
        <v/>
      </c>
      <c r="K37" s="111">
        <f>IF(RES_hhdet_in_tes!K37=0,"",RES_hhdet_in_tes!K37/RES_hhdet_in_fec!K37)</f>
        <v>0.6218206729471899</v>
      </c>
      <c r="L37" s="111">
        <f>IF(RES_hhdet_in_tes!L37=0,"",RES_hhdet_in_tes!L37/RES_hhdet_in_fec!L37)</f>
        <v>0.62480614073568119</v>
      </c>
      <c r="M37" s="111">
        <f>IF(RES_hhdet_in_tes!M37=0,"",RES_hhdet_in_tes!M37/RES_hhdet_in_fec!M37)</f>
        <v>0.63048187458469584</v>
      </c>
      <c r="N37" s="111">
        <f>IF(RES_hhdet_in_tes!N37=0,"",RES_hhdet_in_tes!N37/RES_hhdet_in_fec!N37)</f>
        <v>0.63984064853367917</v>
      </c>
      <c r="O37" s="111">
        <f>IF(RES_hhdet_in_tes!O37=0,"",RES_hhdet_in_tes!O37/RES_hhdet_in_fec!O37)</f>
        <v>0.65411156224761757</v>
      </c>
      <c r="P37" s="111">
        <f>IF(RES_hhdet_in_tes!P37=0,"",RES_hhdet_in_tes!P37/RES_hhdet_in_fec!P37)</f>
        <v>0.67261802764079981</v>
      </c>
      <c r="Q37" s="111">
        <f>IF(RES_hhdet_in_tes!Q37=0,"",RES_hhdet_in_tes!Q37/RES_hhdet_in_fec!Q37)</f>
        <v>0.69047282931939913</v>
      </c>
      <c r="R37" s="111">
        <f>IF(RES_hhdet_in_tes!R37=0,"",RES_hhdet_in_tes!R37/RES_hhdet_in_fec!R37)</f>
        <v>0.70255587629099003</v>
      </c>
      <c r="S37" s="111">
        <f>IF(RES_hhdet_in_tes!S37=0,"",RES_hhdet_in_tes!S37/RES_hhdet_in_fec!S37)</f>
        <v>0.71426226606798171</v>
      </c>
      <c r="T37" s="111">
        <f>IF(RES_hhdet_in_tes!T37=0,"",RES_hhdet_in_tes!T37/RES_hhdet_in_fec!T37)</f>
        <v>0.72587780799853108</v>
      </c>
      <c r="U37" s="111">
        <f>IF(RES_hhdet_in_tes!U37=0,"",RES_hhdet_in_tes!U37/RES_hhdet_in_fec!U37)</f>
        <v>0.73751926991447114</v>
      </c>
      <c r="V37" s="111">
        <f>IF(RES_hhdet_in_tes!V37=0,"",RES_hhdet_in_tes!V37/RES_hhdet_in_fec!V37)</f>
        <v>0.74895565675957299</v>
      </c>
      <c r="W37" s="111">
        <f>IF(RES_hhdet_in_tes!W37=0,"",RES_hhdet_in_tes!W37/RES_hhdet_in_fec!W37)</f>
        <v>0.75940087195440586</v>
      </c>
      <c r="X37" s="111">
        <f>IF(RES_hhdet_in_tes!X37=0,"",RES_hhdet_in_tes!X37/RES_hhdet_in_fec!X37)</f>
        <v>0.77098160574228913</v>
      </c>
      <c r="Y37" s="111">
        <f>IF(RES_hhdet_in_tes!Y37=0,"",RES_hhdet_in_tes!Y37/RES_hhdet_in_fec!Y37)</f>
        <v>0.78178572648792111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 t="str">
        <f>IF(RES_hhdet_in_tes!G38=0,"",RES_hhdet_in_tes!G38/RES_hhdet_in_fec!G38)</f>
        <v/>
      </c>
      <c r="H38" s="111" t="str">
        <f>IF(RES_hhdet_in_tes!H38=0,"",RES_hhdet_in_tes!H38/RES_hhdet_in_fec!H38)</f>
        <v/>
      </c>
      <c r="I38" s="111" t="str">
        <f>IF(RES_hhdet_in_tes!I38=0,"",RES_hhdet_in_tes!I38/RES_hhdet_in_fec!I38)</f>
        <v/>
      </c>
      <c r="J38" s="111" t="str">
        <f>IF(RES_hhdet_in_tes!J38=0,"",RES_hhdet_in_tes!J38/RES_hhdet_in_fec!J38)</f>
        <v/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0.72364564929066943</v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 t="str">
        <f>IF(RES_hhdet_in_tes!G39=0,"",RES_hhdet_in_tes!G39/RES_hhdet_in_fec!G39)</f>
        <v/>
      </c>
      <c r="H39" s="124" t="str">
        <f>IF(RES_hhdet_in_tes!H39=0,"",RES_hhdet_in_tes!H39/RES_hhdet_in_fec!H39)</f>
        <v/>
      </c>
      <c r="I39" s="124" t="str">
        <f>IF(RES_hhdet_in_tes!I39=0,"",RES_hhdet_in_tes!I39/RES_hhdet_in_fec!I39)</f>
        <v/>
      </c>
      <c r="J39" s="124" t="str">
        <f>IF(RES_hhdet_in_tes!J39=0,"",RES_hhdet_in_tes!J39/RES_hhdet_in_fec!J39)</f>
        <v/>
      </c>
      <c r="K39" s="124">
        <f>IF(RES_hhdet_in_tes!K39=0,"",RES_hhdet_in_tes!K39/RES_hhdet_in_fec!K39)</f>
        <v>0.75046647398190469</v>
      </c>
      <c r="L39" s="124">
        <f>IF(RES_hhdet_in_tes!L39=0,"",RES_hhdet_in_tes!L39/RES_hhdet_in_fec!L39)</f>
        <v>0.74908303993191228</v>
      </c>
      <c r="M39" s="124">
        <f>IF(RES_hhdet_in_tes!M39=0,"",RES_hhdet_in_tes!M39/RES_hhdet_in_fec!M39)</f>
        <v>0.74071050415450956</v>
      </c>
      <c r="N39" s="124">
        <f>IF(RES_hhdet_in_tes!N39=0,"",RES_hhdet_in_tes!N39/RES_hhdet_in_fec!N39)</f>
        <v>0.74214651486157124</v>
      </c>
      <c r="O39" s="124">
        <f>IF(RES_hhdet_in_tes!O39=0,"",RES_hhdet_in_tes!O39/RES_hhdet_in_fec!O39)</f>
        <v>0.75767225995035126</v>
      </c>
      <c r="P39" s="124">
        <f>IF(RES_hhdet_in_tes!P39=0,"",RES_hhdet_in_tes!P39/RES_hhdet_in_fec!P39)</f>
        <v>0.75740458053049886</v>
      </c>
      <c r="Q39" s="124">
        <f>IF(RES_hhdet_in_tes!Q39=0,"",RES_hhdet_in_tes!Q39/RES_hhdet_in_fec!Q39)</f>
        <v>0.77918283584268555</v>
      </c>
      <c r="R39" s="124">
        <f>IF(RES_hhdet_in_tes!R39=0,"",RES_hhdet_in_tes!R39/RES_hhdet_in_fec!R39)</f>
        <v>0.79512479326738128</v>
      </c>
      <c r="S39" s="124">
        <f>IF(RES_hhdet_in_tes!S39=0,"",RES_hhdet_in_tes!S39/RES_hhdet_in_fec!S39)</f>
        <v>0.80443114191248177</v>
      </c>
      <c r="T39" s="124">
        <f>IF(RES_hhdet_in_tes!T39=0,"",RES_hhdet_in_tes!T39/RES_hhdet_in_fec!T39)</f>
        <v>0.8138634632868994</v>
      </c>
      <c r="U39" s="124">
        <f>IF(RES_hhdet_in_tes!U39=0,"",RES_hhdet_in_tes!U39/RES_hhdet_in_fec!U39)</f>
        <v>0.83004443780991444</v>
      </c>
      <c r="V39" s="124">
        <f>IF(RES_hhdet_in_tes!V39=0,"",RES_hhdet_in_tes!V39/RES_hhdet_in_fec!V39)</f>
        <v>0.84464620433675652</v>
      </c>
      <c r="W39" s="124">
        <f>IF(RES_hhdet_in_tes!W39=0,"",RES_hhdet_in_tes!W39/RES_hhdet_in_fec!W39)</f>
        <v>0.86689316154759066</v>
      </c>
      <c r="X39" s="124">
        <f>IF(RES_hhdet_in_tes!X39=0,"",RES_hhdet_in_tes!X39/RES_hhdet_in_fec!X39)</f>
        <v>0.87430937827392985</v>
      </c>
      <c r="Y39" s="124">
        <f>IF(RES_hhdet_in_tes!Y39=0,"",RES_hhdet_in_tes!Y39/RES_hhdet_in_fec!Y39)</f>
        <v>0.88123707621769887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0.57000340352033407</v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 t="str">
        <f>IF(RES_hhdet_in_tes!G40=0,"",RES_hhdet_in_tes!G40/RES_hhdet_in_fec!G40)</f>
        <v/>
      </c>
      <c r="H40" s="111" t="str">
        <f>IF(RES_hhdet_in_tes!H40=0,"",RES_hhdet_in_tes!H40/RES_hhdet_in_fec!H40)</f>
        <v/>
      </c>
      <c r="I40" s="111" t="str">
        <f>IF(RES_hhdet_in_tes!I40=0,"",RES_hhdet_in_tes!I40/RES_hhdet_in_fec!I40)</f>
        <v/>
      </c>
      <c r="J40" s="111" t="str">
        <f>IF(RES_hhdet_in_tes!J40=0,"",RES_hhdet_in_tes!J40/RES_hhdet_in_fec!J40)</f>
        <v/>
      </c>
      <c r="K40" s="111">
        <f>IF(RES_hhdet_in_tes!K40=0,"",RES_hhdet_in_tes!K40/RES_hhdet_in_fec!K40)</f>
        <v>0.57463558984499907</v>
      </c>
      <c r="L40" s="111">
        <f>IF(RES_hhdet_in_tes!L40=0,"",RES_hhdet_in_tes!L40/RES_hhdet_in_fec!L40)</f>
        <v>0.57521501713026824</v>
      </c>
      <c r="M40" s="111">
        <f>IF(RES_hhdet_in_tes!M40=0,"",RES_hhdet_in_tes!M40/RES_hhdet_in_fec!M40)</f>
        <v>0.57565505908333992</v>
      </c>
      <c r="N40" s="111">
        <f>IF(RES_hhdet_in_tes!N40=0,"",RES_hhdet_in_tes!N40/RES_hhdet_in_fec!N40)</f>
        <v>0.5759010218362508</v>
      </c>
      <c r="O40" s="111">
        <f>IF(RES_hhdet_in_tes!O40=0,"",RES_hhdet_in_tes!O40/RES_hhdet_in_fec!O40)</f>
        <v>0.57604802731253357</v>
      </c>
      <c r="P40" s="111">
        <f>IF(RES_hhdet_in_tes!P40=0,"",RES_hhdet_in_tes!P40/RES_hhdet_in_fec!P40)</f>
        <v>0.57645822179228201</v>
      </c>
      <c r="Q40" s="111">
        <f>IF(RES_hhdet_in_tes!Q40=0,"",RES_hhdet_in_tes!Q40/RES_hhdet_in_fec!Q40)</f>
        <v>0.57812780914813355</v>
      </c>
      <c r="R40" s="111">
        <f>IF(RES_hhdet_in_tes!R40=0,"",RES_hhdet_in_tes!R40/RES_hhdet_in_fec!R40)</f>
        <v>0.58251339939229929</v>
      </c>
      <c r="S40" s="111">
        <f>IF(RES_hhdet_in_tes!S40=0,"",RES_hhdet_in_tes!S40/RES_hhdet_in_fec!S40)</f>
        <v>0.58869977557092146</v>
      </c>
      <c r="T40" s="111">
        <f>IF(RES_hhdet_in_tes!T40=0,"",RES_hhdet_in_tes!T40/RES_hhdet_in_fec!T40)</f>
        <v>0.59548744321192049</v>
      </c>
      <c r="U40" s="111">
        <f>IF(RES_hhdet_in_tes!U40=0,"",RES_hhdet_in_tes!U40/RES_hhdet_in_fec!U40)</f>
        <v>0.60167690784323447</v>
      </c>
      <c r="V40" s="111">
        <f>IF(RES_hhdet_in_tes!V40=0,"",RES_hhdet_in_tes!V40/RES_hhdet_in_fec!V40)</f>
        <v>0.60606867499279227</v>
      </c>
      <c r="W40" s="111">
        <f>IF(RES_hhdet_in_tes!W40=0,"",RES_hhdet_in_tes!W40/RES_hhdet_in_fec!W40)</f>
        <v>0.60817939162902079</v>
      </c>
      <c r="X40" s="111">
        <f>IF(RES_hhdet_in_tes!X40=0,"",RES_hhdet_in_tes!X40/RES_hhdet_in_fec!X40)</f>
        <v>0.60858149786240989</v>
      </c>
      <c r="Y40" s="111">
        <f>IF(RES_hhdet_in_tes!Y40=0,"",RES_hhdet_in_tes!Y40/RES_hhdet_in_fec!Y40)</f>
        <v>0.60862170848574881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0.74046507070783563</v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 t="str">
        <f>IF(RES_hhdet_in_tes!G41=0,"",RES_hhdet_in_tes!G41/RES_hhdet_in_fec!G41)</f>
        <v/>
      </c>
      <c r="H41" s="45" t="str">
        <f>IF(RES_hhdet_in_tes!H41=0,"",RES_hhdet_in_tes!H41/RES_hhdet_in_fec!H41)</f>
        <v/>
      </c>
      <c r="I41" s="45" t="str">
        <f>IF(RES_hhdet_in_tes!I41=0,"",RES_hhdet_in_tes!I41/RES_hhdet_in_fec!I41)</f>
        <v/>
      </c>
      <c r="J41" s="45" t="str">
        <f>IF(RES_hhdet_in_tes!J41=0,"",RES_hhdet_in_tes!J41/RES_hhdet_in_fec!J41)</f>
        <v/>
      </c>
      <c r="K41" s="45">
        <f>IF(RES_hhdet_in_tes!K41=0,"",RES_hhdet_in_tes!K41/RES_hhdet_in_fec!K41)</f>
        <v>0.75245294261268791</v>
      </c>
      <c r="L41" s="45">
        <f>IF(RES_hhdet_in_tes!L41=0,"",RES_hhdet_in_tes!L41/RES_hhdet_in_fec!L41)</f>
        <v>0.75442883133321947</v>
      </c>
      <c r="M41" s="45">
        <f>IF(RES_hhdet_in_tes!M41=0,"",RES_hhdet_in_tes!M41/RES_hhdet_in_fec!M41)</f>
        <v>0.75725391557630861</v>
      </c>
      <c r="N41" s="45">
        <f>IF(RES_hhdet_in_tes!N41=0,"",RES_hhdet_in_tes!N41/RES_hhdet_in_fec!N41)</f>
        <v>0.76112322588400794</v>
      </c>
      <c r="O41" s="45">
        <f>IF(RES_hhdet_in_tes!O41=0,"",RES_hhdet_in_tes!O41/RES_hhdet_in_fec!O41)</f>
        <v>0.76649924533500591</v>
      </c>
      <c r="P41" s="45">
        <f>IF(RES_hhdet_in_tes!P41=0,"",RES_hhdet_in_tes!P41/RES_hhdet_in_fec!P41)</f>
        <v>0.77360880765834517</v>
      </c>
      <c r="Q41" s="45">
        <f>IF(RES_hhdet_in_tes!Q41=0,"",RES_hhdet_in_tes!Q41/RES_hhdet_in_fec!Q41)</f>
        <v>0.78280865064904148</v>
      </c>
      <c r="R41" s="45">
        <f>IF(RES_hhdet_in_tes!R41=0,"",RES_hhdet_in_tes!R41/RES_hhdet_in_fec!R41)</f>
        <v>0.79532743742705803</v>
      </c>
      <c r="S41" s="45">
        <f>IF(RES_hhdet_in_tes!S41=0,"",RES_hhdet_in_tes!S41/RES_hhdet_in_fec!S41)</f>
        <v>0.81099252632644825</v>
      </c>
      <c r="T41" s="45">
        <f>IF(RES_hhdet_in_tes!T41=0,"",RES_hhdet_in_tes!T41/RES_hhdet_in_fec!T41)</f>
        <v>0.82785685476027038</v>
      </c>
      <c r="U41" s="45">
        <f>IF(RES_hhdet_in_tes!U41=0,"",RES_hhdet_in_tes!U41/RES_hhdet_in_fec!U41)</f>
        <v>0.8439733601416286</v>
      </c>
      <c r="V41" s="45">
        <f>IF(RES_hhdet_in_tes!V41=0,"",RES_hhdet_in_tes!V41/RES_hhdet_in_fec!V41)</f>
        <v>0.85739497988360514</v>
      </c>
      <c r="W41" s="45">
        <f>IF(RES_hhdet_in_tes!W41=0,"",RES_hhdet_in_tes!W41/RES_hhdet_in_fec!W41)</f>
        <v>0.8674452155880098</v>
      </c>
      <c r="X41" s="45">
        <f>IF(RES_hhdet_in_tes!X41=0,"",RES_hhdet_in_tes!X41/RES_hhdet_in_fec!X41)</f>
        <v>0.87505603448528324</v>
      </c>
      <c r="Y41" s="45">
        <f>IF(RES_hhdet_in_tes!Y41=0,"",RES_hhdet_in_tes!Y41/RES_hhdet_in_fec!Y41)</f>
        <v>0.88180527690395161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 t="str">
        <f>IF(RES_hhdet_in_tes!C43=0,"",RES_hhdet_in_tes!C43/RES_hhdet_in_fec!C43)</f>
        <v/>
      </c>
      <c r="D43" s="119" t="str">
        <f>IF(RES_hhdet_in_tes!D43=0,"",RES_hhdet_in_tes!D43/RES_hhdet_in_fec!D43)</f>
        <v/>
      </c>
      <c r="E43" s="119" t="str">
        <f>IF(RES_hhdet_in_tes!E43=0,"",RES_hhdet_in_tes!E43/RES_hhdet_in_fec!E43)</f>
        <v/>
      </c>
      <c r="F43" s="119" t="str">
        <f>IF(RES_hhdet_in_tes!F43=0,"",RES_hhdet_in_tes!F43/RES_hhdet_in_fec!F43)</f>
        <v/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 t="str">
        <f>IF(RES_hhdet_in_tes!K43=0,"",RES_hhdet_in_tes!K43/RES_hhdet_in_fec!K43)</f>
        <v/>
      </c>
      <c r="L43" s="119" t="str">
        <f>IF(RES_hhdet_in_tes!L43=0,"",RES_hhdet_in_tes!L43/RES_hhdet_in_fec!L43)</f>
        <v/>
      </c>
      <c r="M43" s="119" t="str">
        <f>IF(RES_hhdet_in_tes!M43=0,"",RES_hhdet_in_tes!M43/RES_hhdet_in_fec!M43)</f>
        <v/>
      </c>
      <c r="N43" s="119" t="str">
        <f>IF(RES_hhdet_in_tes!N43=0,"",RES_hhdet_in_tes!N43/RES_hhdet_in_fec!N43)</f>
        <v/>
      </c>
      <c r="O43" s="119" t="str">
        <f>IF(RES_hhdet_in_tes!O43=0,"",RES_hhdet_in_tes!O43/RES_hhdet_in_fec!O43)</f>
        <v/>
      </c>
      <c r="P43" s="119" t="str">
        <f>IF(RES_hhdet_in_tes!P43=0,"",RES_hhdet_in_tes!P43/RES_hhdet_in_fec!P43)</f>
        <v/>
      </c>
      <c r="Q43" s="119" t="str">
        <f>IF(RES_hhdet_in_tes!Q43=0,"",RES_hhdet_in_tes!Q43/RES_hhdet_in_fec!Q43)</f>
        <v/>
      </c>
      <c r="R43" s="119" t="str">
        <f>IF(RES_hhdet_in_tes!R43=0,"",RES_hhdet_in_tes!R43/RES_hhdet_in_fec!R43)</f>
        <v/>
      </c>
      <c r="S43" s="119" t="str">
        <f>IF(RES_hhdet_in_tes!S43=0,"",RES_hhdet_in_tes!S43/RES_hhdet_in_fec!S43)</f>
        <v/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 t="str">
        <f>IF(RES_hhdet_in_tes!X43=0,"",RES_hhdet_in_tes!X43/RES_hhdet_in_fec!X43)</f>
        <v/>
      </c>
      <c r="Y43" s="119" t="str">
        <f>IF(RES_hhdet_in_tes!Y43=0,"",RES_hhdet_in_tes!Y43/RES_hhdet_in_fec!Y43)</f>
        <v/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 t="str">
        <f>IF(RES_hhdet_in_tes!C44=0,"",RES_hhdet_in_tes!C44/RES_hhdet_in_fec!C44)</f>
        <v/>
      </c>
      <c r="D44" s="124" t="str">
        <f>IF(RES_hhdet_in_tes!D44=0,"",RES_hhdet_in_tes!D44/RES_hhdet_in_fec!D44)</f>
        <v/>
      </c>
      <c r="E44" s="124" t="str">
        <f>IF(RES_hhdet_in_tes!E44=0,"",RES_hhdet_in_tes!E44/RES_hhdet_in_fec!E44)</f>
        <v/>
      </c>
      <c r="F44" s="124" t="str">
        <f>IF(RES_hhdet_in_tes!F44=0,"",RES_hhdet_in_tes!F44/RES_hhdet_in_fec!F44)</f>
        <v/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 t="str">
        <f>IF(RES_hhdet_in_tes!K44=0,"",RES_hhdet_in_tes!K44/RES_hhdet_in_fec!K44)</f>
        <v/>
      </c>
      <c r="L44" s="124" t="str">
        <f>IF(RES_hhdet_in_tes!L44=0,"",RES_hhdet_in_tes!L44/RES_hhdet_in_fec!L44)</f>
        <v/>
      </c>
      <c r="M44" s="124" t="str">
        <f>IF(RES_hhdet_in_tes!M44=0,"",RES_hhdet_in_tes!M44/RES_hhdet_in_fec!M44)</f>
        <v/>
      </c>
      <c r="N44" s="124" t="str">
        <f>IF(RES_hhdet_in_tes!N44=0,"",RES_hhdet_in_tes!N44/RES_hhdet_in_fec!N44)</f>
        <v/>
      </c>
      <c r="O44" s="124" t="str">
        <f>IF(RES_hhdet_in_tes!O44=0,"",RES_hhdet_in_tes!O44/RES_hhdet_in_fec!O44)</f>
        <v/>
      </c>
      <c r="P44" s="124" t="str">
        <f>IF(RES_hhdet_in_tes!P44=0,"",RES_hhdet_in_tes!P44/RES_hhdet_in_fec!P44)</f>
        <v/>
      </c>
      <c r="Q44" s="124" t="str">
        <f>IF(RES_hhdet_in_tes!Q44=0,"",RES_hhdet_in_tes!Q44/RES_hhdet_in_fec!Q44)</f>
        <v/>
      </c>
      <c r="R44" s="124" t="str">
        <f>IF(RES_hhdet_in_tes!R44=0,"",RES_hhdet_in_tes!R44/RES_hhdet_in_fec!R44)</f>
        <v/>
      </c>
      <c r="S44" s="124" t="str">
        <f>IF(RES_hhdet_in_tes!S44=0,"",RES_hhdet_in_tes!S44/RES_hhdet_in_fec!S44)</f>
        <v/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 t="str">
        <f>IF(RES_hhdet_in_tes!X44=0,"",RES_hhdet_in_tes!X44/RES_hhdet_in_fec!X44)</f>
        <v/>
      </c>
      <c r="Y44" s="124" t="str">
        <f>IF(RES_hhdet_in_tes!Y44=0,"",RES_hhdet_in_tes!Y44/RES_hhdet_in_fec!Y44)</f>
        <v/>
      </c>
      <c r="DA44" s="130" t="s">
        <v>3627</v>
      </c>
    </row>
    <row r="45" spans="1:105" ht="12" customHeight="1" x14ac:dyDescent="0.25">
      <c r="A45" s="97" t="s">
        <v>211</v>
      </c>
      <c r="B45" s="111"/>
      <c r="C45" s="111" t="str">
        <f>IF(RES_hhdet_in_tes!C45=0,"",RES_hhdet_in_tes!C45/RES_hhdet_in_fec!C45)</f>
        <v/>
      </c>
      <c r="D45" s="111" t="str">
        <f>IF(RES_hhdet_in_tes!D45=0,"",RES_hhdet_in_tes!D45/RES_hhdet_in_fec!D45)</f>
        <v/>
      </c>
      <c r="E45" s="111" t="str">
        <f>IF(RES_hhdet_in_tes!E45=0,"",RES_hhdet_in_tes!E45/RES_hhdet_in_fec!E45)</f>
        <v/>
      </c>
      <c r="F45" s="111" t="str">
        <f>IF(RES_hhdet_in_tes!F45=0,"",RES_hhdet_in_tes!F45/RES_hhdet_in_fec!F45)</f>
        <v/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 t="str">
        <f>IF(RES_hhdet_in_tes!K45=0,"",RES_hhdet_in_tes!K45/RES_hhdet_in_fec!K45)</f>
        <v/>
      </c>
      <c r="L45" s="111" t="str">
        <f>IF(RES_hhdet_in_tes!L45=0,"",RES_hhdet_in_tes!L45/RES_hhdet_in_fec!L45)</f>
        <v/>
      </c>
      <c r="M45" s="111" t="str">
        <f>IF(RES_hhdet_in_tes!M45=0,"",RES_hhdet_in_tes!M45/RES_hhdet_in_fec!M45)</f>
        <v/>
      </c>
      <c r="N45" s="111" t="str">
        <f>IF(RES_hhdet_in_tes!N45=0,"",RES_hhdet_in_tes!N45/RES_hhdet_in_fec!N45)</f>
        <v/>
      </c>
      <c r="O45" s="111" t="str">
        <f>IF(RES_hhdet_in_tes!O45=0,"",RES_hhdet_in_tes!O45/RES_hhdet_in_fec!O45)</f>
        <v/>
      </c>
      <c r="P45" s="111" t="str">
        <f>IF(RES_hhdet_in_tes!P45=0,"",RES_hhdet_in_tes!P45/RES_hhdet_in_fec!P45)</f>
        <v/>
      </c>
      <c r="Q45" s="111" t="str">
        <f>IF(RES_hhdet_in_tes!Q45=0,"",RES_hhdet_in_tes!Q45/RES_hhdet_in_fec!Q45)</f>
        <v/>
      </c>
      <c r="R45" s="111" t="str">
        <f>IF(RES_hhdet_in_tes!R45=0,"",RES_hhdet_in_tes!R45/RES_hhdet_in_fec!R45)</f>
        <v/>
      </c>
      <c r="S45" s="111" t="str">
        <f>IF(RES_hhdet_in_tes!S45=0,"",RES_hhdet_in_tes!S45/RES_hhdet_in_fec!S45)</f>
        <v/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 t="str">
        <f>IF(RES_hhdet_in_tes!X45=0,"",RES_hhdet_in_tes!X45/RES_hhdet_in_fec!X45)</f>
        <v/>
      </c>
      <c r="Y45" s="111" t="str">
        <f>IF(RES_hhdet_in_tes!Y45=0,"",RES_hhdet_in_tes!Y45/RES_hhdet_in_fec!Y45)</f>
        <v/>
      </c>
      <c r="DA45" s="63" t="s">
        <v>3628</v>
      </c>
    </row>
    <row r="46" spans="1:105" ht="12" customHeight="1" x14ac:dyDescent="0.25">
      <c r="A46" s="97" t="s">
        <v>53</v>
      </c>
      <c r="B46" s="111"/>
      <c r="C46" s="111" t="str">
        <f>IF(RES_hhdet_in_tes!C46=0,"",RES_hhdet_in_tes!C46/RES_hhdet_in_fec!C46)</f>
        <v/>
      </c>
      <c r="D46" s="111" t="str">
        <f>IF(RES_hhdet_in_tes!D46=0,"",RES_hhdet_in_tes!D46/RES_hhdet_in_fec!D46)</f>
        <v/>
      </c>
      <c r="E46" s="111" t="str">
        <f>IF(RES_hhdet_in_tes!E46=0,"",RES_hhdet_in_tes!E46/RES_hhdet_in_fec!E46)</f>
        <v/>
      </c>
      <c r="F46" s="111" t="str">
        <f>IF(RES_hhdet_in_tes!F46=0,"",RES_hhdet_in_tes!F46/RES_hhdet_in_fec!F46)</f>
        <v/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 t="str">
        <f>IF(RES_hhdet_in_tes!K46=0,"",RES_hhdet_in_tes!K46/RES_hhdet_in_fec!K46)</f>
        <v/>
      </c>
      <c r="L46" s="111" t="str">
        <f>IF(RES_hhdet_in_tes!L46=0,"",RES_hhdet_in_tes!L46/RES_hhdet_in_fec!L46)</f>
        <v/>
      </c>
      <c r="M46" s="111" t="str">
        <f>IF(RES_hhdet_in_tes!M46=0,"",RES_hhdet_in_tes!M46/RES_hhdet_in_fec!M46)</f>
        <v/>
      </c>
      <c r="N46" s="111" t="str">
        <f>IF(RES_hhdet_in_tes!N46=0,"",RES_hhdet_in_tes!N46/RES_hhdet_in_fec!N46)</f>
        <v/>
      </c>
      <c r="O46" s="111" t="str">
        <f>IF(RES_hhdet_in_tes!O46=0,"",RES_hhdet_in_tes!O46/RES_hhdet_in_fec!O46)</f>
        <v/>
      </c>
      <c r="P46" s="111" t="str">
        <f>IF(RES_hhdet_in_tes!P46=0,"",RES_hhdet_in_tes!P46/RES_hhdet_in_fec!P46)</f>
        <v/>
      </c>
      <c r="Q46" s="111" t="str">
        <f>IF(RES_hhdet_in_tes!Q46=0,"",RES_hhdet_in_tes!Q46/RES_hhdet_in_fec!Q46)</f>
        <v/>
      </c>
      <c r="R46" s="111" t="str">
        <f>IF(RES_hhdet_in_tes!R46=0,"",RES_hhdet_in_tes!R46/RES_hhdet_in_fec!R46)</f>
        <v/>
      </c>
      <c r="S46" s="111" t="str">
        <f>IF(RES_hhdet_in_tes!S46=0,"",RES_hhdet_in_tes!S46/RES_hhdet_in_fec!S46)</f>
        <v/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 t="str">
        <f>IF(RES_hhdet_in_tes!X46=0,"",RES_hhdet_in_tes!X46/RES_hhdet_in_fec!X46)</f>
        <v/>
      </c>
      <c r="Y46" s="111" t="str">
        <f>IF(RES_hhdet_in_tes!Y46=0,"",RES_hhdet_in_tes!Y46/RES_hhdet_in_fec!Y46)</f>
        <v/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 t="str">
        <f>IF(RES_hhdet_in_tes!D47=0,"",RES_hhdet_in_tes!D47/RES_hhdet_in_fec!D47)</f>
        <v/>
      </c>
      <c r="E47" s="124" t="str">
        <f>IF(RES_hhdet_in_tes!E47=0,"",RES_hhdet_in_tes!E47/RES_hhdet_in_fec!E47)</f>
        <v/>
      </c>
      <c r="F47" s="124" t="str">
        <f>IF(RES_hhdet_in_tes!F47=0,"",RES_hhdet_in_tes!F47/RES_hhdet_in_fec!F47)</f>
        <v/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 t="str">
        <f>IF(RES_hhdet_in_tes!K47=0,"",RES_hhdet_in_tes!K47/RES_hhdet_in_fec!K47)</f>
        <v/>
      </c>
      <c r="L47" s="124" t="str">
        <f>IF(RES_hhdet_in_tes!L47=0,"",RES_hhdet_in_tes!L47/RES_hhdet_in_fec!L47)</f>
        <v/>
      </c>
      <c r="M47" s="124" t="str">
        <f>IF(RES_hhdet_in_tes!M47=0,"",RES_hhdet_in_tes!M47/RES_hhdet_in_fec!M47)</f>
        <v/>
      </c>
      <c r="N47" s="124" t="str">
        <f>IF(RES_hhdet_in_tes!N47=0,"",RES_hhdet_in_tes!N47/RES_hhdet_in_fec!N47)</f>
        <v/>
      </c>
      <c r="O47" s="124" t="str">
        <f>IF(RES_hhdet_in_tes!O47=0,"",RES_hhdet_in_tes!O47/RES_hhdet_in_fec!O47)</f>
        <v/>
      </c>
      <c r="P47" s="124" t="str">
        <f>IF(RES_hhdet_in_tes!P47=0,"",RES_hhdet_in_tes!P47/RES_hhdet_in_fec!P47)</f>
        <v/>
      </c>
      <c r="Q47" s="124" t="str">
        <f>IF(RES_hhdet_in_tes!Q47=0,"",RES_hhdet_in_tes!Q47/RES_hhdet_in_fec!Q47)</f>
        <v/>
      </c>
      <c r="R47" s="124" t="str">
        <f>IF(RES_hhdet_in_tes!R47=0,"",RES_hhdet_in_tes!R47/RES_hhdet_in_fec!R47)</f>
        <v/>
      </c>
      <c r="S47" s="124" t="str">
        <f>IF(RES_hhdet_in_tes!S47=0,"",RES_hhdet_in_tes!S47/RES_hhdet_in_fec!S47)</f>
        <v/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 t="str">
        <f>IF(RES_hhdet_in_tes!X47=0,"",RES_hhdet_in_tes!X47/RES_hhdet_in_fec!X47)</f>
        <v/>
      </c>
      <c r="Y47" s="124" t="str">
        <f>IF(RES_hhdet_in_tes!Y47=0,"",RES_hhdet_in_tes!Y47/RES_hhdet_in_fec!Y47)</f>
        <v/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 t="str">
        <f>IF(RES_hhdet_in_tes!D48=0,"",RES_hhdet_in_tes!D48/RES_hhdet_in_fec!D48)</f>
        <v/>
      </c>
      <c r="E48" s="111" t="str">
        <f>IF(RES_hhdet_in_tes!E48=0,"",RES_hhdet_in_tes!E48/RES_hhdet_in_fec!E48)</f>
        <v/>
      </c>
      <c r="F48" s="111" t="str">
        <f>IF(RES_hhdet_in_tes!F48=0,"",RES_hhdet_in_tes!F48/RES_hhdet_in_fec!F48)</f>
        <v/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 t="str">
        <f>IF(RES_hhdet_in_tes!K48=0,"",RES_hhdet_in_tes!K48/RES_hhdet_in_fec!K48)</f>
        <v/>
      </c>
      <c r="L48" s="111" t="str">
        <f>IF(RES_hhdet_in_tes!L48=0,"",RES_hhdet_in_tes!L48/RES_hhdet_in_fec!L48)</f>
        <v/>
      </c>
      <c r="M48" s="111" t="str">
        <f>IF(RES_hhdet_in_tes!M48=0,"",RES_hhdet_in_tes!M48/RES_hhdet_in_fec!M48)</f>
        <v/>
      </c>
      <c r="N48" s="111" t="str">
        <f>IF(RES_hhdet_in_tes!N48=0,"",RES_hhdet_in_tes!N48/RES_hhdet_in_fec!N48)</f>
        <v/>
      </c>
      <c r="O48" s="111" t="str">
        <f>IF(RES_hhdet_in_tes!O48=0,"",RES_hhdet_in_tes!O48/RES_hhdet_in_fec!O48)</f>
        <v/>
      </c>
      <c r="P48" s="111" t="str">
        <f>IF(RES_hhdet_in_tes!P48=0,"",RES_hhdet_in_tes!P48/RES_hhdet_in_fec!P48)</f>
        <v/>
      </c>
      <c r="Q48" s="111" t="str">
        <f>IF(RES_hhdet_in_tes!Q48=0,"",RES_hhdet_in_tes!Q48/RES_hhdet_in_fec!Q48)</f>
        <v/>
      </c>
      <c r="R48" s="111" t="str">
        <f>IF(RES_hhdet_in_tes!R48=0,"",RES_hhdet_in_tes!R48/RES_hhdet_in_fec!R48)</f>
        <v/>
      </c>
      <c r="S48" s="111" t="str">
        <f>IF(RES_hhdet_in_tes!S48=0,"",RES_hhdet_in_tes!S48/RES_hhdet_in_fec!S48)</f>
        <v/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 t="str">
        <f>IF(RES_hhdet_in_tes!X48=0,"",RES_hhdet_in_tes!X48/RES_hhdet_in_fec!X48)</f>
        <v/>
      </c>
      <c r="Y48" s="111" t="str">
        <f>IF(RES_hhdet_in_tes!Y48=0,"",RES_hhdet_in_tes!Y48/RES_hhdet_in_fec!Y48)</f>
        <v/>
      </c>
      <c r="DA48" s="63" t="s">
        <v>3631</v>
      </c>
    </row>
    <row r="49" spans="1:105" ht="12" customHeight="1" x14ac:dyDescent="0.25">
      <c r="A49" s="121" t="s">
        <v>55</v>
      </c>
      <c r="B49" s="124"/>
      <c r="C49" s="124" t="str">
        <f>IF(RES_hhdet_in_tes!C49=0,"",RES_hhdet_in_tes!C49/RES_hhdet_in_fec!C49)</f>
        <v/>
      </c>
      <c r="D49" s="124" t="str">
        <f>IF(RES_hhdet_in_tes!D49=0,"",RES_hhdet_in_tes!D49/RES_hhdet_in_fec!D49)</f>
        <v/>
      </c>
      <c r="E49" s="124" t="str">
        <f>IF(RES_hhdet_in_tes!E49=0,"",RES_hhdet_in_tes!E49/RES_hhdet_in_fec!E49)</f>
        <v/>
      </c>
      <c r="F49" s="124" t="str">
        <f>IF(RES_hhdet_in_tes!F49=0,"",RES_hhdet_in_tes!F49/RES_hhdet_in_fec!F49)</f>
        <v/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 t="str">
        <f>IF(RES_hhdet_in_tes!K49=0,"",RES_hhdet_in_tes!K49/RES_hhdet_in_fec!K49)</f>
        <v/>
      </c>
      <c r="L49" s="124" t="str">
        <f>IF(RES_hhdet_in_tes!L49=0,"",RES_hhdet_in_tes!L49/RES_hhdet_in_fec!L49)</f>
        <v/>
      </c>
      <c r="M49" s="124" t="str">
        <f>IF(RES_hhdet_in_tes!M49=0,"",RES_hhdet_in_tes!M49/RES_hhdet_in_fec!M49)</f>
        <v/>
      </c>
      <c r="N49" s="124" t="str">
        <f>IF(RES_hhdet_in_tes!N49=0,"",RES_hhdet_in_tes!N49/RES_hhdet_in_fec!N49)</f>
        <v/>
      </c>
      <c r="O49" s="124" t="str">
        <f>IF(RES_hhdet_in_tes!O49=0,"",RES_hhdet_in_tes!O49/RES_hhdet_in_fec!O49)</f>
        <v/>
      </c>
      <c r="P49" s="124" t="str">
        <f>IF(RES_hhdet_in_tes!P49=0,"",RES_hhdet_in_tes!P49/RES_hhdet_in_fec!P49)</f>
        <v/>
      </c>
      <c r="Q49" s="124" t="str">
        <f>IF(RES_hhdet_in_tes!Q49=0,"",RES_hhdet_in_tes!Q49/RES_hhdet_in_fec!Q49)</f>
        <v/>
      </c>
      <c r="R49" s="124" t="str">
        <f>IF(RES_hhdet_in_tes!R49=0,"",RES_hhdet_in_tes!R49/RES_hhdet_in_fec!R49)</f>
        <v/>
      </c>
      <c r="S49" s="124" t="str">
        <f>IF(RES_hhdet_in_tes!S49=0,"",RES_hhdet_in_tes!S49/RES_hhdet_in_fec!S49)</f>
        <v/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 t="str">
        <f>IF(RES_hhdet_in_tes!X49=0,"",RES_hhdet_in_tes!X49/RES_hhdet_in_fec!X49)</f>
        <v/>
      </c>
      <c r="Y49" s="124" t="str">
        <f>IF(RES_hhdet_in_tes!Y49=0,"",RES_hhdet_in_tes!Y49/RES_hhdet_in_fec!Y49)</f>
        <v/>
      </c>
      <c r="DA49" s="130" t="s">
        <v>3632</v>
      </c>
    </row>
    <row r="50" spans="1:105" ht="12" customHeight="1" x14ac:dyDescent="0.25">
      <c r="A50" s="97" t="s">
        <v>138</v>
      </c>
      <c r="B50" s="111"/>
      <c r="C50" s="111" t="str">
        <f>IF(RES_hhdet_in_tes!C50=0,"",RES_hhdet_in_tes!C50/RES_hhdet_in_fec!C50)</f>
        <v/>
      </c>
      <c r="D50" s="111" t="str">
        <f>IF(RES_hhdet_in_tes!D50=0,"",RES_hhdet_in_tes!D50/RES_hhdet_in_fec!D50)</f>
        <v/>
      </c>
      <c r="E50" s="111" t="str">
        <f>IF(RES_hhdet_in_tes!E50=0,"",RES_hhdet_in_tes!E50/RES_hhdet_in_fec!E50)</f>
        <v/>
      </c>
      <c r="F50" s="111" t="str">
        <f>IF(RES_hhdet_in_tes!F50=0,"",RES_hhdet_in_tes!F50/RES_hhdet_in_fec!F50)</f>
        <v/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 t="str">
        <f>IF(RES_hhdet_in_tes!K50=0,"",RES_hhdet_in_tes!K50/RES_hhdet_in_fec!K50)</f>
        <v/>
      </c>
      <c r="L50" s="111" t="str">
        <f>IF(RES_hhdet_in_tes!L50=0,"",RES_hhdet_in_tes!L50/RES_hhdet_in_fec!L50)</f>
        <v/>
      </c>
      <c r="M50" s="111" t="str">
        <f>IF(RES_hhdet_in_tes!M50=0,"",RES_hhdet_in_tes!M50/RES_hhdet_in_fec!M50)</f>
        <v/>
      </c>
      <c r="N50" s="111" t="str">
        <f>IF(RES_hhdet_in_tes!N50=0,"",RES_hhdet_in_tes!N50/RES_hhdet_in_fec!N50)</f>
        <v/>
      </c>
      <c r="O50" s="111" t="str">
        <f>IF(RES_hhdet_in_tes!O50=0,"",RES_hhdet_in_tes!O50/RES_hhdet_in_fec!O50)</f>
        <v/>
      </c>
      <c r="P50" s="111" t="str">
        <f>IF(RES_hhdet_in_tes!P50=0,"",RES_hhdet_in_tes!P50/RES_hhdet_in_fec!P50)</f>
        <v/>
      </c>
      <c r="Q50" s="111" t="str">
        <f>IF(RES_hhdet_in_tes!Q50=0,"",RES_hhdet_in_tes!Q50/RES_hhdet_in_fec!Q50)</f>
        <v/>
      </c>
      <c r="R50" s="111" t="str">
        <f>IF(RES_hhdet_in_tes!R50=0,"",RES_hhdet_in_tes!R50/RES_hhdet_in_fec!R50)</f>
        <v/>
      </c>
      <c r="S50" s="111" t="str">
        <f>IF(RES_hhdet_in_tes!S50=0,"",RES_hhdet_in_tes!S50/RES_hhdet_in_fec!S50)</f>
        <v/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 t="str">
        <f>IF(RES_hhdet_in_tes!X50=0,"",RES_hhdet_in_tes!X50/RES_hhdet_in_fec!X50)</f>
        <v/>
      </c>
      <c r="Y50" s="111" t="str">
        <f>IF(RES_hhdet_in_tes!Y50=0,"",RES_hhdet_in_tes!Y50/RES_hhdet_in_fec!Y50)</f>
        <v/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 t="str">
        <f>IF(RES_hhdet_in_tes!L51=0,"",RES_hhdet_in_tes!L51/RES_hhdet_in_fec!L51)</f>
        <v/>
      </c>
      <c r="M51" s="111" t="str">
        <f>IF(RES_hhdet_in_tes!M51=0,"",RES_hhdet_in_tes!M51/RES_hhdet_in_fec!M51)</f>
        <v/>
      </c>
      <c r="N51" s="111" t="str">
        <f>IF(RES_hhdet_in_tes!N51=0,"",RES_hhdet_in_tes!N51/RES_hhdet_in_fec!N51)</f>
        <v/>
      </c>
      <c r="O51" s="111" t="str">
        <f>IF(RES_hhdet_in_tes!O51=0,"",RES_hhdet_in_tes!O51/RES_hhdet_in_fec!O51)</f>
        <v/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 t="str">
        <f>IF(RES_hhdet_in_tes!S51=0,"",RES_hhdet_in_tes!S51/RES_hhdet_in_fec!S51)</f>
        <v/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 t="str">
        <f>IF(RES_hhdet_in_tes!L52=0,"",RES_hhdet_in_tes!L52/RES_hhdet_in_fec!L52)</f>
        <v/>
      </c>
      <c r="M52" s="112" t="str">
        <f>IF(RES_hhdet_in_tes!M52=0,"",RES_hhdet_in_tes!M52/RES_hhdet_in_fec!M52)</f>
        <v/>
      </c>
      <c r="N52" s="112" t="str">
        <f>IF(RES_hhdet_in_tes!N52=0,"",RES_hhdet_in_tes!N52/RES_hhdet_in_fec!N52)</f>
        <v/>
      </c>
      <c r="O52" s="112" t="str">
        <f>IF(RES_hhdet_in_tes!O52=0,"",RES_hhdet_in_tes!O52/RES_hhdet_in_fec!O52)</f>
        <v/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 t="str">
        <f>IF(RES_hhdet_in_tes!S52=0,"",RES_hhdet_in_tes!S52/RES_hhdet_in_fec!S52)</f>
        <v/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 t="str">
        <f>IF(RES_hhdet_in_tes!L53=0,"",RES_hhdet_in_tes!L53/RES_hhdet_in_fec!L53)</f>
        <v/>
      </c>
      <c r="M53" s="113" t="str">
        <f>IF(RES_hhdet_in_tes!M53=0,"",RES_hhdet_in_tes!M53/RES_hhdet_in_fec!M53)</f>
        <v/>
      </c>
      <c r="N53" s="113" t="str">
        <f>IF(RES_hhdet_in_tes!N53=0,"",RES_hhdet_in_tes!N53/RES_hhdet_in_fec!N53)</f>
        <v/>
      </c>
      <c r="O53" s="113" t="str">
        <f>IF(RES_hhdet_in_tes!O53=0,"",RES_hhdet_in_tes!O53/RES_hhdet_in_fec!O53)</f>
        <v/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 t="str">
        <f>IF(RES_hhdet_in_tes!S53=0,"",RES_hhdet_in_tes!S53/RES_hhdet_in_fec!S53)</f>
        <v/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 t="str">
        <f>IF(RES_hhdet_in_tes!C54=0,"",RES_hhdet_in_tes!C54/RES_hhdet_in_fec!C54)</f>
        <v/>
      </c>
      <c r="D54" s="112" t="str">
        <f>IF(RES_hhdet_in_tes!D54=0,"",RES_hhdet_in_tes!D54/RES_hhdet_in_fec!D54)</f>
        <v/>
      </c>
      <c r="E54" s="112" t="str">
        <f>IF(RES_hhdet_in_tes!E54=0,"",RES_hhdet_in_tes!E54/RES_hhdet_in_fec!E54)</f>
        <v/>
      </c>
      <c r="F54" s="112" t="str">
        <f>IF(RES_hhdet_in_tes!F54=0,"",RES_hhdet_in_tes!F54/RES_hhdet_in_fec!F54)</f>
        <v/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 t="str">
        <f>IF(RES_hhdet_in_tes!K54=0,"",RES_hhdet_in_tes!K54/RES_hhdet_in_fec!K54)</f>
        <v/>
      </c>
      <c r="L54" s="112" t="str">
        <f>IF(RES_hhdet_in_tes!L54=0,"",RES_hhdet_in_tes!L54/RES_hhdet_in_fec!L54)</f>
        <v/>
      </c>
      <c r="M54" s="112" t="str">
        <f>IF(RES_hhdet_in_tes!M54=0,"",RES_hhdet_in_tes!M54/RES_hhdet_in_fec!M54)</f>
        <v/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 t="str">
        <f>IF(RES_hhdet_in_tes!Q54=0,"",RES_hhdet_in_tes!Q54/RES_hhdet_in_fec!Q54)</f>
        <v/>
      </c>
      <c r="R54" s="112" t="str">
        <f>IF(RES_hhdet_in_tes!R54=0,"",RES_hhdet_in_tes!R54/RES_hhdet_in_fec!R54)</f>
        <v/>
      </c>
      <c r="S54" s="112" t="str">
        <f>IF(RES_hhdet_in_tes!S54=0,"",RES_hhdet_in_tes!S54/RES_hhdet_in_fec!S54)</f>
        <v/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 t="str">
        <f>IF(RES_hhdet_in_tes!X54=0,"",RES_hhdet_in_tes!X54/RES_hhdet_in_fec!X54)</f>
        <v/>
      </c>
      <c r="Y54" s="112" t="str">
        <f>IF(RES_hhdet_in_tes!Y54=0,"",RES_hhdet_in_tes!Y54/RES_hhdet_in_fec!Y54)</f>
        <v/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 t="str">
        <f>IF(RES_hhdet_in_tes!C55=0,"",RES_hhdet_in_tes!C55/RES_hhdet_in_fec!C55)</f>
        <v/>
      </c>
      <c r="D55" s="113" t="str">
        <f>IF(RES_hhdet_in_tes!D55=0,"",RES_hhdet_in_tes!D55/RES_hhdet_in_fec!D55)</f>
        <v/>
      </c>
      <c r="E55" s="113" t="str">
        <f>IF(RES_hhdet_in_tes!E55=0,"",RES_hhdet_in_tes!E55/RES_hhdet_in_fec!E55)</f>
        <v/>
      </c>
      <c r="F55" s="113" t="str">
        <f>IF(RES_hhdet_in_tes!F55=0,"",RES_hhdet_in_tes!F55/RES_hhdet_in_fec!F55)</f>
        <v/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 t="str">
        <f>IF(RES_hhdet_in_tes!K55=0,"",RES_hhdet_in_tes!K55/RES_hhdet_in_fec!K55)</f>
        <v/>
      </c>
      <c r="L55" s="113" t="str">
        <f>IF(RES_hhdet_in_tes!L55=0,"",RES_hhdet_in_tes!L55/RES_hhdet_in_fec!L55)</f>
        <v/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 t="str">
        <f>IF(RES_hhdet_in_tes!O55=0,"",RES_hhdet_in_tes!O55/RES_hhdet_in_fec!O55)</f>
        <v/>
      </c>
      <c r="P55" s="113" t="str">
        <f>IF(RES_hhdet_in_tes!P55=0,"",RES_hhdet_in_tes!P55/RES_hhdet_in_fec!P55)</f>
        <v/>
      </c>
      <c r="Q55" s="113" t="str">
        <f>IF(RES_hhdet_in_tes!Q55=0,"",RES_hhdet_in_tes!Q55/RES_hhdet_in_fec!Q55)</f>
        <v/>
      </c>
      <c r="R55" s="113" t="str">
        <f>IF(RES_hhdet_in_tes!R55=0,"",RES_hhdet_in_tes!R55/RES_hhdet_in_fec!R55)</f>
        <v/>
      </c>
      <c r="S55" s="113" t="str">
        <f>IF(RES_hhdet_in_tes!S55=0,"",RES_hhdet_in_tes!S55/RES_hhdet_in_fec!S55)</f>
        <v/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 t="str">
        <f>IF(RES_hhdet_in_tes!X55=0,"",RES_hhdet_in_tes!X55/RES_hhdet_in_fec!X55)</f>
        <v/>
      </c>
      <c r="Y55" s="113" t="str">
        <f>IF(RES_hhdet_in_tes!Y55=0,"",RES_hhdet_in_tes!Y55/RES_hhdet_in_fec!Y55)</f>
        <v/>
      </c>
      <c r="DA55" s="132" t="s">
        <v>3638</v>
      </c>
    </row>
    <row r="56" spans="1:105" ht="12" customHeight="1" x14ac:dyDescent="0.25">
      <c r="A56" s="108" t="s">
        <v>53</v>
      </c>
      <c r="B56" s="111"/>
      <c r="C56" s="111" t="str">
        <f>IF(RES_hhdet_in_tes!C56=0,"",RES_hhdet_in_tes!C56/RES_hhdet_in_fec!C56)</f>
        <v/>
      </c>
      <c r="D56" s="111" t="str">
        <f>IF(RES_hhdet_in_tes!D56=0,"",RES_hhdet_in_tes!D56/RES_hhdet_in_fec!D56)</f>
        <v/>
      </c>
      <c r="E56" s="111" t="str">
        <f>IF(RES_hhdet_in_tes!E56=0,"",RES_hhdet_in_tes!E56/RES_hhdet_in_fec!E56)</f>
        <v/>
      </c>
      <c r="F56" s="111" t="str">
        <f>IF(RES_hhdet_in_tes!F56=0,"",RES_hhdet_in_tes!F56/RES_hhdet_in_fec!F56)</f>
        <v/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 t="str">
        <f>IF(RES_hhdet_in_tes!K56=0,"",RES_hhdet_in_tes!K56/RES_hhdet_in_fec!K56)</f>
        <v/>
      </c>
      <c r="L56" s="111" t="str">
        <f>IF(RES_hhdet_in_tes!L56=0,"",RES_hhdet_in_tes!L56/RES_hhdet_in_fec!L56)</f>
        <v/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 t="str">
        <f>IF(RES_hhdet_in_tes!O56=0,"",RES_hhdet_in_tes!O56/RES_hhdet_in_fec!O56)</f>
        <v/>
      </c>
      <c r="P56" s="111" t="str">
        <f>IF(RES_hhdet_in_tes!P56=0,"",RES_hhdet_in_tes!P56/RES_hhdet_in_fec!P56)</f>
        <v/>
      </c>
      <c r="Q56" s="111" t="str">
        <f>IF(RES_hhdet_in_tes!Q56=0,"",RES_hhdet_in_tes!Q56/RES_hhdet_in_fec!Q56)</f>
        <v/>
      </c>
      <c r="R56" s="111" t="str">
        <f>IF(RES_hhdet_in_tes!R56=0,"",RES_hhdet_in_tes!R56/RES_hhdet_in_fec!R56)</f>
        <v/>
      </c>
      <c r="S56" s="111" t="str">
        <f>IF(RES_hhdet_in_tes!S56=0,"",RES_hhdet_in_tes!S56/RES_hhdet_in_fec!S56)</f>
        <v/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 t="str">
        <f>IF(RES_hhdet_in_tes!X56=0,"",RES_hhdet_in_tes!X56/RES_hhdet_in_fec!X56)</f>
        <v/>
      </c>
      <c r="Y56" s="111" t="str">
        <f>IF(RES_hhdet_in_tes!Y56=0,"",RES_hhdet_in_tes!Y56/RES_hhdet_in_fec!Y56)</f>
        <v/>
      </c>
      <c r="DA56" s="63" t="s">
        <v>3639</v>
      </c>
    </row>
    <row r="57" spans="1:105" ht="12" customHeight="1" x14ac:dyDescent="0.25">
      <c r="A57" s="108" t="s">
        <v>52</v>
      </c>
      <c r="B57" s="111"/>
      <c r="C57" s="111" t="str">
        <f>IF(RES_hhdet_in_tes!C57=0,"",RES_hhdet_in_tes!C57/RES_hhdet_in_fec!C57)</f>
        <v/>
      </c>
      <c r="D57" s="111" t="str">
        <f>IF(RES_hhdet_in_tes!D57=0,"",RES_hhdet_in_tes!D57/RES_hhdet_in_fec!D57)</f>
        <v/>
      </c>
      <c r="E57" s="111" t="str">
        <f>IF(RES_hhdet_in_tes!E57=0,"",RES_hhdet_in_tes!E57/RES_hhdet_in_fec!E57)</f>
        <v/>
      </c>
      <c r="F57" s="111" t="str">
        <f>IF(RES_hhdet_in_tes!F57=0,"",RES_hhdet_in_tes!F57/RES_hhdet_in_fec!F57)</f>
        <v/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 t="str">
        <f>IF(RES_hhdet_in_tes!K57=0,"",RES_hhdet_in_tes!K57/RES_hhdet_in_fec!K57)</f>
        <v/>
      </c>
      <c r="L57" s="111" t="str">
        <f>IF(RES_hhdet_in_tes!L57=0,"",RES_hhdet_in_tes!L57/RES_hhdet_in_fec!L57)</f>
        <v/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 t="str">
        <f>IF(RES_hhdet_in_tes!O57=0,"",RES_hhdet_in_tes!O57/RES_hhdet_in_fec!O57)</f>
        <v/>
      </c>
      <c r="P57" s="111" t="str">
        <f>IF(RES_hhdet_in_tes!P57=0,"",RES_hhdet_in_tes!P57/RES_hhdet_in_fec!P57)</f>
        <v/>
      </c>
      <c r="Q57" s="111" t="str">
        <f>IF(RES_hhdet_in_tes!Q57=0,"",RES_hhdet_in_tes!Q57/RES_hhdet_in_fec!Q57)</f>
        <v/>
      </c>
      <c r="R57" s="111" t="str">
        <f>IF(RES_hhdet_in_tes!R57=0,"",RES_hhdet_in_tes!R57/RES_hhdet_in_fec!R57)</f>
        <v/>
      </c>
      <c r="S57" s="111" t="str">
        <f>IF(RES_hhdet_in_tes!S57=0,"",RES_hhdet_in_tes!S57/RES_hhdet_in_fec!S57)</f>
        <v/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 t="str">
        <f>IF(RES_hhdet_in_tes!X57=0,"",RES_hhdet_in_tes!X57/RES_hhdet_in_fec!X57)</f>
        <v/>
      </c>
      <c r="Y57" s="111" t="str">
        <f>IF(RES_hhdet_in_tes!Y57=0,"",RES_hhdet_in_tes!Y57/RES_hhdet_in_fec!Y57)</f>
        <v/>
      </c>
      <c r="DA57" s="63" t="s">
        <v>3640</v>
      </c>
    </row>
    <row r="58" spans="1:105" ht="12" customHeight="1" x14ac:dyDescent="0.25">
      <c r="A58" s="121" t="s">
        <v>54</v>
      </c>
      <c r="B58" s="124"/>
      <c r="C58" s="124" t="str">
        <f>IF(RES_hhdet_in_tes!C58=0,"",RES_hhdet_in_tes!C58/RES_hhdet_in_fec!C58)</f>
        <v/>
      </c>
      <c r="D58" s="124" t="str">
        <f>IF(RES_hhdet_in_tes!D58=0,"",RES_hhdet_in_tes!D58/RES_hhdet_in_fec!D58)</f>
        <v/>
      </c>
      <c r="E58" s="124" t="str">
        <f>IF(RES_hhdet_in_tes!E58=0,"",RES_hhdet_in_tes!E58/RES_hhdet_in_fec!E58)</f>
        <v/>
      </c>
      <c r="F58" s="124" t="str">
        <f>IF(RES_hhdet_in_tes!F58=0,"",RES_hhdet_in_tes!F58/RES_hhdet_in_fec!F58)</f>
        <v/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 t="str">
        <f>IF(RES_hhdet_in_tes!K58=0,"",RES_hhdet_in_tes!K58/RES_hhdet_in_fec!K58)</f>
        <v/>
      </c>
      <c r="L58" s="124" t="str">
        <f>IF(RES_hhdet_in_tes!L58=0,"",RES_hhdet_in_tes!L58/RES_hhdet_in_fec!L58)</f>
        <v/>
      </c>
      <c r="M58" s="124" t="str">
        <f>IF(RES_hhdet_in_tes!M58=0,"",RES_hhdet_in_tes!M58/RES_hhdet_in_fec!M58)</f>
        <v/>
      </c>
      <c r="N58" s="124" t="str">
        <f>IF(RES_hhdet_in_tes!N58=0,"",RES_hhdet_in_tes!N58/RES_hhdet_in_fec!N58)</f>
        <v/>
      </c>
      <c r="O58" s="124" t="str">
        <f>IF(RES_hhdet_in_tes!O58=0,"",RES_hhdet_in_tes!O58/RES_hhdet_in_fec!O58)</f>
        <v/>
      </c>
      <c r="P58" s="124" t="str">
        <f>IF(RES_hhdet_in_tes!P58=0,"",RES_hhdet_in_tes!P58/RES_hhdet_in_fec!P58)</f>
        <v/>
      </c>
      <c r="Q58" s="124" t="str">
        <f>IF(RES_hhdet_in_tes!Q58=0,"",RES_hhdet_in_tes!Q58/RES_hhdet_in_fec!Q58)</f>
        <v/>
      </c>
      <c r="R58" s="124" t="str">
        <f>IF(RES_hhdet_in_tes!R58=0,"",RES_hhdet_in_tes!R58/RES_hhdet_in_fec!R58)</f>
        <v/>
      </c>
      <c r="S58" s="124" t="str">
        <f>IF(RES_hhdet_in_tes!S58=0,"",RES_hhdet_in_tes!S58/RES_hhdet_in_fec!S58)</f>
        <v/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 t="str">
        <f>IF(RES_hhdet_in_tes!X58=0,"",RES_hhdet_in_tes!X58/RES_hhdet_in_fec!X58)</f>
        <v/>
      </c>
      <c r="Y58" s="124" t="str">
        <f>IF(RES_hhdet_in_tes!Y58=0,"",RES_hhdet_in_tes!Y58/RES_hhdet_in_fec!Y58)</f>
        <v/>
      </c>
      <c r="DA58" s="130" t="s">
        <v>3641</v>
      </c>
    </row>
    <row r="59" spans="1:105" ht="12" customHeight="1" x14ac:dyDescent="0.25">
      <c r="A59" s="97" t="s">
        <v>50</v>
      </c>
      <c r="B59" s="111"/>
      <c r="C59" s="111" t="str">
        <f>IF(RES_hhdet_in_tes!C59=0,"",RES_hhdet_in_tes!C59/RES_hhdet_in_fec!C59)</f>
        <v/>
      </c>
      <c r="D59" s="111" t="str">
        <f>IF(RES_hhdet_in_tes!D59=0,"",RES_hhdet_in_tes!D59/RES_hhdet_in_fec!D59)</f>
        <v/>
      </c>
      <c r="E59" s="111" t="str">
        <f>IF(RES_hhdet_in_tes!E59=0,"",RES_hhdet_in_tes!E59/RES_hhdet_in_fec!E59)</f>
        <v/>
      </c>
      <c r="F59" s="111" t="str">
        <f>IF(RES_hhdet_in_tes!F59=0,"",RES_hhdet_in_tes!F59/RES_hhdet_in_fec!F59)</f>
        <v/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 t="str">
        <f>IF(RES_hhdet_in_tes!K59=0,"",RES_hhdet_in_tes!K59/RES_hhdet_in_fec!K59)</f>
        <v/>
      </c>
      <c r="L59" s="111" t="str">
        <f>IF(RES_hhdet_in_tes!L59=0,"",RES_hhdet_in_tes!L59/RES_hhdet_in_fec!L59)</f>
        <v/>
      </c>
      <c r="M59" s="111" t="str">
        <f>IF(RES_hhdet_in_tes!M59=0,"",RES_hhdet_in_tes!M59/RES_hhdet_in_fec!M59)</f>
        <v/>
      </c>
      <c r="N59" s="111" t="str">
        <f>IF(RES_hhdet_in_tes!N59=0,"",RES_hhdet_in_tes!N59/RES_hhdet_in_fec!N59)</f>
        <v/>
      </c>
      <c r="O59" s="111" t="str">
        <f>IF(RES_hhdet_in_tes!O59=0,"",RES_hhdet_in_tes!O59/RES_hhdet_in_fec!O59)</f>
        <v/>
      </c>
      <c r="P59" s="111" t="str">
        <f>IF(RES_hhdet_in_tes!P59=0,"",RES_hhdet_in_tes!P59/RES_hhdet_in_fec!P59)</f>
        <v/>
      </c>
      <c r="Q59" s="111" t="str">
        <f>IF(RES_hhdet_in_tes!Q59=0,"",RES_hhdet_in_tes!Q59/RES_hhdet_in_fec!Q59)</f>
        <v/>
      </c>
      <c r="R59" s="111" t="str">
        <f>IF(RES_hhdet_in_tes!R59=0,"",RES_hhdet_in_tes!R59/RES_hhdet_in_fec!R59)</f>
        <v/>
      </c>
      <c r="S59" s="111" t="str">
        <f>IF(RES_hhdet_in_tes!S59=0,"",RES_hhdet_in_tes!S59/RES_hhdet_in_fec!S59)</f>
        <v/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 t="str">
        <f>IF(RES_hhdet_in_tes!X59=0,"",RES_hhdet_in_tes!X59/RES_hhdet_in_fec!X59)</f>
        <v/>
      </c>
      <c r="Y59" s="111" t="str">
        <f>IF(RES_hhdet_in_tes!Y59=0,"",RES_hhdet_in_tes!Y59/RES_hhdet_in_fec!Y59)</f>
        <v/>
      </c>
      <c r="DA59" s="63" t="s">
        <v>3642</v>
      </c>
    </row>
    <row r="60" spans="1:105" ht="12" customHeight="1" x14ac:dyDescent="0.25">
      <c r="A60" s="109" t="s">
        <v>120</v>
      </c>
      <c r="B60" s="45"/>
      <c r="C60" s="45" t="str">
        <f>IF(RES_hhdet_in_tes!C60=0,"",RES_hhdet_in_tes!C60/RES_hhdet_in_fec!C60)</f>
        <v/>
      </c>
      <c r="D60" s="45" t="str">
        <f>IF(RES_hhdet_in_tes!D60=0,"",RES_hhdet_in_tes!D60/RES_hhdet_in_fec!D60)</f>
        <v/>
      </c>
      <c r="E60" s="45" t="str">
        <f>IF(RES_hhdet_in_tes!E60=0,"",RES_hhdet_in_tes!E60/RES_hhdet_in_fec!E60)</f>
        <v/>
      </c>
      <c r="F60" s="45" t="str">
        <f>IF(RES_hhdet_in_tes!F60=0,"",RES_hhdet_in_tes!F60/RES_hhdet_in_fec!F60)</f>
        <v/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 t="str">
        <f>IF(RES_hhdet_in_tes!K60=0,"",RES_hhdet_in_tes!K60/RES_hhdet_in_fec!K60)</f>
        <v/>
      </c>
      <c r="L60" s="45" t="str">
        <f>IF(RES_hhdet_in_tes!L60=0,"",RES_hhdet_in_tes!L60/RES_hhdet_in_fec!L60)</f>
        <v/>
      </c>
      <c r="M60" s="45" t="str">
        <f>IF(RES_hhdet_in_tes!M60=0,"",RES_hhdet_in_tes!M60/RES_hhdet_in_fec!M60)</f>
        <v/>
      </c>
      <c r="N60" s="45" t="str">
        <f>IF(RES_hhdet_in_tes!N60=0,"",RES_hhdet_in_tes!N60/RES_hhdet_in_fec!N60)</f>
        <v/>
      </c>
      <c r="O60" s="45" t="str">
        <f>IF(RES_hhdet_in_tes!O60=0,"",RES_hhdet_in_tes!O60/RES_hhdet_in_fec!O60)</f>
        <v/>
      </c>
      <c r="P60" s="45" t="str">
        <f>IF(RES_hhdet_in_tes!P60=0,"",RES_hhdet_in_tes!P60/RES_hhdet_in_fec!P60)</f>
        <v/>
      </c>
      <c r="Q60" s="45" t="str">
        <f>IF(RES_hhdet_in_tes!Q60=0,"",RES_hhdet_in_tes!Q60/RES_hhdet_in_fec!Q60)</f>
        <v/>
      </c>
      <c r="R60" s="45" t="str">
        <f>IF(RES_hhdet_in_tes!R60=0,"",RES_hhdet_in_tes!R60/RES_hhdet_in_fec!R60)</f>
        <v/>
      </c>
      <c r="S60" s="45" t="str">
        <f>IF(RES_hhdet_in_tes!S60=0,"",RES_hhdet_in_tes!S60/RES_hhdet_in_fec!S60)</f>
        <v/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 t="str">
        <f>IF(RES_hhdet_in_tes!X60=0,"",RES_hhdet_in_tes!X60/RES_hhdet_in_fec!X60)</f>
        <v/>
      </c>
      <c r="Y60" s="45" t="str">
        <f>IF(RES_hhdet_in_tes!Y60=0,"",RES_hhdet_in_tes!Y60/RES_hhdet_in_fec!Y60)</f>
        <v/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0.5144473289105741</v>
      </c>
      <c r="D62" s="119">
        <f>IF(RES_hhdet_in_tes!D62=0,"",RES_hhdet_in_tes!D62/RES_hhdet_in_fec!D62)</f>
        <v>0.51855664115530276</v>
      </c>
      <c r="E62" s="119">
        <f>IF(RES_hhdet_in_tes!E62=0,"",RES_hhdet_in_tes!E62/RES_hhdet_in_fec!E62)</f>
        <v>0.52439578107734208</v>
      </c>
      <c r="F62" s="119">
        <f>IF(RES_hhdet_in_tes!F62=0,"",RES_hhdet_in_tes!F62/RES_hhdet_in_fec!F62)</f>
        <v>0.52973712757343594</v>
      </c>
      <c r="G62" s="119">
        <f>IF(RES_hhdet_in_tes!G62=0,"",RES_hhdet_in_tes!G62/RES_hhdet_in_fec!G62)</f>
        <v>0.53606818214235941</v>
      </c>
      <c r="H62" s="119">
        <f>IF(RES_hhdet_in_tes!H62=0,"",RES_hhdet_in_tes!H62/RES_hhdet_in_fec!H62)</f>
        <v>0.54040587242232208</v>
      </c>
      <c r="I62" s="119">
        <f>IF(RES_hhdet_in_tes!I62=0,"",RES_hhdet_in_tes!I62/RES_hhdet_in_fec!I62)</f>
        <v>0.5462738137401677</v>
      </c>
      <c r="J62" s="119">
        <f>IF(RES_hhdet_in_tes!J62=0,"",RES_hhdet_in_tes!J62/RES_hhdet_in_fec!J62)</f>
        <v>0.55426318618995485</v>
      </c>
      <c r="K62" s="119">
        <f>IF(RES_hhdet_in_tes!K62=0,"",RES_hhdet_in_tes!K62/RES_hhdet_in_fec!K62)</f>
        <v>0.55976045149880949</v>
      </c>
      <c r="L62" s="119">
        <f>IF(RES_hhdet_in_tes!L62=0,"",RES_hhdet_in_tes!L62/RES_hhdet_in_fec!L62)</f>
        <v>0.56795645490108526</v>
      </c>
      <c r="M62" s="119">
        <f>IF(RES_hhdet_in_tes!M62=0,"",RES_hhdet_in_tes!M62/RES_hhdet_in_fec!M62)</f>
        <v>0.58145785627502367</v>
      </c>
      <c r="N62" s="119">
        <f>IF(RES_hhdet_in_tes!N62=0,"",RES_hhdet_in_tes!N62/RES_hhdet_in_fec!N62)</f>
        <v>0.60479520303883727</v>
      </c>
      <c r="O62" s="119">
        <f>IF(RES_hhdet_in_tes!O62=0,"",RES_hhdet_in_tes!O62/RES_hhdet_in_fec!O62)</f>
        <v>0.6373381833123607</v>
      </c>
      <c r="P62" s="119">
        <f>IF(RES_hhdet_in_tes!P62=0,"",RES_hhdet_in_tes!P62/RES_hhdet_in_fec!P62)</f>
        <v>0.67361071362851122</v>
      </c>
      <c r="Q62" s="119">
        <f>IF(RES_hhdet_in_tes!Q62=0,"",RES_hhdet_in_tes!Q62/RES_hhdet_in_fec!Q62)</f>
        <v>0.70655667859508908</v>
      </c>
      <c r="R62" s="119">
        <f>IF(RES_hhdet_in_tes!R62=0,"",RES_hhdet_in_tes!R62/RES_hhdet_in_fec!R62)</f>
        <v>0.72377575820904527</v>
      </c>
      <c r="S62" s="119">
        <f>IF(RES_hhdet_in_tes!S62=0,"",RES_hhdet_in_tes!S62/RES_hhdet_in_fec!S62)</f>
        <v>0.73824677045802256</v>
      </c>
      <c r="T62" s="119">
        <f>IF(RES_hhdet_in_tes!T62=0,"",RES_hhdet_in_tes!T62/RES_hhdet_in_fec!T62)</f>
        <v>0.7503959950468857</v>
      </c>
      <c r="U62" s="119">
        <f>IF(RES_hhdet_in_tes!U62=0,"",RES_hhdet_in_tes!U62/RES_hhdet_in_fec!U62)</f>
        <v>0.75970375143622804</v>
      </c>
      <c r="V62" s="119">
        <f>IF(RES_hhdet_in_tes!V62=0,"",RES_hhdet_in_tes!V62/RES_hhdet_in_fec!V62)</f>
        <v>0.76735019290780759</v>
      </c>
      <c r="W62" s="119">
        <f>IF(RES_hhdet_in_tes!W62=0,"",RES_hhdet_in_tes!W62/RES_hhdet_in_fec!W62)</f>
        <v>0.76888312414386095</v>
      </c>
      <c r="X62" s="119">
        <f>IF(RES_hhdet_in_tes!X62=0,"",RES_hhdet_in_tes!X62/RES_hhdet_in_fec!X62)</f>
        <v>0.77348212963783225</v>
      </c>
      <c r="Y62" s="119">
        <f>IF(RES_hhdet_in_tes!Y62=0,"",RES_hhdet_in_tes!Y62/RES_hhdet_in_fec!Y62)</f>
        <v>0.77192248691977705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0.50700562948075389</v>
      </c>
      <c r="D63" s="124">
        <f>IF(RES_hhdet_in_tes!D63=0,"",RES_hhdet_in_tes!D63/RES_hhdet_in_fec!D63)</f>
        <v>0.511683013476538</v>
      </c>
      <c r="E63" s="124">
        <f>IF(RES_hhdet_in_tes!E63=0,"",RES_hhdet_in_tes!E63/RES_hhdet_in_fec!E63)</f>
        <v>0.51678662394798058</v>
      </c>
      <c r="F63" s="124">
        <f>IF(RES_hhdet_in_tes!F63=0,"",RES_hhdet_in_tes!F63/RES_hhdet_in_fec!F63)</f>
        <v>0.52181341111825996</v>
      </c>
      <c r="G63" s="124">
        <f>IF(RES_hhdet_in_tes!G63=0,"",RES_hhdet_in_tes!G63/RES_hhdet_in_fec!G63)</f>
        <v>0.52713041699879815</v>
      </c>
      <c r="H63" s="124">
        <f>IF(RES_hhdet_in_tes!H63=0,"",RES_hhdet_in_tes!H63/RES_hhdet_in_fec!H63)</f>
        <v>0.53274226553234638</v>
      </c>
      <c r="I63" s="124">
        <f>IF(RES_hhdet_in_tes!I63=0,"",RES_hhdet_in_tes!I63/RES_hhdet_in_fec!I63)</f>
        <v>0.53849446264859679</v>
      </c>
      <c r="J63" s="124">
        <f>IF(RES_hhdet_in_tes!J63=0,"",RES_hhdet_in_tes!J63/RES_hhdet_in_fec!J63)</f>
        <v>0.54498774014220674</v>
      </c>
      <c r="K63" s="124">
        <f>IF(RES_hhdet_in_tes!K63=0,"",RES_hhdet_in_tes!K63/RES_hhdet_in_fec!K63)</f>
        <v>0.55234829941831365</v>
      </c>
      <c r="L63" s="124">
        <f>IF(RES_hhdet_in_tes!L63=0,"",RES_hhdet_in_tes!L63/RES_hhdet_in_fec!L63)</f>
        <v>0.56072047685179316</v>
      </c>
      <c r="M63" s="124">
        <f>IF(RES_hhdet_in_tes!M63=0,"",RES_hhdet_in_tes!M63/RES_hhdet_in_fec!M63)</f>
        <v>0.57581298937099878</v>
      </c>
      <c r="N63" s="124">
        <f>IF(RES_hhdet_in_tes!N63=0,"",RES_hhdet_in_tes!N63/RES_hhdet_in_fec!N63)</f>
        <v>0.60014298700073287</v>
      </c>
      <c r="O63" s="124">
        <f>IF(RES_hhdet_in_tes!O63=0,"",RES_hhdet_in_tes!O63/RES_hhdet_in_fec!O63)</f>
        <v>0.63462740460487121</v>
      </c>
      <c r="P63" s="124">
        <f>IF(RES_hhdet_in_tes!P63=0,"",RES_hhdet_in_tes!P63/RES_hhdet_in_fec!P63)</f>
        <v>0.67504331196350498</v>
      </c>
      <c r="Q63" s="124">
        <f>IF(RES_hhdet_in_tes!Q63=0,"",RES_hhdet_in_tes!Q63/RES_hhdet_in_fec!Q63)</f>
        <v>0.70928147464888092</v>
      </c>
      <c r="R63" s="124">
        <f>IF(RES_hhdet_in_tes!R63=0,"",RES_hhdet_in_tes!R63/RES_hhdet_in_fec!R63)</f>
        <v>0.72667578955290046</v>
      </c>
      <c r="S63" s="124">
        <f>IF(RES_hhdet_in_tes!S63=0,"",RES_hhdet_in_tes!S63/RES_hhdet_in_fec!S63)</f>
        <v>0.73998527373929313</v>
      </c>
      <c r="T63" s="124">
        <f>IF(RES_hhdet_in_tes!T63=0,"",RES_hhdet_in_tes!T63/RES_hhdet_in_fec!T63)</f>
        <v>0.75077818665300067</v>
      </c>
      <c r="U63" s="124">
        <f>IF(RES_hhdet_in_tes!U63=0,"",RES_hhdet_in_tes!U63/RES_hhdet_in_fec!U63)</f>
        <v>0.76023502258308928</v>
      </c>
      <c r="V63" s="124">
        <f>IF(RES_hhdet_in_tes!V63=0,"",RES_hhdet_in_tes!V63/RES_hhdet_in_fec!V63)</f>
        <v>0.76885285997448216</v>
      </c>
      <c r="W63" s="124">
        <f>IF(RES_hhdet_in_tes!W63=0,"",RES_hhdet_in_tes!W63/RES_hhdet_in_fec!W63)</f>
        <v>0.77532322228599182</v>
      </c>
      <c r="X63" s="124">
        <f>IF(RES_hhdet_in_tes!X63=0,"",RES_hhdet_in_tes!X63/RES_hhdet_in_fec!X63)</f>
        <v>0.77908652309642656</v>
      </c>
      <c r="Y63" s="124">
        <f>IF(RES_hhdet_in_tes!Y63=0,"",RES_hhdet_in_tes!Y63/RES_hhdet_in_fec!Y63)</f>
        <v>0.78173626595189061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0.50171010115660886</v>
      </c>
      <c r="D64" s="111">
        <f>IF(RES_hhdet_in_tes!D64=0,"",RES_hhdet_in_tes!D64/RES_hhdet_in_fec!D64)</f>
        <v>0.50656370898594638</v>
      </c>
      <c r="E64" s="111">
        <f>IF(RES_hhdet_in_tes!E64=0,"",RES_hhdet_in_tes!E64/RES_hhdet_in_fec!E64)</f>
        <v>0.51172340067961553</v>
      </c>
      <c r="F64" s="111">
        <f>IF(RES_hhdet_in_tes!F64=0,"",RES_hhdet_in_tes!F64/RES_hhdet_in_fec!F64)</f>
        <v>0.51686432208425126</v>
      </c>
      <c r="G64" s="111">
        <f>IF(RES_hhdet_in_tes!G64=0,"",RES_hhdet_in_tes!G64/RES_hhdet_in_fec!G64)</f>
        <v>0.52227938329069645</v>
      </c>
      <c r="H64" s="111">
        <f>IF(RES_hhdet_in_tes!H64=0,"",RES_hhdet_in_tes!H64/RES_hhdet_in_fec!H64)</f>
        <v>0.52793116080414271</v>
      </c>
      <c r="I64" s="111">
        <f>IF(RES_hhdet_in_tes!I64=0,"",RES_hhdet_in_tes!I64/RES_hhdet_in_fec!I64)</f>
        <v>0.5338901757504575</v>
      </c>
      <c r="J64" s="111">
        <f>IF(RES_hhdet_in_tes!J64=0,"",RES_hhdet_in_tes!J64/RES_hhdet_in_fec!J64)</f>
        <v>0.54044898395101115</v>
      </c>
      <c r="K64" s="111">
        <f>IF(RES_hhdet_in_tes!K64=0,"",RES_hhdet_in_tes!K64/RES_hhdet_in_fec!K64)</f>
        <v>0.54785395362185807</v>
      </c>
      <c r="L64" s="111">
        <f>IF(RES_hhdet_in_tes!L64=0,"",RES_hhdet_in_tes!L64/RES_hhdet_in_fec!L64)</f>
        <v>0.55616665676420551</v>
      </c>
      <c r="M64" s="111">
        <f>IF(RES_hhdet_in_tes!M64=0,"",RES_hhdet_in_tes!M64/RES_hhdet_in_fec!M64)</f>
        <v>0.5715480001689468</v>
      </c>
      <c r="N64" s="111">
        <f>IF(RES_hhdet_in_tes!N64=0,"",RES_hhdet_in_tes!N64/RES_hhdet_in_fec!N64)</f>
        <v>0.59591525877845142</v>
      </c>
      <c r="O64" s="111">
        <f>IF(RES_hhdet_in_tes!O64=0,"",RES_hhdet_in_tes!O64/RES_hhdet_in_fec!O64)</f>
        <v>0.63054790763332891</v>
      </c>
      <c r="P64" s="111">
        <f>IF(RES_hhdet_in_tes!P64=0,"",RES_hhdet_in_tes!P64/RES_hhdet_in_fec!P64)</f>
        <v>0.67134710822793475</v>
      </c>
      <c r="Q64" s="111">
        <f>IF(RES_hhdet_in_tes!Q64=0,"",RES_hhdet_in_tes!Q64/RES_hhdet_in_fec!Q64)</f>
        <v>0.7057660562574628</v>
      </c>
      <c r="R64" s="111">
        <f>IF(RES_hhdet_in_tes!R64=0,"",RES_hhdet_in_tes!R64/RES_hhdet_in_fec!R64)</f>
        <v>0.72326429044262164</v>
      </c>
      <c r="S64" s="111">
        <f>IF(RES_hhdet_in_tes!S64=0,"",RES_hhdet_in_tes!S64/RES_hhdet_in_fec!S64)</f>
        <v>0.73667172602176212</v>
      </c>
      <c r="T64" s="111">
        <f>IF(RES_hhdet_in_tes!T64=0,"",RES_hhdet_in_tes!T64/RES_hhdet_in_fec!T64)</f>
        <v>0.74758523396907839</v>
      </c>
      <c r="U64" s="111">
        <f>IF(RES_hhdet_in_tes!U64=0,"",RES_hhdet_in_tes!U64/RES_hhdet_in_fec!U64)</f>
        <v>0.75710949900254521</v>
      </c>
      <c r="V64" s="111">
        <f>IF(RES_hhdet_in_tes!V64=0,"",RES_hhdet_in_tes!V64/RES_hhdet_in_fec!V64)</f>
        <v>0.7657931542694244</v>
      </c>
      <c r="W64" s="111">
        <f>IF(RES_hhdet_in_tes!W64=0,"",RES_hhdet_in_tes!W64/RES_hhdet_in_fec!W64)</f>
        <v>0.77234249963471568</v>
      </c>
      <c r="X64" s="111">
        <f>IF(RES_hhdet_in_tes!X64=0,"",RES_hhdet_in_tes!X64/RES_hhdet_in_fec!X64)</f>
        <v>0.77618679756480968</v>
      </c>
      <c r="Y64" s="111">
        <f>IF(RES_hhdet_in_tes!Y64=0,"",RES_hhdet_in_tes!Y64/RES_hhdet_in_fec!Y64)</f>
        <v>0.77890131726939749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 t="str">
        <f>IF(RES_hhdet_in_tes!D66=0,"",RES_hhdet_in_tes!D66/RES_hhdet_in_fec!D66)</f>
        <v/>
      </c>
      <c r="E66" s="124">
        <f>IF(RES_hhdet_in_tes!E66=0,"",RES_hhdet_in_tes!E66/RES_hhdet_in_fec!E66)</f>
        <v>2.4005306581370869</v>
      </c>
      <c r="F66" s="124">
        <f>IF(RES_hhdet_in_tes!F66=0,"",RES_hhdet_in_tes!F66/RES_hhdet_in_fec!F66)</f>
        <v>2.4934496418555927</v>
      </c>
      <c r="G66" s="124">
        <f>IF(RES_hhdet_in_tes!G66=0,"",RES_hhdet_in_tes!G66/RES_hhdet_in_fec!G66)</f>
        <v>2.5876472736324052</v>
      </c>
      <c r="H66" s="124">
        <f>IF(RES_hhdet_in_tes!H66=0,"",RES_hhdet_in_tes!H66/RES_hhdet_in_fec!H66)</f>
        <v>2.6830389518243107</v>
      </c>
      <c r="I66" s="124">
        <f>IF(RES_hhdet_in_tes!I66=0,"",RES_hhdet_in_tes!I66/RES_hhdet_in_fec!I66)</f>
        <v>2.7797375164052291</v>
      </c>
      <c r="J66" s="124">
        <f>IF(RES_hhdet_in_tes!J66=0,"",RES_hhdet_in_tes!J66/RES_hhdet_in_fec!J66)</f>
        <v>2.878248707654639</v>
      </c>
      <c r="K66" s="124">
        <f>IF(RES_hhdet_in_tes!K66=0,"",RES_hhdet_in_tes!K66/RES_hhdet_in_fec!K66)</f>
        <v>2.9789731140424176</v>
      </c>
      <c r="L66" s="124">
        <f>IF(RES_hhdet_in_tes!L66=0,"",RES_hhdet_in_tes!L66/RES_hhdet_in_fec!L66)</f>
        <v>3.0819638579110529</v>
      </c>
      <c r="M66" s="124">
        <f>IF(RES_hhdet_in_tes!M66=0,"",RES_hhdet_in_tes!M66/RES_hhdet_in_fec!M66)</f>
        <v>3.1999836589526733</v>
      </c>
      <c r="N66" s="124">
        <f>IF(RES_hhdet_in_tes!N66=0,"",RES_hhdet_in_tes!N66/RES_hhdet_in_fec!N66)</f>
        <v>3.336821182705954</v>
      </c>
      <c r="O66" s="124">
        <f>IF(RES_hhdet_in_tes!O66=0,"",RES_hhdet_in_tes!O66/RES_hhdet_in_fec!O66)</f>
        <v>3.4922323245626328</v>
      </c>
      <c r="P66" s="124">
        <f>IF(RES_hhdet_in_tes!P66=0,"",RES_hhdet_in_tes!P66/RES_hhdet_in_fec!P66)</f>
        <v>3.651092471704366</v>
      </c>
      <c r="Q66" s="124">
        <f>IF(RES_hhdet_in_tes!Q66=0,"",RES_hhdet_in_tes!Q66/RES_hhdet_in_fec!Q66)</f>
        <v>3.7730151989604694</v>
      </c>
      <c r="R66" s="124">
        <f>IF(RES_hhdet_in_tes!R66=0,"",RES_hhdet_in_tes!R66/RES_hhdet_in_fec!R66)</f>
        <v>3.7994331861574362</v>
      </c>
      <c r="S66" s="124">
        <f>IF(RES_hhdet_in_tes!S66=0,"",RES_hhdet_in_tes!S66/RES_hhdet_in_fec!S66)</f>
        <v>3.8023685180682101</v>
      </c>
      <c r="T66" s="124">
        <f>IF(RES_hhdet_in_tes!T66=0,"",RES_hhdet_in_tes!T66/RES_hhdet_in_fec!T66)</f>
        <v>3.8056299979690706</v>
      </c>
      <c r="U66" s="124">
        <f>IF(RES_hhdet_in_tes!U66=0,"",RES_hhdet_in_tes!U66/RES_hhdet_in_fec!U66)</f>
        <v>3.8092538645255818</v>
      </c>
      <c r="V66" s="124">
        <f>IF(RES_hhdet_in_tes!V66=0,"",RES_hhdet_in_tes!V66/RES_hhdet_in_fec!V66)</f>
        <v>3.8196091954209543</v>
      </c>
      <c r="W66" s="124">
        <f>IF(RES_hhdet_in_tes!W66=0,"",RES_hhdet_in_tes!W66/RES_hhdet_in_fec!W66)</f>
        <v>3.8535973994560289</v>
      </c>
      <c r="X66" s="124">
        <f>IF(RES_hhdet_in_tes!X66=0,"",RES_hhdet_in_tes!X66/RES_hhdet_in_fec!X66)</f>
        <v>3.8954798419414041</v>
      </c>
      <c r="Y66" s="124">
        <f>IF(RES_hhdet_in_tes!Y66=0,"",RES_hhdet_in_tes!Y66/RES_hhdet_in_fec!Y66)</f>
        <v>3.9426887994866826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 t="str">
        <f>IF(RES_hhdet_in_tes!D67=0,"",RES_hhdet_in_tes!D67/RES_hhdet_in_fec!D67)</f>
        <v/>
      </c>
      <c r="E67" s="111">
        <f>IF(RES_hhdet_in_tes!E67=0,"",RES_hhdet_in_tes!E67/RES_hhdet_in_fec!E67)</f>
        <v>2.4005306581370869</v>
      </c>
      <c r="F67" s="111">
        <f>IF(RES_hhdet_in_tes!F67=0,"",RES_hhdet_in_tes!F67/RES_hhdet_in_fec!F67)</f>
        <v>2.4934496418555927</v>
      </c>
      <c r="G67" s="111">
        <f>IF(RES_hhdet_in_tes!G67=0,"",RES_hhdet_in_tes!G67/RES_hhdet_in_fec!G67)</f>
        <v>2.5876472736324052</v>
      </c>
      <c r="H67" s="111">
        <f>IF(RES_hhdet_in_tes!H67=0,"",RES_hhdet_in_tes!H67/RES_hhdet_in_fec!H67)</f>
        <v>2.6830389518243107</v>
      </c>
      <c r="I67" s="111">
        <f>IF(RES_hhdet_in_tes!I67=0,"",RES_hhdet_in_tes!I67/RES_hhdet_in_fec!I67)</f>
        <v>2.7797375164052291</v>
      </c>
      <c r="J67" s="111">
        <f>IF(RES_hhdet_in_tes!J67=0,"",RES_hhdet_in_tes!J67/RES_hhdet_in_fec!J67)</f>
        <v>2.878248707654639</v>
      </c>
      <c r="K67" s="111">
        <f>IF(RES_hhdet_in_tes!K67=0,"",RES_hhdet_in_tes!K67/RES_hhdet_in_fec!K67)</f>
        <v>2.9789731140424176</v>
      </c>
      <c r="L67" s="111">
        <f>IF(RES_hhdet_in_tes!L67=0,"",RES_hhdet_in_tes!L67/RES_hhdet_in_fec!L67)</f>
        <v>3.0819638579110529</v>
      </c>
      <c r="M67" s="111">
        <f>IF(RES_hhdet_in_tes!M67=0,"",RES_hhdet_in_tes!M67/RES_hhdet_in_fec!M67)</f>
        <v>3.1999836589526733</v>
      </c>
      <c r="N67" s="111">
        <f>IF(RES_hhdet_in_tes!N67=0,"",RES_hhdet_in_tes!N67/RES_hhdet_in_fec!N67)</f>
        <v>3.336821182705954</v>
      </c>
      <c r="O67" s="111">
        <f>IF(RES_hhdet_in_tes!O67=0,"",RES_hhdet_in_tes!O67/RES_hhdet_in_fec!O67)</f>
        <v>3.4922323245626328</v>
      </c>
      <c r="P67" s="111">
        <f>IF(RES_hhdet_in_tes!P67=0,"",RES_hhdet_in_tes!P67/RES_hhdet_in_fec!P67)</f>
        <v>3.651092471704366</v>
      </c>
      <c r="Q67" s="111">
        <f>IF(RES_hhdet_in_tes!Q67=0,"",RES_hhdet_in_tes!Q67/RES_hhdet_in_fec!Q67)</f>
        <v>3.7730151989604694</v>
      </c>
      <c r="R67" s="111">
        <f>IF(RES_hhdet_in_tes!R67=0,"",RES_hhdet_in_tes!R67/RES_hhdet_in_fec!R67)</f>
        <v>3.7994331861574362</v>
      </c>
      <c r="S67" s="111">
        <f>IF(RES_hhdet_in_tes!S67=0,"",RES_hhdet_in_tes!S67/RES_hhdet_in_fec!S67)</f>
        <v>3.8023685180682101</v>
      </c>
      <c r="T67" s="111">
        <f>IF(RES_hhdet_in_tes!T67=0,"",RES_hhdet_in_tes!T67/RES_hhdet_in_fec!T67)</f>
        <v>3.8056299979690706</v>
      </c>
      <c r="U67" s="111">
        <f>IF(RES_hhdet_in_tes!U67=0,"",RES_hhdet_in_tes!U67/RES_hhdet_in_fec!U67)</f>
        <v>3.8092538645255818</v>
      </c>
      <c r="V67" s="111">
        <f>IF(RES_hhdet_in_tes!V67=0,"",RES_hhdet_in_tes!V67/RES_hhdet_in_fec!V67)</f>
        <v>3.8196091954209543</v>
      </c>
      <c r="W67" s="111">
        <f>IF(RES_hhdet_in_tes!W67=0,"",RES_hhdet_in_tes!W67/RES_hhdet_in_fec!W67)</f>
        <v>3.8535973994560289</v>
      </c>
      <c r="X67" s="111">
        <f>IF(RES_hhdet_in_tes!X67=0,"",RES_hhdet_in_tes!X67/RES_hhdet_in_fec!X67)</f>
        <v>3.8954798419414041</v>
      </c>
      <c r="Y67" s="111">
        <f>IF(RES_hhdet_in_tes!Y67=0,"",RES_hhdet_in_tes!Y67/RES_hhdet_in_fec!Y67)</f>
        <v>3.9426887994866826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0.54119073348917957</v>
      </c>
      <c r="D68" s="124">
        <f>IF(RES_hhdet_in_tes!D68=0,"",RES_hhdet_in_tes!D68/RES_hhdet_in_fec!D68)</f>
        <v>0.54555334417767876</v>
      </c>
      <c r="E68" s="124">
        <f>IF(RES_hhdet_in_tes!E68=0,"",RES_hhdet_in_tes!E68/RES_hhdet_in_fec!E68)</f>
        <v>0.55520267031006343</v>
      </c>
      <c r="F68" s="124">
        <f>IF(RES_hhdet_in_tes!F68=0,"",RES_hhdet_in_tes!F68/RES_hhdet_in_fec!F68)</f>
        <v>0.56257530723216442</v>
      </c>
      <c r="G68" s="124">
        <f>IF(RES_hhdet_in_tes!G68=0,"",RES_hhdet_in_tes!G68/RES_hhdet_in_fec!G68)</f>
        <v>0.57064680873738172</v>
      </c>
      <c r="H68" s="124">
        <f>IF(RES_hhdet_in_tes!H68=0,"",RES_hhdet_in_tes!H68/RES_hhdet_in_fec!H68)</f>
        <v>0.57309069520411138</v>
      </c>
      <c r="I68" s="124">
        <f>IF(RES_hhdet_in_tes!I68=0,"",RES_hhdet_in_tes!I68/RES_hhdet_in_fec!I68)</f>
        <v>0.5809592731879949</v>
      </c>
      <c r="J68" s="124">
        <f>IF(RES_hhdet_in_tes!J68=0,"",RES_hhdet_in_tes!J68/RES_hhdet_in_fec!J68)</f>
        <v>0.59602466671331722</v>
      </c>
      <c r="K68" s="124">
        <f>IF(RES_hhdet_in_tes!K68=0,"",RES_hhdet_in_tes!K68/RES_hhdet_in_fec!K68)</f>
        <v>0.59836701386968716</v>
      </c>
      <c r="L68" s="124">
        <f>IF(RES_hhdet_in_tes!L68=0,"",RES_hhdet_in_tes!L68/RES_hhdet_in_fec!L68)</f>
        <v>0.60822124851075721</v>
      </c>
      <c r="M68" s="124">
        <f>IF(RES_hhdet_in_tes!M68=0,"",RES_hhdet_in_tes!M68/RES_hhdet_in_fec!M68)</f>
        <v>0.62394754106936245</v>
      </c>
      <c r="N68" s="124">
        <f>IF(RES_hhdet_in_tes!N68=0,"",RES_hhdet_in_tes!N68/RES_hhdet_in_fec!N68)</f>
        <v>0.64600836007918372</v>
      </c>
      <c r="O68" s="124">
        <f>IF(RES_hhdet_in_tes!O68=0,"",RES_hhdet_in_tes!O68/RES_hhdet_in_fec!O68)</f>
        <v>0.67431581362673443</v>
      </c>
      <c r="P68" s="124">
        <f>IF(RES_hhdet_in_tes!P68=0,"",RES_hhdet_in_tes!P68/RES_hhdet_in_fec!P68)</f>
        <v>0.70703596921383782</v>
      </c>
      <c r="Q68" s="124">
        <f>IF(RES_hhdet_in_tes!Q68=0,"",RES_hhdet_in_tes!Q68/RES_hhdet_in_fec!Q68)</f>
        <v>0.73615710461725981</v>
      </c>
      <c r="R68" s="124">
        <f>IF(RES_hhdet_in_tes!R68=0,"",RES_hhdet_in_tes!R68/RES_hhdet_in_fec!R68)</f>
        <v>0.75420946546430268</v>
      </c>
      <c r="S68" s="124">
        <f>IF(RES_hhdet_in_tes!S68=0,"",RES_hhdet_in_tes!S68/RES_hhdet_in_fec!S68)</f>
        <v>0.77130786248233318</v>
      </c>
      <c r="T68" s="124">
        <f>IF(RES_hhdet_in_tes!T68=0,"",RES_hhdet_in_tes!T68/RES_hhdet_in_fec!T68)</f>
        <v>0.78384441151737183</v>
      </c>
      <c r="U68" s="124">
        <f>IF(RES_hhdet_in_tes!U68=0,"",RES_hhdet_in_tes!U68/RES_hhdet_in_fec!U68)</f>
        <v>0.79357486999456961</v>
      </c>
      <c r="V68" s="124">
        <f>IF(RES_hhdet_in_tes!V68=0,"",RES_hhdet_in_tes!V68/RES_hhdet_in_fec!V68)</f>
        <v>0.80075399055466245</v>
      </c>
      <c r="W68" s="124">
        <f>IF(RES_hhdet_in_tes!W68=0,"",RES_hhdet_in_tes!W68/RES_hhdet_in_fec!W68)</f>
        <v>0.80695975137170828</v>
      </c>
      <c r="X68" s="124">
        <f>IF(RES_hhdet_in_tes!X68=0,"",RES_hhdet_in_tes!X68/RES_hhdet_in_fec!X68)</f>
        <v>0.80875257898927821</v>
      </c>
      <c r="Y68" s="124">
        <f>IF(RES_hhdet_in_tes!Y68=0,"",RES_hhdet_in_tes!Y68/RES_hhdet_in_fec!Y68)</f>
        <v>0.80979330789691772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0.53770848253173154</v>
      </c>
      <c r="D69" s="111">
        <f>IF(RES_hhdet_in_tes!D69=0,"",RES_hhdet_in_tes!D69/RES_hhdet_in_fec!D69)</f>
        <v>0.54433710074419184</v>
      </c>
      <c r="E69" s="111">
        <f>IF(RES_hhdet_in_tes!E69=0,"",RES_hhdet_in_tes!E69/RES_hhdet_in_fec!E69)</f>
        <v>0.55126595634305553</v>
      </c>
      <c r="F69" s="111">
        <f>IF(RES_hhdet_in_tes!F69=0,"",RES_hhdet_in_tes!F69/RES_hhdet_in_fec!F69)</f>
        <v>0.55824819319848129</v>
      </c>
      <c r="G69" s="111">
        <f>IF(RES_hhdet_in_tes!G69=0,"",RES_hhdet_in_tes!G69/RES_hhdet_in_fec!G69)</f>
        <v>0.56550478452741659</v>
      </c>
      <c r="H69" s="111">
        <f>IF(RES_hhdet_in_tes!H69=0,"",RES_hhdet_in_tes!H69/RES_hhdet_in_fec!H69)</f>
        <v>0.57300639280572074</v>
      </c>
      <c r="I69" s="111">
        <f>IF(RES_hhdet_in_tes!I69=0,"",RES_hhdet_in_tes!I69/RES_hhdet_in_fec!I69)</f>
        <v>0.58080511790856493</v>
      </c>
      <c r="J69" s="111">
        <f>IF(RES_hhdet_in_tes!J69=0,"",RES_hhdet_in_tes!J69/RES_hhdet_in_fec!J69)</f>
        <v>0.58911970797026703</v>
      </c>
      <c r="K69" s="111">
        <f>IF(RES_hhdet_in_tes!K69=0,"",RES_hhdet_in_tes!K69/RES_hhdet_in_fec!K69)</f>
        <v>0.59813307627043233</v>
      </c>
      <c r="L69" s="111">
        <f>IF(RES_hhdet_in_tes!L69=0,"",RES_hhdet_in_tes!L69/RES_hhdet_in_fec!L69)</f>
        <v>0.60788868242646599</v>
      </c>
      <c r="M69" s="111">
        <f>IF(RES_hhdet_in_tes!M69=0,"",RES_hhdet_in_tes!M69/RES_hhdet_in_fec!M69)</f>
        <v>0.6229398546962025</v>
      </c>
      <c r="N69" s="111">
        <f>IF(RES_hhdet_in_tes!N69=0,"",RES_hhdet_in_tes!N69/RES_hhdet_in_fec!N69)</f>
        <v>0.64469250019299795</v>
      </c>
      <c r="O69" s="111">
        <f>IF(RES_hhdet_in_tes!O69=0,"",RES_hhdet_in_tes!O69/RES_hhdet_in_fec!O69)</f>
        <v>0.67415007051920806</v>
      </c>
      <c r="P69" s="111">
        <f>IF(RES_hhdet_in_tes!P69=0,"",RES_hhdet_in_tes!P69/RES_hhdet_in_fec!P69)</f>
        <v>0.70840139792731549</v>
      </c>
      <c r="Q69" s="111">
        <f>IF(RES_hhdet_in_tes!Q69=0,"",RES_hhdet_in_tes!Q69/RES_hhdet_in_fec!Q69)</f>
        <v>0.73838927766457552</v>
      </c>
      <c r="R69" s="111">
        <f>IF(RES_hhdet_in_tes!R69=0,"",RES_hhdet_in_tes!R69/RES_hhdet_in_fec!R69)</f>
        <v>0.75672006455331475</v>
      </c>
      <c r="S69" s="111">
        <f>IF(RES_hhdet_in_tes!S69=0,"",RES_hhdet_in_tes!S69/RES_hhdet_in_fec!S69)</f>
        <v>0.77233080199477877</v>
      </c>
      <c r="T69" s="111">
        <f>IF(RES_hhdet_in_tes!T69=0,"",RES_hhdet_in_tes!T69/RES_hhdet_in_fec!T69)</f>
        <v>0.78546652155474961</v>
      </c>
      <c r="U69" s="111">
        <f>IF(RES_hhdet_in_tes!U69=0,"",RES_hhdet_in_tes!U69/RES_hhdet_in_fec!U69)</f>
        <v>0.7963605603596221</v>
      </c>
      <c r="V69" s="111">
        <f>IF(RES_hhdet_in_tes!V69=0,"",RES_hhdet_in_tes!V69/RES_hhdet_in_fec!V69)</f>
        <v>0.80521757044348574</v>
      </c>
      <c r="W69" s="111">
        <f>IF(RES_hhdet_in_tes!W69=0,"",RES_hhdet_in_tes!W69/RES_hhdet_in_fec!W69)</f>
        <v>0.8110791911805767</v>
      </c>
      <c r="X69" s="111">
        <f>IF(RES_hhdet_in_tes!X69=0,"",RES_hhdet_in_tes!X69/RES_hhdet_in_fec!X69)</f>
        <v>0.81371912351930276</v>
      </c>
      <c r="Y69" s="111">
        <f>IF(RES_hhdet_in_tes!Y69=0,"",RES_hhdet_in_tes!Y69/RES_hhdet_in_fec!Y69)</f>
        <v>0.81526699016228954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 t="str">
        <f>IF(RES_hhdet_in_tes!C70=0,"",RES_hhdet_in_tes!C70/RES_hhdet_in_fec!C70)</f>
        <v/>
      </c>
      <c r="D70" s="111" t="str">
        <f>IF(RES_hhdet_in_tes!D70=0,"",RES_hhdet_in_tes!D70/RES_hhdet_in_fec!D70)</f>
        <v/>
      </c>
      <c r="E70" s="111">
        <f>IF(RES_hhdet_in_tes!E70=0,"",RES_hhdet_in_tes!E70/RES_hhdet_in_fec!E70)</f>
        <v>0.71554036508373575</v>
      </c>
      <c r="F70" s="111">
        <f>IF(RES_hhdet_in_tes!F70=0,"",RES_hhdet_in_tes!F70/RES_hhdet_in_fec!F70)</f>
        <v>0.71984228598949063</v>
      </c>
      <c r="G70" s="111">
        <f>IF(RES_hhdet_in_tes!G70=0,"",RES_hhdet_in_tes!G70/RES_hhdet_in_fec!G70)</f>
        <v>0.73248774414264473</v>
      </c>
      <c r="H70" s="111">
        <f>IF(RES_hhdet_in_tes!H70=0,"",RES_hhdet_in_tes!H70/RES_hhdet_in_fec!H70)</f>
        <v>0.72983599722027315</v>
      </c>
      <c r="I70" s="111">
        <f>IF(RES_hhdet_in_tes!I70=0,"",RES_hhdet_in_tes!I70/RES_hhdet_in_fec!I70)</f>
        <v>0.73911268382711259</v>
      </c>
      <c r="J70" s="111">
        <f>IF(RES_hhdet_in_tes!J70=0,"",RES_hhdet_in_tes!J70/RES_hhdet_in_fec!J70)</f>
        <v>0.74917702806309172</v>
      </c>
      <c r="K70" s="111">
        <f>IF(RES_hhdet_in_tes!K70=0,"",RES_hhdet_in_tes!K70/RES_hhdet_in_fec!K70)</f>
        <v>0.75317514911159411</v>
      </c>
      <c r="L70" s="111">
        <f>IF(RES_hhdet_in_tes!L70=0,"",RES_hhdet_in_tes!L70/RES_hhdet_in_fec!L70)</f>
        <v>0.76465407654667783</v>
      </c>
      <c r="M70" s="111">
        <f>IF(RES_hhdet_in_tes!M70=0,"",RES_hhdet_in_tes!M70/RES_hhdet_in_fec!M70)</f>
        <v>0.79474066799145271</v>
      </c>
      <c r="N70" s="111">
        <f>IF(RES_hhdet_in_tes!N70=0,"",RES_hhdet_in_tes!N70/RES_hhdet_in_fec!N70)</f>
        <v>0.81367271028347143</v>
      </c>
      <c r="O70" s="111">
        <f>IF(RES_hhdet_in_tes!O70=0,"",RES_hhdet_in_tes!O70/RES_hhdet_in_fec!O70)</f>
        <v>0.83621070730829405</v>
      </c>
      <c r="P70" s="111" t="str">
        <f>IF(RES_hhdet_in_tes!P70=0,"",RES_hhdet_in_tes!P70/RES_hhdet_in_fec!P70)</f>
        <v/>
      </c>
      <c r="Q70" s="111">
        <f>IF(RES_hhdet_in_tes!Q70=0,"",RES_hhdet_in_tes!Q70/RES_hhdet_in_fec!Q70)</f>
        <v>0.87440978488109777</v>
      </c>
      <c r="R70" s="111">
        <f>IF(RES_hhdet_in_tes!R70=0,"",RES_hhdet_in_tes!R70/RES_hhdet_in_fec!R70)</f>
        <v>0.88760401133934452</v>
      </c>
      <c r="S70" s="111">
        <f>IF(RES_hhdet_in_tes!S70=0,"",RES_hhdet_in_tes!S70/RES_hhdet_in_fec!S70)</f>
        <v>0.89290482813110661</v>
      </c>
      <c r="T70" s="111">
        <f>IF(RES_hhdet_in_tes!T70=0,"",RES_hhdet_in_tes!T70/RES_hhdet_in_fec!T70)</f>
        <v>0.8978248746565255</v>
      </c>
      <c r="U70" s="111">
        <f>IF(RES_hhdet_in_tes!U70=0,"",RES_hhdet_in_tes!U70/RES_hhdet_in_fec!U70)</f>
        <v>0.90385402156229488</v>
      </c>
      <c r="V70" s="111">
        <f>IF(RES_hhdet_in_tes!V70=0,"",RES_hhdet_in_tes!V70/RES_hhdet_in_fec!V70)</f>
        <v>0.90358177322407196</v>
      </c>
      <c r="W70" s="111">
        <f>IF(RES_hhdet_in_tes!W70=0,"",RES_hhdet_in_tes!W70/RES_hhdet_in_fec!W70)</f>
        <v>0.91594001902434297</v>
      </c>
      <c r="X70" s="111">
        <f>IF(RES_hhdet_in_tes!X70=0,"",RES_hhdet_in_tes!X70/RES_hhdet_in_fec!X70)</f>
        <v>0.91195174157028758</v>
      </c>
      <c r="Y70" s="111">
        <f>IF(RES_hhdet_in_tes!Y70=0,"",RES_hhdet_in_tes!Y70/RES_hhdet_in_fec!Y70)</f>
        <v>0.92232246134970919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 t="str">
        <f>IF(RES_hhdet_in_tes!C71=0,"",RES_hhdet_in_tes!C71/RES_hhdet_in_fec!C71)</f>
        <v/>
      </c>
      <c r="D71" s="112" t="str">
        <f>IF(RES_hhdet_in_tes!D71=0,"",RES_hhdet_in_tes!D71/RES_hhdet_in_fec!D71)</f>
        <v/>
      </c>
      <c r="E71" s="112">
        <f>IF(RES_hhdet_in_tes!E71=0,"",RES_hhdet_in_tes!E71/RES_hhdet_in_fec!E71)</f>
        <v>0.55126595634305553</v>
      </c>
      <c r="F71" s="112">
        <f>IF(RES_hhdet_in_tes!F71=0,"",RES_hhdet_in_tes!F71/RES_hhdet_in_fec!F71)</f>
        <v>0.55824819319848129</v>
      </c>
      <c r="G71" s="112">
        <f>IF(RES_hhdet_in_tes!G71=0,"",RES_hhdet_in_tes!G71/RES_hhdet_in_fec!G71)</f>
        <v>0.56550478452741659</v>
      </c>
      <c r="H71" s="112">
        <f>IF(RES_hhdet_in_tes!H71=0,"",RES_hhdet_in_tes!H71/RES_hhdet_in_fec!H71)</f>
        <v>0.57300639280572074</v>
      </c>
      <c r="I71" s="112">
        <f>IF(RES_hhdet_in_tes!I71=0,"",RES_hhdet_in_tes!I71/RES_hhdet_in_fec!I71)</f>
        <v>0.58080511790856482</v>
      </c>
      <c r="J71" s="112">
        <f>IF(RES_hhdet_in_tes!J71=0,"",RES_hhdet_in_tes!J71/RES_hhdet_in_fec!J71)</f>
        <v>0.58911970797026703</v>
      </c>
      <c r="K71" s="112">
        <f>IF(RES_hhdet_in_tes!K71=0,"",RES_hhdet_in_tes!K71/RES_hhdet_in_fec!K71)</f>
        <v>0.59813307627043233</v>
      </c>
      <c r="L71" s="112">
        <f>IF(RES_hhdet_in_tes!L71=0,"",RES_hhdet_in_tes!L71/RES_hhdet_in_fec!L71)</f>
        <v>0.60788868242646599</v>
      </c>
      <c r="M71" s="112">
        <f>IF(RES_hhdet_in_tes!M71=0,"",RES_hhdet_in_tes!M71/RES_hhdet_in_fec!M71)</f>
        <v>0.6229398546962025</v>
      </c>
      <c r="N71" s="112">
        <f>IF(RES_hhdet_in_tes!N71=0,"",RES_hhdet_in_tes!N71/RES_hhdet_in_fec!N71)</f>
        <v>0.64469250019299784</v>
      </c>
      <c r="O71" s="112">
        <f>IF(RES_hhdet_in_tes!O71=0,"",RES_hhdet_in_tes!O71/RES_hhdet_in_fec!O71)</f>
        <v>0.67415007051920806</v>
      </c>
      <c r="P71" s="112" t="str">
        <f>IF(RES_hhdet_in_tes!P71=0,"",RES_hhdet_in_tes!P71/RES_hhdet_in_fec!P71)</f>
        <v/>
      </c>
      <c r="Q71" s="112">
        <f>IF(RES_hhdet_in_tes!Q71=0,"",RES_hhdet_in_tes!Q71/RES_hhdet_in_fec!Q71)</f>
        <v>0.73838927766457541</v>
      </c>
      <c r="R71" s="112">
        <f>IF(RES_hhdet_in_tes!R71=0,"",RES_hhdet_in_tes!R71/RES_hhdet_in_fec!R71)</f>
        <v>0.75672006455331486</v>
      </c>
      <c r="S71" s="112">
        <f>IF(RES_hhdet_in_tes!S71=0,"",RES_hhdet_in_tes!S71/RES_hhdet_in_fec!S71)</f>
        <v>0.77233080199477877</v>
      </c>
      <c r="T71" s="112">
        <f>IF(RES_hhdet_in_tes!T71=0,"",RES_hhdet_in_tes!T71/RES_hhdet_in_fec!T71)</f>
        <v>0.78546652155474961</v>
      </c>
      <c r="U71" s="112">
        <f>IF(RES_hhdet_in_tes!U71=0,"",RES_hhdet_in_tes!U71/RES_hhdet_in_fec!U71)</f>
        <v>0.79636056035962222</v>
      </c>
      <c r="V71" s="112">
        <f>IF(RES_hhdet_in_tes!V71=0,"",RES_hhdet_in_tes!V71/RES_hhdet_in_fec!V71)</f>
        <v>0.80521757044348574</v>
      </c>
      <c r="W71" s="112">
        <f>IF(RES_hhdet_in_tes!W71=0,"",RES_hhdet_in_tes!W71/RES_hhdet_in_fec!W71)</f>
        <v>0.8110791911805767</v>
      </c>
      <c r="X71" s="112">
        <f>IF(RES_hhdet_in_tes!X71=0,"",RES_hhdet_in_tes!X71/RES_hhdet_in_fec!X71)</f>
        <v>0.81371912351930276</v>
      </c>
      <c r="Y71" s="112">
        <f>IF(RES_hhdet_in_tes!Y71=0,"",RES_hhdet_in_tes!Y71/RES_hhdet_in_fec!Y71)</f>
        <v>0.81526699016228954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 t="str">
        <f>IF(RES_hhdet_in_tes!C72=0,"",RES_hhdet_in_tes!C72/RES_hhdet_in_fec!C72)</f>
        <v/>
      </c>
      <c r="D72" s="113" t="str">
        <f>IF(RES_hhdet_in_tes!D72=0,"",RES_hhdet_in_tes!D72/RES_hhdet_in_fec!D72)</f>
        <v/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 t="str">
        <f>IF(RES_hhdet_in_tes!P72=0,"",RES_hhdet_in_tes!P72/RES_hhdet_in_fec!P72)</f>
        <v/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0.60679511286433274</v>
      </c>
      <c r="D73" s="112">
        <f>IF(RES_hhdet_in_tes!D73=0,"",RES_hhdet_in_tes!D73/RES_hhdet_in_fec!D73)</f>
        <v>0.60824036096739409</v>
      </c>
      <c r="E73" s="112">
        <f>IF(RES_hhdet_in_tes!E73=0,"",RES_hhdet_in_tes!E73/RES_hhdet_in_fec!E73)</f>
        <v>0.60982254969743754</v>
      </c>
      <c r="F73" s="112">
        <f>IF(RES_hhdet_in_tes!F73=0,"",RES_hhdet_in_tes!F73/RES_hhdet_in_fec!F73)</f>
        <v>0.61142382829094355</v>
      </c>
      <c r="G73" s="112">
        <f>IF(RES_hhdet_in_tes!G73=0,"",RES_hhdet_in_tes!G73/RES_hhdet_in_fec!G73)</f>
        <v>0.61315228969457358</v>
      </c>
      <c r="H73" s="112" t="str">
        <f>IF(RES_hhdet_in_tes!H73=0,"",RES_hhdet_in_tes!H73/RES_hhdet_in_fec!H73)</f>
        <v/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0.61922407009671532</v>
      </c>
      <c r="K73" s="112" t="str">
        <f>IF(RES_hhdet_in_tes!K73=0,"",RES_hhdet_in_tes!K73/RES_hhdet_in_fec!K73)</f>
        <v/>
      </c>
      <c r="L73" s="112" t="str">
        <f>IF(RES_hhdet_in_tes!L73=0,"",RES_hhdet_in_tes!L73/RES_hhdet_in_fec!L73)</f>
        <v/>
      </c>
      <c r="M73" s="112">
        <f>IF(RES_hhdet_in_tes!M73=0,"",RES_hhdet_in_tes!M73/RES_hhdet_in_fec!M73)</f>
        <v>0.63048187458469584</v>
      </c>
      <c r="N73" s="112">
        <f>IF(RES_hhdet_in_tes!N73=0,"",RES_hhdet_in_tes!N73/RES_hhdet_in_fec!N73)</f>
        <v>0.63984064853367917</v>
      </c>
      <c r="O73" s="112" t="str">
        <f>IF(RES_hhdet_in_tes!O73=0,"",RES_hhdet_in_tes!O73/RES_hhdet_in_fec!O73)</f>
        <v/>
      </c>
      <c r="P73" s="112">
        <f>IF(RES_hhdet_in_tes!P73=0,"",RES_hhdet_in_tes!P73/RES_hhdet_in_fec!P73)</f>
        <v>0.67261802764079981</v>
      </c>
      <c r="Q73" s="112">
        <f>IF(RES_hhdet_in_tes!Q73=0,"",RES_hhdet_in_tes!Q73/RES_hhdet_in_fec!Q73)</f>
        <v>0.69047282931939902</v>
      </c>
      <c r="R73" s="112">
        <f>IF(RES_hhdet_in_tes!R73=0,"",RES_hhdet_in_tes!R73/RES_hhdet_in_fec!R73)</f>
        <v>0.70255587629099003</v>
      </c>
      <c r="S73" s="112">
        <f>IF(RES_hhdet_in_tes!S73=0,"",RES_hhdet_in_tes!S73/RES_hhdet_in_fec!S73)</f>
        <v>0.71426226606798171</v>
      </c>
      <c r="T73" s="112">
        <f>IF(RES_hhdet_in_tes!T73=0,"",RES_hhdet_in_tes!T73/RES_hhdet_in_fec!T73)</f>
        <v>0.72587780799853097</v>
      </c>
      <c r="U73" s="112">
        <f>IF(RES_hhdet_in_tes!U73=0,"",RES_hhdet_in_tes!U73/RES_hhdet_in_fec!U73)</f>
        <v>0.73751926991447125</v>
      </c>
      <c r="V73" s="112">
        <f>IF(RES_hhdet_in_tes!V73=0,"",RES_hhdet_in_tes!V73/RES_hhdet_in_fec!V73)</f>
        <v>0.74895565675957299</v>
      </c>
      <c r="W73" s="112">
        <f>IF(RES_hhdet_in_tes!W73=0,"",RES_hhdet_in_tes!W73/RES_hhdet_in_fec!W73)</f>
        <v>0.75940087195440586</v>
      </c>
      <c r="X73" s="112">
        <f>IF(RES_hhdet_in_tes!X73=0,"",RES_hhdet_in_tes!X73/RES_hhdet_in_fec!X73)</f>
        <v>0.77098160574228913</v>
      </c>
      <c r="Y73" s="112">
        <f>IF(RES_hhdet_in_tes!Y73=0,"",RES_hhdet_in_tes!Y73/RES_hhdet_in_fec!Y73)</f>
        <v>0.78178572648792111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 t="str">
        <f>IF(RES_hhdet_in_tes!D74=0,"",RES_hhdet_in_tes!D74/RES_hhdet_in_fec!D74)</f>
        <v/>
      </c>
      <c r="E74" s="113">
        <f>IF(RES_hhdet_in_tes!E74=0,"",RES_hhdet_in_tes!E74/RES_hhdet_in_fec!E74)</f>
        <v>0.76193776019779524</v>
      </c>
      <c r="F74" s="113">
        <f>IF(RES_hhdet_in_tes!F74=0,"",RES_hhdet_in_tes!F74/RES_hhdet_in_fec!F74)</f>
        <v>0.76186124805484656</v>
      </c>
      <c r="G74" s="113">
        <f>IF(RES_hhdet_in_tes!G74=0,"",RES_hhdet_in_tes!G74/RES_hhdet_in_fec!G74)</f>
        <v>0.76934541504777654</v>
      </c>
      <c r="H74" s="113" t="str">
        <f>IF(RES_hhdet_in_tes!H74=0,"",RES_hhdet_in_tes!H74/RES_hhdet_in_fec!H74)</f>
        <v/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0.77210504004361047</v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0.79984961397485388</v>
      </c>
      <c r="N74" s="113">
        <f>IF(RES_hhdet_in_tes!N74=0,"",RES_hhdet_in_tes!N74/RES_hhdet_in_fec!N74)</f>
        <v>0.8104506409181591</v>
      </c>
      <c r="O74" s="113" t="str">
        <f>IF(RES_hhdet_in_tes!O74=0,"",RES_hhdet_in_tes!O74/RES_hhdet_in_fec!O74)</f>
        <v/>
      </c>
      <c r="P74" s="113">
        <f>IF(RES_hhdet_in_tes!P74=0,"",RES_hhdet_in_tes!P74/RES_hhdet_in_fec!P74)</f>
        <v>0.8260853563764019</v>
      </c>
      <c r="Q74" s="113">
        <f>IF(RES_hhdet_in_tes!Q74=0,"",RES_hhdet_in_tes!Q74/RES_hhdet_in_fec!Q74)</f>
        <v>0.84617474921351898</v>
      </c>
      <c r="R74" s="113">
        <f>IF(RES_hhdet_in_tes!R74=0,"",RES_hhdet_in_tes!R74/RES_hhdet_in_fec!R74)</f>
        <v>0.85713513343758452</v>
      </c>
      <c r="S74" s="113">
        <f>IF(RES_hhdet_in_tes!S74=0,"",RES_hhdet_in_tes!S74/RES_hhdet_in_fec!S74)</f>
        <v>0.86004568178573382</v>
      </c>
      <c r="T74" s="113">
        <f>IF(RES_hhdet_in_tes!T74=0,"",RES_hhdet_in_tes!T74/RES_hhdet_in_fec!T74)</f>
        <v>0.86404518287139087</v>
      </c>
      <c r="U74" s="113">
        <f>IF(RES_hhdet_in_tes!U74=0,"",RES_hhdet_in_tes!U74/RES_hhdet_in_fec!U74)</f>
        <v>0.87104876588814917</v>
      </c>
      <c r="V74" s="113">
        <f>IF(RES_hhdet_in_tes!V74=0,"",RES_hhdet_in_tes!V74/RES_hhdet_in_fec!V74)</f>
        <v>0.8711733520851549</v>
      </c>
      <c r="W74" s="113">
        <f>IF(RES_hhdet_in_tes!W74=0,"",RES_hhdet_in_tes!W74/RES_hhdet_in_fec!W74)</f>
        <v>0.88913071534223409</v>
      </c>
      <c r="X74" s="113">
        <f>IF(RES_hhdet_in_tes!X74=0,"",RES_hhdet_in_tes!X74/RES_hhdet_in_fec!X74)</f>
        <v>0.888586344322568</v>
      </c>
      <c r="Y74" s="113">
        <f>IF(RES_hhdet_in_tes!Y74=0,"",RES_hhdet_in_tes!Y74/RES_hhdet_in_fec!Y74)</f>
        <v>0.90613243434527169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 t="str">
        <f>IF(RES_hhdet_in_tes!D75=0,"",RES_hhdet_in_tes!D75/RES_hhdet_in_fec!D75)</f>
        <v/>
      </c>
      <c r="E75" s="111">
        <f>IF(RES_hhdet_in_tes!E75=0,"",RES_hhdet_in_tes!E75/RES_hhdet_in_fec!E75)</f>
        <v>0.60982254969743754</v>
      </c>
      <c r="F75" s="111">
        <f>IF(RES_hhdet_in_tes!F75=0,"",RES_hhdet_in_tes!F75/RES_hhdet_in_fec!F75)</f>
        <v>0.61142382829094355</v>
      </c>
      <c r="G75" s="111">
        <f>IF(RES_hhdet_in_tes!G75=0,"",RES_hhdet_in_tes!G75/RES_hhdet_in_fec!G75)</f>
        <v>0.61315228969457358</v>
      </c>
      <c r="H75" s="111" t="str">
        <f>IF(RES_hhdet_in_tes!H75=0,"",RES_hhdet_in_tes!H75/RES_hhdet_in_fec!H75)</f>
        <v/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0.61922407009671532</v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0.63048187458469584</v>
      </c>
      <c r="N75" s="111">
        <f>IF(RES_hhdet_in_tes!N75=0,"",RES_hhdet_in_tes!N75/RES_hhdet_in_fec!N75)</f>
        <v>0.63984064853367917</v>
      </c>
      <c r="O75" s="111" t="str">
        <f>IF(RES_hhdet_in_tes!O75=0,"",RES_hhdet_in_tes!O75/RES_hhdet_in_fec!O75)</f>
        <v/>
      </c>
      <c r="P75" s="111">
        <f>IF(RES_hhdet_in_tes!P75=0,"",RES_hhdet_in_tes!P75/RES_hhdet_in_fec!P75)</f>
        <v>0.67261802764079981</v>
      </c>
      <c r="Q75" s="111">
        <f>IF(RES_hhdet_in_tes!Q75=0,"",RES_hhdet_in_tes!Q75/RES_hhdet_in_fec!Q75)</f>
        <v>0.69047282931939913</v>
      </c>
      <c r="R75" s="111">
        <f>IF(RES_hhdet_in_tes!R75=0,"",RES_hhdet_in_tes!R75/RES_hhdet_in_fec!R75)</f>
        <v>0.70255587629099003</v>
      </c>
      <c r="S75" s="111">
        <f>IF(RES_hhdet_in_tes!S75=0,"",RES_hhdet_in_tes!S75/RES_hhdet_in_fec!S75)</f>
        <v>0.71426226606798171</v>
      </c>
      <c r="T75" s="111">
        <f>IF(RES_hhdet_in_tes!T75=0,"",RES_hhdet_in_tes!T75/RES_hhdet_in_fec!T75)</f>
        <v>0.72587780799853108</v>
      </c>
      <c r="U75" s="111">
        <f>IF(RES_hhdet_in_tes!U75=0,"",RES_hhdet_in_tes!U75/RES_hhdet_in_fec!U75)</f>
        <v>0.73751926991447125</v>
      </c>
      <c r="V75" s="111">
        <f>IF(RES_hhdet_in_tes!V75=0,"",RES_hhdet_in_tes!V75/RES_hhdet_in_fec!V75)</f>
        <v>0.74895565675957299</v>
      </c>
      <c r="W75" s="111">
        <f>IF(RES_hhdet_in_tes!W75=0,"",RES_hhdet_in_tes!W75/RES_hhdet_in_fec!W75)</f>
        <v>0.75940087195440598</v>
      </c>
      <c r="X75" s="111">
        <f>IF(RES_hhdet_in_tes!X75=0,"",RES_hhdet_in_tes!X75/RES_hhdet_in_fec!X75)</f>
        <v>0.77098160574228913</v>
      </c>
      <c r="Y75" s="111">
        <f>IF(RES_hhdet_in_tes!Y75=0,"",RES_hhdet_in_tes!Y75/RES_hhdet_in_fec!Y75)</f>
        <v>0.78178572648792111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 t="str">
        <f>IF(RES_hhdet_in_tes!D76=0,"",RES_hhdet_in_tes!D76/RES_hhdet_in_fec!D76)</f>
        <v/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 t="str">
        <f>IF(RES_hhdet_in_tes!H76=0,"",RES_hhdet_in_tes!H76/RES_hhdet_in_fec!H76)</f>
        <v/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 t="str">
        <f>IF(RES_hhdet_in_tes!O76=0,"",RES_hhdet_in_tes!O76/RES_hhdet_in_fec!O76)</f>
        <v/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0.58520890694532346</v>
      </c>
      <c r="D77" s="124">
        <f>IF(RES_hhdet_in_tes!D77=0,"",RES_hhdet_in_tes!D77/RES_hhdet_in_fec!D77)</f>
        <v>0.5721583030450339</v>
      </c>
      <c r="E77" s="124">
        <f>IF(RES_hhdet_in_tes!E77=0,"",RES_hhdet_in_tes!E77/RES_hhdet_in_fec!E77)</f>
        <v>0.57735146054592867</v>
      </c>
      <c r="F77" s="124">
        <f>IF(RES_hhdet_in_tes!F77=0,"",RES_hhdet_in_tes!F77/RES_hhdet_in_fec!F77)</f>
        <v>0.57910468371087265</v>
      </c>
      <c r="G77" s="124">
        <f>IF(RES_hhdet_in_tes!G77=0,"",RES_hhdet_in_tes!G77/RES_hhdet_in_fec!G77)</f>
        <v>0.58608279674388564</v>
      </c>
      <c r="H77" s="124">
        <f>IF(RES_hhdet_in_tes!H77=0,"",RES_hhdet_in_tes!H77/RES_hhdet_in_fec!H77)</f>
        <v>0.57495470605214327</v>
      </c>
      <c r="I77" s="124">
        <f>IF(RES_hhdet_in_tes!I77=0,"",RES_hhdet_in_tes!I77/RES_hhdet_in_fec!I77)</f>
        <v>0.57870888524294228</v>
      </c>
      <c r="J77" s="124">
        <f>IF(RES_hhdet_in_tes!J77=0,"",RES_hhdet_in_tes!J77/RES_hhdet_in_fec!J77)</f>
        <v>0.59446734595458139</v>
      </c>
      <c r="K77" s="124">
        <f>IF(RES_hhdet_in_tes!K77=0,"",RES_hhdet_in_tes!K77/RES_hhdet_in_fec!K77)</f>
        <v>0.58196288003097707</v>
      </c>
      <c r="L77" s="124">
        <f>IF(RES_hhdet_in_tes!L77=0,"",RES_hhdet_in_tes!L77/RES_hhdet_in_fec!L77)</f>
        <v>0.59266183608987755</v>
      </c>
      <c r="M77" s="124">
        <f>IF(RES_hhdet_in_tes!M77=0,"",RES_hhdet_in_tes!M77/RES_hhdet_in_fec!M77)</f>
        <v>0.57880585377767746</v>
      </c>
      <c r="N77" s="124">
        <f>IF(RES_hhdet_in_tes!N77=0,"",RES_hhdet_in_tes!N77/RES_hhdet_in_fec!N77)</f>
        <v>0.58974428819540214</v>
      </c>
      <c r="O77" s="124">
        <f>IF(RES_hhdet_in_tes!O77=0,"",RES_hhdet_in_tes!O77/RES_hhdet_in_fec!O77)</f>
        <v>0.59635369930081139</v>
      </c>
      <c r="P77" s="124">
        <f>IF(RES_hhdet_in_tes!P77=0,"",RES_hhdet_in_tes!P77/RES_hhdet_in_fec!P77)</f>
        <v>0.58187925437063648</v>
      </c>
      <c r="Q77" s="124">
        <f>IF(RES_hhdet_in_tes!Q77=0,"",RES_hhdet_in_tes!Q77/RES_hhdet_in_fec!Q77)</f>
        <v>0.58057845146777365</v>
      </c>
      <c r="R77" s="124">
        <f>IF(RES_hhdet_in_tes!R77=0,"",RES_hhdet_in_tes!R77/RES_hhdet_in_fec!R77)</f>
        <v>0.58661634455784128</v>
      </c>
      <c r="S77" s="124">
        <f>IF(RES_hhdet_in_tes!S77=0,"",RES_hhdet_in_tes!S77/RES_hhdet_in_fec!S77)</f>
        <v>0.59497011639486241</v>
      </c>
      <c r="T77" s="124">
        <f>IF(RES_hhdet_in_tes!T77=0,"",RES_hhdet_in_tes!T77/RES_hhdet_in_fec!T77)</f>
        <v>0.60520649354837008</v>
      </c>
      <c r="U77" s="124">
        <f>IF(RES_hhdet_in_tes!U77=0,"",RES_hhdet_in_tes!U77/RES_hhdet_in_fec!U77)</f>
        <v>0.615831965906111</v>
      </c>
      <c r="V77" s="124">
        <f>IF(RES_hhdet_in_tes!V77=0,"",RES_hhdet_in_tes!V77/RES_hhdet_in_fec!V77)</f>
        <v>0.6297958859854732</v>
      </c>
      <c r="W77" s="124">
        <f>IF(RES_hhdet_in_tes!W77=0,"",RES_hhdet_in_tes!W77/RES_hhdet_in_fec!W77)</f>
        <v>0.63921565911904354</v>
      </c>
      <c r="X77" s="124">
        <f>IF(RES_hhdet_in_tes!X77=0,"",RES_hhdet_in_tes!X77/RES_hhdet_in_fec!X77)</f>
        <v>0.65112630011436179</v>
      </c>
      <c r="Y77" s="124">
        <f>IF(RES_hhdet_in_tes!Y77=0,"",RES_hhdet_in_tes!Y77/RES_hhdet_in_fec!Y77)</f>
        <v>0.66788407224310964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0.56922503992990703</v>
      </c>
      <c r="D78" s="111">
        <f>IF(RES_hhdet_in_tes!D78=0,"",RES_hhdet_in_tes!D78/RES_hhdet_in_fec!D78)</f>
        <v>0.56991181735820351</v>
      </c>
      <c r="E78" s="111">
        <f>IF(RES_hhdet_in_tes!E78=0,"",RES_hhdet_in_tes!E78/RES_hhdet_in_fec!E78)</f>
        <v>0.57059865665045006</v>
      </c>
      <c r="F78" s="111">
        <f>IF(RES_hhdet_in_tes!F78=0,"",RES_hhdet_in_tes!F78/RES_hhdet_in_fec!F78)</f>
        <v>0.57128550437868963</v>
      </c>
      <c r="G78" s="111">
        <f>IF(RES_hhdet_in_tes!G78=0,"",RES_hhdet_in_tes!G78/RES_hhdet_in_fec!G78)</f>
        <v>0.57197240907998836</v>
      </c>
      <c r="H78" s="111">
        <f>IF(RES_hhdet_in_tes!H78=0,"",RES_hhdet_in_tes!H78/RES_hhdet_in_fec!H78)</f>
        <v>0.57265936481402724</v>
      </c>
      <c r="I78" s="111">
        <f>IF(RES_hhdet_in_tes!I78=0,"",RES_hhdet_in_tes!I78/RES_hhdet_in_fec!I78)</f>
        <v>0.57334638354034062</v>
      </c>
      <c r="J78" s="111">
        <f>IF(RES_hhdet_in_tes!J78=0,"",RES_hhdet_in_tes!J78/RES_hhdet_in_fec!J78)</f>
        <v>0.57403351425292026</v>
      </c>
      <c r="K78" s="111">
        <f>IF(RES_hhdet_in_tes!K78=0,"",RES_hhdet_in_tes!K78/RES_hhdet_in_fec!K78)</f>
        <v>0.57472079860954584</v>
      </c>
      <c r="L78" s="111">
        <f>IF(RES_hhdet_in_tes!L78=0,"",RES_hhdet_in_tes!L78/RES_hhdet_in_fec!L78)</f>
        <v>0.57540824775538035</v>
      </c>
      <c r="M78" s="111">
        <f>IF(RES_hhdet_in_tes!M78=0,"",RES_hhdet_in_tes!M78/RES_hhdet_in_fec!M78)</f>
        <v>0.57593032614633821</v>
      </c>
      <c r="N78" s="111">
        <f>IF(RES_hhdet_in_tes!N78=0,"",RES_hhdet_in_tes!N78/RES_hhdet_in_fec!N78)</f>
        <v>0.57622214340916722</v>
      </c>
      <c r="O78" s="111">
        <f>IF(RES_hhdet_in_tes!O78=0,"",RES_hhdet_in_tes!O78/RES_hhdet_in_fec!O78)</f>
        <v>0.57639655492148778</v>
      </c>
      <c r="P78" s="111">
        <f>IF(RES_hhdet_in_tes!P78=0,"",RES_hhdet_in_tes!P78/RES_hhdet_in_fec!P78)</f>
        <v>0.57688322141424386</v>
      </c>
      <c r="Q78" s="111">
        <f>IF(RES_hhdet_in_tes!Q78=0,"",RES_hhdet_in_tes!Q78/RES_hhdet_in_fec!Q78)</f>
        <v>0.57886406772724275</v>
      </c>
      <c r="R78" s="111">
        <f>IF(RES_hhdet_in_tes!R78=0,"",RES_hhdet_in_tes!R78/RES_hhdet_in_fec!R78)</f>
        <v>0.58406725774604129</v>
      </c>
      <c r="S78" s="111">
        <f>IF(RES_hhdet_in_tes!S78=0,"",RES_hhdet_in_tes!S78/RES_hhdet_in_fec!S78)</f>
        <v>0.59140695183350434</v>
      </c>
      <c r="T78" s="111">
        <f>IF(RES_hhdet_in_tes!T78=0,"",RES_hhdet_in_tes!T78/RES_hhdet_in_fec!T78)</f>
        <v>0.59946003535345993</v>
      </c>
      <c r="U78" s="111">
        <f>IF(RES_hhdet_in_tes!U78=0,"",RES_hhdet_in_tes!U78/RES_hhdet_in_fec!U78)</f>
        <v>0.60680339366975544</v>
      </c>
      <c r="V78" s="111">
        <f>IF(RES_hhdet_in_tes!V78=0,"",RES_hhdet_in_tes!V78/RES_hhdet_in_fec!V78)</f>
        <v>0.61201391214622858</v>
      </c>
      <c r="W78" s="111">
        <f>IF(RES_hhdet_in_tes!W78=0,"",RES_hhdet_in_tes!W78/RES_hhdet_in_fec!W78)</f>
        <v>0.61451812688647878</v>
      </c>
      <c r="X78" s="111">
        <f>IF(RES_hhdet_in_tes!X78=0,"",RES_hhdet_in_tes!X78/RES_hhdet_in_fec!X78)</f>
        <v>0.61492442406253034</v>
      </c>
      <c r="Y78" s="111">
        <f>IF(RES_hhdet_in_tes!Y78=0,"",RES_hhdet_in_tes!Y78/RES_hhdet_in_fec!Y78)</f>
        <v>0.61496505378013555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0.74046507070783563</v>
      </c>
      <c r="D79" s="45">
        <f>IF(RES_hhdet_in_tes!D79=0,"",RES_hhdet_in_tes!D79/RES_hhdet_in_fec!D79)</f>
        <v>0.74177191321006608</v>
      </c>
      <c r="E79" s="45">
        <f>IF(RES_hhdet_in_tes!E79=0,"",RES_hhdet_in_tes!E79/RES_hhdet_in_fec!E79)</f>
        <v>0.7431403736385892</v>
      </c>
      <c r="F79" s="45">
        <f>IF(RES_hhdet_in_tes!F79=0,"",RES_hhdet_in_tes!F79/RES_hhdet_in_fec!F79)</f>
        <v>0.74451723651160695</v>
      </c>
      <c r="G79" s="45">
        <f>IF(RES_hhdet_in_tes!G79=0,"",RES_hhdet_in_tes!G79/RES_hhdet_in_fec!G79)</f>
        <v>0.74595084587043292</v>
      </c>
      <c r="H79" s="45">
        <f>IF(RES_hhdet_in_tes!H79=0,"",RES_hhdet_in_tes!H79/RES_hhdet_in_fec!H79)</f>
        <v>0.74743528501986434</v>
      </c>
      <c r="I79" s="45">
        <f>IF(RES_hhdet_in_tes!I79=0,"",RES_hhdet_in_tes!I79/RES_hhdet_in_fec!I79)</f>
        <v>0.74898246593309348</v>
      </c>
      <c r="J79" s="45">
        <f>IF(RES_hhdet_in_tes!J79=0,"",RES_hhdet_in_tes!J79/RES_hhdet_in_fec!J79)</f>
        <v>0.7506411877597412</v>
      </c>
      <c r="K79" s="45">
        <f>IF(RES_hhdet_in_tes!K79=0,"",RES_hhdet_in_tes!K79/RES_hhdet_in_fec!K79)</f>
        <v>0.75245294261268791</v>
      </c>
      <c r="L79" s="45">
        <f>IF(RES_hhdet_in_tes!L79=0,"",RES_hhdet_in_tes!L79/RES_hhdet_in_fec!L79)</f>
        <v>0.75442883133321947</v>
      </c>
      <c r="M79" s="45">
        <f>IF(RES_hhdet_in_tes!M79=0,"",RES_hhdet_in_tes!M79/RES_hhdet_in_fec!M79)</f>
        <v>0.75725391557630861</v>
      </c>
      <c r="N79" s="45">
        <f>IF(RES_hhdet_in_tes!N79=0,"",RES_hhdet_in_tes!N79/RES_hhdet_in_fec!N79)</f>
        <v>0.76112322588400794</v>
      </c>
      <c r="O79" s="45">
        <f>IF(RES_hhdet_in_tes!O79=0,"",RES_hhdet_in_tes!O79/RES_hhdet_in_fec!O79)</f>
        <v>0.76649924533500591</v>
      </c>
      <c r="P79" s="45">
        <f>IF(RES_hhdet_in_tes!P79=0,"",RES_hhdet_in_tes!P79/RES_hhdet_in_fec!P79)</f>
        <v>0.77360880765834517</v>
      </c>
      <c r="Q79" s="45">
        <f>IF(RES_hhdet_in_tes!Q79=0,"",RES_hhdet_in_tes!Q79/RES_hhdet_in_fec!Q79)</f>
        <v>0.78280865064904148</v>
      </c>
      <c r="R79" s="45">
        <f>IF(RES_hhdet_in_tes!R79=0,"",RES_hhdet_in_tes!R79/RES_hhdet_in_fec!R79)</f>
        <v>0.79532743742705792</v>
      </c>
      <c r="S79" s="45">
        <f>IF(RES_hhdet_in_tes!S79=0,"",RES_hhdet_in_tes!S79/RES_hhdet_in_fec!S79)</f>
        <v>0.81099252632644825</v>
      </c>
      <c r="T79" s="45">
        <f>IF(RES_hhdet_in_tes!T79=0,"",RES_hhdet_in_tes!T79/RES_hhdet_in_fec!T79)</f>
        <v>0.82785685476027038</v>
      </c>
      <c r="U79" s="45">
        <f>IF(RES_hhdet_in_tes!U79=0,"",RES_hhdet_in_tes!U79/RES_hhdet_in_fec!U79)</f>
        <v>0.8439733601416286</v>
      </c>
      <c r="V79" s="45">
        <f>IF(RES_hhdet_in_tes!V79=0,"",RES_hhdet_in_tes!V79/RES_hhdet_in_fec!V79)</f>
        <v>0.85739497988360514</v>
      </c>
      <c r="W79" s="45">
        <f>IF(RES_hhdet_in_tes!W79=0,"",RES_hhdet_in_tes!W79/RES_hhdet_in_fec!W79)</f>
        <v>0.8674452155880098</v>
      </c>
      <c r="X79" s="45">
        <f>IF(RES_hhdet_in_tes!X79=0,"",RES_hhdet_in_tes!X79/RES_hhdet_in_fec!X79)</f>
        <v>0.87505603448528346</v>
      </c>
      <c r="Y79" s="45">
        <f>IF(RES_hhdet_in_tes!Y79=0,"",RES_hhdet_in_tes!Y79/RES_hhdet_in_fec!Y79)</f>
        <v>0.88180527690395161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0.54080609641322053</v>
      </c>
      <c r="D81" s="119">
        <f>IF(RES_hhdet_in_tes!D81=0,"",RES_hhdet_in_tes!D81/RES_hhdet_in_fec!D81)</f>
        <v>0.55028635407411119</v>
      </c>
      <c r="E81" s="119">
        <f>IF(RES_hhdet_in_tes!E81=0,"",RES_hhdet_in_tes!E81/RES_hhdet_in_fec!E81)</f>
        <v>0.56165620648795989</v>
      </c>
      <c r="F81" s="119">
        <f>IF(RES_hhdet_in_tes!F81=0,"",RES_hhdet_in_tes!F81/RES_hhdet_in_fec!F81)</f>
        <v>0.56998248608120083</v>
      </c>
      <c r="G81" s="119">
        <f>IF(RES_hhdet_in_tes!G81=0,"",RES_hhdet_in_tes!G81/RES_hhdet_in_fec!G81)</f>
        <v>0.58024621514614427</v>
      </c>
      <c r="H81" s="119">
        <f>IF(RES_hhdet_in_tes!H81=0,"",RES_hhdet_in_tes!H81/RES_hhdet_in_fec!H81)</f>
        <v>0.59046545513412507</v>
      </c>
      <c r="I81" s="119">
        <f>IF(RES_hhdet_in_tes!I81=0,"",RES_hhdet_in_tes!I81/RES_hhdet_in_fec!I81)</f>
        <v>0.60006792311795543</v>
      </c>
      <c r="J81" s="119">
        <f>IF(RES_hhdet_in_tes!J81=0,"",RES_hhdet_in_tes!J81/RES_hhdet_in_fec!J81)</f>
        <v>0.60960398107188429</v>
      </c>
      <c r="K81" s="119">
        <f>IF(RES_hhdet_in_tes!K81=0,"",RES_hhdet_in_tes!K81/RES_hhdet_in_fec!K81)</f>
        <v>0.6196730697152486</v>
      </c>
      <c r="L81" s="119">
        <f>IF(RES_hhdet_in_tes!L81=0,"",RES_hhdet_in_tes!L81/RES_hhdet_in_fec!L81)</f>
        <v>0.6297988349344027</v>
      </c>
      <c r="M81" s="119">
        <f>IF(RES_hhdet_in_tes!M81=0,"",RES_hhdet_in_tes!M81/RES_hhdet_in_fec!M81)</f>
        <v>0.6377919017241348</v>
      </c>
      <c r="N81" s="119">
        <f>IF(RES_hhdet_in_tes!N81=0,"",RES_hhdet_in_tes!N81/RES_hhdet_in_fec!N81)</f>
        <v>0.64614719821996447</v>
      </c>
      <c r="O81" s="119">
        <f>IF(RES_hhdet_in_tes!O81=0,"",RES_hhdet_in_tes!O81/RES_hhdet_in_fec!O81)</f>
        <v>0.65475348534925804</v>
      </c>
      <c r="P81" s="119">
        <f>IF(RES_hhdet_in_tes!P81=0,"",RES_hhdet_in_tes!P81/RES_hhdet_in_fec!P81)</f>
        <v>0.66125791026442138</v>
      </c>
      <c r="Q81" s="119">
        <f>IF(RES_hhdet_in_tes!Q81=0,"",RES_hhdet_in_tes!Q81/RES_hhdet_in_fec!Q81)</f>
        <v>0.67330334814956638</v>
      </c>
      <c r="R81" s="119">
        <f>IF(RES_hhdet_in_tes!R81=0,"",RES_hhdet_in_tes!R81/RES_hhdet_in_fec!R81)</f>
        <v>0.68604140334236607</v>
      </c>
      <c r="S81" s="119">
        <f>IF(RES_hhdet_in_tes!S81=0,"",RES_hhdet_in_tes!S81/RES_hhdet_in_fec!S81)</f>
        <v>0.69990224004360813</v>
      </c>
      <c r="T81" s="119">
        <f>IF(RES_hhdet_in_tes!T81=0,"",RES_hhdet_in_tes!T81/RES_hhdet_in_fec!T81)</f>
        <v>0.71317429266275001</v>
      </c>
      <c r="U81" s="119">
        <f>IF(RES_hhdet_in_tes!U81=0,"",RES_hhdet_in_tes!U81/RES_hhdet_in_fec!U81)</f>
        <v>0.72413224913659968</v>
      </c>
      <c r="V81" s="119">
        <f>IF(RES_hhdet_in_tes!V81=0,"",RES_hhdet_in_tes!V81/RES_hhdet_in_fec!V81)</f>
        <v>0.73524243410710066</v>
      </c>
      <c r="W81" s="119">
        <f>IF(RES_hhdet_in_tes!W81=0,"",RES_hhdet_in_tes!W81/RES_hhdet_in_fec!W81)</f>
        <v>0.74488700288171483</v>
      </c>
      <c r="X81" s="119">
        <f>IF(RES_hhdet_in_tes!X81=0,"",RES_hhdet_in_tes!X81/RES_hhdet_in_fec!X81)</f>
        <v>0.7555526528159312</v>
      </c>
      <c r="Y81" s="119">
        <f>IF(RES_hhdet_in_tes!Y81=0,"",RES_hhdet_in_tes!Y81/RES_hhdet_in_fec!Y81)</f>
        <v>0.7695862414351502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0.52410015394297038</v>
      </c>
      <c r="D82" s="124">
        <f>IF(RES_hhdet_in_tes!D82=0,"",RES_hhdet_in_tes!D82/RES_hhdet_in_fec!D82)</f>
        <v>0.53441522927665475</v>
      </c>
      <c r="E82" s="124">
        <f>IF(RES_hhdet_in_tes!E82=0,"",RES_hhdet_in_tes!E82/RES_hhdet_in_fec!E82)</f>
        <v>0.54487649899100898</v>
      </c>
      <c r="F82" s="124">
        <f>IF(RES_hhdet_in_tes!F82=0,"",RES_hhdet_in_tes!F82/RES_hhdet_in_fec!F82)</f>
        <v>0.55540186298997751</v>
      </c>
      <c r="G82" s="124">
        <f>IF(RES_hhdet_in_tes!G82=0,"",RES_hhdet_in_tes!G82/RES_hhdet_in_fec!G82)</f>
        <v>0.56601087193884481</v>
      </c>
      <c r="H82" s="124">
        <f>IF(RES_hhdet_in_tes!H82=0,"",RES_hhdet_in_tes!H82/RES_hhdet_in_fec!H82)</f>
        <v>0.57670793071185245</v>
      </c>
      <c r="I82" s="124">
        <f>IF(RES_hhdet_in_tes!I82=0,"",RES_hhdet_in_tes!I82/RES_hhdet_in_fec!I82)</f>
        <v>0.58738781224020642</v>
      </c>
      <c r="J82" s="124">
        <f>IF(RES_hhdet_in_tes!J82=0,"",RES_hhdet_in_tes!J82/RES_hhdet_in_fec!J82)</f>
        <v>0.59813785155535948</v>
      </c>
      <c r="K82" s="124">
        <f>IF(RES_hhdet_in_tes!K82=0,"",RES_hhdet_in_tes!K82/RES_hhdet_in_fec!K82)</f>
        <v>0.60886432832540616</v>
      </c>
      <c r="L82" s="124">
        <f>IF(RES_hhdet_in_tes!L82=0,"",RES_hhdet_in_tes!L82/RES_hhdet_in_fec!L82)</f>
        <v>0.61955839400887225</v>
      </c>
      <c r="M82" s="124">
        <f>IF(RES_hhdet_in_tes!M82=0,"",RES_hhdet_in_tes!M82/RES_hhdet_in_fec!M82)</f>
        <v>0.62925599372155039</v>
      </c>
      <c r="N82" s="124">
        <f>IF(RES_hhdet_in_tes!N82=0,"",RES_hhdet_in_tes!N82/RES_hhdet_in_fec!N82)</f>
        <v>0.63776083085776381</v>
      </c>
      <c r="O82" s="124">
        <f>IF(RES_hhdet_in_tes!O82=0,"",RES_hhdet_in_tes!O82/RES_hhdet_in_fec!O82)</f>
        <v>0.64469290788628908</v>
      </c>
      <c r="P82" s="124">
        <f>IF(RES_hhdet_in_tes!P82=0,"",RES_hhdet_in_tes!P82/RES_hhdet_in_fec!P82)</f>
        <v>0.65060480553819544</v>
      </c>
      <c r="Q82" s="124">
        <f>IF(RES_hhdet_in_tes!Q82=0,"",RES_hhdet_in_tes!Q82/RES_hhdet_in_fec!Q82)</f>
        <v>0.65775824234574598</v>
      </c>
      <c r="R82" s="124">
        <f>IF(RES_hhdet_in_tes!R82=0,"",RES_hhdet_in_tes!R82/RES_hhdet_in_fec!R82)</f>
        <v>0.66845696904530671</v>
      </c>
      <c r="S82" s="124">
        <f>IF(RES_hhdet_in_tes!S82=0,"",RES_hhdet_in_tes!S82/RES_hhdet_in_fec!S82)</f>
        <v>0.68048752865800011</v>
      </c>
      <c r="T82" s="124">
        <f>IF(RES_hhdet_in_tes!T82=0,"",RES_hhdet_in_tes!T82/RES_hhdet_in_fec!T82)</f>
        <v>0.69260311598825319</v>
      </c>
      <c r="U82" s="124">
        <f>IF(RES_hhdet_in_tes!U82=0,"",RES_hhdet_in_tes!U82/RES_hhdet_in_fec!U82)</f>
        <v>0.70381263951086803</v>
      </c>
      <c r="V82" s="124">
        <f>IF(RES_hhdet_in_tes!V82=0,"",RES_hhdet_in_tes!V82/RES_hhdet_in_fec!V82)</f>
        <v>0.71321389585917672</v>
      </c>
      <c r="W82" s="124">
        <f>IF(RES_hhdet_in_tes!W82=0,"",RES_hhdet_in_tes!W82/RES_hhdet_in_fec!W82)</f>
        <v>0.72075214409118538</v>
      </c>
      <c r="X82" s="124">
        <f>IF(RES_hhdet_in_tes!X82=0,"",RES_hhdet_in_tes!X82/RES_hhdet_in_fec!X82)</f>
        <v>0.72762780134745397</v>
      </c>
      <c r="Y82" s="124">
        <f>IF(RES_hhdet_in_tes!Y82=0,"",RES_hhdet_in_tes!Y82/RES_hhdet_in_fec!Y82)</f>
        <v>0.73410866848426259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0.52197280894823461</v>
      </c>
      <c r="D83" s="111">
        <f>IF(RES_hhdet_in_tes!D83=0,"",RES_hhdet_in_tes!D83/RES_hhdet_in_fec!D83)</f>
        <v>0.53236339631957608</v>
      </c>
      <c r="E83" s="111">
        <f>IF(RES_hhdet_in_tes!E83=0,"",RES_hhdet_in_tes!E83/RES_hhdet_in_fec!E83)</f>
        <v>0.54285290086162141</v>
      </c>
      <c r="F83" s="111">
        <f>IF(RES_hhdet_in_tes!F83=0,"",RES_hhdet_in_tes!F83/RES_hhdet_in_fec!F83)</f>
        <v>0.55343106331564662</v>
      </c>
      <c r="G83" s="111">
        <f>IF(RES_hhdet_in_tes!G83=0,"",RES_hhdet_in_tes!G83/RES_hhdet_in_fec!G83)</f>
        <v>0.56408744671583577</v>
      </c>
      <c r="H83" s="111">
        <f>IF(RES_hhdet_in_tes!H83=0,"",RES_hhdet_in_tes!H83/RES_hhdet_in_fec!H83)</f>
        <v>0.57480975998407868</v>
      </c>
      <c r="I83" s="111">
        <f>IF(RES_hhdet_in_tes!I83=0,"",RES_hhdet_in_tes!I83/RES_hhdet_in_fec!I83)</f>
        <v>0.58558178981892983</v>
      </c>
      <c r="J83" s="111">
        <f>IF(RES_hhdet_in_tes!J83=0,"",RES_hhdet_in_tes!J83/RES_hhdet_in_fec!J83)</f>
        <v>0.59636851337144769</v>
      </c>
      <c r="K83" s="111">
        <f>IF(RES_hhdet_in_tes!K83=0,"",RES_hhdet_in_tes!K83/RES_hhdet_in_fec!K83)</f>
        <v>0.60712362005964504</v>
      </c>
      <c r="L83" s="111">
        <f>IF(RES_hhdet_in_tes!L83=0,"",RES_hhdet_in_tes!L83/RES_hhdet_in_fec!L83)</f>
        <v>0.61780600675809738</v>
      </c>
      <c r="M83" s="111">
        <f>IF(RES_hhdet_in_tes!M83=0,"",RES_hhdet_in_tes!M83/RES_hhdet_in_fec!M83)</f>
        <v>0.62761865762409352</v>
      </c>
      <c r="N83" s="111">
        <f>IF(RES_hhdet_in_tes!N83=0,"",RES_hhdet_in_tes!N83/RES_hhdet_in_fec!N83)</f>
        <v>0.63612546089515865</v>
      </c>
      <c r="O83" s="111">
        <f>IF(RES_hhdet_in_tes!O83=0,"",RES_hhdet_in_tes!O83/RES_hhdet_in_fec!O83)</f>
        <v>0.64307453818846083</v>
      </c>
      <c r="P83" s="111">
        <f>IF(RES_hhdet_in_tes!P83=0,"",RES_hhdet_in_tes!P83/RES_hhdet_in_fec!P83)</f>
        <v>0.64906788879447364</v>
      </c>
      <c r="Q83" s="111">
        <f>IF(RES_hhdet_in_tes!Q83=0,"",RES_hhdet_in_tes!Q83/RES_hhdet_in_fec!Q83)</f>
        <v>0.65621907661040368</v>
      </c>
      <c r="R83" s="111">
        <f>IF(RES_hhdet_in_tes!R83=0,"",RES_hhdet_in_tes!R83/RES_hhdet_in_fec!R83)</f>
        <v>0.66693063111793227</v>
      </c>
      <c r="S83" s="111">
        <f>IF(RES_hhdet_in_tes!S83=0,"",RES_hhdet_in_tes!S83/RES_hhdet_in_fec!S83)</f>
        <v>0.67898635776100225</v>
      </c>
      <c r="T83" s="111">
        <f>IF(RES_hhdet_in_tes!T83=0,"",RES_hhdet_in_tes!T83/RES_hhdet_in_fec!T83)</f>
        <v>0.69114673356646328</v>
      </c>
      <c r="U83" s="111">
        <f>IF(RES_hhdet_in_tes!U83=0,"",RES_hhdet_in_tes!U83/RES_hhdet_in_fec!U83)</f>
        <v>0.7023798681007678</v>
      </c>
      <c r="V83" s="111">
        <f>IF(RES_hhdet_in_tes!V83=0,"",RES_hhdet_in_tes!V83/RES_hhdet_in_fec!V83)</f>
        <v>0.71180247269661046</v>
      </c>
      <c r="W83" s="111">
        <f>IF(RES_hhdet_in_tes!W83=0,"",RES_hhdet_in_tes!W83/RES_hhdet_in_fec!W83)</f>
        <v>0.71937189727424855</v>
      </c>
      <c r="X83" s="111">
        <f>IF(RES_hhdet_in_tes!X83=0,"",RES_hhdet_in_tes!X83/RES_hhdet_in_fec!X83)</f>
        <v>0.72628966286326435</v>
      </c>
      <c r="Y83" s="111">
        <f>IF(RES_hhdet_in_tes!Y83=0,"",RES_hhdet_in_tes!Y83/RES_hhdet_in_fec!Y83)</f>
        <v>0.7328089893666091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 t="str">
        <f>IF(RES_hhdet_in_tes!D85=0,"",RES_hhdet_in_tes!D85/RES_hhdet_in_fec!D85)</f>
        <v/>
      </c>
      <c r="E85" s="124">
        <f>IF(RES_hhdet_in_tes!E85=0,"",RES_hhdet_in_tes!E85/RES_hhdet_in_fec!E85)</f>
        <v>2.4005306581370869</v>
      </c>
      <c r="F85" s="124">
        <f>IF(RES_hhdet_in_tes!F85=0,"",RES_hhdet_in_tes!F85/RES_hhdet_in_fec!F85)</f>
        <v>2.4934496418555927</v>
      </c>
      <c r="G85" s="124">
        <f>IF(RES_hhdet_in_tes!G85=0,"",RES_hhdet_in_tes!G85/RES_hhdet_in_fec!G85)</f>
        <v>2.5876472736324052</v>
      </c>
      <c r="H85" s="124">
        <f>IF(RES_hhdet_in_tes!H85=0,"",RES_hhdet_in_tes!H85/RES_hhdet_in_fec!H85)</f>
        <v>2.6830389518243107</v>
      </c>
      <c r="I85" s="124">
        <f>IF(RES_hhdet_in_tes!I85=0,"",RES_hhdet_in_tes!I85/RES_hhdet_in_fec!I85)</f>
        <v>2.7797375164052291</v>
      </c>
      <c r="J85" s="124">
        <f>IF(RES_hhdet_in_tes!J85=0,"",RES_hhdet_in_tes!J85/RES_hhdet_in_fec!J85)</f>
        <v>2.878248707654639</v>
      </c>
      <c r="K85" s="124">
        <f>IF(RES_hhdet_in_tes!K85=0,"",RES_hhdet_in_tes!K85/RES_hhdet_in_fec!K85)</f>
        <v>2.978973114042418</v>
      </c>
      <c r="L85" s="124">
        <f>IF(RES_hhdet_in_tes!L85=0,"",RES_hhdet_in_tes!L85/RES_hhdet_in_fec!L85)</f>
        <v>3.0819638579110533</v>
      </c>
      <c r="M85" s="124">
        <f>IF(RES_hhdet_in_tes!M85=0,"",RES_hhdet_in_tes!M85/RES_hhdet_in_fec!M85)</f>
        <v>3.1999836589526733</v>
      </c>
      <c r="N85" s="124">
        <f>IF(RES_hhdet_in_tes!N85=0,"",RES_hhdet_in_tes!N85/RES_hhdet_in_fec!N85)</f>
        <v>3.336821182705954</v>
      </c>
      <c r="O85" s="124">
        <f>IF(RES_hhdet_in_tes!O85=0,"",RES_hhdet_in_tes!O85/RES_hhdet_in_fec!O85)</f>
        <v>3.4922323245626328</v>
      </c>
      <c r="P85" s="124">
        <f>IF(RES_hhdet_in_tes!P85=0,"",RES_hhdet_in_tes!P85/RES_hhdet_in_fec!P85)</f>
        <v>3.6510924717043665</v>
      </c>
      <c r="Q85" s="124">
        <f>IF(RES_hhdet_in_tes!Q85=0,"",RES_hhdet_in_tes!Q85/RES_hhdet_in_fec!Q85)</f>
        <v>3.7730151989604694</v>
      </c>
      <c r="R85" s="124">
        <f>IF(RES_hhdet_in_tes!R85=0,"",RES_hhdet_in_tes!R85/RES_hhdet_in_fec!R85)</f>
        <v>3.7994331861574357</v>
      </c>
      <c r="S85" s="124">
        <f>IF(RES_hhdet_in_tes!S85=0,"",RES_hhdet_in_tes!S85/RES_hhdet_in_fec!S85)</f>
        <v>3.8023685180682101</v>
      </c>
      <c r="T85" s="124">
        <f>IF(RES_hhdet_in_tes!T85=0,"",RES_hhdet_in_tes!T85/RES_hhdet_in_fec!T85)</f>
        <v>3.8056299979690702</v>
      </c>
      <c r="U85" s="124">
        <f>IF(RES_hhdet_in_tes!U85=0,"",RES_hhdet_in_tes!U85/RES_hhdet_in_fec!U85)</f>
        <v>3.8092538645255822</v>
      </c>
      <c r="V85" s="124">
        <f>IF(RES_hhdet_in_tes!V85=0,"",RES_hhdet_in_tes!V85/RES_hhdet_in_fec!V85)</f>
        <v>3.8196091954209539</v>
      </c>
      <c r="W85" s="124">
        <f>IF(RES_hhdet_in_tes!W85=0,"",RES_hhdet_in_tes!W85/RES_hhdet_in_fec!W85)</f>
        <v>3.8535973994560289</v>
      </c>
      <c r="X85" s="124">
        <f>IF(RES_hhdet_in_tes!X85=0,"",RES_hhdet_in_tes!X85/RES_hhdet_in_fec!X85)</f>
        <v>3.8954798419414041</v>
      </c>
      <c r="Y85" s="124">
        <f>IF(RES_hhdet_in_tes!Y85=0,"",RES_hhdet_in_tes!Y85/RES_hhdet_in_fec!Y85)</f>
        <v>3.9426887994866826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 t="str">
        <f>IF(RES_hhdet_in_tes!D86=0,"",RES_hhdet_in_tes!D86/RES_hhdet_in_fec!D86)</f>
        <v/>
      </c>
      <c r="E86" s="111">
        <f>IF(RES_hhdet_in_tes!E86=0,"",RES_hhdet_in_tes!E86/RES_hhdet_in_fec!E86)</f>
        <v>2.4005306581370869</v>
      </c>
      <c r="F86" s="111">
        <f>IF(RES_hhdet_in_tes!F86=0,"",RES_hhdet_in_tes!F86/RES_hhdet_in_fec!F86)</f>
        <v>2.4934496418555927</v>
      </c>
      <c r="G86" s="111">
        <f>IF(RES_hhdet_in_tes!G86=0,"",RES_hhdet_in_tes!G86/RES_hhdet_in_fec!G86)</f>
        <v>2.5876472736324052</v>
      </c>
      <c r="H86" s="111">
        <f>IF(RES_hhdet_in_tes!H86=0,"",RES_hhdet_in_tes!H86/RES_hhdet_in_fec!H86)</f>
        <v>2.6830389518243107</v>
      </c>
      <c r="I86" s="111">
        <f>IF(RES_hhdet_in_tes!I86=0,"",RES_hhdet_in_tes!I86/RES_hhdet_in_fec!I86)</f>
        <v>2.7797375164052291</v>
      </c>
      <c r="J86" s="111">
        <f>IF(RES_hhdet_in_tes!J86=0,"",RES_hhdet_in_tes!J86/RES_hhdet_in_fec!J86)</f>
        <v>2.878248707654639</v>
      </c>
      <c r="K86" s="111">
        <f>IF(RES_hhdet_in_tes!K86=0,"",RES_hhdet_in_tes!K86/RES_hhdet_in_fec!K86)</f>
        <v>2.978973114042418</v>
      </c>
      <c r="L86" s="111">
        <f>IF(RES_hhdet_in_tes!L86=0,"",RES_hhdet_in_tes!L86/RES_hhdet_in_fec!L86)</f>
        <v>3.0819638579110533</v>
      </c>
      <c r="M86" s="111">
        <f>IF(RES_hhdet_in_tes!M86=0,"",RES_hhdet_in_tes!M86/RES_hhdet_in_fec!M86)</f>
        <v>3.1999836589526733</v>
      </c>
      <c r="N86" s="111">
        <f>IF(RES_hhdet_in_tes!N86=0,"",RES_hhdet_in_tes!N86/RES_hhdet_in_fec!N86)</f>
        <v>3.336821182705954</v>
      </c>
      <c r="O86" s="111">
        <f>IF(RES_hhdet_in_tes!O86=0,"",RES_hhdet_in_tes!O86/RES_hhdet_in_fec!O86)</f>
        <v>3.4922323245626328</v>
      </c>
      <c r="P86" s="111">
        <f>IF(RES_hhdet_in_tes!P86=0,"",RES_hhdet_in_tes!P86/RES_hhdet_in_fec!P86)</f>
        <v>3.6510924717043665</v>
      </c>
      <c r="Q86" s="111">
        <f>IF(RES_hhdet_in_tes!Q86=0,"",RES_hhdet_in_tes!Q86/RES_hhdet_in_fec!Q86)</f>
        <v>3.7730151989604694</v>
      </c>
      <c r="R86" s="111">
        <f>IF(RES_hhdet_in_tes!R86=0,"",RES_hhdet_in_tes!R86/RES_hhdet_in_fec!R86)</f>
        <v>3.7994331861574357</v>
      </c>
      <c r="S86" s="111">
        <f>IF(RES_hhdet_in_tes!S86=0,"",RES_hhdet_in_tes!S86/RES_hhdet_in_fec!S86)</f>
        <v>3.8023685180682101</v>
      </c>
      <c r="T86" s="111">
        <f>IF(RES_hhdet_in_tes!T86=0,"",RES_hhdet_in_tes!T86/RES_hhdet_in_fec!T86)</f>
        <v>3.8056299979690702</v>
      </c>
      <c r="U86" s="111">
        <f>IF(RES_hhdet_in_tes!U86=0,"",RES_hhdet_in_tes!U86/RES_hhdet_in_fec!U86)</f>
        <v>3.8092538645255822</v>
      </c>
      <c r="V86" s="111">
        <f>IF(RES_hhdet_in_tes!V86=0,"",RES_hhdet_in_tes!V86/RES_hhdet_in_fec!V86)</f>
        <v>3.8196091954209539</v>
      </c>
      <c r="W86" s="111">
        <f>IF(RES_hhdet_in_tes!W86=0,"",RES_hhdet_in_tes!W86/RES_hhdet_in_fec!W86)</f>
        <v>3.8535973994560289</v>
      </c>
      <c r="X86" s="111">
        <f>IF(RES_hhdet_in_tes!X86=0,"",RES_hhdet_in_tes!X86/RES_hhdet_in_fec!X86)</f>
        <v>3.8954798419414041</v>
      </c>
      <c r="Y86" s="111">
        <f>IF(RES_hhdet_in_tes!Y86=0,"",RES_hhdet_in_tes!Y86/RES_hhdet_in_fec!Y86)</f>
        <v>3.9426887994866826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0.60519619019912008</v>
      </c>
      <c r="D87" s="124">
        <f>IF(RES_hhdet_in_tes!D87=0,"",RES_hhdet_in_tes!D87/RES_hhdet_in_fec!D87)</f>
        <v>0.60539482978665349</v>
      </c>
      <c r="E87" s="124">
        <f>IF(RES_hhdet_in_tes!E87=0,"",RES_hhdet_in_tes!E87/RES_hhdet_in_fec!E87)</f>
        <v>0.62027648110194844</v>
      </c>
      <c r="F87" s="124">
        <f>IF(RES_hhdet_in_tes!F87=0,"",RES_hhdet_in_tes!F87/RES_hhdet_in_fec!F87)</f>
        <v>0.6109068329022711</v>
      </c>
      <c r="G87" s="124">
        <f>IF(RES_hhdet_in_tes!G87=0,"",RES_hhdet_in_tes!G87/RES_hhdet_in_fec!G87)</f>
        <v>0.61364543416223172</v>
      </c>
      <c r="H87" s="124">
        <f>IF(RES_hhdet_in_tes!H87=0,"",RES_hhdet_in_tes!H87/RES_hhdet_in_fec!H87)</f>
        <v>0.6180993739538222</v>
      </c>
      <c r="I87" s="124">
        <f>IF(RES_hhdet_in_tes!I87=0,"",RES_hhdet_in_tes!I87/RES_hhdet_in_fec!I87)</f>
        <v>0.62502468377055054</v>
      </c>
      <c r="J87" s="124">
        <f>IF(RES_hhdet_in_tes!J87=0,"",RES_hhdet_in_tes!J87/RES_hhdet_in_fec!J87)</f>
        <v>0.63019667691889303</v>
      </c>
      <c r="K87" s="124">
        <f>IF(RES_hhdet_in_tes!K87=0,"",RES_hhdet_in_tes!K87/RES_hhdet_in_fec!K87)</f>
        <v>0.63768546288041439</v>
      </c>
      <c r="L87" s="124">
        <f>IF(RES_hhdet_in_tes!L87=0,"",RES_hhdet_in_tes!L87/RES_hhdet_in_fec!L87)</f>
        <v>0.64459679440864293</v>
      </c>
      <c r="M87" s="124">
        <f>IF(RES_hhdet_in_tes!M87=0,"",RES_hhdet_in_tes!M87/RES_hhdet_in_fec!M87)</f>
        <v>0.65214838393934804</v>
      </c>
      <c r="N87" s="124">
        <f>IF(RES_hhdet_in_tes!N87=0,"",RES_hhdet_in_tes!N87/RES_hhdet_in_fec!N87)</f>
        <v>0.65783685121029634</v>
      </c>
      <c r="O87" s="124">
        <f>IF(RES_hhdet_in_tes!O87=0,"",RES_hhdet_in_tes!O87/RES_hhdet_in_fec!O87)</f>
        <v>0.67042011244945077</v>
      </c>
      <c r="P87" s="124">
        <f>IF(RES_hhdet_in_tes!P87=0,"",RES_hhdet_in_tes!P87/RES_hhdet_in_fec!P87)</f>
        <v>0.69056484898326909</v>
      </c>
      <c r="Q87" s="124">
        <f>IF(RES_hhdet_in_tes!Q87=0,"",RES_hhdet_in_tes!Q87/RES_hhdet_in_fec!Q87)</f>
        <v>0.70438273575929289</v>
      </c>
      <c r="R87" s="124">
        <f>IF(RES_hhdet_in_tes!R87=0,"",RES_hhdet_in_tes!R87/RES_hhdet_in_fec!R87)</f>
        <v>0.71893715994714691</v>
      </c>
      <c r="S87" s="124">
        <f>IF(RES_hhdet_in_tes!S87=0,"",RES_hhdet_in_tes!S87/RES_hhdet_in_fec!S87)</f>
        <v>0.73206365284077124</v>
      </c>
      <c r="T87" s="124">
        <f>IF(RES_hhdet_in_tes!T87=0,"",RES_hhdet_in_tes!T87/RES_hhdet_in_fec!T87)</f>
        <v>0.74469273718900775</v>
      </c>
      <c r="U87" s="124">
        <f>IF(RES_hhdet_in_tes!U87=0,"",RES_hhdet_in_tes!U87/RES_hhdet_in_fec!U87)</f>
        <v>0.7531944853597935</v>
      </c>
      <c r="V87" s="124">
        <f>IF(RES_hhdet_in_tes!V87=0,"",RES_hhdet_in_tes!V87/RES_hhdet_in_fec!V87)</f>
        <v>0.76396998480106315</v>
      </c>
      <c r="W87" s="124">
        <f>IF(RES_hhdet_in_tes!W87=0,"",RES_hhdet_in_tes!W87/RES_hhdet_in_fec!W87)</f>
        <v>0.7779079511517295</v>
      </c>
      <c r="X87" s="124">
        <f>IF(RES_hhdet_in_tes!X87=0,"",RES_hhdet_in_tes!X87/RES_hhdet_in_fec!X87)</f>
        <v>0.79513549751315715</v>
      </c>
      <c r="Y87" s="124">
        <f>IF(RES_hhdet_in_tes!Y87=0,"",RES_hhdet_in_tes!Y87/RES_hhdet_in_fec!Y87)</f>
        <v>0.80099133387264854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0.54084475277985256</v>
      </c>
      <c r="D88" s="111">
        <f>IF(RES_hhdet_in_tes!D88=0,"",RES_hhdet_in_tes!D88/RES_hhdet_in_fec!D88)</f>
        <v>0.55382714915513631</v>
      </c>
      <c r="E88" s="111">
        <f>IF(RES_hhdet_in_tes!E88=0,"",RES_hhdet_in_tes!E88/RES_hhdet_in_fec!E88)</f>
        <v>0.56693313641825982</v>
      </c>
      <c r="F88" s="111">
        <f>IF(RES_hhdet_in_tes!F88=0,"",RES_hhdet_in_tes!F88/RES_hhdet_in_fec!F88)</f>
        <v>0.58014989625987123</v>
      </c>
      <c r="G88" s="111">
        <f>IF(RES_hhdet_in_tes!G88=0,"",RES_hhdet_in_tes!G88/RES_hhdet_in_fec!G88)</f>
        <v>0.59346438833659676</v>
      </c>
      <c r="H88" s="111">
        <f>IF(RES_hhdet_in_tes!H88=0,"",RES_hhdet_in_tes!H88/RES_hhdet_in_fec!H88)</f>
        <v>0.60686125570640781</v>
      </c>
      <c r="I88" s="111">
        <f>IF(RES_hhdet_in_tes!I88=0,"",RES_hhdet_in_tes!I88/RES_hhdet_in_fec!I88)</f>
        <v>0.62032024085176507</v>
      </c>
      <c r="J88" s="111">
        <f>IF(RES_hhdet_in_tes!J88=0,"",RES_hhdet_in_tes!J88/RES_hhdet_in_fec!J88)</f>
        <v>0.63379758488869953</v>
      </c>
      <c r="K88" s="111">
        <f>IF(RES_hhdet_in_tes!K88=0,"",RES_hhdet_in_tes!K88/RES_hhdet_in_fec!K88)</f>
        <v>0.64723542560882619</v>
      </c>
      <c r="L88" s="111">
        <f>IF(RES_hhdet_in_tes!L88=0,"",RES_hhdet_in_tes!L88/RES_hhdet_in_fec!L88)</f>
        <v>0.66058240719870931</v>
      </c>
      <c r="M88" s="111">
        <f>IF(RES_hhdet_in_tes!M88=0,"",RES_hhdet_in_tes!M88/RES_hhdet_in_fec!M88)</f>
        <v>0.67284270764967302</v>
      </c>
      <c r="N88" s="111">
        <f>IF(RES_hhdet_in_tes!N88=0,"",RES_hhdet_in_tes!N88/RES_hhdet_in_fec!N88)</f>
        <v>0.68347143228329021</v>
      </c>
      <c r="O88" s="111">
        <f>IF(RES_hhdet_in_tes!O88=0,"",RES_hhdet_in_tes!O88/RES_hhdet_in_fec!O88)</f>
        <v>0.6921538746361604</v>
      </c>
      <c r="P88" s="111">
        <f>IF(RES_hhdet_in_tes!P88=0,"",RES_hhdet_in_tes!P88/RES_hhdet_in_fec!P88)</f>
        <v>0.69964219559459928</v>
      </c>
      <c r="Q88" s="111">
        <f>IF(RES_hhdet_in_tes!Q88=0,"",RES_hhdet_in_tes!Q88/RES_hhdet_in_fec!Q88)</f>
        <v>0.70857716254714775</v>
      </c>
      <c r="R88" s="111">
        <f>IF(RES_hhdet_in_tes!R88=0,"",RES_hhdet_in_tes!R88/RES_hhdet_in_fec!R88)</f>
        <v>0.72196058751075887</v>
      </c>
      <c r="S88" s="111">
        <f>IF(RES_hhdet_in_tes!S88=0,"",RES_hhdet_in_tes!S88/RES_hhdet_in_fec!S88)</f>
        <v>0.73702347243525179</v>
      </c>
      <c r="T88" s="111">
        <f>IF(RES_hhdet_in_tes!T88=0,"",RES_hhdet_in_tes!T88/RES_hhdet_in_fec!T88)</f>
        <v>0.75221711001673586</v>
      </c>
      <c r="U88" s="111">
        <f>IF(RES_hhdet_in_tes!U88=0,"",RES_hhdet_in_tes!U88/RES_hhdet_in_fec!U88)</f>
        <v>0.76625221696973211</v>
      </c>
      <c r="V88" s="111">
        <f>IF(RES_hhdet_in_tes!V88=0,"",RES_hhdet_in_tes!V88/RES_hhdet_in_fec!V88)</f>
        <v>0.77802517872627297</v>
      </c>
      <c r="W88" s="111">
        <f>IF(RES_hhdet_in_tes!W88=0,"",RES_hhdet_in_tes!W88/RES_hhdet_in_fec!W88)</f>
        <v>0.78748270664916531</v>
      </c>
      <c r="X88" s="111">
        <f>IF(RES_hhdet_in_tes!X88=0,"",RES_hhdet_in_tes!X88/RES_hhdet_in_fec!X88)</f>
        <v>0.79505545280542189</v>
      </c>
      <c r="Y88" s="111">
        <f>IF(RES_hhdet_in_tes!Y88=0,"",RES_hhdet_in_tes!Y88/RES_hhdet_in_fec!Y88)</f>
        <v>0.8021920352877735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0.72832277727993122</v>
      </c>
      <c r="F89" s="111">
        <f>IF(RES_hhdet_in_tes!F89=0,"",RES_hhdet_in_tes!F89/RES_hhdet_in_fec!F89)</f>
        <v>0.73750647372836164</v>
      </c>
      <c r="G89" s="111">
        <f>IF(RES_hhdet_in_tes!G89=0,"",RES_hhdet_in_tes!G89/RES_hhdet_in_fec!G89)</f>
        <v>0.7544117249338943</v>
      </c>
      <c r="H89" s="111">
        <f>IF(RES_hhdet_in_tes!H89=0,"",RES_hhdet_in_tes!H89/RES_hhdet_in_fec!H89)</f>
        <v>0.75654043343939248</v>
      </c>
      <c r="I89" s="111">
        <f>IF(RES_hhdet_in_tes!I89=0,"",RES_hhdet_in_tes!I89/RES_hhdet_in_fec!I89)</f>
        <v>0.76958119281377224</v>
      </c>
      <c r="J89" s="111">
        <f>IF(RES_hhdet_in_tes!J89=0,"",RES_hhdet_in_tes!J89/RES_hhdet_in_fec!J89)</f>
        <v>0.78285386381064404</v>
      </c>
      <c r="K89" s="111">
        <f>IF(RES_hhdet_in_tes!K89=0,"",RES_hhdet_in_tes!K89/RES_hhdet_in_fec!K89)</f>
        <v>0.7899561417837071</v>
      </c>
      <c r="L89" s="111">
        <f>IF(RES_hhdet_in_tes!L89=0,"",RES_hhdet_in_tes!L89/RES_hhdet_in_fec!L89)</f>
        <v>0.80323951805273486</v>
      </c>
      <c r="M89" s="111">
        <f>IF(RES_hhdet_in_tes!M89=0,"",RES_hhdet_in_tes!M89/RES_hhdet_in_fec!M89)</f>
        <v>0.82812874404468051</v>
      </c>
      <c r="N89" s="111">
        <f>IF(RES_hhdet_in_tes!N89=0,"",RES_hhdet_in_tes!N89/RES_hhdet_in_fec!N89)</f>
        <v>0.83865236576037461</v>
      </c>
      <c r="O89" s="111">
        <f>IF(RES_hhdet_in_tes!O89=0,"",RES_hhdet_in_tes!O89/RES_hhdet_in_fec!O89)</f>
        <v>0.84736659619701193</v>
      </c>
      <c r="P89" s="111">
        <f>IF(RES_hhdet_in_tes!P89=0,"",RES_hhdet_in_tes!P89/RES_hhdet_in_fec!P89)</f>
        <v>0.84335742376199174</v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0.86833017654205702</v>
      </c>
      <c r="S89" s="111">
        <f>IF(RES_hhdet_in_tes!S89=0,"",RES_hhdet_in_tes!S89/RES_hhdet_in_fec!S89)</f>
        <v>0.87322780653505372</v>
      </c>
      <c r="T89" s="111">
        <f>IF(RES_hhdet_in_tes!T89=0,"",RES_hhdet_in_tes!T89/RES_hhdet_in_fec!T89)</f>
        <v>0.87930023886293973</v>
      </c>
      <c r="U89" s="111">
        <f>IF(RES_hhdet_in_tes!U89=0,"",RES_hhdet_in_tes!U89/RES_hhdet_in_fec!U89)</f>
        <v>0.8874067597991171</v>
      </c>
      <c r="V89" s="111">
        <f>IF(RES_hhdet_in_tes!V89=0,"",RES_hhdet_in_tes!V89/RES_hhdet_in_fec!V89)</f>
        <v>0.88825907132452731</v>
      </c>
      <c r="W89" s="111">
        <f>IF(RES_hhdet_in_tes!W89=0,"",RES_hhdet_in_tes!W89/RES_hhdet_in_fec!W89)</f>
        <v>0.90389535174871838</v>
      </c>
      <c r="X89" s="111">
        <f>IF(RES_hhdet_in_tes!X89=0,"",RES_hhdet_in_tes!X89/RES_hhdet_in_fec!X89)</f>
        <v>0.90195445780376504</v>
      </c>
      <c r="Y89" s="111">
        <f>IF(RES_hhdet_in_tes!Y89=0,"",RES_hhdet_in_tes!Y89/RES_hhdet_in_fec!Y89)</f>
        <v>0.91597988984377754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0.56693313641825982</v>
      </c>
      <c r="F90" s="112">
        <f>IF(RES_hhdet_in_tes!F90=0,"",RES_hhdet_in_tes!F90/RES_hhdet_in_fec!F90)</f>
        <v>0.58014989625987123</v>
      </c>
      <c r="G90" s="112">
        <f>IF(RES_hhdet_in_tes!G90=0,"",RES_hhdet_in_tes!G90/RES_hhdet_in_fec!G90)</f>
        <v>0.59346438833659676</v>
      </c>
      <c r="H90" s="112">
        <f>IF(RES_hhdet_in_tes!H90=0,"",RES_hhdet_in_tes!H90/RES_hhdet_in_fec!H90)</f>
        <v>0.60686125570640781</v>
      </c>
      <c r="I90" s="112">
        <f>IF(RES_hhdet_in_tes!I90=0,"",RES_hhdet_in_tes!I90/RES_hhdet_in_fec!I90)</f>
        <v>0.62032024085176507</v>
      </c>
      <c r="J90" s="112">
        <f>IF(RES_hhdet_in_tes!J90=0,"",RES_hhdet_in_tes!J90/RES_hhdet_in_fec!J90)</f>
        <v>0.63379758488869953</v>
      </c>
      <c r="K90" s="112">
        <f>IF(RES_hhdet_in_tes!K90=0,"",RES_hhdet_in_tes!K90/RES_hhdet_in_fec!K90)</f>
        <v>0.64723542560882619</v>
      </c>
      <c r="L90" s="112">
        <f>IF(RES_hhdet_in_tes!L90=0,"",RES_hhdet_in_tes!L90/RES_hhdet_in_fec!L90)</f>
        <v>0.66058240719870931</v>
      </c>
      <c r="M90" s="112">
        <f>IF(RES_hhdet_in_tes!M90=0,"",RES_hhdet_in_tes!M90/RES_hhdet_in_fec!M90)</f>
        <v>0.67284270764967302</v>
      </c>
      <c r="N90" s="112">
        <f>IF(RES_hhdet_in_tes!N90=0,"",RES_hhdet_in_tes!N90/RES_hhdet_in_fec!N90)</f>
        <v>0.6834714322832901</v>
      </c>
      <c r="O90" s="112">
        <f>IF(RES_hhdet_in_tes!O90=0,"",RES_hhdet_in_tes!O90/RES_hhdet_in_fec!O90)</f>
        <v>0.6921538746361604</v>
      </c>
      <c r="P90" s="112">
        <f>IF(RES_hhdet_in_tes!P90=0,"",RES_hhdet_in_tes!P90/RES_hhdet_in_fec!P90)</f>
        <v>0.69964219559459928</v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0.72196058751075887</v>
      </c>
      <c r="S90" s="112">
        <f>IF(RES_hhdet_in_tes!S90=0,"",RES_hhdet_in_tes!S90/RES_hhdet_in_fec!S90)</f>
        <v>0.73702347243525168</v>
      </c>
      <c r="T90" s="112">
        <f>IF(RES_hhdet_in_tes!T90=0,"",RES_hhdet_in_tes!T90/RES_hhdet_in_fec!T90)</f>
        <v>0.75221711001673586</v>
      </c>
      <c r="U90" s="112">
        <f>IF(RES_hhdet_in_tes!U90=0,"",RES_hhdet_in_tes!U90/RES_hhdet_in_fec!U90)</f>
        <v>0.76625221696973211</v>
      </c>
      <c r="V90" s="112">
        <f>IF(RES_hhdet_in_tes!V90=0,"",RES_hhdet_in_tes!V90/RES_hhdet_in_fec!V90)</f>
        <v>0.77802517872627308</v>
      </c>
      <c r="W90" s="112">
        <f>IF(RES_hhdet_in_tes!W90=0,"",RES_hhdet_in_tes!W90/RES_hhdet_in_fec!W90)</f>
        <v>0.78748270664916531</v>
      </c>
      <c r="X90" s="112">
        <f>IF(RES_hhdet_in_tes!X90=0,"",RES_hhdet_in_tes!X90/RES_hhdet_in_fec!X90)</f>
        <v>0.79505545280542189</v>
      </c>
      <c r="Y90" s="112">
        <f>IF(RES_hhdet_in_tes!Y90=0,"",RES_hhdet_in_tes!Y90/RES_hhdet_in_fec!Y90)</f>
        <v>0.8021920352877735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>
        <f>IF(RES_hhdet_in_tes!F91=0,"",RES_hhdet_in_tes!F91/RES_hhdet_in_fec!F91)</f>
        <v>1</v>
      </c>
      <c r="G91" s="113">
        <f>IF(RES_hhdet_in_tes!G91=0,"",RES_hhdet_in_tes!G91/RES_hhdet_in_fec!G91)</f>
        <v>1</v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 t="str">
        <f>IF(RES_hhdet_in_tes!C92=0,"",RES_hhdet_in_tes!C92/RES_hhdet_in_fec!C92)</f>
        <v/>
      </c>
      <c r="D92" s="112" t="str">
        <f>IF(RES_hhdet_in_tes!D92=0,"",RES_hhdet_in_tes!D92/RES_hhdet_in_fec!D92)</f>
        <v/>
      </c>
      <c r="E92" s="112" t="str">
        <f>IF(RES_hhdet_in_tes!E92=0,"",RES_hhdet_in_tes!E92/RES_hhdet_in_fec!E92)</f>
        <v/>
      </c>
      <c r="F92" s="112" t="str">
        <f>IF(RES_hhdet_in_tes!F92=0,"",RES_hhdet_in_tes!F92/RES_hhdet_in_fec!F92)</f>
        <v/>
      </c>
      <c r="G92" s="112" t="str">
        <f>IF(RES_hhdet_in_tes!G92=0,"",RES_hhdet_in_tes!G92/RES_hhdet_in_fec!G92)</f>
        <v/>
      </c>
      <c r="H92" s="112" t="str">
        <f>IF(RES_hhdet_in_tes!H92=0,"",RES_hhdet_in_tes!H92/RES_hhdet_in_fec!H92)</f>
        <v/>
      </c>
      <c r="I92" s="112" t="str">
        <f>IF(RES_hhdet_in_tes!I92=0,"",RES_hhdet_in_tes!I92/RES_hhdet_in_fec!I92)</f>
        <v/>
      </c>
      <c r="J92" s="112" t="str">
        <f>IF(RES_hhdet_in_tes!J92=0,"",RES_hhdet_in_tes!J92/RES_hhdet_in_fec!J92)</f>
        <v/>
      </c>
      <c r="K92" s="112" t="str">
        <f>IF(RES_hhdet_in_tes!K92=0,"",RES_hhdet_in_tes!K92/RES_hhdet_in_fec!K92)</f>
        <v/>
      </c>
      <c r="L92" s="112" t="str">
        <f>IF(RES_hhdet_in_tes!L92=0,"",RES_hhdet_in_tes!L92/RES_hhdet_in_fec!L92)</f>
        <v/>
      </c>
      <c r="M92" s="112" t="str">
        <f>IF(RES_hhdet_in_tes!M92=0,"",RES_hhdet_in_tes!M92/RES_hhdet_in_fec!M92)</f>
        <v/>
      </c>
      <c r="N92" s="112" t="str">
        <f>IF(RES_hhdet_in_tes!N92=0,"",RES_hhdet_in_tes!N92/RES_hhdet_in_fec!N92)</f>
        <v/>
      </c>
      <c r="O92" s="112" t="str">
        <f>IF(RES_hhdet_in_tes!O92=0,"",RES_hhdet_in_tes!O92/RES_hhdet_in_fec!O92)</f>
        <v/>
      </c>
      <c r="P92" s="112" t="str">
        <f>IF(RES_hhdet_in_tes!P92=0,"",RES_hhdet_in_tes!P92/RES_hhdet_in_fec!P92)</f>
        <v/>
      </c>
      <c r="Q92" s="112" t="str">
        <f>IF(RES_hhdet_in_tes!Q92=0,"",RES_hhdet_in_tes!Q92/RES_hhdet_in_fec!Q92)</f>
        <v/>
      </c>
      <c r="R92" s="112" t="str">
        <f>IF(RES_hhdet_in_tes!R92=0,"",RES_hhdet_in_tes!R92/RES_hhdet_in_fec!R92)</f>
        <v/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 t="str">
        <f>IF(RES_hhdet_in_tes!V92=0,"",RES_hhdet_in_tes!V92/RES_hhdet_in_fec!V92)</f>
        <v/>
      </c>
      <c r="W92" s="112" t="str">
        <f>IF(RES_hhdet_in_tes!W92=0,"",RES_hhdet_in_tes!W92/RES_hhdet_in_fec!W92)</f>
        <v/>
      </c>
      <c r="X92" s="112" t="str">
        <f>IF(RES_hhdet_in_tes!X92=0,"",RES_hhdet_in_tes!X92/RES_hhdet_in_fec!X92)</f>
        <v/>
      </c>
      <c r="Y92" s="112" t="str">
        <f>IF(RES_hhdet_in_tes!Y92=0,"",RES_hhdet_in_tes!Y92/RES_hhdet_in_fec!Y92)</f>
        <v/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 t="str">
        <f>IF(RES_hhdet_in_tes!R93=0,"",RES_hhdet_in_tes!R93/RES_hhdet_in_fec!R93)</f>
        <v/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 t="str">
        <f>IF(RES_hhdet_in_tes!R94=0,"",RES_hhdet_in_tes!R94/RES_hhdet_in_fec!R94)</f>
        <v/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 t="str">
        <f>IF(RES_hhdet_in_tes!R95=0,"",RES_hhdet_in_tes!R95/RES_hhdet_in_fec!R95)</f>
        <v/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0.60679511286433274</v>
      </c>
      <c r="D96" s="112">
        <f>IF(RES_hhdet_in_tes!D96=0,"",RES_hhdet_in_tes!D96/RES_hhdet_in_fec!D96)</f>
        <v>0.60824036096739409</v>
      </c>
      <c r="E96" s="112">
        <f>IF(RES_hhdet_in_tes!E96=0,"",RES_hhdet_in_tes!E96/RES_hhdet_in_fec!E96)</f>
        <v>0.60982254969743754</v>
      </c>
      <c r="F96" s="112">
        <f>IF(RES_hhdet_in_tes!F96=0,"",RES_hhdet_in_tes!F96/RES_hhdet_in_fec!F96)</f>
        <v>0.61142382829094355</v>
      </c>
      <c r="G96" s="112">
        <f>IF(RES_hhdet_in_tes!G96=0,"",RES_hhdet_in_tes!G96/RES_hhdet_in_fec!G96)</f>
        <v>0.61315228969457347</v>
      </c>
      <c r="H96" s="112">
        <f>IF(RES_hhdet_in_tes!H96=0,"",RES_hhdet_in_tes!H96/RES_hhdet_in_fec!H96)</f>
        <v>0.61499573253440942</v>
      </c>
      <c r="I96" s="112">
        <f>IF(RES_hhdet_in_tes!I96=0,"",RES_hhdet_in_tes!I96/RES_hhdet_in_fec!I96)</f>
        <v>0.61698219048628555</v>
      </c>
      <c r="J96" s="112">
        <f>IF(RES_hhdet_in_tes!J96=0,"",RES_hhdet_in_tes!J96/RES_hhdet_in_fec!J96)</f>
        <v>0.61922407009671532</v>
      </c>
      <c r="K96" s="112">
        <f>IF(RES_hhdet_in_tes!K96=0,"",RES_hhdet_in_tes!K96/RES_hhdet_in_fec!K96)</f>
        <v>0.62182067294718979</v>
      </c>
      <c r="L96" s="112">
        <f>IF(RES_hhdet_in_tes!L96=0,"",RES_hhdet_in_tes!L96/RES_hhdet_in_fec!L96)</f>
        <v>0.62480614073568119</v>
      </c>
      <c r="M96" s="112">
        <f>IF(RES_hhdet_in_tes!M96=0,"",RES_hhdet_in_tes!M96/RES_hhdet_in_fec!M96)</f>
        <v>0.63048187458469584</v>
      </c>
      <c r="N96" s="112">
        <f>IF(RES_hhdet_in_tes!N96=0,"",RES_hhdet_in_tes!N96/RES_hhdet_in_fec!N96)</f>
        <v>0.63984064853367917</v>
      </c>
      <c r="O96" s="112">
        <f>IF(RES_hhdet_in_tes!O96=0,"",RES_hhdet_in_tes!O96/RES_hhdet_in_fec!O96)</f>
        <v>0.65411156224761757</v>
      </c>
      <c r="P96" s="112">
        <f>IF(RES_hhdet_in_tes!P96=0,"",RES_hhdet_in_tes!P96/RES_hhdet_in_fec!P96)</f>
        <v>0.67261802764079981</v>
      </c>
      <c r="Q96" s="112">
        <f>IF(RES_hhdet_in_tes!Q96=0,"",RES_hhdet_in_tes!Q96/RES_hhdet_in_fec!Q96)</f>
        <v>0.69047282931939913</v>
      </c>
      <c r="R96" s="112">
        <f>IF(RES_hhdet_in_tes!R96=0,"",RES_hhdet_in_tes!R96/RES_hhdet_in_fec!R96)</f>
        <v>0.70255587629099003</v>
      </c>
      <c r="S96" s="112">
        <f>IF(RES_hhdet_in_tes!S96=0,"",RES_hhdet_in_tes!S96/RES_hhdet_in_fec!S96)</f>
        <v>0.71426226606798182</v>
      </c>
      <c r="T96" s="112">
        <f>IF(RES_hhdet_in_tes!T96=0,"",RES_hhdet_in_tes!T96/RES_hhdet_in_fec!T96)</f>
        <v>0.72587780799853108</v>
      </c>
      <c r="U96" s="112">
        <f>IF(RES_hhdet_in_tes!U96=0,"",RES_hhdet_in_tes!U96/RES_hhdet_in_fec!U96)</f>
        <v>0.73751926991447125</v>
      </c>
      <c r="V96" s="112">
        <f>IF(RES_hhdet_in_tes!V96=0,"",RES_hhdet_in_tes!V96/RES_hhdet_in_fec!V96)</f>
        <v>0.74895565675957299</v>
      </c>
      <c r="W96" s="112">
        <f>IF(RES_hhdet_in_tes!W96=0,"",RES_hhdet_in_tes!W96/RES_hhdet_in_fec!W96)</f>
        <v>0.75940087195440586</v>
      </c>
      <c r="X96" s="112">
        <f>IF(RES_hhdet_in_tes!X96=0,"",RES_hhdet_in_tes!X96/RES_hhdet_in_fec!X96)</f>
        <v>0.77098160574228913</v>
      </c>
      <c r="Y96" s="112">
        <f>IF(RES_hhdet_in_tes!Y96=0,"",RES_hhdet_in_tes!Y96/RES_hhdet_in_fec!Y96)</f>
        <v>0.78178572648792111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 t="str">
        <f>IF(RES_hhdet_in_tes!C97=0,"",RES_hhdet_in_tes!C97/RES_hhdet_in_fec!C97)</f>
        <v/>
      </c>
      <c r="D97" s="113" t="str">
        <f>IF(RES_hhdet_in_tes!D97=0,"",RES_hhdet_in_tes!D97/RES_hhdet_in_fec!D97)</f>
        <v/>
      </c>
      <c r="E97" s="113">
        <f>IF(RES_hhdet_in_tes!E97=0,"",RES_hhdet_in_tes!E97/RES_hhdet_in_fec!E97)</f>
        <v>0.76193776019779524</v>
      </c>
      <c r="F97" s="113">
        <f>IF(RES_hhdet_in_tes!F97=0,"",RES_hhdet_in_tes!F97/RES_hhdet_in_fec!F97)</f>
        <v>0.76186124805484656</v>
      </c>
      <c r="G97" s="113">
        <f>IF(RES_hhdet_in_tes!G97=0,"",RES_hhdet_in_tes!G97/RES_hhdet_in_fec!G97)</f>
        <v>0.76934541504777654</v>
      </c>
      <c r="H97" s="113">
        <f>IF(RES_hhdet_in_tes!H97=0,"",RES_hhdet_in_tes!H97/RES_hhdet_in_fec!H97)</f>
        <v>0.76276026152050691</v>
      </c>
      <c r="I97" s="113">
        <f>IF(RES_hhdet_in_tes!I97=0,"",RES_hhdet_in_tes!I97/RES_hhdet_in_fec!I97)</f>
        <v>0.76707406000834744</v>
      </c>
      <c r="J97" s="113">
        <f>IF(RES_hhdet_in_tes!J97=0,"",RES_hhdet_in_tes!J97/RES_hhdet_in_fec!J97)</f>
        <v>0.77210504004361058</v>
      </c>
      <c r="K97" s="113">
        <f>IF(RES_hhdet_in_tes!K97=0,"",RES_hhdet_in_tes!K97/RES_hhdet_in_fec!K97)</f>
        <v>0.77119250542563533</v>
      </c>
      <c r="L97" s="113">
        <f>IF(RES_hhdet_in_tes!L97=0,"",RES_hhdet_in_tes!L97/RES_hhdet_in_fec!L97)</f>
        <v>0.77737958848688193</v>
      </c>
      <c r="M97" s="113">
        <f>IF(RES_hhdet_in_tes!M97=0,"",RES_hhdet_in_tes!M97/RES_hhdet_in_fec!M97)</f>
        <v>0.79984961397485377</v>
      </c>
      <c r="N97" s="113">
        <f>IF(RES_hhdet_in_tes!N97=0,"",RES_hhdet_in_tes!N97/RES_hhdet_in_fec!N97)</f>
        <v>0.81045064091815899</v>
      </c>
      <c r="O97" s="113">
        <f>IF(RES_hhdet_in_tes!O97=0,"",RES_hhdet_in_tes!O97/RES_hhdet_in_fec!O97)</f>
        <v>0.82361735462950814</v>
      </c>
      <c r="P97" s="113">
        <f>IF(RES_hhdet_in_tes!P97=0,"",RES_hhdet_in_tes!P97/RES_hhdet_in_fec!P97)</f>
        <v>0.8260853563764019</v>
      </c>
      <c r="Q97" s="113">
        <f>IF(RES_hhdet_in_tes!Q97=0,"",RES_hhdet_in_tes!Q97/RES_hhdet_in_fec!Q97)</f>
        <v>0.8461747492135191</v>
      </c>
      <c r="R97" s="113">
        <f>IF(RES_hhdet_in_tes!R97=0,"",RES_hhdet_in_tes!R97/RES_hhdet_in_fec!R97)</f>
        <v>0.85713513343758452</v>
      </c>
      <c r="S97" s="113">
        <f>IF(RES_hhdet_in_tes!S97=0,"",RES_hhdet_in_tes!S97/RES_hhdet_in_fec!S97)</f>
        <v>0.86004568178573404</v>
      </c>
      <c r="T97" s="113">
        <f>IF(RES_hhdet_in_tes!T97=0,"",RES_hhdet_in_tes!T97/RES_hhdet_in_fec!T97)</f>
        <v>0.86404518287139087</v>
      </c>
      <c r="U97" s="113">
        <f>IF(RES_hhdet_in_tes!U97=0,"",RES_hhdet_in_tes!U97/RES_hhdet_in_fec!U97)</f>
        <v>0.87104876588814917</v>
      </c>
      <c r="V97" s="113">
        <f>IF(RES_hhdet_in_tes!V97=0,"",RES_hhdet_in_tes!V97/RES_hhdet_in_fec!V97)</f>
        <v>0.87117335208515467</v>
      </c>
      <c r="W97" s="113">
        <f>IF(RES_hhdet_in_tes!W97=0,"",RES_hhdet_in_tes!W97/RES_hhdet_in_fec!W97)</f>
        <v>0.88913071534223398</v>
      </c>
      <c r="X97" s="113">
        <f>IF(RES_hhdet_in_tes!X97=0,"",RES_hhdet_in_tes!X97/RES_hhdet_in_fec!X97)</f>
        <v>0.88858634432256811</v>
      </c>
      <c r="Y97" s="113">
        <f>IF(RES_hhdet_in_tes!Y97=0,"",RES_hhdet_in_tes!Y97/RES_hhdet_in_fec!Y97)</f>
        <v>0.90613243434527169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 t="str">
        <f>IF(RES_hhdet_in_tes!C98=0,"",RES_hhdet_in_tes!C98/RES_hhdet_in_fec!C98)</f>
        <v/>
      </c>
      <c r="D98" s="111" t="str">
        <f>IF(RES_hhdet_in_tes!D98=0,"",RES_hhdet_in_tes!D98/RES_hhdet_in_fec!D98)</f>
        <v/>
      </c>
      <c r="E98" s="111">
        <f>IF(RES_hhdet_in_tes!E98=0,"",RES_hhdet_in_tes!E98/RES_hhdet_in_fec!E98)</f>
        <v>0.60982254969743754</v>
      </c>
      <c r="F98" s="111">
        <f>IF(RES_hhdet_in_tes!F98=0,"",RES_hhdet_in_tes!F98/RES_hhdet_in_fec!F98)</f>
        <v>0.61142382829094355</v>
      </c>
      <c r="G98" s="111">
        <f>IF(RES_hhdet_in_tes!G98=0,"",RES_hhdet_in_tes!G98/RES_hhdet_in_fec!G98)</f>
        <v>0.61315228969457358</v>
      </c>
      <c r="H98" s="111">
        <f>IF(RES_hhdet_in_tes!H98=0,"",RES_hhdet_in_tes!H98/RES_hhdet_in_fec!H98)</f>
        <v>0.61499573253440942</v>
      </c>
      <c r="I98" s="111">
        <f>IF(RES_hhdet_in_tes!I98=0,"",RES_hhdet_in_tes!I98/RES_hhdet_in_fec!I98)</f>
        <v>0.61698219048628555</v>
      </c>
      <c r="J98" s="111">
        <f>IF(RES_hhdet_in_tes!J98=0,"",RES_hhdet_in_tes!J98/RES_hhdet_in_fec!J98)</f>
        <v>0.61922407009671532</v>
      </c>
      <c r="K98" s="111">
        <f>IF(RES_hhdet_in_tes!K98=0,"",RES_hhdet_in_tes!K98/RES_hhdet_in_fec!K98)</f>
        <v>0.62182067294718979</v>
      </c>
      <c r="L98" s="111">
        <f>IF(RES_hhdet_in_tes!L98=0,"",RES_hhdet_in_tes!L98/RES_hhdet_in_fec!L98)</f>
        <v>0.62480614073568119</v>
      </c>
      <c r="M98" s="111">
        <f>IF(RES_hhdet_in_tes!M98=0,"",RES_hhdet_in_tes!M98/RES_hhdet_in_fec!M98)</f>
        <v>0.63048187458469584</v>
      </c>
      <c r="N98" s="111">
        <f>IF(RES_hhdet_in_tes!N98=0,"",RES_hhdet_in_tes!N98/RES_hhdet_in_fec!N98)</f>
        <v>0.63984064853367917</v>
      </c>
      <c r="O98" s="111">
        <f>IF(RES_hhdet_in_tes!O98=0,"",RES_hhdet_in_tes!O98/RES_hhdet_in_fec!O98)</f>
        <v>0.65411156224761757</v>
      </c>
      <c r="P98" s="111">
        <f>IF(RES_hhdet_in_tes!P98=0,"",RES_hhdet_in_tes!P98/RES_hhdet_in_fec!P98)</f>
        <v>0.67261802764079981</v>
      </c>
      <c r="Q98" s="111">
        <f>IF(RES_hhdet_in_tes!Q98=0,"",RES_hhdet_in_tes!Q98/RES_hhdet_in_fec!Q98)</f>
        <v>0.69047282931939913</v>
      </c>
      <c r="R98" s="111">
        <f>IF(RES_hhdet_in_tes!R98=0,"",RES_hhdet_in_tes!R98/RES_hhdet_in_fec!R98)</f>
        <v>0.70255587629099014</v>
      </c>
      <c r="S98" s="111">
        <f>IF(RES_hhdet_in_tes!S98=0,"",RES_hhdet_in_tes!S98/RES_hhdet_in_fec!S98)</f>
        <v>0.71426226606798182</v>
      </c>
      <c r="T98" s="111">
        <f>IF(RES_hhdet_in_tes!T98=0,"",RES_hhdet_in_tes!T98/RES_hhdet_in_fec!T98)</f>
        <v>0.72587780799853108</v>
      </c>
      <c r="U98" s="111">
        <f>IF(RES_hhdet_in_tes!U98=0,"",RES_hhdet_in_tes!U98/RES_hhdet_in_fec!U98)</f>
        <v>0.73751926991447125</v>
      </c>
      <c r="V98" s="111">
        <f>IF(RES_hhdet_in_tes!V98=0,"",RES_hhdet_in_tes!V98/RES_hhdet_in_fec!V98)</f>
        <v>0.74895565675957299</v>
      </c>
      <c r="W98" s="111">
        <f>IF(RES_hhdet_in_tes!W98=0,"",RES_hhdet_in_tes!W98/RES_hhdet_in_fec!W98)</f>
        <v>0.75940087195440586</v>
      </c>
      <c r="X98" s="111">
        <f>IF(RES_hhdet_in_tes!X98=0,"",RES_hhdet_in_tes!X98/RES_hhdet_in_fec!X98)</f>
        <v>0.77098160574228913</v>
      </c>
      <c r="Y98" s="111">
        <f>IF(RES_hhdet_in_tes!Y98=0,"",RES_hhdet_in_tes!Y98/RES_hhdet_in_fec!Y98)</f>
        <v>0.78178572648792111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 t="str">
        <f>IF(RES_hhdet_in_tes!C99=0,"",RES_hhdet_in_tes!C99/RES_hhdet_in_fec!C99)</f>
        <v/>
      </c>
      <c r="D99" s="111" t="str">
        <f>IF(RES_hhdet_in_tes!D99=0,"",RES_hhdet_in_tes!D99/RES_hhdet_in_fec!D99)</f>
        <v/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0.72145038195511957</v>
      </c>
      <c r="D100" s="124">
        <f>IF(RES_hhdet_in_tes!D100=0,"",RES_hhdet_in_tes!D100/RES_hhdet_in_fec!D100)</f>
        <v>0.73081606926861875</v>
      </c>
      <c r="E100" s="124">
        <f>IF(RES_hhdet_in_tes!E100=0,"",RES_hhdet_in_tes!E100/RES_hhdet_in_fec!E100)</f>
        <v>0.73251227819710141</v>
      </c>
      <c r="F100" s="124">
        <f>IF(RES_hhdet_in_tes!F100=0,"",RES_hhdet_in_tes!F100/RES_hhdet_in_fec!F100)</f>
        <v>0.73098071436239198</v>
      </c>
      <c r="G100" s="124">
        <f>IF(RES_hhdet_in_tes!G100=0,"",RES_hhdet_in_tes!G100/RES_hhdet_in_fec!G100)</f>
        <v>0.7372901619261204</v>
      </c>
      <c r="H100" s="124">
        <f>IF(RES_hhdet_in_tes!H100=0,"",RES_hhdet_in_tes!H100/RES_hhdet_in_fec!H100)</f>
        <v>0.73415789579243984</v>
      </c>
      <c r="I100" s="124">
        <f>IF(RES_hhdet_in_tes!I100=0,"",RES_hhdet_in_tes!I100/RES_hhdet_in_fec!I100)</f>
        <v>0.74363769909402366</v>
      </c>
      <c r="J100" s="124">
        <f>IF(RES_hhdet_in_tes!J100=0,"",RES_hhdet_in_tes!J100/RES_hhdet_in_fec!J100)</f>
        <v>0.73792432424745058</v>
      </c>
      <c r="K100" s="124">
        <f>IF(RES_hhdet_in_tes!K100=0,"",RES_hhdet_in_tes!K100/RES_hhdet_in_fec!K100)</f>
        <v>0.74224979041031813</v>
      </c>
      <c r="L100" s="124">
        <f>IF(RES_hhdet_in_tes!L100=0,"",RES_hhdet_in_tes!L100/RES_hhdet_in_fec!L100)</f>
        <v>0.74290925904166694</v>
      </c>
      <c r="M100" s="124">
        <f>IF(RES_hhdet_in_tes!M100=0,"",RES_hhdet_in_tes!M100/RES_hhdet_in_fec!M100)</f>
        <v>0.73435843609758189</v>
      </c>
      <c r="N100" s="124">
        <f>IF(RES_hhdet_in_tes!N100=0,"",RES_hhdet_in_tes!N100/RES_hhdet_in_fec!N100)</f>
        <v>0.73594511231211446</v>
      </c>
      <c r="O100" s="124">
        <f>IF(RES_hhdet_in_tes!O100=0,"",RES_hhdet_in_tes!O100/RES_hhdet_in_fec!O100)</f>
        <v>0.75043481260239753</v>
      </c>
      <c r="P100" s="124">
        <f>IF(RES_hhdet_in_tes!P100=0,"",RES_hhdet_in_tes!P100/RES_hhdet_in_fec!P100)</f>
        <v>0.74278661172955585</v>
      </c>
      <c r="Q100" s="124">
        <f>IF(RES_hhdet_in_tes!Q100=0,"",RES_hhdet_in_tes!Q100/RES_hhdet_in_fec!Q100)</f>
        <v>0.77175845273657406</v>
      </c>
      <c r="R100" s="124">
        <f>IF(RES_hhdet_in_tes!R100=0,"",RES_hhdet_in_tes!R100/RES_hhdet_in_fec!R100)</f>
        <v>0.78128224465008067</v>
      </c>
      <c r="S100" s="124">
        <f>IF(RES_hhdet_in_tes!S100=0,"",RES_hhdet_in_tes!S100/RES_hhdet_in_fec!S100)</f>
        <v>0.79371722980499149</v>
      </c>
      <c r="T100" s="124">
        <f>IF(RES_hhdet_in_tes!T100=0,"",RES_hhdet_in_tes!T100/RES_hhdet_in_fec!T100)</f>
        <v>0.8048442261755927</v>
      </c>
      <c r="U100" s="124">
        <f>IF(RES_hhdet_in_tes!U100=0,"",RES_hhdet_in_tes!U100/RES_hhdet_in_fec!U100)</f>
        <v>0.8217594355430442</v>
      </c>
      <c r="V100" s="124">
        <f>IF(RES_hhdet_in_tes!V100=0,"",RES_hhdet_in_tes!V100/RES_hhdet_in_fec!V100)</f>
        <v>0.83729362304894583</v>
      </c>
      <c r="W100" s="124">
        <f>IF(RES_hhdet_in_tes!W100=0,"",RES_hhdet_in_tes!W100/RES_hhdet_in_fec!W100)</f>
        <v>0.86379480632628847</v>
      </c>
      <c r="X100" s="124">
        <f>IF(RES_hhdet_in_tes!X100=0,"",RES_hhdet_in_tes!X100/RES_hhdet_in_fec!X100)</f>
        <v>0.8735388468097629</v>
      </c>
      <c r="Y100" s="124">
        <f>IF(RES_hhdet_in_tes!Y100=0,"",RES_hhdet_in_tes!Y100/RES_hhdet_in_fec!Y100)</f>
        <v>0.87871345249354371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0.57338585245180484</v>
      </c>
      <c r="D101" s="111">
        <f>IF(RES_hhdet_in_tes!D101=0,"",RES_hhdet_in_tes!D101/RES_hhdet_in_fec!D101)</f>
        <v>0.57367229340194914</v>
      </c>
      <c r="E101" s="111">
        <f>IF(RES_hhdet_in_tes!E101=0,"",RES_hhdet_in_tes!E101/RES_hhdet_in_fec!E101)</f>
        <v>0.5739587601542937</v>
      </c>
      <c r="F101" s="111">
        <f>IF(RES_hhdet_in_tes!F101=0,"",RES_hhdet_in_tes!F101/RES_hhdet_in_fec!F101)</f>
        <v>0.57424523042511988</v>
      </c>
      <c r="G101" s="111">
        <f>IF(RES_hhdet_in_tes!G101=0,"",RES_hhdet_in_tes!G101/RES_hhdet_in_fec!G101)</f>
        <v>0.57453172445825473</v>
      </c>
      <c r="H101" s="111">
        <f>IF(RES_hhdet_in_tes!H101=0,"",RES_hhdet_in_tes!H101/RES_hhdet_in_fec!H101)</f>
        <v>0.57481823977611146</v>
      </c>
      <c r="I101" s="111">
        <f>IF(RES_hhdet_in_tes!I101=0,"",RES_hhdet_in_tes!I101/RES_hhdet_in_fec!I101)</f>
        <v>0.57510478136676957</v>
      </c>
      <c r="J101" s="111">
        <f>IF(RES_hhdet_in_tes!J101=0,"",RES_hhdet_in_tes!J101/RES_hhdet_in_fec!J101)</f>
        <v>0.57539136966463034</v>
      </c>
      <c r="K101" s="111">
        <f>IF(RES_hhdet_in_tes!K101=0,"",RES_hhdet_in_tes!K101/RES_hhdet_in_fec!K101)</f>
        <v>0.57567802204430951</v>
      </c>
      <c r="L101" s="111">
        <f>IF(RES_hhdet_in_tes!L101=0,"",RES_hhdet_in_tes!L101/RES_hhdet_in_fec!L101)</f>
        <v>0.57596474315422896</v>
      </c>
      <c r="M101" s="111">
        <f>IF(RES_hhdet_in_tes!M101=0,"",RES_hhdet_in_tes!M101/RES_hhdet_in_fec!M101)</f>
        <v>0.57618249147296263</v>
      </c>
      <c r="N101" s="111">
        <f>IF(RES_hhdet_in_tes!N101=0,"",RES_hhdet_in_tes!N101/RES_hhdet_in_fec!N101)</f>
        <v>0.57630420254060877</v>
      </c>
      <c r="O101" s="111">
        <f>IF(RES_hhdet_in_tes!O101=0,"",RES_hhdet_in_tes!O101/RES_hhdet_in_fec!O101)</f>
        <v>0.57637694604854428</v>
      </c>
      <c r="P101" s="111">
        <f>IF(RES_hhdet_in_tes!P101=0,"",RES_hhdet_in_tes!P101/RES_hhdet_in_fec!P101)</f>
        <v>0.57657992478203923</v>
      </c>
      <c r="Q101" s="111">
        <f>IF(RES_hhdet_in_tes!Q101=0,"",RES_hhdet_in_tes!Q101/RES_hhdet_in_fec!Q101)</f>
        <v>0.57740609564410827</v>
      </c>
      <c r="R101" s="111">
        <f>IF(RES_hhdet_in_tes!R101=0,"",RES_hhdet_in_tes!R101/RES_hhdet_in_fec!R101)</f>
        <v>0.57957624077608094</v>
      </c>
      <c r="S101" s="111">
        <f>IF(RES_hhdet_in_tes!S101=0,"",RES_hhdet_in_tes!S101/RES_hhdet_in_fec!S101)</f>
        <v>0.58263747846613811</v>
      </c>
      <c r="T101" s="111">
        <f>IF(RES_hhdet_in_tes!T101=0,"",RES_hhdet_in_tes!T101/RES_hhdet_in_fec!T101)</f>
        <v>0.58599625643408859</v>
      </c>
      <c r="U101" s="111">
        <f>IF(RES_hhdet_in_tes!U101=0,"",RES_hhdet_in_tes!U101/RES_hhdet_in_fec!U101)</f>
        <v>0.58905902239974883</v>
      </c>
      <c r="V101" s="111">
        <f>IF(RES_hhdet_in_tes!V101=0,"",RES_hhdet_in_tes!V101/RES_hhdet_in_fec!V101)</f>
        <v>0.5912322240829313</v>
      </c>
      <c r="W101" s="111">
        <f>IF(RES_hhdet_in_tes!W101=0,"",RES_hhdet_in_tes!W101/RES_hhdet_in_fec!W101)</f>
        <v>0.59227668131173394</v>
      </c>
      <c r="X101" s="111">
        <f>IF(RES_hhdet_in_tes!X101=0,"",RES_hhdet_in_tes!X101/RES_hhdet_in_fec!X101)</f>
        <v>0.5926608130290365</v>
      </c>
      <c r="Y101" s="111">
        <f>IF(RES_hhdet_in_tes!Y101=0,"",RES_hhdet_in_tes!Y101/RES_hhdet_in_fec!Y101)</f>
        <v>0.59269922620076687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0.57000340352033407</v>
      </c>
      <c r="D102" s="111">
        <f>IF(RES_hhdet_in_tes!D102=0,"",RES_hhdet_in_tes!D102/RES_hhdet_in_fec!D102)</f>
        <v>0.57058226463794992</v>
      </c>
      <c r="E102" s="111">
        <f>IF(RES_hhdet_in_tes!E102=0,"",RES_hhdet_in_tes!E102/RES_hhdet_in_fec!E102)</f>
        <v>0.5711611778985658</v>
      </c>
      <c r="F102" s="111">
        <f>IF(RES_hhdet_in_tes!F102=0,"",RES_hhdet_in_tes!F102/RES_hhdet_in_fec!F102)</f>
        <v>0.57174009826959038</v>
      </c>
      <c r="G102" s="111">
        <f>IF(RES_hhdet_in_tes!G102=0,"",RES_hhdet_in_tes!G102/RES_hhdet_in_fec!G102)</f>
        <v>0.57231906666125076</v>
      </c>
      <c r="H102" s="111">
        <f>IF(RES_hhdet_in_tes!H102=0,"",RES_hhdet_in_tes!H102/RES_hhdet_in_fec!H102)</f>
        <v>0.57289807806665605</v>
      </c>
      <c r="I102" s="111">
        <f>IF(RES_hhdet_in_tes!I102=0,"",RES_hhdet_in_tes!I102/RES_hhdet_in_fec!I102)</f>
        <v>0.57347714256608695</v>
      </c>
      <c r="J102" s="111">
        <f>IF(RES_hhdet_in_tes!J102=0,"",RES_hhdet_in_tes!J102/RES_hhdet_in_fec!J102)</f>
        <v>0.57405630145489739</v>
      </c>
      <c r="K102" s="111">
        <f>IF(RES_hhdet_in_tes!K102=0,"",RES_hhdet_in_tes!K102/RES_hhdet_in_fec!K102)</f>
        <v>0.57463558984499907</v>
      </c>
      <c r="L102" s="111">
        <f>IF(RES_hhdet_in_tes!L102=0,"",RES_hhdet_in_tes!L102/RES_hhdet_in_fec!L102)</f>
        <v>0.57521501713026824</v>
      </c>
      <c r="M102" s="111">
        <f>IF(RES_hhdet_in_tes!M102=0,"",RES_hhdet_in_tes!M102/RES_hhdet_in_fec!M102)</f>
        <v>0.57565505908333992</v>
      </c>
      <c r="N102" s="111">
        <f>IF(RES_hhdet_in_tes!N102=0,"",RES_hhdet_in_tes!N102/RES_hhdet_in_fec!N102)</f>
        <v>0.57590102183625069</v>
      </c>
      <c r="O102" s="111">
        <f>IF(RES_hhdet_in_tes!O102=0,"",RES_hhdet_in_tes!O102/RES_hhdet_in_fec!O102)</f>
        <v>0.57604802731253357</v>
      </c>
      <c r="P102" s="111">
        <f>IF(RES_hhdet_in_tes!P102=0,"",RES_hhdet_in_tes!P102/RES_hhdet_in_fec!P102)</f>
        <v>0.57645822179228201</v>
      </c>
      <c r="Q102" s="111">
        <f>IF(RES_hhdet_in_tes!Q102=0,"",RES_hhdet_in_tes!Q102/RES_hhdet_in_fec!Q102)</f>
        <v>0.57812780914813355</v>
      </c>
      <c r="R102" s="111">
        <f>IF(RES_hhdet_in_tes!R102=0,"",RES_hhdet_in_tes!R102/RES_hhdet_in_fec!R102)</f>
        <v>0.58251339939229929</v>
      </c>
      <c r="S102" s="111">
        <f>IF(RES_hhdet_in_tes!S102=0,"",RES_hhdet_in_tes!S102/RES_hhdet_in_fec!S102)</f>
        <v>0.58869977557092146</v>
      </c>
      <c r="T102" s="111">
        <f>IF(RES_hhdet_in_tes!T102=0,"",RES_hhdet_in_tes!T102/RES_hhdet_in_fec!T102)</f>
        <v>0.59548744321192049</v>
      </c>
      <c r="U102" s="111">
        <f>IF(RES_hhdet_in_tes!U102=0,"",RES_hhdet_in_tes!U102/RES_hhdet_in_fec!U102)</f>
        <v>0.60167690784323447</v>
      </c>
      <c r="V102" s="111">
        <f>IF(RES_hhdet_in_tes!V102=0,"",RES_hhdet_in_tes!V102/RES_hhdet_in_fec!V102)</f>
        <v>0.60606867499279227</v>
      </c>
      <c r="W102" s="111">
        <f>IF(RES_hhdet_in_tes!W102=0,"",RES_hhdet_in_tes!W102/RES_hhdet_in_fec!W102)</f>
        <v>0.60817939162902079</v>
      </c>
      <c r="X102" s="111">
        <f>IF(RES_hhdet_in_tes!X102=0,"",RES_hhdet_in_tes!X102/RES_hhdet_in_fec!X102)</f>
        <v>0.60858149786240989</v>
      </c>
      <c r="Y102" s="111">
        <f>IF(RES_hhdet_in_tes!Y102=0,"",RES_hhdet_in_tes!Y102/RES_hhdet_in_fec!Y102)</f>
        <v>0.60862170848574881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0.74046507070783563</v>
      </c>
      <c r="D103" s="45">
        <f>IF(RES_hhdet_in_tes!D103=0,"",RES_hhdet_in_tes!D103/RES_hhdet_in_fec!D103)</f>
        <v>0.74177191321006608</v>
      </c>
      <c r="E103" s="45">
        <f>IF(RES_hhdet_in_tes!E103=0,"",RES_hhdet_in_tes!E103/RES_hhdet_in_fec!E103)</f>
        <v>0.74314037363858931</v>
      </c>
      <c r="F103" s="45">
        <f>IF(RES_hhdet_in_tes!F103=0,"",RES_hhdet_in_tes!F103/RES_hhdet_in_fec!F103)</f>
        <v>0.74451723651160706</v>
      </c>
      <c r="G103" s="45">
        <f>IF(RES_hhdet_in_tes!G103=0,"",RES_hhdet_in_tes!G103/RES_hhdet_in_fec!G103)</f>
        <v>0.74595084587043292</v>
      </c>
      <c r="H103" s="45">
        <f>IF(RES_hhdet_in_tes!H103=0,"",RES_hhdet_in_tes!H103/RES_hhdet_in_fec!H103)</f>
        <v>0.74743528501986423</v>
      </c>
      <c r="I103" s="45">
        <f>IF(RES_hhdet_in_tes!I103=0,"",RES_hhdet_in_tes!I103/RES_hhdet_in_fec!I103)</f>
        <v>0.74898246593309348</v>
      </c>
      <c r="J103" s="45">
        <f>IF(RES_hhdet_in_tes!J103=0,"",RES_hhdet_in_tes!J103/RES_hhdet_in_fec!J103)</f>
        <v>0.7506411877597412</v>
      </c>
      <c r="K103" s="45">
        <f>IF(RES_hhdet_in_tes!K103=0,"",RES_hhdet_in_tes!K103/RES_hhdet_in_fec!K103)</f>
        <v>0.75245294261268791</v>
      </c>
      <c r="L103" s="45">
        <f>IF(RES_hhdet_in_tes!L103=0,"",RES_hhdet_in_tes!L103/RES_hhdet_in_fec!L103)</f>
        <v>0.75442883133321947</v>
      </c>
      <c r="M103" s="45">
        <f>IF(RES_hhdet_in_tes!M103=0,"",RES_hhdet_in_tes!M103/RES_hhdet_in_fec!M103)</f>
        <v>0.75725391557630872</v>
      </c>
      <c r="N103" s="45">
        <f>IF(RES_hhdet_in_tes!N103=0,"",RES_hhdet_in_tes!N103/RES_hhdet_in_fec!N103)</f>
        <v>0.76112322588400794</v>
      </c>
      <c r="O103" s="45">
        <f>IF(RES_hhdet_in_tes!O103=0,"",RES_hhdet_in_tes!O103/RES_hhdet_in_fec!O103)</f>
        <v>0.76649924533500591</v>
      </c>
      <c r="P103" s="45">
        <f>IF(RES_hhdet_in_tes!P103=0,"",RES_hhdet_in_tes!P103/RES_hhdet_in_fec!P103)</f>
        <v>0.77360880765834517</v>
      </c>
      <c r="Q103" s="45">
        <f>IF(RES_hhdet_in_tes!Q103=0,"",RES_hhdet_in_tes!Q103/RES_hhdet_in_fec!Q103)</f>
        <v>0.78280865064904159</v>
      </c>
      <c r="R103" s="45">
        <f>IF(RES_hhdet_in_tes!R103=0,"",RES_hhdet_in_tes!R103/RES_hhdet_in_fec!R103)</f>
        <v>0.79532743742705792</v>
      </c>
      <c r="S103" s="45">
        <f>IF(RES_hhdet_in_tes!S103=0,"",RES_hhdet_in_tes!S103/RES_hhdet_in_fec!S103)</f>
        <v>0.81099252632644825</v>
      </c>
      <c r="T103" s="45">
        <f>IF(RES_hhdet_in_tes!T103=0,"",RES_hhdet_in_tes!T103/RES_hhdet_in_fec!T103)</f>
        <v>0.82785685476027038</v>
      </c>
      <c r="U103" s="45">
        <f>IF(RES_hhdet_in_tes!U103=0,"",RES_hhdet_in_tes!U103/RES_hhdet_in_fec!U103)</f>
        <v>0.8439733601416286</v>
      </c>
      <c r="V103" s="45">
        <f>IF(RES_hhdet_in_tes!V103=0,"",RES_hhdet_in_tes!V103/RES_hhdet_in_fec!V103)</f>
        <v>0.85739497988360502</v>
      </c>
      <c r="W103" s="45">
        <f>IF(RES_hhdet_in_tes!W103=0,"",RES_hhdet_in_tes!W103/RES_hhdet_in_fec!W103)</f>
        <v>0.8674452155880098</v>
      </c>
      <c r="X103" s="45">
        <f>IF(RES_hhdet_in_tes!X103=0,"",RES_hhdet_in_tes!X103/RES_hhdet_in_fec!X103)</f>
        <v>0.87505603448528335</v>
      </c>
      <c r="Y103" s="45">
        <f>IF(RES_hhdet_in_tes!Y103=0,"",RES_hhdet_in_tes!Y103/RES_hhdet_in_fec!Y103)</f>
        <v>0.88180527690395172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0.72992401589197264</v>
      </c>
      <c r="D124" s="119">
        <f>IF(RES_hhdet_in_tes!D124=0,"",RES_hhdet_in_tes!D124/RES_hhdet_in_fec!D124)</f>
        <v>0.73220654377160865</v>
      </c>
      <c r="E124" s="119">
        <f>IF(RES_hhdet_in_tes!E124=0,"",RES_hhdet_in_tes!E124/RES_hhdet_in_fec!E124)</f>
        <v>0.73396971687425405</v>
      </c>
      <c r="F124" s="119">
        <f>IF(RES_hhdet_in_tes!F124=0,"",RES_hhdet_in_tes!F124/RES_hhdet_in_fec!F124)</f>
        <v>0.73520834207264052</v>
      </c>
      <c r="G124" s="119">
        <f>IF(RES_hhdet_in_tes!G124=0,"",RES_hhdet_in_tes!G124/RES_hhdet_in_fec!G124)</f>
        <v>0.73730772919105381</v>
      </c>
      <c r="H124" s="119">
        <f>IF(RES_hhdet_in_tes!H124=0,"",RES_hhdet_in_tes!H124/RES_hhdet_in_fec!H124)</f>
        <v>0.73800146174378056</v>
      </c>
      <c r="I124" s="119">
        <f>IF(RES_hhdet_in_tes!I124=0,"",RES_hhdet_in_tes!I124/RES_hhdet_in_fec!I124)</f>
        <v>0.74077551454974733</v>
      </c>
      <c r="J124" s="119">
        <f>IF(RES_hhdet_in_tes!J124=0,"",RES_hhdet_in_tes!J124/RES_hhdet_in_fec!J124)</f>
        <v>0.7422258063698336</v>
      </c>
      <c r="K124" s="119">
        <f>IF(RES_hhdet_in_tes!K124=0,"",RES_hhdet_in_tes!K124/RES_hhdet_in_fec!K124)</f>
        <v>0.7435286233573698</v>
      </c>
      <c r="L124" s="119">
        <f>IF(RES_hhdet_in_tes!L124=0,"",RES_hhdet_in_tes!L124/RES_hhdet_in_fec!L124)</f>
        <v>0.74483953619547583</v>
      </c>
      <c r="M124" s="119">
        <f>IF(RES_hhdet_in_tes!M124=0,"",RES_hhdet_in_tes!M124/RES_hhdet_in_fec!M124)</f>
        <v>0.74650311333273667</v>
      </c>
      <c r="N124" s="119">
        <f>IF(RES_hhdet_in_tes!N124=0,"",RES_hhdet_in_tes!N124/RES_hhdet_in_fec!N124)</f>
        <v>0.74951259418545579</v>
      </c>
      <c r="O124" s="119">
        <f>IF(RES_hhdet_in_tes!O124=0,"",RES_hhdet_in_tes!O124/RES_hhdet_in_fec!O124)</f>
        <v>0.75484547947921177</v>
      </c>
      <c r="P124" s="119">
        <f>IF(RES_hhdet_in_tes!P124=0,"",RES_hhdet_in_tes!P124/RES_hhdet_in_fec!P124)</f>
        <v>0.75769162146209379</v>
      </c>
      <c r="Q124" s="119">
        <f>IF(RES_hhdet_in_tes!Q124=0,"",RES_hhdet_in_tes!Q124/RES_hhdet_in_fec!Q124)</f>
        <v>0.76867422900298943</v>
      </c>
      <c r="R124" s="119">
        <f>IF(RES_hhdet_in_tes!R124=0,"",RES_hhdet_in_tes!R124/RES_hhdet_in_fec!R124)</f>
        <v>0.77482022409724083</v>
      </c>
      <c r="S124" s="119">
        <f>IF(RES_hhdet_in_tes!S124=0,"",RES_hhdet_in_tes!S124/RES_hhdet_in_fec!S124)</f>
        <v>0.78040995283107639</v>
      </c>
      <c r="T124" s="119">
        <f>IF(RES_hhdet_in_tes!T124=0,"",RES_hhdet_in_tes!T124/RES_hhdet_in_fec!T124)</f>
        <v>0.78584789790379495</v>
      </c>
      <c r="U124" s="119">
        <f>IF(RES_hhdet_in_tes!U124=0,"",RES_hhdet_in_tes!U124/RES_hhdet_in_fec!U124)</f>
        <v>0.78987407646280572</v>
      </c>
      <c r="V124" s="119">
        <f>IF(RES_hhdet_in_tes!V124=0,"",RES_hhdet_in_tes!V124/RES_hhdet_in_fec!V124)</f>
        <v>0.7935799161464262</v>
      </c>
      <c r="W124" s="119">
        <f>IF(RES_hhdet_in_tes!W124=0,"",RES_hhdet_in_tes!W124/RES_hhdet_in_fec!W124)</f>
        <v>0.79701086849867309</v>
      </c>
      <c r="X124" s="119">
        <f>IF(RES_hhdet_in_tes!X124=0,"",RES_hhdet_in_tes!X124/RES_hhdet_in_fec!X124)</f>
        <v>0.80429383324617143</v>
      </c>
      <c r="Y124" s="119">
        <f>IF(RES_hhdet_in_tes!Y124=0,"",RES_hhdet_in_tes!Y124/RES_hhdet_in_fec!Y124)</f>
        <v>0.81520980074978933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0.72572866272193337</v>
      </c>
      <c r="D125" s="124">
        <f>IF(RES_hhdet_in_tes!D125=0,"",RES_hhdet_in_tes!D125/RES_hhdet_in_fec!D125)</f>
        <v>0.72695968071197015</v>
      </c>
      <c r="E125" s="124">
        <f>IF(RES_hhdet_in_tes!E125=0,"",RES_hhdet_in_tes!E125/RES_hhdet_in_fec!E125)</f>
        <v>0.72824437045405366</v>
      </c>
      <c r="F125" s="124">
        <f>IF(RES_hhdet_in_tes!F125=0,"",RES_hhdet_in_tes!F125/RES_hhdet_in_fec!F125)</f>
        <v>0.7295245659631745</v>
      </c>
      <c r="G125" s="124">
        <f>IF(RES_hhdet_in_tes!G125=0,"",RES_hhdet_in_tes!G125/RES_hhdet_in_fec!G125)</f>
        <v>0.73083892954276697</v>
      </c>
      <c r="H125" s="124">
        <f>IF(RES_hhdet_in_tes!H125=0,"",RES_hhdet_in_tes!H125/RES_hhdet_in_fec!H125)</f>
        <v>0.73219091524079216</v>
      </c>
      <c r="I125" s="124">
        <f>IF(RES_hhdet_in_tes!I125=0,"",RES_hhdet_in_tes!I125/RES_hhdet_in_fec!I125)</f>
        <v>0.73355114304291202</v>
      </c>
      <c r="J125" s="124">
        <f>IF(RES_hhdet_in_tes!J125=0,"",RES_hhdet_in_tes!J125/RES_hhdet_in_fec!J125)</f>
        <v>0.73499589657775444</v>
      </c>
      <c r="K125" s="124">
        <f>IF(RES_hhdet_in_tes!K125=0,"",RES_hhdet_in_tes!K125/RES_hhdet_in_fec!K125)</f>
        <v>0.73652896282520475</v>
      </c>
      <c r="L125" s="124">
        <f>IF(RES_hhdet_in_tes!L125=0,"",RES_hhdet_in_tes!L125/RES_hhdet_in_fec!L125)</f>
        <v>0.73816975557798759</v>
      </c>
      <c r="M125" s="124">
        <f>IF(RES_hhdet_in_tes!M125=0,"",RES_hhdet_in_tes!M125/RES_hhdet_in_fec!M125)</f>
        <v>0.74038469040597576</v>
      </c>
      <c r="N125" s="124">
        <f>IF(RES_hhdet_in_tes!N125=0,"",RES_hhdet_in_tes!N125/RES_hhdet_in_fec!N125)</f>
        <v>0.74344157380123654</v>
      </c>
      <c r="O125" s="124">
        <f>IF(RES_hhdet_in_tes!O125=0,"",RES_hhdet_in_tes!O125/RES_hhdet_in_fec!O125)</f>
        <v>0.74743566578069942</v>
      </c>
      <c r="P125" s="124">
        <f>IF(RES_hhdet_in_tes!P125=0,"",RES_hhdet_in_tes!P125/RES_hhdet_in_fec!P125)</f>
        <v>0.75206436308186508</v>
      </c>
      <c r="Q125" s="124">
        <f>IF(RES_hhdet_in_tes!Q125=0,"",RES_hhdet_in_tes!Q125/RES_hhdet_in_fec!Q125)</f>
        <v>0.75646544193136289</v>
      </c>
      <c r="R125" s="124">
        <f>IF(RES_hhdet_in_tes!R125=0,"",RES_hhdet_in_tes!R125/RES_hhdet_in_fec!R125)</f>
        <v>0.75983682474240077</v>
      </c>
      <c r="S125" s="124">
        <f>IF(RES_hhdet_in_tes!S125=0,"",RES_hhdet_in_tes!S125/RES_hhdet_in_fec!S125)</f>
        <v>0.76311362633866164</v>
      </c>
      <c r="T125" s="124">
        <f>IF(RES_hhdet_in_tes!T125=0,"",RES_hhdet_in_tes!T125/RES_hhdet_in_fec!T125)</f>
        <v>0.76626971968943669</v>
      </c>
      <c r="U125" s="124">
        <f>IF(RES_hhdet_in_tes!U125=0,"",RES_hhdet_in_tes!U125/RES_hhdet_in_fec!U125)</f>
        <v>0.76929918237954109</v>
      </c>
      <c r="V125" s="124">
        <f>IF(RES_hhdet_in_tes!V125=0,"",RES_hhdet_in_tes!V125/RES_hhdet_in_fec!V125)</f>
        <v>0.77217097509398647</v>
      </c>
      <c r="W125" s="124">
        <f>IF(RES_hhdet_in_tes!W125=0,"",RES_hhdet_in_tes!W125/RES_hhdet_in_fec!W125)</f>
        <v>0.77481043561057861</v>
      </c>
      <c r="X125" s="124">
        <f>IF(RES_hhdet_in_tes!X125=0,"",RES_hhdet_in_tes!X125/RES_hhdet_in_fec!X125)</f>
        <v>0.77891442328507898</v>
      </c>
      <c r="Y125" s="124">
        <f>IF(RES_hhdet_in_tes!Y125=0,"",RES_hhdet_in_tes!Y125/RES_hhdet_in_fec!Y125)</f>
        <v>0.78285894726144789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0.72487734938105386</v>
      </c>
      <c r="D126" s="111">
        <f>IF(RES_hhdet_in_tes!D126=0,"",RES_hhdet_in_tes!D126/RES_hhdet_in_fec!D126)</f>
        <v>0.72613904271079954</v>
      </c>
      <c r="E126" s="111">
        <f>IF(RES_hhdet_in_tes!E126=0,"",RES_hhdet_in_tes!E126/RES_hhdet_in_fec!E126)</f>
        <v>0.72743479846879833</v>
      </c>
      <c r="F126" s="111">
        <f>IF(RES_hhdet_in_tes!F126=0,"",RES_hhdet_in_tes!F126/RES_hhdet_in_fec!F126)</f>
        <v>0.72873519910337747</v>
      </c>
      <c r="G126" s="111">
        <f>IF(RES_hhdet_in_tes!G126=0,"",RES_hhdet_in_tes!G126/RES_hhdet_in_fec!G126)</f>
        <v>0.73006696923085834</v>
      </c>
      <c r="H126" s="111">
        <f>IF(RES_hhdet_in_tes!H126=0,"",RES_hhdet_in_tes!H126/RES_hhdet_in_fec!H126)</f>
        <v>0.73142683809842712</v>
      </c>
      <c r="I126" s="111">
        <f>IF(RES_hhdet_in_tes!I126=0,"",RES_hhdet_in_tes!I126/RES_hhdet_in_fec!I126)</f>
        <v>0.73282139065232588</v>
      </c>
      <c r="J126" s="111">
        <f>IF(RES_hhdet_in_tes!J126=0,"",RES_hhdet_in_tes!J126/RES_hhdet_in_fec!J126)</f>
        <v>0.73427760309303436</v>
      </c>
      <c r="K126" s="111">
        <f>IF(RES_hhdet_in_tes!K126=0,"",RES_hhdet_in_tes!K126/RES_hhdet_in_fec!K126)</f>
        <v>0.73581841228654388</v>
      </c>
      <c r="L126" s="111">
        <f>IF(RES_hhdet_in_tes!L126=0,"",RES_hhdet_in_tes!L126/RES_hhdet_in_fec!L126)</f>
        <v>0.7374499547848713</v>
      </c>
      <c r="M126" s="111">
        <f>IF(RES_hhdet_in_tes!M126=0,"",RES_hhdet_in_tes!M126/RES_hhdet_in_fec!M126)</f>
        <v>0.73970902905717972</v>
      </c>
      <c r="N126" s="111">
        <f>IF(RES_hhdet_in_tes!N126=0,"",RES_hhdet_in_tes!N126/RES_hhdet_in_fec!N126)</f>
        <v>0.74276535731263293</v>
      </c>
      <c r="O126" s="111">
        <f>IF(RES_hhdet_in_tes!O126=0,"",RES_hhdet_in_tes!O126/RES_hhdet_in_fec!O126)</f>
        <v>0.74676772169124739</v>
      </c>
      <c r="P126" s="111">
        <f>IF(RES_hhdet_in_tes!P126=0,"",RES_hhdet_in_tes!P126/RES_hhdet_in_fec!P126)</f>
        <v>0.75143305326335741</v>
      </c>
      <c r="Q126" s="111">
        <f>IF(RES_hhdet_in_tes!Q126=0,"",RES_hhdet_in_tes!Q126/RES_hhdet_in_fec!Q126)</f>
        <v>0.75583468655978114</v>
      </c>
      <c r="R126" s="111">
        <f>IF(RES_hhdet_in_tes!R126=0,"",RES_hhdet_in_tes!R126/RES_hhdet_in_fec!R126)</f>
        <v>0.75920751124650121</v>
      </c>
      <c r="S126" s="111">
        <f>IF(RES_hhdet_in_tes!S126=0,"",RES_hhdet_in_tes!S126/RES_hhdet_in_fec!S126)</f>
        <v>0.762488705837295</v>
      </c>
      <c r="T126" s="111">
        <f>IF(RES_hhdet_in_tes!T126=0,"",RES_hhdet_in_tes!T126/RES_hhdet_in_fec!T126)</f>
        <v>0.76565634679680294</v>
      </c>
      <c r="U126" s="111">
        <f>IF(RES_hhdet_in_tes!U126=0,"",RES_hhdet_in_tes!U126/RES_hhdet_in_fec!U126)</f>
        <v>0.76868851058967558</v>
      </c>
      <c r="V126" s="111">
        <f>IF(RES_hhdet_in_tes!V126=0,"",RES_hhdet_in_tes!V126/RES_hhdet_in_fec!V126)</f>
        <v>0.77156327368055921</v>
      </c>
      <c r="W126" s="111">
        <f>IF(RES_hhdet_in_tes!W126=0,"",RES_hhdet_in_tes!W126/RES_hhdet_in_fec!W126)</f>
        <v>0.77421148458393974</v>
      </c>
      <c r="X126" s="111">
        <f>IF(RES_hhdet_in_tes!X126=0,"",RES_hhdet_in_tes!X126/RES_hhdet_in_fec!X126)</f>
        <v>0.77833242198037955</v>
      </c>
      <c r="Y126" s="111">
        <f>IF(RES_hhdet_in_tes!Y126=0,"",RES_hhdet_in_tes!Y126/RES_hhdet_in_fec!Y126)</f>
        <v>0.78229241814052941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>
        <f>IF(RES_hhdet_in_tes!E128=0,"",RES_hhdet_in_tes!E128/RES_hhdet_in_fec!E128)</f>
        <v>2.4005306581370869</v>
      </c>
      <c r="F128" s="124">
        <f>IF(RES_hhdet_in_tes!F128=0,"",RES_hhdet_in_tes!F128/RES_hhdet_in_fec!F128)</f>
        <v>2.4934496418555927</v>
      </c>
      <c r="G128" s="124">
        <f>IF(RES_hhdet_in_tes!G128=0,"",RES_hhdet_in_tes!G128/RES_hhdet_in_fec!G128)</f>
        <v>2.5876472736324052</v>
      </c>
      <c r="H128" s="124">
        <f>IF(RES_hhdet_in_tes!H128=0,"",RES_hhdet_in_tes!H128/RES_hhdet_in_fec!H128)</f>
        <v>2.6830389518243107</v>
      </c>
      <c r="I128" s="124">
        <f>IF(RES_hhdet_in_tes!I128=0,"",RES_hhdet_in_tes!I128/RES_hhdet_in_fec!I128)</f>
        <v>2.7797375164052291</v>
      </c>
      <c r="J128" s="124">
        <f>IF(RES_hhdet_in_tes!J128=0,"",RES_hhdet_in_tes!J128/RES_hhdet_in_fec!J128)</f>
        <v>2.878248707654639</v>
      </c>
      <c r="K128" s="124">
        <f>IF(RES_hhdet_in_tes!K128=0,"",RES_hhdet_in_tes!K128/RES_hhdet_in_fec!K128)</f>
        <v>2.978973114042418</v>
      </c>
      <c r="L128" s="124">
        <f>IF(RES_hhdet_in_tes!L128=0,"",RES_hhdet_in_tes!L128/RES_hhdet_in_fec!L128)</f>
        <v>3.0819638579110529</v>
      </c>
      <c r="M128" s="124">
        <f>IF(RES_hhdet_in_tes!M128=0,"",RES_hhdet_in_tes!M128/RES_hhdet_in_fec!M128)</f>
        <v>3.1999836589526733</v>
      </c>
      <c r="N128" s="124">
        <f>IF(RES_hhdet_in_tes!N128=0,"",RES_hhdet_in_tes!N128/RES_hhdet_in_fec!N128)</f>
        <v>3.3368211827059535</v>
      </c>
      <c r="O128" s="124">
        <f>IF(RES_hhdet_in_tes!O128=0,"",RES_hhdet_in_tes!O128/RES_hhdet_in_fec!O128)</f>
        <v>3.4922323245626328</v>
      </c>
      <c r="P128" s="124">
        <f>IF(RES_hhdet_in_tes!P128=0,"",RES_hhdet_in_tes!P128/RES_hhdet_in_fec!P128)</f>
        <v>3.6510924717043665</v>
      </c>
      <c r="Q128" s="124">
        <f>IF(RES_hhdet_in_tes!Q128=0,"",RES_hhdet_in_tes!Q128/RES_hhdet_in_fec!Q128)</f>
        <v>3.7730151989604699</v>
      </c>
      <c r="R128" s="124">
        <f>IF(RES_hhdet_in_tes!R128=0,"",RES_hhdet_in_tes!R128/RES_hhdet_in_fec!R128)</f>
        <v>3.7994331861574362</v>
      </c>
      <c r="S128" s="124">
        <f>IF(RES_hhdet_in_tes!S128=0,"",RES_hhdet_in_tes!S128/RES_hhdet_in_fec!S128)</f>
        <v>3.8023685180682101</v>
      </c>
      <c r="T128" s="124">
        <f>IF(RES_hhdet_in_tes!T128=0,"",RES_hhdet_in_tes!T128/RES_hhdet_in_fec!T128)</f>
        <v>3.8056299979690702</v>
      </c>
      <c r="U128" s="124">
        <f>IF(RES_hhdet_in_tes!U128=0,"",RES_hhdet_in_tes!U128/RES_hhdet_in_fec!U128)</f>
        <v>3.8092538645255813</v>
      </c>
      <c r="V128" s="124">
        <f>IF(RES_hhdet_in_tes!V128=0,"",RES_hhdet_in_tes!V128/RES_hhdet_in_fec!V128)</f>
        <v>3.8196091954209543</v>
      </c>
      <c r="W128" s="124">
        <f>IF(RES_hhdet_in_tes!W128=0,"",RES_hhdet_in_tes!W128/RES_hhdet_in_fec!W128)</f>
        <v>3.8535973994560289</v>
      </c>
      <c r="X128" s="124">
        <f>IF(RES_hhdet_in_tes!X128=0,"",RES_hhdet_in_tes!X128/RES_hhdet_in_fec!X128)</f>
        <v>3.8954798419414041</v>
      </c>
      <c r="Y128" s="124">
        <f>IF(RES_hhdet_in_tes!Y128=0,"",RES_hhdet_in_tes!Y128/RES_hhdet_in_fec!Y128)</f>
        <v>3.9426887994866826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>
        <f>IF(RES_hhdet_in_tes!E129=0,"",RES_hhdet_in_tes!E129/RES_hhdet_in_fec!E129)</f>
        <v>2.4005306581370869</v>
      </c>
      <c r="F129" s="111">
        <f>IF(RES_hhdet_in_tes!F129=0,"",RES_hhdet_in_tes!F129/RES_hhdet_in_fec!F129)</f>
        <v>2.4934496418555927</v>
      </c>
      <c r="G129" s="111">
        <f>IF(RES_hhdet_in_tes!G129=0,"",RES_hhdet_in_tes!G129/RES_hhdet_in_fec!G129)</f>
        <v>2.5876472736324052</v>
      </c>
      <c r="H129" s="111">
        <f>IF(RES_hhdet_in_tes!H129=0,"",RES_hhdet_in_tes!H129/RES_hhdet_in_fec!H129)</f>
        <v>2.6830389518243107</v>
      </c>
      <c r="I129" s="111">
        <f>IF(RES_hhdet_in_tes!I129=0,"",RES_hhdet_in_tes!I129/RES_hhdet_in_fec!I129)</f>
        <v>2.7797375164052291</v>
      </c>
      <c r="J129" s="111">
        <f>IF(RES_hhdet_in_tes!J129=0,"",RES_hhdet_in_tes!J129/RES_hhdet_in_fec!J129)</f>
        <v>2.878248707654639</v>
      </c>
      <c r="K129" s="111">
        <f>IF(RES_hhdet_in_tes!K129=0,"",RES_hhdet_in_tes!K129/RES_hhdet_in_fec!K129)</f>
        <v>2.978973114042418</v>
      </c>
      <c r="L129" s="111">
        <f>IF(RES_hhdet_in_tes!L129=0,"",RES_hhdet_in_tes!L129/RES_hhdet_in_fec!L129)</f>
        <v>3.0819638579110529</v>
      </c>
      <c r="M129" s="111">
        <f>IF(RES_hhdet_in_tes!M129=0,"",RES_hhdet_in_tes!M129/RES_hhdet_in_fec!M129)</f>
        <v>3.1999836589526733</v>
      </c>
      <c r="N129" s="111">
        <f>IF(RES_hhdet_in_tes!N129=0,"",RES_hhdet_in_tes!N129/RES_hhdet_in_fec!N129)</f>
        <v>3.3368211827059535</v>
      </c>
      <c r="O129" s="111">
        <f>IF(RES_hhdet_in_tes!O129=0,"",RES_hhdet_in_tes!O129/RES_hhdet_in_fec!O129)</f>
        <v>3.4922323245626328</v>
      </c>
      <c r="P129" s="111">
        <f>IF(RES_hhdet_in_tes!P129=0,"",RES_hhdet_in_tes!P129/RES_hhdet_in_fec!P129)</f>
        <v>3.6510924717043665</v>
      </c>
      <c r="Q129" s="111">
        <f>IF(RES_hhdet_in_tes!Q129=0,"",RES_hhdet_in_tes!Q129/RES_hhdet_in_fec!Q129)</f>
        <v>3.7730151989604699</v>
      </c>
      <c r="R129" s="111">
        <f>IF(RES_hhdet_in_tes!R129=0,"",RES_hhdet_in_tes!R129/RES_hhdet_in_fec!R129)</f>
        <v>3.7994331861574362</v>
      </c>
      <c r="S129" s="111">
        <f>IF(RES_hhdet_in_tes!S129=0,"",RES_hhdet_in_tes!S129/RES_hhdet_in_fec!S129)</f>
        <v>3.8023685180682101</v>
      </c>
      <c r="T129" s="111">
        <f>IF(RES_hhdet_in_tes!T129=0,"",RES_hhdet_in_tes!T129/RES_hhdet_in_fec!T129)</f>
        <v>3.8056299979690702</v>
      </c>
      <c r="U129" s="111">
        <f>IF(RES_hhdet_in_tes!U129=0,"",RES_hhdet_in_tes!U129/RES_hhdet_in_fec!U129)</f>
        <v>3.8092538645255813</v>
      </c>
      <c r="V129" s="111">
        <f>IF(RES_hhdet_in_tes!V129=0,"",RES_hhdet_in_tes!V129/RES_hhdet_in_fec!V129)</f>
        <v>3.8196091954209543</v>
      </c>
      <c r="W129" s="111">
        <f>IF(RES_hhdet_in_tes!W129=0,"",RES_hhdet_in_tes!W129/RES_hhdet_in_fec!W129)</f>
        <v>3.8535973994560289</v>
      </c>
      <c r="X129" s="111">
        <f>IF(RES_hhdet_in_tes!X129=0,"",RES_hhdet_in_tes!X129/RES_hhdet_in_fec!X129)</f>
        <v>3.8954798419414041</v>
      </c>
      <c r="Y129" s="111">
        <f>IF(RES_hhdet_in_tes!Y129=0,"",RES_hhdet_in_tes!Y129/RES_hhdet_in_fec!Y129)</f>
        <v>3.9426887994866826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0.76537015423225918</v>
      </c>
      <c r="D130" s="124">
        <f>IF(RES_hhdet_in_tes!D130=0,"",RES_hhdet_in_tes!D130/RES_hhdet_in_fec!D130)</f>
        <v>0.76958903731218586</v>
      </c>
      <c r="E130" s="124">
        <f>IF(RES_hhdet_in_tes!E130=0,"",RES_hhdet_in_tes!E130/RES_hhdet_in_fec!E130)</f>
        <v>0.77267927429886185</v>
      </c>
      <c r="F130" s="124">
        <f>IF(RES_hhdet_in_tes!F130=0,"",RES_hhdet_in_tes!F130/RES_hhdet_in_fec!F130)</f>
        <v>0.77315327969565006</v>
      </c>
      <c r="G130" s="124">
        <f>IF(RES_hhdet_in_tes!G130=0,"",RES_hhdet_in_tes!G130/RES_hhdet_in_fec!G130)</f>
        <v>0.7740781750369421</v>
      </c>
      <c r="H130" s="124">
        <f>IF(RES_hhdet_in_tes!H130=0,"",RES_hhdet_in_tes!H130/RES_hhdet_in_fec!H130)</f>
        <v>0.77217476180368427</v>
      </c>
      <c r="I130" s="124">
        <f>IF(RES_hhdet_in_tes!I130=0,"",RES_hhdet_in_tes!I130/RES_hhdet_in_fec!I130)</f>
        <v>0.78129639113759697</v>
      </c>
      <c r="J130" s="124">
        <f>IF(RES_hhdet_in_tes!J130=0,"",RES_hhdet_in_tes!J130/RES_hhdet_in_fec!J130)</f>
        <v>0.78550897513028539</v>
      </c>
      <c r="K130" s="124">
        <f>IF(RES_hhdet_in_tes!K130=0,"",RES_hhdet_in_tes!K130/RES_hhdet_in_fec!K130)</f>
        <v>0.7854850545420049</v>
      </c>
      <c r="L130" s="124">
        <f>IF(RES_hhdet_in_tes!L130=0,"",RES_hhdet_in_tes!L130/RES_hhdet_in_fec!L130)</f>
        <v>0.78915265820866887</v>
      </c>
      <c r="M130" s="124">
        <f>IF(RES_hhdet_in_tes!M130=0,"",RES_hhdet_in_tes!M130/RES_hhdet_in_fec!M130)</f>
        <v>0.79255289093068904</v>
      </c>
      <c r="N130" s="124">
        <f>IF(RES_hhdet_in_tes!N130=0,"",RES_hhdet_in_tes!N130/RES_hhdet_in_fec!N130)</f>
        <v>0.79656997019570708</v>
      </c>
      <c r="O130" s="124">
        <f>IF(RES_hhdet_in_tes!O130=0,"",RES_hhdet_in_tes!O130/RES_hhdet_in_fec!O130)</f>
        <v>0.80183730744143433</v>
      </c>
      <c r="P130" s="124">
        <f>IF(RES_hhdet_in_tes!P130=0,"",RES_hhdet_in_tes!P130/RES_hhdet_in_fec!P130)</f>
        <v>0.78399460067991389</v>
      </c>
      <c r="Q130" s="124">
        <f>IF(RES_hhdet_in_tes!Q130=0,"",RES_hhdet_in_tes!Q130/RES_hhdet_in_fec!Q130)</f>
        <v>0.81158405711490911</v>
      </c>
      <c r="R130" s="124">
        <f>IF(RES_hhdet_in_tes!R130=0,"",RES_hhdet_in_tes!R130/RES_hhdet_in_fec!R130)</f>
        <v>0.82329867430902226</v>
      </c>
      <c r="S130" s="124">
        <f>IF(RES_hhdet_in_tes!S130=0,"",RES_hhdet_in_tes!S130/RES_hhdet_in_fec!S130)</f>
        <v>0.82979462478815158</v>
      </c>
      <c r="T130" s="124">
        <f>IF(RES_hhdet_in_tes!T130=0,"",RES_hhdet_in_tes!T130/RES_hhdet_in_fec!T130)</f>
        <v>0.8343956464086203</v>
      </c>
      <c r="U130" s="124">
        <f>IF(RES_hhdet_in_tes!U130=0,"",RES_hhdet_in_tes!U130/RES_hhdet_in_fec!U130)</f>
        <v>0.83747693629495989</v>
      </c>
      <c r="V130" s="124">
        <f>IF(RES_hhdet_in_tes!V130=0,"",RES_hhdet_in_tes!V130/RES_hhdet_in_fec!V130)</f>
        <v>0.83525424710746865</v>
      </c>
      <c r="W130" s="124">
        <f>IF(RES_hhdet_in_tes!W130=0,"",RES_hhdet_in_tes!W130/RES_hhdet_in_fec!W130)</f>
        <v>0.84326643581141814</v>
      </c>
      <c r="X130" s="124">
        <f>IF(RES_hhdet_in_tes!X130=0,"",RES_hhdet_in_tes!X130/RES_hhdet_in_fec!X130)</f>
        <v>0.85021429457429687</v>
      </c>
      <c r="Y130" s="124">
        <f>IF(RES_hhdet_in_tes!Y130=0,"",RES_hhdet_in_tes!Y130/RES_hhdet_in_fec!Y130)</f>
        <v>0.85585323071476083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0.77498375210034731</v>
      </c>
      <c r="D131" s="111">
        <f>IF(RES_hhdet_in_tes!D131=0,"",RES_hhdet_in_tes!D131/RES_hhdet_in_fec!D131)</f>
        <v>0.77681935881988373</v>
      </c>
      <c r="E131" s="111">
        <f>IF(RES_hhdet_in_tes!E131=0,"",RES_hhdet_in_tes!E131/RES_hhdet_in_fec!E131)</f>
        <v>0.778704522131907</v>
      </c>
      <c r="F131" s="111">
        <f>IF(RES_hhdet_in_tes!F131=0,"",RES_hhdet_in_tes!F131/RES_hhdet_in_fec!F131)</f>
        <v>0.78059644316108745</v>
      </c>
      <c r="G131" s="111">
        <f>IF(RES_hhdet_in_tes!G131=0,"",RES_hhdet_in_tes!G131/RES_hhdet_in_fec!G131)</f>
        <v>0.78253400289707709</v>
      </c>
      <c r="H131" s="111">
        <f>IF(RES_hhdet_in_tes!H131=0,"",RES_hhdet_in_tes!H131/RES_hhdet_in_fec!H131)</f>
        <v>0.78451244280172538</v>
      </c>
      <c r="I131" s="111">
        <f>IF(RES_hhdet_in_tes!I131=0,"",RES_hhdet_in_tes!I131/RES_hhdet_in_fec!I131)</f>
        <v>0.78654134315201862</v>
      </c>
      <c r="J131" s="111">
        <f>IF(RES_hhdet_in_tes!J131=0,"",RES_hhdet_in_tes!J131/RES_hhdet_in_fec!J131)</f>
        <v>0.7886599509612362</v>
      </c>
      <c r="K131" s="111">
        <f>IF(RES_hhdet_in_tes!K131=0,"",RES_hhdet_in_tes!K131/RES_hhdet_in_fec!K131)</f>
        <v>0.7909016365138577</v>
      </c>
      <c r="L131" s="111">
        <f>IF(RES_hhdet_in_tes!L131=0,"",RES_hhdet_in_tes!L131/RES_hhdet_in_fec!L131)</f>
        <v>0.79327532772909359</v>
      </c>
      <c r="M131" s="111">
        <f>IF(RES_hhdet_in_tes!M131=0,"",RES_hhdet_in_tes!M131/RES_hhdet_in_fec!M131)</f>
        <v>0.79656199955053952</v>
      </c>
      <c r="N131" s="111">
        <f>IF(RES_hhdet_in_tes!N131=0,"",RES_hhdet_in_tes!N131/RES_hhdet_in_fec!N131)</f>
        <v>0.80100857666286351</v>
      </c>
      <c r="O131" s="111">
        <f>IF(RES_hhdet_in_tes!O131=0,"",RES_hhdet_in_tes!O131/RES_hhdet_in_fec!O131)</f>
        <v>0.8068315185570708</v>
      </c>
      <c r="P131" s="111">
        <f>IF(RES_hhdet_in_tes!P131=0,"",RES_hhdet_in_tes!P131/RES_hhdet_in_fec!P131)</f>
        <v>0.81361899518132885</v>
      </c>
      <c r="Q131" s="111">
        <f>IF(RES_hhdet_in_tes!Q131=0,"",RES_hhdet_in_tes!Q131/RES_hhdet_in_fec!Q131)</f>
        <v>0.82002282364373269</v>
      </c>
      <c r="R131" s="111">
        <f>IF(RES_hhdet_in_tes!R131=0,"",RES_hhdet_in_tes!R131/RES_hhdet_in_fec!R131)</f>
        <v>0.82492986366114318</v>
      </c>
      <c r="S131" s="111">
        <f>IF(RES_hhdet_in_tes!S131=0,"",RES_hhdet_in_tes!S131/RES_hhdet_in_fec!S131)</f>
        <v>0.82970359329652299</v>
      </c>
      <c r="T131" s="111">
        <f>IF(RES_hhdet_in_tes!T131=0,"",RES_hhdet_in_tes!T131/RES_hhdet_in_fec!T131)</f>
        <v>0.8343121165353069</v>
      </c>
      <c r="U131" s="111">
        <f>IF(RES_hhdet_in_tes!U131=0,"",RES_hhdet_in_tes!U131/RES_hhdet_in_fec!U131)</f>
        <v>0.83872353736294514</v>
      </c>
      <c r="V131" s="111">
        <f>IF(RES_hhdet_in_tes!V131=0,"",RES_hhdet_in_tes!V131/RES_hhdet_in_fec!V131)</f>
        <v>0.84290595976488103</v>
      </c>
      <c r="W131" s="111">
        <f>IF(RES_hhdet_in_tes!W131=0,"",RES_hhdet_in_tes!W131/RES_hhdet_in_fec!W131)</f>
        <v>0.84675877693874591</v>
      </c>
      <c r="X131" s="111">
        <f>IF(RES_hhdet_in_tes!X131=0,"",RES_hhdet_in_tes!X131/RES_hhdet_in_fec!X131)</f>
        <v>0.85126586573700325</v>
      </c>
      <c r="Y131" s="111">
        <f>IF(RES_hhdet_in_tes!Y131=0,"",RES_hhdet_in_tes!Y131/RES_hhdet_in_fec!Y131)</f>
        <v>0.8555969323409206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0.87813518572641425</v>
      </c>
      <c r="F132" s="111">
        <f>IF(RES_hhdet_in_tes!F132=0,"",RES_hhdet_in_tes!F132/RES_hhdet_in_fec!F132)</f>
        <v>0.87856076896568858</v>
      </c>
      <c r="G132" s="111">
        <f>IF(RES_hhdet_in_tes!G132=0,"",RES_hhdet_in_tes!G132/RES_hhdet_in_fec!G132)</f>
        <v>0.88332199128886202</v>
      </c>
      <c r="H132" s="111">
        <f>IF(RES_hhdet_in_tes!H132=0,"",RES_hhdet_in_tes!H132/RES_hhdet_in_fec!H132)</f>
        <v>0.879961104526083</v>
      </c>
      <c r="I132" s="111">
        <f>IF(RES_hhdet_in_tes!I132=0,"",RES_hhdet_in_tes!I132/RES_hhdet_in_fec!I132)</f>
        <v>0.88280405288238484</v>
      </c>
      <c r="J132" s="111">
        <f>IF(RES_hhdet_in_tes!J132=0,"",RES_hhdet_in_tes!J132/RES_hhdet_in_fec!J132)</f>
        <v>0.88600256844875458</v>
      </c>
      <c r="K132" s="111">
        <f>IF(RES_hhdet_in_tes!K132=0,"",RES_hhdet_in_tes!K132/RES_hhdet_in_fec!K132)</f>
        <v>0.88577980720085792</v>
      </c>
      <c r="L132" s="111">
        <f>IF(RES_hhdet_in_tes!L132=0,"",RES_hhdet_in_tes!L132/RES_hhdet_in_fec!L132)</f>
        <v>0.88945612954092013</v>
      </c>
      <c r="M132" s="111">
        <f>IF(RES_hhdet_in_tes!M132=0,"",RES_hhdet_in_tes!M132/RES_hhdet_in_fec!M132)</f>
        <v>0.9017299061159697</v>
      </c>
      <c r="N132" s="111">
        <f>IF(RES_hhdet_in_tes!N132=0,"",RES_hhdet_in_tes!N132/RES_hhdet_in_fec!N132)</f>
        <v>0.90642445254806125</v>
      </c>
      <c r="O132" s="111">
        <f>IF(RES_hhdet_in_tes!O132=0,"",RES_hhdet_in_tes!O132/RES_hhdet_in_fec!O132)</f>
        <v>0.91156263482780631</v>
      </c>
      <c r="P132" s="111" t="str">
        <f>IF(RES_hhdet_in_tes!P132=0,"",RES_hhdet_in_tes!P132/RES_hhdet_in_fec!P132)</f>
        <v/>
      </c>
      <c r="Q132" s="111">
        <f>IF(RES_hhdet_in_tes!Q132=0,"",RES_hhdet_in_tes!Q132/RES_hhdet_in_fec!Q132)</f>
        <v>0.91829858230759076</v>
      </c>
      <c r="R132" s="111">
        <f>IF(RES_hhdet_in_tes!R132=0,"",RES_hhdet_in_tes!R132/RES_hhdet_in_fec!R132)</f>
        <v>0.92287396103714547</v>
      </c>
      <c r="S132" s="111">
        <f>IF(RES_hhdet_in_tes!S132=0,"",RES_hhdet_in_tes!S132/RES_hhdet_in_fec!S132)</f>
        <v>0.92292275840203275</v>
      </c>
      <c r="T132" s="111">
        <f>IF(RES_hhdet_in_tes!T132=0,"",RES_hhdet_in_tes!T132/RES_hhdet_in_fec!T132)</f>
        <v>0.92357785315772334</v>
      </c>
      <c r="U132" s="111">
        <f>IF(RES_hhdet_in_tes!U132=0,"",RES_hhdet_in_tes!U132/RES_hhdet_in_fec!U132)</f>
        <v>0.92594489993489648</v>
      </c>
      <c r="V132" s="111">
        <f>IF(RES_hhdet_in_tes!V132=0,"",RES_hhdet_in_tes!V132/RES_hhdet_in_fec!V132)</f>
        <v>0.92402559047381672</v>
      </c>
      <c r="W132" s="111">
        <f>IF(RES_hhdet_in_tes!W132=0,"",RES_hhdet_in_tes!W132/RES_hhdet_in_fec!W132)</f>
        <v>0.93345519484766282</v>
      </c>
      <c r="X132" s="111">
        <f>IF(RES_hhdet_in_tes!X132=0,"",RES_hhdet_in_tes!X132/RES_hhdet_in_fec!X132)</f>
        <v>0.93135891134643656</v>
      </c>
      <c r="Y132" s="111">
        <f>IF(RES_hhdet_in_tes!Y132=0,"",RES_hhdet_in_tes!Y132/RES_hhdet_in_fec!Y132)</f>
        <v>0.94103905840508861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0.778704522131907</v>
      </c>
      <c r="F133" s="112">
        <f>IF(RES_hhdet_in_tes!F133=0,"",RES_hhdet_in_tes!F133/RES_hhdet_in_fec!F133)</f>
        <v>0.78059644316108745</v>
      </c>
      <c r="G133" s="112">
        <f>IF(RES_hhdet_in_tes!G133=0,"",RES_hhdet_in_tes!G133/RES_hhdet_in_fec!G133)</f>
        <v>0.78253400289707709</v>
      </c>
      <c r="H133" s="112">
        <f>IF(RES_hhdet_in_tes!H133=0,"",RES_hhdet_in_tes!H133/RES_hhdet_in_fec!H133)</f>
        <v>0.7845124428017255</v>
      </c>
      <c r="I133" s="112">
        <f>IF(RES_hhdet_in_tes!I133=0,"",RES_hhdet_in_tes!I133/RES_hhdet_in_fec!I133)</f>
        <v>0.78654134315201851</v>
      </c>
      <c r="J133" s="112">
        <f>IF(RES_hhdet_in_tes!J133=0,"",RES_hhdet_in_tes!J133/RES_hhdet_in_fec!J133)</f>
        <v>0.78865995096123631</v>
      </c>
      <c r="K133" s="112">
        <f>IF(RES_hhdet_in_tes!K133=0,"",RES_hhdet_in_tes!K133/RES_hhdet_in_fec!K133)</f>
        <v>0.79090163651385781</v>
      </c>
      <c r="L133" s="112">
        <f>IF(RES_hhdet_in_tes!L133=0,"",RES_hhdet_in_tes!L133/RES_hhdet_in_fec!L133)</f>
        <v>0.79327532772909359</v>
      </c>
      <c r="M133" s="112">
        <f>IF(RES_hhdet_in_tes!M133=0,"",RES_hhdet_in_tes!M133/RES_hhdet_in_fec!M133)</f>
        <v>0.79656199955053952</v>
      </c>
      <c r="N133" s="112">
        <f>IF(RES_hhdet_in_tes!N133=0,"",RES_hhdet_in_tes!N133/RES_hhdet_in_fec!N133)</f>
        <v>0.80100857666286351</v>
      </c>
      <c r="O133" s="112">
        <f>IF(RES_hhdet_in_tes!O133=0,"",RES_hhdet_in_tes!O133/RES_hhdet_in_fec!O133)</f>
        <v>0.8068315185570708</v>
      </c>
      <c r="P133" s="112" t="str">
        <f>IF(RES_hhdet_in_tes!P133=0,"",RES_hhdet_in_tes!P133/RES_hhdet_in_fec!P133)</f>
        <v/>
      </c>
      <c r="Q133" s="112">
        <f>IF(RES_hhdet_in_tes!Q133=0,"",RES_hhdet_in_tes!Q133/RES_hhdet_in_fec!Q133)</f>
        <v>0.82002282364373269</v>
      </c>
      <c r="R133" s="112">
        <f>IF(RES_hhdet_in_tes!R133=0,"",RES_hhdet_in_tes!R133/RES_hhdet_in_fec!R133)</f>
        <v>0.82492986366114318</v>
      </c>
      <c r="S133" s="112">
        <f>IF(RES_hhdet_in_tes!S133=0,"",RES_hhdet_in_tes!S133/RES_hhdet_in_fec!S133)</f>
        <v>0.82970359329652299</v>
      </c>
      <c r="T133" s="112">
        <f>IF(RES_hhdet_in_tes!T133=0,"",RES_hhdet_in_tes!T133/RES_hhdet_in_fec!T133)</f>
        <v>0.8343121165353069</v>
      </c>
      <c r="U133" s="112">
        <f>IF(RES_hhdet_in_tes!U133=0,"",RES_hhdet_in_tes!U133/RES_hhdet_in_fec!U133)</f>
        <v>0.83872353736294503</v>
      </c>
      <c r="V133" s="112">
        <f>IF(RES_hhdet_in_tes!V133=0,"",RES_hhdet_in_tes!V133/RES_hhdet_in_fec!V133)</f>
        <v>0.84290595976488103</v>
      </c>
      <c r="W133" s="112">
        <f>IF(RES_hhdet_in_tes!W133=0,"",RES_hhdet_in_tes!W133/RES_hhdet_in_fec!W133)</f>
        <v>0.84675877693874579</v>
      </c>
      <c r="X133" s="112">
        <f>IF(RES_hhdet_in_tes!X133=0,"",RES_hhdet_in_tes!X133/RES_hhdet_in_fec!X133)</f>
        <v>0.85126586573700325</v>
      </c>
      <c r="Y133" s="112">
        <f>IF(RES_hhdet_in_tes!Y133=0,"",RES_hhdet_in_tes!Y133/RES_hhdet_in_fec!Y133)</f>
        <v>0.85559693234092049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>
        <f>IF(RES_hhdet_in_tes!F134=0,"",RES_hhdet_in_tes!F134/RES_hhdet_in_fec!F134)</f>
        <v>1</v>
      </c>
      <c r="G134" s="113">
        <f>IF(RES_hhdet_in_tes!G134=0,"",RES_hhdet_in_tes!G134/RES_hhdet_in_fec!G134)</f>
        <v>1</v>
      </c>
      <c r="H134" s="113">
        <f>IF(RES_hhdet_in_tes!H134=0,"",RES_hhdet_in_tes!H134/RES_hhdet_in_fec!H134)</f>
        <v>1</v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>
        <f>IF(RES_hhdet_in_tes!Q134=0,"",RES_hhdet_in_tes!Q134/RES_hhdet_in_fec!Q134)</f>
        <v>1</v>
      </c>
      <c r="R134" s="113">
        <f>IF(RES_hhdet_in_tes!R134=0,"",RES_hhdet_in_tes!R134/RES_hhdet_in_fec!R134)</f>
        <v>1</v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>
        <f>IF(RES_hhdet_in_tes!U134=0,"",RES_hhdet_in_tes!U134/RES_hhdet_in_fec!U134)</f>
        <v>1</v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0.60679511286433274</v>
      </c>
      <c r="D135" s="112">
        <f>IF(RES_hhdet_in_tes!D135=0,"",RES_hhdet_in_tes!D135/RES_hhdet_in_fec!D135)</f>
        <v>0.60824036096739409</v>
      </c>
      <c r="E135" s="112">
        <f>IF(RES_hhdet_in_tes!E135=0,"",RES_hhdet_in_tes!E135/RES_hhdet_in_fec!E135)</f>
        <v>0.60982254969743754</v>
      </c>
      <c r="F135" s="112">
        <f>IF(RES_hhdet_in_tes!F135=0,"",RES_hhdet_in_tes!F135/RES_hhdet_in_fec!F135)</f>
        <v>0.61142382829094355</v>
      </c>
      <c r="G135" s="112">
        <f>IF(RES_hhdet_in_tes!G135=0,"",RES_hhdet_in_tes!G135/RES_hhdet_in_fec!G135)</f>
        <v>0.61315228969457358</v>
      </c>
      <c r="H135" s="112">
        <f>IF(RES_hhdet_in_tes!H135=0,"",RES_hhdet_in_tes!H135/RES_hhdet_in_fec!H135)</f>
        <v>0.61499573253440942</v>
      </c>
      <c r="I135" s="112">
        <f>IF(RES_hhdet_in_tes!I135=0,"",RES_hhdet_in_tes!I135/RES_hhdet_in_fec!I135)</f>
        <v>0.61698219048628555</v>
      </c>
      <c r="J135" s="112">
        <f>IF(RES_hhdet_in_tes!J135=0,"",RES_hhdet_in_tes!J135/RES_hhdet_in_fec!J135)</f>
        <v>0.61922407009671532</v>
      </c>
      <c r="K135" s="112">
        <f>IF(RES_hhdet_in_tes!K135=0,"",RES_hhdet_in_tes!K135/RES_hhdet_in_fec!K135)</f>
        <v>0.62182067294718979</v>
      </c>
      <c r="L135" s="112">
        <f>IF(RES_hhdet_in_tes!L135=0,"",RES_hhdet_in_tes!L135/RES_hhdet_in_fec!L135)</f>
        <v>0.62480614073568119</v>
      </c>
      <c r="M135" s="112">
        <f>IF(RES_hhdet_in_tes!M135=0,"",RES_hhdet_in_tes!M135/RES_hhdet_in_fec!M135)</f>
        <v>0.63048187458469584</v>
      </c>
      <c r="N135" s="112">
        <f>IF(RES_hhdet_in_tes!N135=0,"",RES_hhdet_in_tes!N135/RES_hhdet_in_fec!N135)</f>
        <v>0.63984064853367917</v>
      </c>
      <c r="O135" s="112">
        <f>IF(RES_hhdet_in_tes!O135=0,"",RES_hhdet_in_tes!O135/RES_hhdet_in_fec!O135)</f>
        <v>0.65411156224761757</v>
      </c>
      <c r="P135" s="112">
        <f>IF(RES_hhdet_in_tes!P135=0,"",RES_hhdet_in_tes!P135/RES_hhdet_in_fec!P135)</f>
        <v>0.67261802764079992</v>
      </c>
      <c r="Q135" s="112">
        <f>IF(RES_hhdet_in_tes!Q135=0,"",RES_hhdet_in_tes!Q135/RES_hhdet_in_fec!Q135)</f>
        <v>0.69047282931939913</v>
      </c>
      <c r="R135" s="112">
        <f>IF(RES_hhdet_in_tes!R135=0,"",RES_hhdet_in_tes!R135/RES_hhdet_in_fec!R135)</f>
        <v>0.70255587629099003</v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>
        <f>IF(RES_hhdet_in_tes!U135=0,"",RES_hhdet_in_tes!U135/RES_hhdet_in_fec!U135)</f>
        <v>0.73751926991447125</v>
      </c>
      <c r="V135" s="112">
        <f>IF(RES_hhdet_in_tes!V135=0,"",RES_hhdet_in_tes!V135/RES_hhdet_in_fec!V135)</f>
        <v>0.74895565675957299</v>
      </c>
      <c r="W135" s="112">
        <f>IF(RES_hhdet_in_tes!W135=0,"",RES_hhdet_in_tes!W135/RES_hhdet_in_fec!W135)</f>
        <v>0.75940087195440586</v>
      </c>
      <c r="X135" s="112">
        <f>IF(RES_hhdet_in_tes!X135=0,"",RES_hhdet_in_tes!X135/RES_hhdet_in_fec!X135)</f>
        <v>0.77098160574228913</v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>
        <f>IF(RES_hhdet_in_tes!E136=0,"",RES_hhdet_in_tes!E136/RES_hhdet_in_fec!E136)</f>
        <v>0.76193776019779524</v>
      </c>
      <c r="F136" s="113">
        <f>IF(RES_hhdet_in_tes!F136=0,"",RES_hhdet_in_tes!F136/RES_hhdet_in_fec!F136)</f>
        <v>0.76186124805484656</v>
      </c>
      <c r="G136" s="113">
        <f>IF(RES_hhdet_in_tes!G136=0,"",RES_hhdet_in_tes!G136/RES_hhdet_in_fec!G136)</f>
        <v>0.76934541504777654</v>
      </c>
      <c r="H136" s="113">
        <f>IF(RES_hhdet_in_tes!H136=0,"",RES_hhdet_in_tes!H136/RES_hhdet_in_fec!H136)</f>
        <v>0.76276026152050691</v>
      </c>
      <c r="I136" s="113">
        <f>IF(RES_hhdet_in_tes!I136=0,"",RES_hhdet_in_tes!I136/RES_hhdet_in_fec!I136)</f>
        <v>0.76707406000834744</v>
      </c>
      <c r="J136" s="113">
        <f>IF(RES_hhdet_in_tes!J136=0,"",RES_hhdet_in_tes!J136/RES_hhdet_in_fec!J136)</f>
        <v>0.77210504004361058</v>
      </c>
      <c r="K136" s="113">
        <f>IF(RES_hhdet_in_tes!K136=0,"",RES_hhdet_in_tes!K136/RES_hhdet_in_fec!K136)</f>
        <v>0.77119250542563533</v>
      </c>
      <c r="L136" s="113">
        <f>IF(RES_hhdet_in_tes!L136=0,"",RES_hhdet_in_tes!L136/RES_hhdet_in_fec!L136)</f>
        <v>0.77737958848688204</v>
      </c>
      <c r="M136" s="113">
        <f>IF(RES_hhdet_in_tes!M136=0,"",RES_hhdet_in_tes!M136/RES_hhdet_in_fec!M136)</f>
        <v>0.79984961397485399</v>
      </c>
      <c r="N136" s="113">
        <f>IF(RES_hhdet_in_tes!N136=0,"",RES_hhdet_in_tes!N136/RES_hhdet_in_fec!N136)</f>
        <v>0.81045064091815899</v>
      </c>
      <c r="O136" s="113">
        <f>IF(RES_hhdet_in_tes!O136=0,"",RES_hhdet_in_tes!O136/RES_hhdet_in_fec!O136)</f>
        <v>0.82361735462950825</v>
      </c>
      <c r="P136" s="113">
        <f>IF(RES_hhdet_in_tes!P136=0,"",RES_hhdet_in_tes!P136/RES_hhdet_in_fec!P136)</f>
        <v>0.8260853563764019</v>
      </c>
      <c r="Q136" s="113">
        <f>IF(RES_hhdet_in_tes!Q136=0,"",RES_hhdet_in_tes!Q136/RES_hhdet_in_fec!Q136)</f>
        <v>0.8461747492135191</v>
      </c>
      <c r="R136" s="113">
        <f>IF(RES_hhdet_in_tes!R136=0,"",RES_hhdet_in_tes!R136/RES_hhdet_in_fec!R136)</f>
        <v>0.85713513343758441</v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>
        <f>IF(RES_hhdet_in_tes!U136=0,"",RES_hhdet_in_tes!U136/RES_hhdet_in_fec!U136)</f>
        <v>0.87104876588814928</v>
      </c>
      <c r="V136" s="113">
        <f>IF(RES_hhdet_in_tes!V136=0,"",RES_hhdet_in_tes!V136/RES_hhdet_in_fec!V136)</f>
        <v>0.87117335208515478</v>
      </c>
      <c r="W136" s="113">
        <f>IF(RES_hhdet_in_tes!W136=0,"",RES_hhdet_in_tes!W136/RES_hhdet_in_fec!W136)</f>
        <v>0.88913071534223409</v>
      </c>
      <c r="X136" s="113">
        <f>IF(RES_hhdet_in_tes!X136=0,"",RES_hhdet_in_tes!X136/RES_hhdet_in_fec!X136)</f>
        <v>0.88858634432256822</v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>
        <f>IF(RES_hhdet_in_tes!E137=0,"",RES_hhdet_in_tes!E137/RES_hhdet_in_fec!E137)</f>
        <v>0.60982254969743754</v>
      </c>
      <c r="F137" s="111">
        <f>IF(RES_hhdet_in_tes!F137=0,"",RES_hhdet_in_tes!F137/RES_hhdet_in_fec!F137)</f>
        <v>0.61142382829094355</v>
      </c>
      <c r="G137" s="111">
        <f>IF(RES_hhdet_in_tes!G137=0,"",RES_hhdet_in_tes!G137/RES_hhdet_in_fec!G137)</f>
        <v>0.61315228969457369</v>
      </c>
      <c r="H137" s="111">
        <f>IF(RES_hhdet_in_tes!H137=0,"",RES_hhdet_in_tes!H137/RES_hhdet_in_fec!H137)</f>
        <v>0.61499573253440942</v>
      </c>
      <c r="I137" s="111">
        <f>IF(RES_hhdet_in_tes!I137=0,"",RES_hhdet_in_tes!I137/RES_hhdet_in_fec!I137)</f>
        <v>0.61698219048628555</v>
      </c>
      <c r="J137" s="111">
        <f>IF(RES_hhdet_in_tes!J137=0,"",RES_hhdet_in_tes!J137/RES_hhdet_in_fec!J137)</f>
        <v>0.61922407009671532</v>
      </c>
      <c r="K137" s="111">
        <f>IF(RES_hhdet_in_tes!K137=0,"",RES_hhdet_in_tes!K137/RES_hhdet_in_fec!K137)</f>
        <v>0.62182067294718979</v>
      </c>
      <c r="L137" s="111">
        <f>IF(RES_hhdet_in_tes!L137=0,"",RES_hhdet_in_tes!L137/RES_hhdet_in_fec!L137)</f>
        <v>0.6248061407356813</v>
      </c>
      <c r="M137" s="111">
        <f>IF(RES_hhdet_in_tes!M137=0,"",RES_hhdet_in_tes!M137/RES_hhdet_in_fec!M137)</f>
        <v>0.63048187458469584</v>
      </c>
      <c r="N137" s="111">
        <f>IF(RES_hhdet_in_tes!N137=0,"",RES_hhdet_in_tes!N137/RES_hhdet_in_fec!N137)</f>
        <v>0.63984064853367917</v>
      </c>
      <c r="O137" s="111">
        <f>IF(RES_hhdet_in_tes!O137=0,"",RES_hhdet_in_tes!O137/RES_hhdet_in_fec!O137)</f>
        <v>0.65411156224761757</v>
      </c>
      <c r="P137" s="111">
        <f>IF(RES_hhdet_in_tes!P137=0,"",RES_hhdet_in_tes!P137/RES_hhdet_in_fec!P137)</f>
        <v>0.67261802764079981</v>
      </c>
      <c r="Q137" s="111">
        <f>IF(RES_hhdet_in_tes!Q137=0,"",RES_hhdet_in_tes!Q137/RES_hhdet_in_fec!Q137)</f>
        <v>0.69047282931939913</v>
      </c>
      <c r="R137" s="111">
        <f>IF(RES_hhdet_in_tes!R137=0,"",RES_hhdet_in_tes!R137/RES_hhdet_in_fec!R137)</f>
        <v>0.70255587629099003</v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>
        <f>IF(RES_hhdet_in_tes!U137=0,"",RES_hhdet_in_tes!U137/RES_hhdet_in_fec!U137)</f>
        <v>0.73751926991447125</v>
      </c>
      <c r="V137" s="111">
        <f>IF(RES_hhdet_in_tes!V137=0,"",RES_hhdet_in_tes!V137/RES_hhdet_in_fec!V137)</f>
        <v>0.74895565675957299</v>
      </c>
      <c r="W137" s="111">
        <f>IF(RES_hhdet_in_tes!W137=0,"",RES_hhdet_in_tes!W137/RES_hhdet_in_fec!W137)</f>
        <v>0.75940087195440586</v>
      </c>
      <c r="X137" s="111">
        <f>IF(RES_hhdet_in_tes!X137=0,"",RES_hhdet_in_tes!X137/RES_hhdet_in_fec!X137)</f>
        <v>0.77098160574228913</v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0.7237170949919407</v>
      </c>
      <c r="D139" s="124">
        <f>IF(RES_hhdet_in_tes!D139=0,"",RES_hhdet_in_tes!D139/RES_hhdet_in_fec!D139)</f>
        <v>0.73520051052855251</v>
      </c>
      <c r="E139" s="124">
        <f>IF(RES_hhdet_in_tes!E139=0,"",RES_hhdet_in_tes!E139/RES_hhdet_in_fec!E139)</f>
        <v>0.73744656631985261</v>
      </c>
      <c r="F139" s="124">
        <f>IF(RES_hhdet_in_tes!F139=0,"",RES_hhdet_in_tes!F139/RES_hhdet_in_fec!F139)</f>
        <v>0.73619737640767224</v>
      </c>
      <c r="G139" s="124">
        <f>IF(RES_hhdet_in_tes!G139=0,"",RES_hhdet_in_tes!G139/RES_hhdet_in_fec!G139)</f>
        <v>0.74312925044844058</v>
      </c>
      <c r="H139" s="124">
        <f>IF(RES_hhdet_in_tes!H139=0,"",RES_hhdet_in_tes!H139/RES_hhdet_in_fec!H139)</f>
        <v>0.73980248916703284</v>
      </c>
      <c r="I139" s="124">
        <f>IF(RES_hhdet_in_tes!I139=0,"",RES_hhdet_in_tes!I139/RES_hhdet_in_fec!I139)</f>
        <v>0.74879154897355393</v>
      </c>
      <c r="J139" s="124">
        <f>IF(RES_hhdet_in_tes!J139=0,"",RES_hhdet_in_tes!J139/RES_hhdet_in_fec!J139)</f>
        <v>0.74754742467712543</v>
      </c>
      <c r="K139" s="124">
        <f>IF(RES_hhdet_in_tes!K139=0,"",RES_hhdet_in_tes!K139/RES_hhdet_in_fec!K139)</f>
        <v>0.75036136034845846</v>
      </c>
      <c r="L139" s="124">
        <f>IF(RES_hhdet_in_tes!L139=0,"",RES_hhdet_in_tes!L139/RES_hhdet_in_fec!L139)</f>
        <v>0.74913014898791397</v>
      </c>
      <c r="M139" s="124">
        <f>IF(RES_hhdet_in_tes!M139=0,"",RES_hhdet_in_tes!M139/RES_hhdet_in_fec!M139)</f>
        <v>0.74068183401164644</v>
      </c>
      <c r="N139" s="124">
        <f>IF(RES_hhdet_in_tes!N139=0,"",RES_hhdet_in_tes!N139/RES_hhdet_in_fec!N139)</f>
        <v>0.74214831574334239</v>
      </c>
      <c r="O139" s="124">
        <f>IF(RES_hhdet_in_tes!O139=0,"",RES_hhdet_in_tes!O139/RES_hhdet_in_fec!O139)</f>
        <v>0.75770111266650597</v>
      </c>
      <c r="P139" s="124">
        <f>IF(RES_hhdet_in_tes!P139=0,"",RES_hhdet_in_tes!P139/RES_hhdet_in_fec!P139)</f>
        <v>0.75731596490027175</v>
      </c>
      <c r="Q139" s="124">
        <f>IF(RES_hhdet_in_tes!Q139=0,"",RES_hhdet_in_tes!Q139/RES_hhdet_in_fec!Q139)</f>
        <v>0.77907468459741669</v>
      </c>
      <c r="R139" s="124">
        <f>IF(RES_hhdet_in_tes!R139=0,"",RES_hhdet_in_tes!R139/RES_hhdet_in_fec!R139)</f>
        <v>0.79504384582824461</v>
      </c>
      <c r="S139" s="124">
        <f>IF(RES_hhdet_in_tes!S139=0,"",RES_hhdet_in_tes!S139/RES_hhdet_in_fec!S139)</f>
        <v>0.8044784029321993</v>
      </c>
      <c r="T139" s="124">
        <f>IF(RES_hhdet_in_tes!T139=0,"",RES_hhdet_in_tes!T139/RES_hhdet_in_fec!T139)</f>
        <v>0.81375963430392206</v>
      </c>
      <c r="U139" s="124">
        <f>IF(RES_hhdet_in_tes!U139=0,"",RES_hhdet_in_tes!U139/RES_hhdet_in_fec!U139)</f>
        <v>0.82982177342109908</v>
      </c>
      <c r="V139" s="124">
        <f>IF(RES_hhdet_in_tes!V139=0,"",RES_hhdet_in_tes!V139/RES_hhdet_in_fec!V139)</f>
        <v>0.84439731126211759</v>
      </c>
      <c r="W139" s="124">
        <f>IF(RES_hhdet_in_tes!W139=0,"",RES_hhdet_in_tes!W139/RES_hhdet_in_fec!W139)</f>
        <v>0.86694204510992889</v>
      </c>
      <c r="X139" s="124">
        <f>IF(RES_hhdet_in_tes!X139=0,"",RES_hhdet_in_tes!X139/RES_hhdet_in_fec!X139)</f>
        <v>0.8743815904881499</v>
      </c>
      <c r="Y139" s="124">
        <f>IF(RES_hhdet_in_tes!Y139=0,"",RES_hhdet_in_tes!Y139/RES_hhdet_in_fec!Y139)</f>
        <v>0.88115362055809221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0.57000340352033407</v>
      </c>
      <c r="D140" s="111">
        <f>IF(RES_hhdet_in_tes!D140=0,"",RES_hhdet_in_tes!D140/RES_hhdet_in_fec!D140)</f>
        <v>0.57058226463794992</v>
      </c>
      <c r="E140" s="111">
        <f>IF(RES_hhdet_in_tes!E140=0,"",RES_hhdet_in_tes!E140/RES_hhdet_in_fec!E140)</f>
        <v>0.5711611778985658</v>
      </c>
      <c r="F140" s="111">
        <f>IF(RES_hhdet_in_tes!F140=0,"",RES_hhdet_in_tes!F140/RES_hhdet_in_fec!F140)</f>
        <v>0.57174009826959038</v>
      </c>
      <c r="G140" s="111">
        <f>IF(RES_hhdet_in_tes!G140=0,"",RES_hhdet_in_tes!G140/RES_hhdet_in_fec!G140)</f>
        <v>0.57231906666125076</v>
      </c>
      <c r="H140" s="111">
        <f>IF(RES_hhdet_in_tes!H140=0,"",RES_hhdet_in_tes!H140/RES_hhdet_in_fec!H140)</f>
        <v>0.57289807806665605</v>
      </c>
      <c r="I140" s="111">
        <f>IF(RES_hhdet_in_tes!I140=0,"",RES_hhdet_in_tes!I140/RES_hhdet_in_fec!I140)</f>
        <v>0.57347714256608695</v>
      </c>
      <c r="J140" s="111">
        <f>IF(RES_hhdet_in_tes!J140=0,"",RES_hhdet_in_tes!J140/RES_hhdet_in_fec!J140)</f>
        <v>0.57405630145489739</v>
      </c>
      <c r="K140" s="111">
        <f>IF(RES_hhdet_in_tes!K140=0,"",RES_hhdet_in_tes!K140/RES_hhdet_in_fec!K140)</f>
        <v>0.57463558984499907</v>
      </c>
      <c r="L140" s="111">
        <f>IF(RES_hhdet_in_tes!L140=0,"",RES_hhdet_in_tes!L140/RES_hhdet_in_fec!L140)</f>
        <v>0.57521501713026824</v>
      </c>
      <c r="M140" s="111">
        <f>IF(RES_hhdet_in_tes!M140=0,"",RES_hhdet_in_tes!M140/RES_hhdet_in_fec!M140)</f>
        <v>0.57565505908333992</v>
      </c>
      <c r="N140" s="111">
        <f>IF(RES_hhdet_in_tes!N140=0,"",RES_hhdet_in_tes!N140/RES_hhdet_in_fec!N140)</f>
        <v>0.57590102183625069</v>
      </c>
      <c r="O140" s="111">
        <f>IF(RES_hhdet_in_tes!O140=0,"",RES_hhdet_in_tes!O140/RES_hhdet_in_fec!O140)</f>
        <v>0.57604802731253357</v>
      </c>
      <c r="P140" s="111">
        <f>IF(RES_hhdet_in_tes!P140=0,"",RES_hhdet_in_tes!P140/RES_hhdet_in_fec!P140)</f>
        <v>0.57645822179228201</v>
      </c>
      <c r="Q140" s="111">
        <f>IF(RES_hhdet_in_tes!Q140=0,"",RES_hhdet_in_tes!Q140/RES_hhdet_in_fec!Q140)</f>
        <v>0.57812780914813355</v>
      </c>
      <c r="R140" s="111">
        <f>IF(RES_hhdet_in_tes!R140=0,"",RES_hhdet_in_tes!R140/RES_hhdet_in_fec!R140)</f>
        <v>0.58251339939229929</v>
      </c>
      <c r="S140" s="111">
        <f>IF(RES_hhdet_in_tes!S140=0,"",RES_hhdet_in_tes!S140/RES_hhdet_in_fec!S140)</f>
        <v>0.58869977557092146</v>
      </c>
      <c r="T140" s="111">
        <f>IF(RES_hhdet_in_tes!T140=0,"",RES_hhdet_in_tes!T140/RES_hhdet_in_fec!T140)</f>
        <v>0.59548744321192049</v>
      </c>
      <c r="U140" s="111">
        <f>IF(RES_hhdet_in_tes!U140=0,"",RES_hhdet_in_tes!U140/RES_hhdet_in_fec!U140)</f>
        <v>0.60167690784323447</v>
      </c>
      <c r="V140" s="111">
        <f>IF(RES_hhdet_in_tes!V140=0,"",RES_hhdet_in_tes!V140/RES_hhdet_in_fec!V140)</f>
        <v>0.60606867499279227</v>
      </c>
      <c r="W140" s="111">
        <f>IF(RES_hhdet_in_tes!W140=0,"",RES_hhdet_in_tes!W140/RES_hhdet_in_fec!W140)</f>
        <v>0.60817939162902079</v>
      </c>
      <c r="X140" s="111">
        <f>IF(RES_hhdet_in_tes!X140=0,"",RES_hhdet_in_tes!X140/RES_hhdet_in_fec!X140)</f>
        <v>0.60858149786240989</v>
      </c>
      <c r="Y140" s="111">
        <f>IF(RES_hhdet_in_tes!Y140=0,"",RES_hhdet_in_tes!Y140/RES_hhdet_in_fec!Y140)</f>
        <v>0.60862170848574881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0.74046507070783563</v>
      </c>
      <c r="D141" s="45">
        <f>IF(RES_hhdet_in_tes!D141=0,"",RES_hhdet_in_tes!D141/RES_hhdet_in_fec!D141)</f>
        <v>0.74177191321006619</v>
      </c>
      <c r="E141" s="45">
        <f>IF(RES_hhdet_in_tes!E141=0,"",RES_hhdet_in_tes!E141/RES_hhdet_in_fec!E141)</f>
        <v>0.74314037363858931</v>
      </c>
      <c r="F141" s="45">
        <f>IF(RES_hhdet_in_tes!F141=0,"",RES_hhdet_in_tes!F141/RES_hhdet_in_fec!F141)</f>
        <v>0.74451723651160706</v>
      </c>
      <c r="G141" s="45">
        <f>IF(RES_hhdet_in_tes!G141=0,"",RES_hhdet_in_tes!G141/RES_hhdet_in_fec!G141)</f>
        <v>0.74595084587043292</v>
      </c>
      <c r="H141" s="45">
        <f>IF(RES_hhdet_in_tes!H141=0,"",RES_hhdet_in_tes!H141/RES_hhdet_in_fec!H141)</f>
        <v>0.74743528501986423</v>
      </c>
      <c r="I141" s="45">
        <f>IF(RES_hhdet_in_tes!I141=0,"",RES_hhdet_in_tes!I141/RES_hhdet_in_fec!I141)</f>
        <v>0.74898246593309348</v>
      </c>
      <c r="J141" s="45">
        <f>IF(RES_hhdet_in_tes!J141=0,"",RES_hhdet_in_tes!J141/RES_hhdet_in_fec!J141)</f>
        <v>0.7506411877597412</v>
      </c>
      <c r="K141" s="45">
        <f>IF(RES_hhdet_in_tes!K141=0,"",RES_hhdet_in_tes!K141/RES_hhdet_in_fec!K141)</f>
        <v>0.75245294261268791</v>
      </c>
      <c r="L141" s="45">
        <f>IF(RES_hhdet_in_tes!L141=0,"",RES_hhdet_in_tes!L141/RES_hhdet_in_fec!L141)</f>
        <v>0.75442883133321947</v>
      </c>
      <c r="M141" s="45">
        <f>IF(RES_hhdet_in_tes!M141=0,"",RES_hhdet_in_tes!M141/RES_hhdet_in_fec!M141)</f>
        <v>0.75725391557630872</v>
      </c>
      <c r="N141" s="45">
        <f>IF(RES_hhdet_in_tes!N141=0,"",RES_hhdet_in_tes!N141/RES_hhdet_in_fec!N141)</f>
        <v>0.76112322588400783</v>
      </c>
      <c r="O141" s="45">
        <f>IF(RES_hhdet_in_tes!O141=0,"",RES_hhdet_in_tes!O141/RES_hhdet_in_fec!O141)</f>
        <v>0.76649924533500591</v>
      </c>
      <c r="P141" s="45">
        <f>IF(RES_hhdet_in_tes!P141=0,"",RES_hhdet_in_tes!P141/RES_hhdet_in_fec!P141)</f>
        <v>0.77360880765834517</v>
      </c>
      <c r="Q141" s="45">
        <f>IF(RES_hhdet_in_tes!Q141=0,"",RES_hhdet_in_tes!Q141/RES_hhdet_in_fec!Q141)</f>
        <v>0.78280865064904148</v>
      </c>
      <c r="R141" s="45">
        <f>IF(RES_hhdet_in_tes!R141=0,"",RES_hhdet_in_tes!R141/RES_hhdet_in_fec!R141)</f>
        <v>0.79532743742705792</v>
      </c>
      <c r="S141" s="45">
        <f>IF(RES_hhdet_in_tes!S141=0,"",RES_hhdet_in_tes!S141/RES_hhdet_in_fec!S141)</f>
        <v>0.81099252632644836</v>
      </c>
      <c r="T141" s="45">
        <f>IF(RES_hhdet_in_tes!T141=0,"",RES_hhdet_in_tes!T141/RES_hhdet_in_fec!T141)</f>
        <v>0.82785685476027038</v>
      </c>
      <c r="U141" s="45">
        <f>IF(RES_hhdet_in_tes!U141=0,"",RES_hhdet_in_tes!U141/RES_hhdet_in_fec!U141)</f>
        <v>0.8439733601416286</v>
      </c>
      <c r="V141" s="45">
        <f>IF(RES_hhdet_in_tes!V141=0,"",RES_hhdet_in_tes!V141/RES_hhdet_in_fec!V141)</f>
        <v>0.85739497988360502</v>
      </c>
      <c r="W141" s="45">
        <f>IF(RES_hhdet_in_tes!W141=0,"",RES_hhdet_in_tes!W141/RES_hhdet_in_fec!W141)</f>
        <v>0.8674452155880098</v>
      </c>
      <c r="X141" s="45">
        <f>IF(RES_hhdet_in_tes!X141=0,"",RES_hhdet_in_tes!X141/RES_hhdet_in_fec!X141)</f>
        <v>0.87505603448528335</v>
      </c>
      <c r="Y141" s="45">
        <f>IF(RES_hhdet_in_tes!Y141=0,"",RES_hhdet_in_tes!Y141/RES_hhdet_in_fec!Y141)</f>
        <v>0.88180527690395161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1.1808058899863363</v>
      </c>
      <c r="D143" s="119">
        <f>IF(RES_hhdet_in_tes!D143=0,"",RES_hhdet_in_tes!D143/RES_hhdet_in_fec!D143)</f>
        <v>1.2549276249309911</v>
      </c>
      <c r="E143" s="119">
        <f>IF(RES_hhdet_in_tes!E143=0,"",RES_hhdet_in_tes!E143/RES_hhdet_in_fec!E143)</f>
        <v>1.3075493361838468</v>
      </c>
      <c r="F143" s="119">
        <f>IF(RES_hhdet_in_tes!F143=0,"",RES_hhdet_in_tes!F143/RES_hhdet_in_fec!F143)</f>
        <v>1.3491867657365568</v>
      </c>
      <c r="G143" s="119">
        <f>IF(RES_hhdet_in_tes!G143=0,"",RES_hhdet_in_tes!G143/RES_hhdet_in_fec!G143)</f>
        <v>1.3737868430152698</v>
      </c>
      <c r="H143" s="119">
        <f>IF(RES_hhdet_in_tes!H143=0,"",RES_hhdet_in_tes!H143/RES_hhdet_in_fec!H143)</f>
        <v>1.4142746055819588</v>
      </c>
      <c r="I143" s="119">
        <f>IF(RES_hhdet_in_tes!I143=0,"",RES_hhdet_in_tes!I143/RES_hhdet_in_fec!I143)</f>
        <v>1.4859644643968966</v>
      </c>
      <c r="J143" s="119">
        <f>IF(RES_hhdet_in_tes!J143=0,"",RES_hhdet_in_tes!J143/RES_hhdet_in_fec!J143)</f>
        <v>1.5369739383471803</v>
      </c>
      <c r="K143" s="119">
        <f>IF(RES_hhdet_in_tes!K143=0,"",RES_hhdet_in_tes!K143/RES_hhdet_in_fec!K143)</f>
        <v>1.6064855432116889</v>
      </c>
      <c r="L143" s="119">
        <f>IF(RES_hhdet_in_tes!L143=0,"",RES_hhdet_in_tes!L143/RES_hhdet_in_fec!L143)</f>
        <v>1.667031255719625</v>
      </c>
      <c r="M143" s="119">
        <f>IF(RES_hhdet_in_tes!M143=0,"",RES_hhdet_in_tes!M143/RES_hhdet_in_fec!M143)</f>
        <v>1.7689963132259214</v>
      </c>
      <c r="N143" s="119">
        <f>IF(RES_hhdet_in_tes!N143=0,"",RES_hhdet_in_tes!N143/RES_hhdet_in_fec!N143)</f>
        <v>1.8380390333082077</v>
      </c>
      <c r="O143" s="119">
        <f>IF(RES_hhdet_in_tes!O143=0,"",RES_hhdet_in_tes!O143/RES_hhdet_in_fec!O143)</f>
        <v>1.9268703322767635</v>
      </c>
      <c r="P143" s="119">
        <f>IF(RES_hhdet_in_tes!P143=0,"",RES_hhdet_in_tes!P143/RES_hhdet_in_fec!P143)</f>
        <v>1.9983462244874439</v>
      </c>
      <c r="Q143" s="119">
        <f>IF(RES_hhdet_in_tes!Q143=0,"",RES_hhdet_in_tes!Q143/RES_hhdet_in_fec!Q143)</f>
        <v>2.0486239338788903</v>
      </c>
      <c r="R143" s="119">
        <f>IF(RES_hhdet_in_tes!R143=0,"",RES_hhdet_in_tes!R143/RES_hhdet_in_fec!R143)</f>
        <v>2.0468918327063377</v>
      </c>
      <c r="S143" s="119">
        <f>IF(RES_hhdet_in_tes!S143=0,"",RES_hhdet_in_tes!S143/RES_hhdet_in_fec!S143)</f>
        <v>2.0168766715811577</v>
      </c>
      <c r="T143" s="119">
        <f>IF(RES_hhdet_in_tes!T143=0,"",RES_hhdet_in_tes!T143/RES_hhdet_in_fec!T143)</f>
        <v>2.0192455705376209</v>
      </c>
      <c r="U143" s="119">
        <f>IF(RES_hhdet_in_tes!U143=0,"",RES_hhdet_in_tes!U143/RES_hhdet_in_fec!U143)</f>
        <v>2.0223272303225097</v>
      </c>
      <c r="V143" s="119">
        <f>IF(RES_hhdet_in_tes!V143=0,"",RES_hhdet_in_tes!V143/RES_hhdet_in_fec!V143)</f>
        <v>1.9490107611166658</v>
      </c>
      <c r="W143" s="119">
        <f>IF(RES_hhdet_in_tes!W143=0,"",RES_hhdet_in_tes!W143/RES_hhdet_in_fec!W143)</f>
        <v>1.8698136358683948</v>
      </c>
      <c r="X143" s="119">
        <f>IF(RES_hhdet_in_tes!X143=0,"",RES_hhdet_in_tes!X143/RES_hhdet_in_fec!X143)</f>
        <v>1.9038941314926316</v>
      </c>
      <c r="Y143" s="119">
        <f>IF(RES_hhdet_in_tes!Y143=0,"",RES_hhdet_in_tes!Y143/RES_hhdet_in_fec!Y143)</f>
        <v>1.7848571441162639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1.4695002368796637</v>
      </c>
      <c r="D144" s="124">
        <f>IF(RES_hhdet_in_tes!D144=0,"",RES_hhdet_in_tes!D144/RES_hhdet_in_fec!D144)</f>
        <v>1.5673541924373977</v>
      </c>
      <c r="E144" s="124">
        <f>IF(RES_hhdet_in_tes!E144=0,"",RES_hhdet_in_tes!E144/RES_hhdet_in_fec!E144)</f>
        <v>1.6668556482823256</v>
      </c>
      <c r="F144" s="124">
        <f>IF(RES_hhdet_in_tes!F144=0,"",RES_hhdet_in_tes!F144/RES_hhdet_in_fec!F144)</f>
        <v>1.7670453366420984</v>
      </c>
      <c r="G144" s="124">
        <f>IF(RES_hhdet_in_tes!G144=0,"",RES_hhdet_in_tes!G144/RES_hhdet_in_fec!G144)</f>
        <v>1.8687972732617151</v>
      </c>
      <c r="H144" s="124">
        <f>IF(RES_hhdet_in_tes!H144=0,"",RES_hhdet_in_tes!H144/RES_hhdet_in_fec!H144)</f>
        <v>1.9720063152538012</v>
      </c>
      <c r="I144" s="124">
        <f>IF(RES_hhdet_in_tes!I144=0,"",RES_hhdet_in_tes!I144/RES_hhdet_in_fec!I144)</f>
        <v>2.0768897317447941</v>
      </c>
      <c r="J144" s="124">
        <f>IF(RES_hhdet_in_tes!J144=0,"",RES_hhdet_in_tes!J144/RES_hhdet_in_fec!J144)</f>
        <v>2.1843333611070426</v>
      </c>
      <c r="K144" s="124">
        <f>IF(RES_hhdet_in_tes!K144=0,"",RES_hhdet_in_tes!K144/RES_hhdet_in_fec!K144)</f>
        <v>2.2950931384177</v>
      </c>
      <c r="L144" s="124">
        <f>IF(RES_hhdet_in_tes!L144=0,"",RES_hhdet_in_tes!L144/RES_hhdet_in_fec!L144)</f>
        <v>2.4093762948071635</v>
      </c>
      <c r="M144" s="124">
        <f>IF(RES_hhdet_in_tes!M144=0,"",RES_hhdet_in_tes!M144/RES_hhdet_in_fec!M144)</f>
        <v>2.5491209414090807</v>
      </c>
      <c r="N144" s="124">
        <f>IF(RES_hhdet_in_tes!N144=0,"",RES_hhdet_in_tes!N144/RES_hhdet_in_fec!N144)</f>
        <v>2.7218922013784712</v>
      </c>
      <c r="O144" s="124">
        <f>IF(RES_hhdet_in_tes!O144=0,"",RES_hhdet_in_tes!O144/RES_hhdet_in_fec!O144)</f>
        <v>2.9302891015137238</v>
      </c>
      <c r="P144" s="124">
        <f>IF(RES_hhdet_in_tes!P144=0,"",RES_hhdet_in_tes!P144/RES_hhdet_in_fec!P144)</f>
        <v>3.1532986587952854</v>
      </c>
      <c r="Q144" s="124">
        <f>IF(RES_hhdet_in_tes!Q144=0,"",RES_hhdet_in_tes!Q144/RES_hhdet_in_fec!Q144)</f>
        <v>3.3267260603942406</v>
      </c>
      <c r="R144" s="124">
        <f>IF(RES_hhdet_in_tes!R144=0,"",RES_hhdet_in_tes!R144/RES_hhdet_in_fec!R144)</f>
        <v>3.3275187401771795</v>
      </c>
      <c r="S144" s="124">
        <f>IF(RES_hhdet_in_tes!S144=0,"",RES_hhdet_in_tes!S144/RES_hhdet_in_fec!S144)</f>
        <v>3.3276068157086169</v>
      </c>
      <c r="T144" s="124">
        <f>IF(RES_hhdet_in_tes!T144=0,"",RES_hhdet_in_tes!T144/RES_hhdet_in_fec!T144)</f>
        <v>3.3277046774102139</v>
      </c>
      <c r="U144" s="124">
        <f>IF(RES_hhdet_in_tes!U144=0,"",RES_hhdet_in_tes!U144/RES_hhdet_in_fec!U144)</f>
        <v>3.3278134126342107</v>
      </c>
      <c r="V144" s="124">
        <f>IF(RES_hhdet_in_tes!V144=0,"",RES_hhdet_in_tes!V144/RES_hhdet_in_fec!V144)</f>
        <v>3.3375995827939411</v>
      </c>
      <c r="W144" s="124">
        <f>IF(RES_hhdet_in_tes!W144=0,"",RES_hhdet_in_tes!W144/RES_hhdet_in_fec!W144)</f>
        <v>3.3897246028206047</v>
      </c>
      <c r="X144" s="124">
        <f>IF(RES_hhdet_in_tes!X144=0,"",RES_hhdet_in_tes!X144/RES_hhdet_in_fec!X144)</f>
        <v>3.4595352027171233</v>
      </c>
      <c r="Y144" s="124">
        <f>IF(RES_hhdet_in_tes!Y144=0,"",RES_hhdet_in_tes!Y144/RES_hhdet_in_fec!Y144)</f>
        <v>3.5396458746527921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1.4695002368796637</v>
      </c>
      <c r="D145" s="111">
        <f>IF(RES_hhdet_in_tes!D145=0,"",RES_hhdet_in_tes!D145/RES_hhdet_in_fec!D145)</f>
        <v>1.5673541924373977</v>
      </c>
      <c r="E145" s="111">
        <f>IF(RES_hhdet_in_tes!E145=0,"",RES_hhdet_in_tes!E145/RES_hhdet_in_fec!E145)</f>
        <v>1.6668556482823256</v>
      </c>
      <c r="F145" s="111">
        <f>IF(RES_hhdet_in_tes!F145=0,"",RES_hhdet_in_tes!F145/RES_hhdet_in_fec!F145)</f>
        <v>1.7670453366420984</v>
      </c>
      <c r="G145" s="111">
        <f>IF(RES_hhdet_in_tes!G145=0,"",RES_hhdet_in_tes!G145/RES_hhdet_in_fec!G145)</f>
        <v>1.8687972732617151</v>
      </c>
      <c r="H145" s="111">
        <f>IF(RES_hhdet_in_tes!H145=0,"",RES_hhdet_in_tes!H145/RES_hhdet_in_fec!H145)</f>
        <v>1.9720063152538012</v>
      </c>
      <c r="I145" s="111">
        <f>IF(RES_hhdet_in_tes!I145=0,"",RES_hhdet_in_tes!I145/RES_hhdet_in_fec!I145)</f>
        <v>2.0768897317447941</v>
      </c>
      <c r="J145" s="111">
        <f>IF(RES_hhdet_in_tes!J145=0,"",RES_hhdet_in_tes!J145/RES_hhdet_in_fec!J145)</f>
        <v>2.1843333611070426</v>
      </c>
      <c r="K145" s="111">
        <f>IF(RES_hhdet_in_tes!K145=0,"",RES_hhdet_in_tes!K145/RES_hhdet_in_fec!K145)</f>
        <v>2.2950931384177</v>
      </c>
      <c r="L145" s="111">
        <f>IF(RES_hhdet_in_tes!L145=0,"",RES_hhdet_in_tes!L145/RES_hhdet_in_fec!L145)</f>
        <v>2.4093762948071635</v>
      </c>
      <c r="M145" s="111">
        <f>IF(RES_hhdet_in_tes!M145=0,"",RES_hhdet_in_tes!M145/RES_hhdet_in_fec!M145)</f>
        <v>2.5491209414090807</v>
      </c>
      <c r="N145" s="111">
        <f>IF(RES_hhdet_in_tes!N145=0,"",RES_hhdet_in_tes!N145/RES_hhdet_in_fec!N145)</f>
        <v>2.7218922013784712</v>
      </c>
      <c r="O145" s="111">
        <f>IF(RES_hhdet_in_tes!O145=0,"",RES_hhdet_in_tes!O145/RES_hhdet_in_fec!O145)</f>
        <v>2.9302891015137238</v>
      </c>
      <c r="P145" s="111">
        <f>IF(RES_hhdet_in_tes!P145=0,"",RES_hhdet_in_tes!P145/RES_hhdet_in_fec!P145)</f>
        <v>3.1532986587952854</v>
      </c>
      <c r="Q145" s="111">
        <f>IF(RES_hhdet_in_tes!Q145=0,"",RES_hhdet_in_tes!Q145/RES_hhdet_in_fec!Q145)</f>
        <v>3.3267260603942406</v>
      </c>
      <c r="R145" s="111">
        <f>IF(RES_hhdet_in_tes!R145=0,"",RES_hhdet_in_tes!R145/RES_hhdet_in_fec!R145)</f>
        <v>3.3275187401771795</v>
      </c>
      <c r="S145" s="111">
        <f>IF(RES_hhdet_in_tes!S145=0,"",RES_hhdet_in_tes!S145/RES_hhdet_in_fec!S145)</f>
        <v>3.3276068157086169</v>
      </c>
      <c r="T145" s="111">
        <f>IF(RES_hhdet_in_tes!T145=0,"",RES_hhdet_in_tes!T145/RES_hhdet_in_fec!T145)</f>
        <v>3.3277046774102139</v>
      </c>
      <c r="U145" s="111">
        <f>IF(RES_hhdet_in_tes!U145=0,"",RES_hhdet_in_tes!U145/RES_hhdet_in_fec!U145)</f>
        <v>3.3278134126342107</v>
      </c>
      <c r="V145" s="111">
        <f>IF(RES_hhdet_in_tes!V145=0,"",RES_hhdet_in_tes!V145/RES_hhdet_in_fec!V145)</f>
        <v>3.3375995827939411</v>
      </c>
      <c r="W145" s="111">
        <f>IF(RES_hhdet_in_tes!W145=0,"",RES_hhdet_in_tes!W145/RES_hhdet_in_fec!W145)</f>
        <v>3.3897246028206047</v>
      </c>
      <c r="X145" s="111">
        <f>IF(RES_hhdet_in_tes!X145=0,"",RES_hhdet_in_tes!X145/RES_hhdet_in_fec!X145)</f>
        <v>3.4595352027171233</v>
      </c>
      <c r="Y145" s="111">
        <f>IF(RES_hhdet_in_tes!Y145=0,"",RES_hhdet_in_tes!Y145/RES_hhdet_in_fec!Y145)</f>
        <v>3.5396458746527921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 t="str">
        <f>IF(RES_hhdet_in_tes!D146=0,"",RES_hhdet_in_tes!D146/RES_hhdet_in_fec!D146)</f>
        <v/>
      </c>
      <c r="E146" s="124">
        <f>IF(RES_hhdet_in_tes!E146=0,"",RES_hhdet_in_tes!E146/RES_hhdet_in_fec!E146)</f>
        <v>2.4005306581370869</v>
      </c>
      <c r="F146" s="124">
        <f>IF(RES_hhdet_in_tes!F146=0,"",RES_hhdet_in_tes!F146/RES_hhdet_in_fec!F146)</f>
        <v>2.4934496418555927</v>
      </c>
      <c r="G146" s="124">
        <f>IF(RES_hhdet_in_tes!G146=0,"",RES_hhdet_in_tes!G146/RES_hhdet_in_fec!G146)</f>
        <v>2.5876472736324052</v>
      </c>
      <c r="H146" s="124">
        <f>IF(RES_hhdet_in_tes!H146=0,"",RES_hhdet_in_tes!H146/RES_hhdet_in_fec!H146)</f>
        <v>2.6830389518243107</v>
      </c>
      <c r="I146" s="124">
        <f>IF(RES_hhdet_in_tes!I146=0,"",RES_hhdet_in_tes!I146/RES_hhdet_in_fec!I146)</f>
        <v>2.7797375164052291</v>
      </c>
      <c r="J146" s="124">
        <f>IF(RES_hhdet_in_tes!J146=0,"",RES_hhdet_in_tes!J146/RES_hhdet_in_fec!J146)</f>
        <v>2.8782487076546386</v>
      </c>
      <c r="K146" s="124">
        <f>IF(RES_hhdet_in_tes!K146=0,"",RES_hhdet_in_tes!K146/RES_hhdet_in_fec!K146)</f>
        <v>2.978973114042418</v>
      </c>
      <c r="L146" s="124">
        <f>IF(RES_hhdet_in_tes!L146=0,"",RES_hhdet_in_tes!L146/RES_hhdet_in_fec!L146)</f>
        <v>3.0819638579110529</v>
      </c>
      <c r="M146" s="124">
        <f>IF(RES_hhdet_in_tes!M146=0,"",RES_hhdet_in_tes!M146/RES_hhdet_in_fec!M146)</f>
        <v>3.1999836589526733</v>
      </c>
      <c r="N146" s="124">
        <f>IF(RES_hhdet_in_tes!N146=0,"",RES_hhdet_in_tes!N146/RES_hhdet_in_fec!N146)</f>
        <v>3.336821182705954</v>
      </c>
      <c r="O146" s="124">
        <f>IF(RES_hhdet_in_tes!O146=0,"",RES_hhdet_in_tes!O146/RES_hhdet_in_fec!O146)</f>
        <v>3.4922323245626323</v>
      </c>
      <c r="P146" s="124">
        <f>IF(RES_hhdet_in_tes!P146=0,"",RES_hhdet_in_tes!P146/RES_hhdet_in_fec!P146)</f>
        <v>3.6510924717043665</v>
      </c>
      <c r="Q146" s="124">
        <f>IF(RES_hhdet_in_tes!Q146=0,"",RES_hhdet_in_tes!Q146/RES_hhdet_in_fec!Q146)</f>
        <v>3.7730151989604694</v>
      </c>
      <c r="R146" s="124">
        <f>IF(RES_hhdet_in_tes!R146=0,"",RES_hhdet_in_tes!R146/RES_hhdet_in_fec!R146)</f>
        <v>3.7994331861574362</v>
      </c>
      <c r="S146" s="124">
        <f>IF(RES_hhdet_in_tes!S146=0,"",RES_hhdet_in_tes!S146/RES_hhdet_in_fec!S146)</f>
        <v>3.8023685180682101</v>
      </c>
      <c r="T146" s="124">
        <f>IF(RES_hhdet_in_tes!T146=0,"",RES_hhdet_in_tes!T146/RES_hhdet_in_fec!T146)</f>
        <v>3.8056299979690702</v>
      </c>
      <c r="U146" s="124">
        <f>IF(RES_hhdet_in_tes!U146=0,"",RES_hhdet_in_tes!U146/RES_hhdet_in_fec!U146)</f>
        <v>3.8092538645255818</v>
      </c>
      <c r="V146" s="124">
        <f>IF(RES_hhdet_in_tes!V146=0,"",RES_hhdet_in_tes!V146/RES_hhdet_in_fec!V146)</f>
        <v>3.8196091954209539</v>
      </c>
      <c r="W146" s="124">
        <f>IF(RES_hhdet_in_tes!W146=0,"",RES_hhdet_in_tes!W146/RES_hhdet_in_fec!W146)</f>
        <v>3.8535973994560289</v>
      </c>
      <c r="X146" s="124">
        <f>IF(RES_hhdet_in_tes!X146=0,"",RES_hhdet_in_tes!X146/RES_hhdet_in_fec!X146)</f>
        <v>3.8954798419414045</v>
      </c>
      <c r="Y146" s="124">
        <f>IF(RES_hhdet_in_tes!Y146=0,"",RES_hhdet_in_tes!Y146/RES_hhdet_in_fec!Y146)</f>
        <v>3.9426887994866826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 t="str">
        <f>IF(RES_hhdet_in_tes!D147=0,"",RES_hhdet_in_tes!D147/RES_hhdet_in_fec!D147)</f>
        <v/>
      </c>
      <c r="E147" s="111">
        <f>IF(RES_hhdet_in_tes!E147=0,"",RES_hhdet_in_tes!E147/RES_hhdet_in_fec!E147)</f>
        <v>2.4005306581370869</v>
      </c>
      <c r="F147" s="111">
        <f>IF(RES_hhdet_in_tes!F147=0,"",RES_hhdet_in_tes!F147/RES_hhdet_in_fec!F147)</f>
        <v>2.4934496418555927</v>
      </c>
      <c r="G147" s="111">
        <f>IF(RES_hhdet_in_tes!G147=0,"",RES_hhdet_in_tes!G147/RES_hhdet_in_fec!G147)</f>
        <v>2.5876472736324052</v>
      </c>
      <c r="H147" s="111">
        <f>IF(RES_hhdet_in_tes!H147=0,"",RES_hhdet_in_tes!H147/RES_hhdet_in_fec!H147)</f>
        <v>2.6830389518243107</v>
      </c>
      <c r="I147" s="111">
        <f>IF(RES_hhdet_in_tes!I147=0,"",RES_hhdet_in_tes!I147/RES_hhdet_in_fec!I147)</f>
        <v>2.7797375164052291</v>
      </c>
      <c r="J147" s="111">
        <f>IF(RES_hhdet_in_tes!J147=0,"",RES_hhdet_in_tes!J147/RES_hhdet_in_fec!J147)</f>
        <v>2.8782487076546386</v>
      </c>
      <c r="K147" s="111">
        <f>IF(RES_hhdet_in_tes!K147=0,"",RES_hhdet_in_tes!K147/RES_hhdet_in_fec!K147)</f>
        <v>2.978973114042418</v>
      </c>
      <c r="L147" s="111">
        <f>IF(RES_hhdet_in_tes!L147=0,"",RES_hhdet_in_tes!L147/RES_hhdet_in_fec!L147)</f>
        <v>3.0819638579110529</v>
      </c>
      <c r="M147" s="111">
        <f>IF(RES_hhdet_in_tes!M147=0,"",RES_hhdet_in_tes!M147/RES_hhdet_in_fec!M147)</f>
        <v>3.1999836589526733</v>
      </c>
      <c r="N147" s="111">
        <f>IF(RES_hhdet_in_tes!N147=0,"",RES_hhdet_in_tes!N147/RES_hhdet_in_fec!N147)</f>
        <v>3.336821182705954</v>
      </c>
      <c r="O147" s="111">
        <f>IF(RES_hhdet_in_tes!O147=0,"",RES_hhdet_in_tes!O147/RES_hhdet_in_fec!O147)</f>
        <v>3.4922323245626323</v>
      </c>
      <c r="P147" s="111">
        <f>IF(RES_hhdet_in_tes!P147=0,"",RES_hhdet_in_tes!P147/RES_hhdet_in_fec!P147)</f>
        <v>3.6510924717043665</v>
      </c>
      <c r="Q147" s="111">
        <f>IF(RES_hhdet_in_tes!Q147=0,"",RES_hhdet_in_tes!Q147/RES_hhdet_in_fec!Q147)</f>
        <v>3.7730151989604694</v>
      </c>
      <c r="R147" s="111">
        <f>IF(RES_hhdet_in_tes!R147=0,"",RES_hhdet_in_tes!R147/RES_hhdet_in_fec!R147)</f>
        <v>3.7994331861574362</v>
      </c>
      <c r="S147" s="111">
        <f>IF(RES_hhdet_in_tes!S147=0,"",RES_hhdet_in_tes!S147/RES_hhdet_in_fec!S147)</f>
        <v>3.8023685180682101</v>
      </c>
      <c r="T147" s="111">
        <f>IF(RES_hhdet_in_tes!T147=0,"",RES_hhdet_in_tes!T147/RES_hhdet_in_fec!T147)</f>
        <v>3.8056299979690702</v>
      </c>
      <c r="U147" s="111">
        <f>IF(RES_hhdet_in_tes!U147=0,"",RES_hhdet_in_tes!U147/RES_hhdet_in_fec!U147)</f>
        <v>3.8092538645255818</v>
      </c>
      <c r="V147" s="111">
        <f>IF(RES_hhdet_in_tes!V147=0,"",RES_hhdet_in_tes!V147/RES_hhdet_in_fec!V147)</f>
        <v>3.8196091954209539</v>
      </c>
      <c r="W147" s="111">
        <f>IF(RES_hhdet_in_tes!W147=0,"",RES_hhdet_in_tes!W147/RES_hhdet_in_fec!W147)</f>
        <v>3.8535973994560289</v>
      </c>
      <c r="X147" s="111">
        <f>IF(RES_hhdet_in_tes!X147=0,"",RES_hhdet_in_tes!X147/RES_hhdet_in_fec!X147)</f>
        <v>3.8954798419414045</v>
      </c>
      <c r="Y147" s="111">
        <f>IF(RES_hhdet_in_tes!Y147=0,"",RES_hhdet_in_tes!Y147/RES_hhdet_in_fec!Y147)</f>
        <v>3.9426887994866826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0.60679511286433274</v>
      </c>
      <c r="D148" s="124">
        <f>IF(RES_hhdet_in_tes!D148=0,"",RES_hhdet_in_tes!D148/RES_hhdet_in_fec!D148)</f>
        <v>0.60824036096739409</v>
      </c>
      <c r="E148" s="124">
        <f>IF(RES_hhdet_in_tes!E148=0,"",RES_hhdet_in_tes!E148/RES_hhdet_in_fec!E148)</f>
        <v>0.62398436171410265</v>
      </c>
      <c r="F148" s="124">
        <f>IF(RES_hhdet_in_tes!F148=0,"",RES_hhdet_in_tes!F148/RES_hhdet_in_fec!F148)</f>
        <v>0.61319533788662917</v>
      </c>
      <c r="G148" s="124">
        <f>IF(RES_hhdet_in_tes!G148=0,"",RES_hhdet_in_tes!G148/RES_hhdet_in_fec!G148)</f>
        <v>0.61524900456682152</v>
      </c>
      <c r="H148" s="124">
        <f>IF(RES_hhdet_in_tes!H148=0,"",RES_hhdet_in_tes!H148/RES_hhdet_in_fec!H148)</f>
        <v>0.61887137108156676</v>
      </c>
      <c r="I148" s="124">
        <f>IF(RES_hhdet_in_tes!I148=0,"",RES_hhdet_in_tes!I148/RES_hhdet_in_fec!I148)</f>
        <v>0.62562907138457458</v>
      </c>
      <c r="J148" s="124">
        <f>IF(RES_hhdet_in_tes!J148=0,"",RES_hhdet_in_tes!J148/RES_hhdet_in_fec!J148)</f>
        <v>0.62950661903066385</v>
      </c>
      <c r="K148" s="124">
        <f>IF(RES_hhdet_in_tes!K148=0,"",RES_hhdet_in_tes!K148/RES_hhdet_in_fec!K148)</f>
        <v>0.63649863635953896</v>
      </c>
      <c r="L148" s="124">
        <f>IF(RES_hhdet_in_tes!L148=0,"",RES_hhdet_in_tes!L148/RES_hhdet_in_fec!L148)</f>
        <v>0.64300227678952204</v>
      </c>
      <c r="M148" s="124">
        <f>IF(RES_hhdet_in_tes!M148=0,"",RES_hhdet_in_tes!M148/RES_hhdet_in_fec!M148)</f>
        <v>0.64940358905866624</v>
      </c>
      <c r="N148" s="124">
        <f>IF(RES_hhdet_in_tes!N148=0,"",RES_hhdet_in_tes!N148/RES_hhdet_in_fec!N148)</f>
        <v>0.65365342903408052</v>
      </c>
      <c r="O148" s="124">
        <f>IF(RES_hhdet_in_tes!O148=0,"",RES_hhdet_in_tes!O148/RES_hhdet_in_fec!O148)</f>
        <v>0.66696555835598148</v>
      </c>
      <c r="P148" s="124">
        <f>IF(RES_hhdet_in_tes!P148=0,"",RES_hhdet_in_tes!P148/RES_hhdet_in_fec!P148)</f>
        <v>0.68890326704475724</v>
      </c>
      <c r="Q148" s="124">
        <f>IF(RES_hhdet_in_tes!Q148=0,"",RES_hhdet_in_tes!Q148/RES_hhdet_in_fec!Q148)</f>
        <v>0.70375658100665484</v>
      </c>
      <c r="R148" s="124">
        <f>IF(RES_hhdet_in_tes!R148=0,"",RES_hhdet_in_tes!R148/RES_hhdet_in_fec!R148)</f>
        <v>0.71791568729292732</v>
      </c>
      <c r="S148" s="124">
        <f>IF(RES_hhdet_in_tes!S148=0,"",RES_hhdet_in_tes!S148/RES_hhdet_in_fec!S148)</f>
        <v>0.73024749154686641</v>
      </c>
      <c r="T148" s="124">
        <f>IF(RES_hhdet_in_tes!T148=0,"",RES_hhdet_in_tes!T148/RES_hhdet_in_fec!T148)</f>
        <v>0.74258672763858147</v>
      </c>
      <c r="U148" s="124">
        <f>IF(RES_hhdet_in_tes!U148=0,"",RES_hhdet_in_tes!U148/RES_hhdet_in_fec!U148)</f>
        <v>0.7504249070429857</v>
      </c>
      <c r="V148" s="124">
        <f>IF(RES_hhdet_in_tes!V148=0,"",RES_hhdet_in_tes!V148/RES_hhdet_in_fec!V148)</f>
        <v>0.7602270390754623</v>
      </c>
      <c r="W148" s="124">
        <f>IF(RES_hhdet_in_tes!W148=0,"",RES_hhdet_in_tes!W148/RES_hhdet_in_fec!W148)</f>
        <v>0.77321553713785884</v>
      </c>
      <c r="X148" s="124">
        <f>IF(RES_hhdet_in_tes!X148=0,"",RES_hhdet_in_tes!X148/RES_hhdet_in_fec!X148)</f>
        <v>0.7950525286215161</v>
      </c>
      <c r="Y148" s="124">
        <f>IF(RES_hhdet_in_tes!Y148=0,"",RES_hhdet_in_tes!Y148/RES_hhdet_in_fec!Y148)</f>
        <v>0.80014828122317605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 t="str">
        <f>IF(RES_hhdet_in_tes!C149=0,"",RES_hhdet_in_tes!C149/RES_hhdet_in_fec!C149)</f>
        <v/>
      </c>
      <c r="D149" s="111" t="str">
        <f>IF(RES_hhdet_in_tes!D149=0,"",RES_hhdet_in_tes!D149/RES_hhdet_in_fec!D149)</f>
        <v/>
      </c>
      <c r="E149" s="111" t="str">
        <f>IF(RES_hhdet_in_tes!E149=0,"",RES_hhdet_in_tes!E149/RES_hhdet_in_fec!E149)</f>
        <v/>
      </c>
      <c r="F149" s="111" t="str">
        <f>IF(RES_hhdet_in_tes!F149=0,"",RES_hhdet_in_tes!F149/RES_hhdet_in_fec!F149)</f>
        <v/>
      </c>
      <c r="G149" s="111" t="str">
        <f>IF(RES_hhdet_in_tes!G149=0,"",RES_hhdet_in_tes!G149/RES_hhdet_in_fec!G149)</f>
        <v/>
      </c>
      <c r="H149" s="111" t="str">
        <f>IF(RES_hhdet_in_tes!H149=0,"",RES_hhdet_in_tes!H149/RES_hhdet_in_fec!H149)</f>
        <v/>
      </c>
      <c r="I149" s="111" t="str">
        <f>IF(RES_hhdet_in_tes!I149=0,"",RES_hhdet_in_tes!I149/RES_hhdet_in_fec!I149)</f>
        <v/>
      </c>
      <c r="J149" s="111" t="str">
        <f>IF(RES_hhdet_in_tes!J149=0,"",RES_hhdet_in_tes!J149/RES_hhdet_in_fec!J149)</f>
        <v/>
      </c>
      <c r="K149" s="111" t="str">
        <f>IF(RES_hhdet_in_tes!K149=0,"",RES_hhdet_in_tes!K149/RES_hhdet_in_fec!K149)</f>
        <v/>
      </c>
      <c r="L149" s="111" t="str">
        <f>IF(RES_hhdet_in_tes!L149=0,"",RES_hhdet_in_tes!L149/RES_hhdet_in_fec!L149)</f>
        <v/>
      </c>
      <c r="M149" s="111" t="str">
        <f>IF(RES_hhdet_in_tes!M149=0,"",RES_hhdet_in_tes!M149/RES_hhdet_in_fec!M149)</f>
        <v/>
      </c>
      <c r="N149" s="111" t="str">
        <f>IF(RES_hhdet_in_tes!N149=0,"",RES_hhdet_in_tes!N149/RES_hhdet_in_fec!N149)</f>
        <v/>
      </c>
      <c r="O149" s="111" t="str">
        <f>IF(RES_hhdet_in_tes!O149=0,"",RES_hhdet_in_tes!O149/RES_hhdet_in_fec!O149)</f>
        <v/>
      </c>
      <c r="P149" s="111" t="str">
        <f>IF(RES_hhdet_in_tes!P149=0,"",RES_hhdet_in_tes!P149/RES_hhdet_in_fec!P149)</f>
        <v/>
      </c>
      <c r="Q149" s="111" t="str">
        <f>IF(RES_hhdet_in_tes!Q149=0,"",RES_hhdet_in_tes!Q149/RES_hhdet_in_fec!Q149)</f>
        <v/>
      </c>
      <c r="R149" s="111" t="str">
        <f>IF(RES_hhdet_in_tes!R149=0,"",RES_hhdet_in_tes!R149/RES_hhdet_in_fec!R149)</f>
        <v/>
      </c>
      <c r="S149" s="111" t="str">
        <f>IF(RES_hhdet_in_tes!S149=0,"",RES_hhdet_in_tes!S149/RES_hhdet_in_fec!S149)</f>
        <v/>
      </c>
      <c r="T149" s="111" t="str">
        <f>IF(RES_hhdet_in_tes!T149=0,"",RES_hhdet_in_tes!T149/RES_hhdet_in_fec!T149)</f>
        <v/>
      </c>
      <c r="U149" s="111" t="str">
        <f>IF(RES_hhdet_in_tes!U149=0,"",RES_hhdet_in_tes!U149/RES_hhdet_in_fec!U149)</f>
        <v/>
      </c>
      <c r="V149" s="111" t="str">
        <f>IF(RES_hhdet_in_tes!V149=0,"",RES_hhdet_in_tes!V149/RES_hhdet_in_fec!V149)</f>
        <v/>
      </c>
      <c r="W149" s="111" t="str">
        <f>IF(RES_hhdet_in_tes!W149=0,"",RES_hhdet_in_tes!W149/RES_hhdet_in_fec!W149)</f>
        <v/>
      </c>
      <c r="X149" s="111" t="str">
        <f>IF(RES_hhdet_in_tes!X149=0,"",RES_hhdet_in_tes!X149/RES_hhdet_in_fec!X149)</f>
        <v/>
      </c>
      <c r="Y149" s="111" t="str">
        <f>IF(RES_hhdet_in_tes!Y149=0,"",RES_hhdet_in_tes!Y149/RES_hhdet_in_fec!Y149)</f>
        <v/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0.60679511286433274</v>
      </c>
      <c r="D153" s="112">
        <f>IF(RES_hhdet_in_tes!D153=0,"",RES_hhdet_in_tes!D153/RES_hhdet_in_fec!D153)</f>
        <v>0.60824036096739409</v>
      </c>
      <c r="E153" s="112">
        <f>IF(RES_hhdet_in_tes!E153=0,"",RES_hhdet_in_tes!E153/RES_hhdet_in_fec!E153)</f>
        <v>0.60982254969743754</v>
      </c>
      <c r="F153" s="112">
        <f>IF(RES_hhdet_in_tes!F153=0,"",RES_hhdet_in_tes!F153/RES_hhdet_in_fec!F153)</f>
        <v>0.61142382829094355</v>
      </c>
      <c r="G153" s="112">
        <f>IF(RES_hhdet_in_tes!G153=0,"",RES_hhdet_in_tes!G153/RES_hhdet_in_fec!G153)</f>
        <v>0.61315228969457358</v>
      </c>
      <c r="H153" s="112">
        <f>IF(RES_hhdet_in_tes!H153=0,"",RES_hhdet_in_tes!H153/RES_hhdet_in_fec!H153)</f>
        <v>0.61499573253440942</v>
      </c>
      <c r="I153" s="112">
        <f>IF(RES_hhdet_in_tes!I153=0,"",RES_hhdet_in_tes!I153/RES_hhdet_in_fec!I153)</f>
        <v>0.61698219048628555</v>
      </c>
      <c r="J153" s="112">
        <f>IF(RES_hhdet_in_tes!J153=0,"",RES_hhdet_in_tes!J153/RES_hhdet_in_fec!J153)</f>
        <v>0.61922407009671543</v>
      </c>
      <c r="K153" s="112">
        <f>IF(RES_hhdet_in_tes!K153=0,"",RES_hhdet_in_tes!K153/RES_hhdet_in_fec!K153)</f>
        <v>0.62182067294718979</v>
      </c>
      <c r="L153" s="112">
        <f>IF(RES_hhdet_in_tes!L153=0,"",RES_hhdet_in_tes!L153/RES_hhdet_in_fec!L153)</f>
        <v>0.62480614073568119</v>
      </c>
      <c r="M153" s="112">
        <f>IF(RES_hhdet_in_tes!M153=0,"",RES_hhdet_in_tes!M153/RES_hhdet_in_fec!M153)</f>
        <v>0.63048187458469596</v>
      </c>
      <c r="N153" s="112">
        <f>IF(RES_hhdet_in_tes!N153=0,"",RES_hhdet_in_tes!N153/RES_hhdet_in_fec!N153)</f>
        <v>0.63984064853367917</v>
      </c>
      <c r="O153" s="112">
        <f>IF(RES_hhdet_in_tes!O153=0,"",RES_hhdet_in_tes!O153/RES_hhdet_in_fec!O153)</f>
        <v>0.65411156224761757</v>
      </c>
      <c r="P153" s="112">
        <f>IF(RES_hhdet_in_tes!P153=0,"",RES_hhdet_in_tes!P153/RES_hhdet_in_fec!P153)</f>
        <v>0.67261802764079981</v>
      </c>
      <c r="Q153" s="112">
        <f>IF(RES_hhdet_in_tes!Q153=0,"",RES_hhdet_in_tes!Q153/RES_hhdet_in_fec!Q153)</f>
        <v>0.69047282931939913</v>
      </c>
      <c r="R153" s="112">
        <f>IF(RES_hhdet_in_tes!R153=0,"",RES_hhdet_in_tes!R153/RES_hhdet_in_fec!R153)</f>
        <v>0.70255587629098992</v>
      </c>
      <c r="S153" s="112">
        <f>IF(RES_hhdet_in_tes!S153=0,"",RES_hhdet_in_tes!S153/RES_hhdet_in_fec!S153)</f>
        <v>0.71426226606798171</v>
      </c>
      <c r="T153" s="112">
        <f>IF(RES_hhdet_in_tes!T153=0,"",RES_hhdet_in_tes!T153/RES_hhdet_in_fec!T153)</f>
        <v>0.72587780799853108</v>
      </c>
      <c r="U153" s="112">
        <f>IF(RES_hhdet_in_tes!U153=0,"",RES_hhdet_in_tes!U153/RES_hhdet_in_fec!U153)</f>
        <v>0.73751926991447125</v>
      </c>
      <c r="V153" s="112">
        <f>IF(RES_hhdet_in_tes!V153=0,"",RES_hhdet_in_tes!V153/RES_hhdet_in_fec!V153)</f>
        <v>0.74895565675957299</v>
      </c>
      <c r="W153" s="112">
        <f>IF(RES_hhdet_in_tes!W153=0,"",RES_hhdet_in_tes!W153/RES_hhdet_in_fec!W153)</f>
        <v>0.75940087195440586</v>
      </c>
      <c r="X153" s="112">
        <f>IF(RES_hhdet_in_tes!X153=0,"",RES_hhdet_in_tes!X153/RES_hhdet_in_fec!X153)</f>
        <v>0.77098160574228913</v>
      </c>
      <c r="Y153" s="112">
        <f>IF(RES_hhdet_in_tes!Y153=0,"",RES_hhdet_in_tes!Y153/RES_hhdet_in_fec!Y153)</f>
        <v>0.78178572648792111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 t="str">
        <f>IF(RES_hhdet_in_tes!C154=0,"",RES_hhdet_in_tes!C154/RES_hhdet_in_fec!C154)</f>
        <v/>
      </c>
      <c r="D154" s="113" t="str">
        <f>IF(RES_hhdet_in_tes!D154=0,"",RES_hhdet_in_tes!D154/RES_hhdet_in_fec!D154)</f>
        <v/>
      </c>
      <c r="E154" s="113">
        <f>IF(RES_hhdet_in_tes!E154=0,"",RES_hhdet_in_tes!E154/RES_hhdet_in_fec!E154)</f>
        <v>0.76193776019779524</v>
      </c>
      <c r="F154" s="113">
        <f>IF(RES_hhdet_in_tes!F154=0,"",RES_hhdet_in_tes!F154/RES_hhdet_in_fec!F154)</f>
        <v>0.76186124805484656</v>
      </c>
      <c r="G154" s="113">
        <f>IF(RES_hhdet_in_tes!G154=0,"",RES_hhdet_in_tes!G154/RES_hhdet_in_fec!G154)</f>
        <v>0.76934541504777654</v>
      </c>
      <c r="H154" s="113">
        <f>IF(RES_hhdet_in_tes!H154=0,"",RES_hhdet_in_tes!H154/RES_hhdet_in_fec!H154)</f>
        <v>0.7627602615205068</v>
      </c>
      <c r="I154" s="113">
        <f>IF(RES_hhdet_in_tes!I154=0,"",RES_hhdet_in_tes!I154/RES_hhdet_in_fec!I154)</f>
        <v>0.76707406000834744</v>
      </c>
      <c r="J154" s="113">
        <f>IF(RES_hhdet_in_tes!J154=0,"",RES_hhdet_in_tes!J154/RES_hhdet_in_fec!J154)</f>
        <v>0.77210504004361058</v>
      </c>
      <c r="K154" s="113">
        <f>IF(RES_hhdet_in_tes!K154=0,"",RES_hhdet_in_tes!K154/RES_hhdet_in_fec!K154)</f>
        <v>0.77119250542563533</v>
      </c>
      <c r="L154" s="113">
        <f>IF(RES_hhdet_in_tes!L154=0,"",RES_hhdet_in_tes!L154/RES_hhdet_in_fec!L154)</f>
        <v>0.77737958848688193</v>
      </c>
      <c r="M154" s="113">
        <f>IF(RES_hhdet_in_tes!M154=0,"",RES_hhdet_in_tes!M154/RES_hhdet_in_fec!M154)</f>
        <v>0.79984961397485388</v>
      </c>
      <c r="N154" s="113">
        <f>IF(RES_hhdet_in_tes!N154=0,"",RES_hhdet_in_tes!N154/RES_hhdet_in_fec!N154)</f>
        <v>0.81045064091815888</v>
      </c>
      <c r="O154" s="113">
        <f>IF(RES_hhdet_in_tes!O154=0,"",RES_hhdet_in_tes!O154/RES_hhdet_in_fec!O154)</f>
        <v>0.82361735462950825</v>
      </c>
      <c r="P154" s="113">
        <f>IF(RES_hhdet_in_tes!P154=0,"",RES_hhdet_in_tes!P154/RES_hhdet_in_fec!P154)</f>
        <v>0.8260853563764019</v>
      </c>
      <c r="Q154" s="113">
        <f>IF(RES_hhdet_in_tes!Q154=0,"",RES_hhdet_in_tes!Q154/RES_hhdet_in_fec!Q154)</f>
        <v>0.84617474921351898</v>
      </c>
      <c r="R154" s="113">
        <f>IF(RES_hhdet_in_tes!R154=0,"",RES_hhdet_in_tes!R154/RES_hhdet_in_fec!R154)</f>
        <v>0.85713513343758463</v>
      </c>
      <c r="S154" s="113">
        <f>IF(RES_hhdet_in_tes!S154=0,"",RES_hhdet_in_tes!S154/RES_hhdet_in_fec!S154)</f>
        <v>0.86004568178573382</v>
      </c>
      <c r="T154" s="113">
        <f>IF(RES_hhdet_in_tes!T154=0,"",RES_hhdet_in_tes!T154/RES_hhdet_in_fec!T154)</f>
        <v>0.86404518287139098</v>
      </c>
      <c r="U154" s="113">
        <f>IF(RES_hhdet_in_tes!U154=0,"",RES_hhdet_in_tes!U154/RES_hhdet_in_fec!U154)</f>
        <v>0.87104876588814906</v>
      </c>
      <c r="V154" s="113">
        <f>IF(RES_hhdet_in_tes!V154=0,"",RES_hhdet_in_tes!V154/RES_hhdet_in_fec!V154)</f>
        <v>0.87117335208515478</v>
      </c>
      <c r="W154" s="113">
        <f>IF(RES_hhdet_in_tes!W154=0,"",RES_hhdet_in_tes!W154/RES_hhdet_in_fec!W154)</f>
        <v>0.88913071534223398</v>
      </c>
      <c r="X154" s="113">
        <f>IF(RES_hhdet_in_tes!X154=0,"",RES_hhdet_in_tes!X154/RES_hhdet_in_fec!X154)</f>
        <v>0.888586344322568</v>
      </c>
      <c r="Y154" s="113">
        <f>IF(RES_hhdet_in_tes!Y154=0,"",RES_hhdet_in_tes!Y154/RES_hhdet_in_fec!Y154)</f>
        <v>0.90613243434527158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 t="str">
        <f>IF(RES_hhdet_in_tes!C155=0,"",RES_hhdet_in_tes!C155/RES_hhdet_in_fec!C155)</f>
        <v/>
      </c>
      <c r="D155" s="111" t="str">
        <f>IF(RES_hhdet_in_tes!D155=0,"",RES_hhdet_in_tes!D155/RES_hhdet_in_fec!D155)</f>
        <v/>
      </c>
      <c r="E155" s="111">
        <f>IF(RES_hhdet_in_tes!E155=0,"",RES_hhdet_in_tes!E155/RES_hhdet_in_fec!E155)</f>
        <v>0.60982254969743765</v>
      </c>
      <c r="F155" s="111">
        <f>IF(RES_hhdet_in_tes!F155=0,"",RES_hhdet_in_tes!F155/RES_hhdet_in_fec!F155)</f>
        <v>0.61142382829094355</v>
      </c>
      <c r="G155" s="111">
        <f>IF(RES_hhdet_in_tes!G155=0,"",RES_hhdet_in_tes!G155/RES_hhdet_in_fec!G155)</f>
        <v>0.61315228969457358</v>
      </c>
      <c r="H155" s="111">
        <f>IF(RES_hhdet_in_tes!H155=0,"",RES_hhdet_in_tes!H155/RES_hhdet_in_fec!H155)</f>
        <v>0.61499573253440942</v>
      </c>
      <c r="I155" s="111">
        <f>IF(RES_hhdet_in_tes!I155=0,"",RES_hhdet_in_tes!I155/RES_hhdet_in_fec!I155)</f>
        <v>0.61698219048628555</v>
      </c>
      <c r="J155" s="111">
        <f>IF(RES_hhdet_in_tes!J155=0,"",RES_hhdet_in_tes!J155/RES_hhdet_in_fec!J155)</f>
        <v>0.61922407009671532</v>
      </c>
      <c r="K155" s="111">
        <f>IF(RES_hhdet_in_tes!K155=0,"",RES_hhdet_in_tes!K155/RES_hhdet_in_fec!K155)</f>
        <v>0.62182067294718979</v>
      </c>
      <c r="L155" s="111">
        <f>IF(RES_hhdet_in_tes!L155=0,"",RES_hhdet_in_tes!L155/RES_hhdet_in_fec!L155)</f>
        <v>0.62480614073568119</v>
      </c>
      <c r="M155" s="111">
        <f>IF(RES_hhdet_in_tes!M155=0,"",RES_hhdet_in_tes!M155/RES_hhdet_in_fec!M155)</f>
        <v>0.63048187458469584</v>
      </c>
      <c r="N155" s="111">
        <f>IF(RES_hhdet_in_tes!N155=0,"",RES_hhdet_in_tes!N155/RES_hhdet_in_fec!N155)</f>
        <v>0.63984064853367917</v>
      </c>
      <c r="O155" s="111">
        <f>IF(RES_hhdet_in_tes!O155=0,"",RES_hhdet_in_tes!O155/RES_hhdet_in_fec!O155)</f>
        <v>0.65411156224761757</v>
      </c>
      <c r="P155" s="111">
        <f>IF(RES_hhdet_in_tes!P155=0,"",RES_hhdet_in_tes!P155/RES_hhdet_in_fec!P155)</f>
        <v>0.67261802764079981</v>
      </c>
      <c r="Q155" s="111">
        <f>IF(RES_hhdet_in_tes!Q155=0,"",RES_hhdet_in_tes!Q155/RES_hhdet_in_fec!Q155)</f>
        <v>0.69047282931939913</v>
      </c>
      <c r="R155" s="111">
        <f>IF(RES_hhdet_in_tes!R155=0,"",RES_hhdet_in_tes!R155/RES_hhdet_in_fec!R155)</f>
        <v>0.70255587629099003</v>
      </c>
      <c r="S155" s="111">
        <f>IF(RES_hhdet_in_tes!S155=0,"",RES_hhdet_in_tes!S155/RES_hhdet_in_fec!S155)</f>
        <v>0.71426226606798171</v>
      </c>
      <c r="T155" s="111">
        <f>IF(RES_hhdet_in_tes!T155=0,"",RES_hhdet_in_tes!T155/RES_hhdet_in_fec!T155)</f>
        <v>0.72587780799853108</v>
      </c>
      <c r="U155" s="111">
        <f>IF(RES_hhdet_in_tes!U155=0,"",RES_hhdet_in_tes!U155/RES_hhdet_in_fec!U155)</f>
        <v>0.73751926991447125</v>
      </c>
      <c r="V155" s="111">
        <f>IF(RES_hhdet_in_tes!V155=0,"",RES_hhdet_in_tes!V155/RES_hhdet_in_fec!V155)</f>
        <v>0.74895565675957299</v>
      </c>
      <c r="W155" s="111">
        <f>IF(RES_hhdet_in_tes!W155=0,"",RES_hhdet_in_tes!W155/RES_hhdet_in_fec!W155)</f>
        <v>0.75940087195440575</v>
      </c>
      <c r="X155" s="111">
        <f>IF(RES_hhdet_in_tes!X155=0,"",RES_hhdet_in_tes!X155/RES_hhdet_in_fec!X155)</f>
        <v>0.77098160574228913</v>
      </c>
      <c r="Y155" s="111">
        <f>IF(RES_hhdet_in_tes!Y155=0,"",RES_hhdet_in_tes!Y155/RES_hhdet_in_fec!Y155)</f>
        <v>0.78178572648792111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 t="str">
        <f>IF(RES_hhdet_in_tes!C156=0,"",RES_hhdet_in_tes!C156/RES_hhdet_in_fec!C156)</f>
        <v/>
      </c>
      <c r="D156" s="111" t="str">
        <f>IF(RES_hhdet_in_tes!D156=0,"",RES_hhdet_in_tes!D156/RES_hhdet_in_fec!D156)</f>
        <v/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0.72373457954068598</v>
      </c>
      <c r="D157" s="124">
        <f>IF(RES_hhdet_in_tes!D157=0,"",RES_hhdet_in_tes!D157/RES_hhdet_in_fec!D157)</f>
        <v>0.73518402291951224</v>
      </c>
      <c r="E157" s="124">
        <f>IF(RES_hhdet_in_tes!E157=0,"",RES_hhdet_in_tes!E157/RES_hhdet_in_fec!E157)</f>
        <v>0.73747109097514951</v>
      </c>
      <c r="F157" s="124">
        <f>IF(RES_hhdet_in_tes!F157=0,"",RES_hhdet_in_tes!F157/RES_hhdet_in_fec!F157)</f>
        <v>0.73620943835925834</v>
      </c>
      <c r="G157" s="124">
        <f>IF(RES_hhdet_in_tes!G157=0,"",RES_hhdet_in_tes!G157/RES_hhdet_in_fec!G157)</f>
        <v>0.74313828405618709</v>
      </c>
      <c r="H157" s="124">
        <f>IF(RES_hhdet_in_tes!H157=0,"",RES_hhdet_in_tes!H157/RES_hhdet_in_fec!H157)</f>
        <v>0.73979869412617183</v>
      </c>
      <c r="I157" s="124">
        <f>IF(RES_hhdet_in_tes!I157=0,"",RES_hhdet_in_tes!I157/RES_hhdet_in_fec!I157)</f>
        <v>0.74877273928005317</v>
      </c>
      <c r="J157" s="124">
        <f>IF(RES_hhdet_in_tes!J157=0,"",RES_hhdet_in_tes!J157/RES_hhdet_in_fec!J157)</f>
        <v>0.74754269607450896</v>
      </c>
      <c r="K157" s="124">
        <f>IF(RES_hhdet_in_tes!K157=0,"",RES_hhdet_in_tes!K157/RES_hhdet_in_fec!K157)</f>
        <v>0.75035572557769092</v>
      </c>
      <c r="L157" s="124">
        <f>IF(RES_hhdet_in_tes!L157=0,"",RES_hhdet_in_tes!L157/RES_hhdet_in_fec!L157)</f>
        <v>0.74911198633014375</v>
      </c>
      <c r="M157" s="124">
        <f>IF(RES_hhdet_in_tes!M157=0,"",RES_hhdet_in_tes!M157/RES_hhdet_in_fec!M157)</f>
        <v>0.74066720213658999</v>
      </c>
      <c r="N157" s="124">
        <f>IF(RES_hhdet_in_tes!N157=0,"",RES_hhdet_in_tes!N157/RES_hhdet_in_fec!N157)</f>
        <v>0.74213649926726799</v>
      </c>
      <c r="O157" s="124">
        <f>IF(RES_hhdet_in_tes!O157=0,"",RES_hhdet_in_tes!O157/RES_hhdet_in_fec!O157)</f>
        <v>0.7577134998253402</v>
      </c>
      <c r="P157" s="124">
        <f>IF(RES_hhdet_in_tes!P157=0,"",RES_hhdet_in_tes!P157/RES_hhdet_in_fec!P157)</f>
        <v>0.75732762308999535</v>
      </c>
      <c r="Q157" s="124">
        <f>IF(RES_hhdet_in_tes!Q157=0,"",RES_hhdet_in_tes!Q157/RES_hhdet_in_fec!Q157)</f>
        <v>0.77908141962197763</v>
      </c>
      <c r="R157" s="124">
        <f>IF(RES_hhdet_in_tes!R157=0,"",RES_hhdet_in_tes!R157/RES_hhdet_in_fec!R157)</f>
        <v>0.79503837038418712</v>
      </c>
      <c r="S157" s="124">
        <f>IF(RES_hhdet_in_tes!S157=0,"",RES_hhdet_in_tes!S157/RES_hhdet_in_fec!S157)</f>
        <v>0.80447223175622329</v>
      </c>
      <c r="T157" s="124">
        <f>IF(RES_hhdet_in_tes!T157=0,"",RES_hhdet_in_tes!T157/RES_hhdet_in_fec!T157)</f>
        <v>0.81376043815719934</v>
      </c>
      <c r="U157" s="124">
        <f>IF(RES_hhdet_in_tes!U157=0,"",RES_hhdet_in_tes!U157/RES_hhdet_in_fec!U157)</f>
        <v>0.82982696786859356</v>
      </c>
      <c r="V157" s="124">
        <f>IF(RES_hhdet_in_tes!V157=0,"",RES_hhdet_in_tes!V157/RES_hhdet_in_fec!V157)</f>
        <v>0.84441033308719649</v>
      </c>
      <c r="W157" s="124">
        <f>IF(RES_hhdet_in_tes!W157=0,"",RES_hhdet_in_tes!W157/RES_hhdet_in_fec!W157)</f>
        <v>0.86693836386225787</v>
      </c>
      <c r="X157" s="124">
        <f>IF(RES_hhdet_in_tes!X157=0,"",RES_hhdet_in_tes!X157/RES_hhdet_in_fec!X157)</f>
        <v>0.87438477162499395</v>
      </c>
      <c r="Y157" s="124">
        <f>IF(RES_hhdet_in_tes!Y157=0,"",RES_hhdet_in_tes!Y157/RES_hhdet_in_fec!Y157)</f>
        <v>0.88115062495572649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0.57000340352033407</v>
      </c>
      <c r="D158" s="111">
        <f>IF(RES_hhdet_in_tes!D158=0,"",RES_hhdet_in_tes!D158/RES_hhdet_in_fec!D158)</f>
        <v>0.57058226463795003</v>
      </c>
      <c r="E158" s="111">
        <f>IF(RES_hhdet_in_tes!E158=0,"",RES_hhdet_in_tes!E158/RES_hhdet_in_fec!E158)</f>
        <v>0.5711611778985658</v>
      </c>
      <c r="F158" s="111">
        <f>IF(RES_hhdet_in_tes!F158=0,"",RES_hhdet_in_tes!F158/RES_hhdet_in_fec!F158)</f>
        <v>0.57174009826959038</v>
      </c>
      <c r="G158" s="111">
        <f>IF(RES_hhdet_in_tes!G158=0,"",RES_hhdet_in_tes!G158/RES_hhdet_in_fec!G158)</f>
        <v>0.57231906666125076</v>
      </c>
      <c r="H158" s="111">
        <f>IF(RES_hhdet_in_tes!H158=0,"",RES_hhdet_in_tes!H158/RES_hhdet_in_fec!H158)</f>
        <v>0.57289807806665605</v>
      </c>
      <c r="I158" s="111">
        <f>IF(RES_hhdet_in_tes!I158=0,"",RES_hhdet_in_tes!I158/RES_hhdet_in_fec!I158)</f>
        <v>0.57347714256608695</v>
      </c>
      <c r="J158" s="111">
        <f>IF(RES_hhdet_in_tes!J158=0,"",RES_hhdet_in_tes!J158/RES_hhdet_in_fec!J158)</f>
        <v>0.57405630145489739</v>
      </c>
      <c r="K158" s="111">
        <f>IF(RES_hhdet_in_tes!K158=0,"",RES_hhdet_in_tes!K158/RES_hhdet_in_fec!K158)</f>
        <v>0.57463558984499907</v>
      </c>
      <c r="L158" s="111">
        <f>IF(RES_hhdet_in_tes!L158=0,"",RES_hhdet_in_tes!L158/RES_hhdet_in_fec!L158)</f>
        <v>0.57521501713026824</v>
      </c>
      <c r="M158" s="111">
        <f>IF(RES_hhdet_in_tes!M158=0,"",RES_hhdet_in_tes!M158/RES_hhdet_in_fec!M158)</f>
        <v>0.57565505908333992</v>
      </c>
      <c r="N158" s="111">
        <f>IF(RES_hhdet_in_tes!N158=0,"",RES_hhdet_in_tes!N158/RES_hhdet_in_fec!N158)</f>
        <v>0.57590102183625069</v>
      </c>
      <c r="O158" s="111">
        <f>IF(RES_hhdet_in_tes!O158=0,"",RES_hhdet_in_tes!O158/RES_hhdet_in_fec!O158)</f>
        <v>0.57604802731253357</v>
      </c>
      <c r="P158" s="111">
        <f>IF(RES_hhdet_in_tes!P158=0,"",RES_hhdet_in_tes!P158/RES_hhdet_in_fec!P158)</f>
        <v>0.57645822179228201</v>
      </c>
      <c r="Q158" s="111">
        <f>IF(RES_hhdet_in_tes!Q158=0,"",RES_hhdet_in_tes!Q158/RES_hhdet_in_fec!Q158)</f>
        <v>0.57812780914813355</v>
      </c>
      <c r="R158" s="111">
        <f>IF(RES_hhdet_in_tes!R158=0,"",RES_hhdet_in_tes!R158/RES_hhdet_in_fec!R158)</f>
        <v>0.58251339939229929</v>
      </c>
      <c r="S158" s="111">
        <f>IF(RES_hhdet_in_tes!S158=0,"",RES_hhdet_in_tes!S158/RES_hhdet_in_fec!S158)</f>
        <v>0.58869977557092146</v>
      </c>
      <c r="T158" s="111">
        <f>IF(RES_hhdet_in_tes!T158=0,"",RES_hhdet_in_tes!T158/RES_hhdet_in_fec!T158)</f>
        <v>0.59548744321192049</v>
      </c>
      <c r="U158" s="111">
        <f>IF(RES_hhdet_in_tes!U158=0,"",RES_hhdet_in_tes!U158/RES_hhdet_in_fec!U158)</f>
        <v>0.60167690784323447</v>
      </c>
      <c r="V158" s="111">
        <f>IF(RES_hhdet_in_tes!V158=0,"",RES_hhdet_in_tes!V158/RES_hhdet_in_fec!V158)</f>
        <v>0.60606867499279227</v>
      </c>
      <c r="W158" s="111">
        <f>IF(RES_hhdet_in_tes!W158=0,"",RES_hhdet_in_tes!W158/RES_hhdet_in_fec!W158)</f>
        <v>0.60817939162902079</v>
      </c>
      <c r="X158" s="111">
        <f>IF(RES_hhdet_in_tes!X158=0,"",RES_hhdet_in_tes!X158/RES_hhdet_in_fec!X158)</f>
        <v>0.60858149786240989</v>
      </c>
      <c r="Y158" s="111">
        <f>IF(RES_hhdet_in_tes!Y158=0,"",RES_hhdet_in_tes!Y158/RES_hhdet_in_fec!Y158)</f>
        <v>0.60862170848574881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0.74046507070783563</v>
      </c>
      <c r="D159" s="45">
        <f>IF(RES_hhdet_in_tes!D159=0,"",RES_hhdet_in_tes!D159/RES_hhdet_in_fec!D159)</f>
        <v>0.74177191321006608</v>
      </c>
      <c r="E159" s="45">
        <f>IF(RES_hhdet_in_tes!E159=0,"",RES_hhdet_in_tes!E159/RES_hhdet_in_fec!E159)</f>
        <v>0.74314037363858931</v>
      </c>
      <c r="F159" s="45">
        <f>IF(RES_hhdet_in_tes!F159=0,"",RES_hhdet_in_tes!F159/RES_hhdet_in_fec!F159)</f>
        <v>0.74451723651160706</v>
      </c>
      <c r="G159" s="45">
        <f>IF(RES_hhdet_in_tes!G159=0,"",RES_hhdet_in_tes!G159/RES_hhdet_in_fec!G159)</f>
        <v>0.74595084587043292</v>
      </c>
      <c r="H159" s="45">
        <f>IF(RES_hhdet_in_tes!H159=0,"",RES_hhdet_in_tes!H159/RES_hhdet_in_fec!H159)</f>
        <v>0.74743528501986423</v>
      </c>
      <c r="I159" s="45">
        <f>IF(RES_hhdet_in_tes!I159=0,"",RES_hhdet_in_tes!I159/RES_hhdet_in_fec!I159)</f>
        <v>0.74898246593309348</v>
      </c>
      <c r="J159" s="45">
        <f>IF(RES_hhdet_in_tes!J159=0,"",RES_hhdet_in_tes!J159/RES_hhdet_in_fec!J159)</f>
        <v>0.7506411877597412</v>
      </c>
      <c r="K159" s="45">
        <f>IF(RES_hhdet_in_tes!K159=0,"",RES_hhdet_in_tes!K159/RES_hhdet_in_fec!K159)</f>
        <v>0.75245294261268791</v>
      </c>
      <c r="L159" s="45">
        <f>IF(RES_hhdet_in_tes!L159=0,"",RES_hhdet_in_tes!L159/RES_hhdet_in_fec!L159)</f>
        <v>0.75442883133321947</v>
      </c>
      <c r="M159" s="45">
        <f>IF(RES_hhdet_in_tes!M159=0,"",RES_hhdet_in_tes!M159/RES_hhdet_in_fec!M159)</f>
        <v>0.75725391557630872</v>
      </c>
      <c r="N159" s="45">
        <f>IF(RES_hhdet_in_tes!N159=0,"",RES_hhdet_in_tes!N159/RES_hhdet_in_fec!N159)</f>
        <v>0.76112322588400794</v>
      </c>
      <c r="O159" s="45">
        <f>IF(RES_hhdet_in_tes!O159=0,"",RES_hhdet_in_tes!O159/RES_hhdet_in_fec!O159)</f>
        <v>0.76649924533500591</v>
      </c>
      <c r="P159" s="45">
        <f>IF(RES_hhdet_in_tes!P159=0,"",RES_hhdet_in_tes!P159/RES_hhdet_in_fec!P159)</f>
        <v>0.77360880765834517</v>
      </c>
      <c r="Q159" s="45">
        <f>IF(RES_hhdet_in_tes!Q159=0,"",RES_hhdet_in_tes!Q159/RES_hhdet_in_fec!Q159)</f>
        <v>0.78280865064904148</v>
      </c>
      <c r="R159" s="45">
        <f>IF(RES_hhdet_in_tes!R159=0,"",RES_hhdet_in_tes!R159/RES_hhdet_in_fec!R159)</f>
        <v>0.79532743742705792</v>
      </c>
      <c r="S159" s="45">
        <f>IF(RES_hhdet_in_tes!S159=0,"",RES_hhdet_in_tes!S159/RES_hhdet_in_fec!S159)</f>
        <v>0.81099252632644814</v>
      </c>
      <c r="T159" s="45">
        <f>IF(RES_hhdet_in_tes!T159=0,"",RES_hhdet_in_tes!T159/RES_hhdet_in_fec!T159)</f>
        <v>0.82785685476027038</v>
      </c>
      <c r="U159" s="45">
        <f>IF(RES_hhdet_in_tes!U159=0,"",RES_hhdet_in_tes!U159/RES_hhdet_in_fec!U159)</f>
        <v>0.8439733601416286</v>
      </c>
      <c r="V159" s="45">
        <f>IF(RES_hhdet_in_tes!V159=0,"",RES_hhdet_in_tes!V159/RES_hhdet_in_fec!V159)</f>
        <v>0.85739497988360514</v>
      </c>
      <c r="W159" s="45">
        <f>IF(RES_hhdet_in_tes!W159=0,"",RES_hhdet_in_tes!W159/RES_hhdet_in_fec!W159)</f>
        <v>0.8674452155880098</v>
      </c>
      <c r="X159" s="45">
        <f>IF(RES_hhdet_in_tes!X159=0,"",RES_hhdet_in_tes!X159/RES_hhdet_in_fec!X159)</f>
        <v>0.87505603448528346</v>
      </c>
      <c r="Y159" s="45">
        <f>IF(RES_hhdet_in_tes!Y159=0,"",RES_hhdet_in_tes!Y159/RES_hhdet_in_fec!Y159)</f>
        <v>0.88180527690395161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0.66129625462914798</v>
      </c>
      <c r="D161" s="119">
        <f>IF(RES_hhdet_in_tes!D161=0,"",RES_hhdet_in_tes!D161/RES_hhdet_in_fec!D161)</f>
        <v>0.66603326157771892</v>
      </c>
      <c r="E161" s="119">
        <f>IF(RES_hhdet_in_tes!E161=0,"",RES_hhdet_in_tes!E161/RES_hhdet_in_fec!E161)</f>
        <v>0.67346783885234007</v>
      </c>
      <c r="F161" s="119">
        <f>IF(RES_hhdet_in_tes!F161=0,"",RES_hhdet_in_tes!F161/RES_hhdet_in_fec!F161)</f>
        <v>0.67648847234752207</v>
      </c>
      <c r="G161" s="119">
        <f>IF(RES_hhdet_in_tes!G161=0,"",RES_hhdet_in_tes!G161/RES_hhdet_in_fec!G161)</f>
        <v>0.68140457168433788</v>
      </c>
      <c r="H161" s="119">
        <f>IF(RES_hhdet_in_tes!H161=0,"",RES_hhdet_in_tes!H161/RES_hhdet_in_fec!H161)</f>
        <v>0.6864965604304254</v>
      </c>
      <c r="I161" s="119">
        <f>IF(RES_hhdet_in_tes!I161=0,"",RES_hhdet_in_tes!I161/RES_hhdet_in_fec!I161)</f>
        <v>0.6919694255557558</v>
      </c>
      <c r="J161" s="119">
        <f>IF(RES_hhdet_in_tes!J161=0,"",RES_hhdet_in_tes!J161/RES_hhdet_in_fec!J161)</f>
        <v>0.69713862623106571</v>
      </c>
      <c r="K161" s="119" t="str">
        <f>IF(RES_hhdet_in_tes!K161=0,"",RES_hhdet_in_tes!K161/RES_hhdet_in_fec!K161)</f>
        <v/>
      </c>
      <c r="L161" s="119">
        <f>IF(RES_hhdet_in_tes!L161=0,"",RES_hhdet_in_tes!L161/RES_hhdet_in_fec!L161)</f>
        <v>0.70943759188439504</v>
      </c>
      <c r="M161" s="119">
        <f>IF(RES_hhdet_in_tes!M161=0,"",RES_hhdet_in_tes!M161/RES_hhdet_in_fec!M161)</f>
        <v>0.71350910112751442</v>
      </c>
      <c r="N161" s="119">
        <f>IF(RES_hhdet_in_tes!N161=0,"",RES_hhdet_in_tes!N161/RES_hhdet_in_fec!N161)</f>
        <v>0.71771109524737475</v>
      </c>
      <c r="O161" s="119">
        <f>IF(RES_hhdet_in_tes!O161=0,"",RES_hhdet_in_tes!O161/RES_hhdet_in_fec!O161)</f>
        <v>0.72355049918718217</v>
      </c>
      <c r="P161" s="119">
        <f>IF(RES_hhdet_in_tes!P161=0,"",RES_hhdet_in_tes!P161/RES_hhdet_in_fec!P161)</f>
        <v>0.72853604353375523</v>
      </c>
      <c r="Q161" s="119">
        <f>IF(RES_hhdet_in_tes!Q161=0,"",RES_hhdet_in_tes!Q161/RES_hhdet_in_fec!Q161)</f>
        <v>0.74680887264743423</v>
      </c>
      <c r="R161" s="119">
        <f>IF(RES_hhdet_in_tes!R161=0,"",RES_hhdet_in_tes!R161/RES_hhdet_in_fec!R161)</f>
        <v>0.76692156908395148</v>
      </c>
      <c r="S161" s="119">
        <f>IF(RES_hhdet_in_tes!S161=0,"",RES_hhdet_in_tes!S161/RES_hhdet_in_fec!S161)</f>
        <v>0.79409495169429423</v>
      </c>
      <c r="T161" s="119">
        <f>IF(RES_hhdet_in_tes!T161=0,"",RES_hhdet_in_tes!T161/RES_hhdet_in_fec!T161)</f>
        <v>0.82814031825862411</v>
      </c>
      <c r="U161" s="119">
        <f>IF(RES_hhdet_in_tes!U161=0,"",RES_hhdet_in_tes!U161/RES_hhdet_in_fec!U161)</f>
        <v>0.85778743348432707</v>
      </c>
      <c r="V161" s="119">
        <f>IF(RES_hhdet_in_tes!V161=0,"",RES_hhdet_in_tes!V161/RES_hhdet_in_fec!V161)</f>
        <v>0.87952652160398404</v>
      </c>
      <c r="W161" s="119" t="str">
        <f>IF(RES_hhdet_in_tes!W161=0,"",RES_hhdet_in_tes!W161/RES_hhdet_in_fec!W161)</f>
        <v/>
      </c>
      <c r="X161" s="119" t="str">
        <f>IF(RES_hhdet_in_tes!X161=0,"",RES_hhdet_in_tes!X161/RES_hhdet_in_fec!X161)</f>
        <v/>
      </c>
      <c r="Y161" s="119" t="str">
        <f>IF(RES_hhdet_in_tes!Y161=0,"",RES_hhdet_in_tes!Y161/RES_hhdet_in_fec!Y161)</f>
        <v/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0.66557043197063548</v>
      </c>
      <c r="D162" s="124">
        <f>IF(RES_hhdet_in_tes!D162=0,"",RES_hhdet_in_tes!D162/RES_hhdet_in_fec!D162)</f>
        <v>0.67090139649300173</v>
      </c>
      <c r="E162" s="124">
        <f>IF(RES_hhdet_in_tes!E162=0,"",RES_hhdet_in_tes!E162/RES_hhdet_in_fec!E162)</f>
        <v>0.67621751254514595</v>
      </c>
      <c r="F162" s="124">
        <f>IF(RES_hhdet_in_tes!F162=0,"",RES_hhdet_in_tes!F162/RES_hhdet_in_fec!F162)</f>
        <v>0.68153108620714864</v>
      </c>
      <c r="G162" s="124">
        <f>IF(RES_hhdet_in_tes!G162=0,"",RES_hhdet_in_tes!G162/RES_hhdet_in_fec!G162)</f>
        <v>0.68683099510988521</v>
      </c>
      <c r="H162" s="124">
        <f>IF(RES_hhdet_in_tes!H162=0,"",RES_hhdet_in_tes!H162/RES_hhdet_in_fec!H162)</f>
        <v>0.69211864260589695</v>
      </c>
      <c r="I162" s="124">
        <f>IF(RES_hhdet_in_tes!I162=0,"",RES_hhdet_in_tes!I162/RES_hhdet_in_fec!I162)</f>
        <v>0.69739133373489981</v>
      </c>
      <c r="J162" s="124">
        <f>IF(RES_hhdet_in_tes!J162=0,"",RES_hhdet_in_tes!J162/RES_hhdet_in_fec!J162)</f>
        <v>0.70263793021452958</v>
      </c>
      <c r="K162" s="124" t="str">
        <f>IF(RES_hhdet_in_tes!K162=0,"",RES_hhdet_in_tes!K162/RES_hhdet_in_fec!K162)</f>
        <v/>
      </c>
      <c r="L162" s="124">
        <f>IF(RES_hhdet_in_tes!L162=0,"",RES_hhdet_in_tes!L162/RES_hhdet_in_fec!L162)</f>
        <v>0.71302227048534106</v>
      </c>
      <c r="M162" s="124">
        <f>IF(RES_hhdet_in_tes!M162=0,"",RES_hhdet_in_tes!M162/RES_hhdet_in_fec!M162)</f>
        <v>0.71720587354403897</v>
      </c>
      <c r="N162" s="124">
        <f>IF(RES_hhdet_in_tes!N162=0,"",RES_hhdet_in_tes!N162/RES_hhdet_in_fec!N162)</f>
        <v>0.72005596753603696</v>
      </c>
      <c r="O162" s="124">
        <f>IF(RES_hhdet_in_tes!O162=0,"",RES_hhdet_in_tes!O162/RES_hhdet_in_fec!O162)</f>
        <v>0.72202730887818123</v>
      </c>
      <c r="P162" s="124">
        <f>IF(RES_hhdet_in_tes!P162=0,"",RES_hhdet_in_tes!P162/RES_hhdet_in_fec!P162)</f>
        <v>0.72511461585813275</v>
      </c>
      <c r="Q162" s="124">
        <f>IF(RES_hhdet_in_tes!Q162=0,"",RES_hhdet_in_tes!Q162/RES_hhdet_in_fec!Q162)</f>
        <v>0.73473616255916663</v>
      </c>
      <c r="R162" s="124">
        <f>IF(RES_hhdet_in_tes!R162=0,"",RES_hhdet_in_tes!R162/RES_hhdet_in_fec!R162)</f>
        <v>0.75727088567788803</v>
      </c>
      <c r="S162" s="124">
        <f>IF(RES_hhdet_in_tes!S162=0,"",RES_hhdet_in_tes!S162/RES_hhdet_in_fec!S162)</f>
        <v>0.78762950338739213</v>
      </c>
      <c r="T162" s="124">
        <f>IF(RES_hhdet_in_tes!T162=0,"",RES_hhdet_in_tes!T162/RES_hhdet_in_fec!T162)</f>
        <v>0.82164039492308072</v>
      </c>
      <c r="U162" s="124">
        <f>IF(RES_hhdet_in_tes!U162=0,"",RES_hhdet_in_tes!U162/RES_hhdet_in_fec!U162)</f>
        <v>0.85517021838671337</v>
      </c>
      <c r="V162" s="124">
        <f>IF(RES_hhdet_in_tes!V162=0,"",RES_hhdet_in_tes!V162/RES_hhdet_in_fec!V162)</f>
        <v>0.88408156207578648</v>
      </c>
      <c r="W162" s="124" t="str">
        <f>IF(RES_hhdet_in_tes!W162=0,"",RES_hhdet_in_tes!W162/RES_hhdet_in_fec!W162)</f>
        <v/>
      </c>
      <c r="X162" s="124" t="str">
        <f>IF(RES_hhdet_in_tes!X162=0,"",RES_hhdet_in_tes!X162/RES_hhdet_in_fec!X162)</f>
        <v/>
      </c>
      <c r="Y162" s="124" t="str">
        <f>IF(RES_hhdet_in_tes!Y162=0,"",RES_hhdet_in_tes!Y162/RES_hhdet_in_fec!Y162)</f>
        <v/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0.66557043197063548</v>
      </c>
      <c r="D163" s="45">
        <f>IF(RES_hhdet_in_tes!D163=0,"",RES_hhdet_in_tes!D163/RES_hhdet_in_fec!D163)</f>
        <v>0.67090139649300173</v>
      </c>
      <c r="E163" s="45">
        <f>IF(RES_hhdet_in_tes!E163=0,"",RES_hhdet_in_tes!E163/RES_hhdet_in_fec!E163)</f>
        <v>0.67621751254514595</v>
      </c>
      <c r="F163" s="45">
        <f>IF(RES_hhdet_in_tes!F163=0,"",RES_hhdet_in_tes!F163/RES_hhdet_in_fec!F163)</f>
        <v>0.68153108620714864</v>
      </c>
      <c r="G163" s="45">
        <f>IF(RES_hhdet_in_tes!G163=0,"",RES_hhdet_in_tes!G163/RES_hhdet_in_fec!G163)</f>
        <v>0.68683099510988521</v>
      </c>
      <c r="H163" s="45">
        <f>IF(RES_hhdet_in_tes!H163=0,"",RES_hhdet_in_tes!H163/RES_hhdet_in_fec!H163)</f>
        <v>0.69211864260589695</v>
      </c>
      <c r="I163" s="45">
        <f>IF(RES_hhdet_in_tes!I163=0,"",RES_hhdet_in_tes!I163/RES_hhdet_in_fec!I163)</f>
        <v>0.69739133373489981</v>
      </c>
      <c r="J163" s="45">
        <f>IF(RES_hhdet_in_tes!J163=0,"",RES_hhdet_in_tes!J163/RES_hhdet_in_fec!J163)</f>
        <v>0.70263793021452958</v>
      </c>
      <c r="K163" s="45" t="str">
        <f>IF(RES_hhdet_in_tes!K163=0,"",RES_hhdet_in_tes!K163/RES_hhdet_in_fec!K163)</f>
        <v/>
      </c>
      <c r="L163" s="45">
        <f>IF(RES_hhdet_in_tes!L163=0,"",RES_hhdet_in_tes!L163/RES_hhdet_in_fec!L163)</f>
        <v>0.71302227048534106</v>
      </c>
      <c r="M163" s="45">
        <f>IF(RES_hhdet_in_tes!M163=0,"",RES_hhdet_in_tes!M163/RES_hhdet_in_fec!M163)</f>
        <v>0.71720587354403897</v>
      </c>
      <c r="N163" s="45">
        <f>IF(RES_hhdet_in_tes!N163=0,"",RES_hhdet_in_tes!N163/RES_hhdet_in_fec!N163)</f>
        <v>0.72005596753603696</v>
      </c>
      <c r="O163" s="45">
        <f>IF(RES_hhdet_in_tes!O163=0,"",RES_hhdet_in_tes!O163/RES_hhdet_in_fec!O163)</f>
        <v>0.72202730887818123</v>
      </c>
      <c r="P163" s="45">
        <f>IF(RES_hhdet_in_tes!P163=0,"",RES_hhdet_in_tes!P163/RES_hhdet_in_fec!P163)</f>
        <v>0.72511461585813275</v>
      </c>
      <c r="Q163" s="45">
        <f>IF(RES_hhdet_in_tes!Q163=0,"",RES_hhdet_in_tes!Q163/RES_hhdet_in_fec!Q163)</f>
        <v>0.73473616255916663</v>
      </c>
      <c r="R163" s="45">
        <f>IF(RES_hhdet_in_tes!R163=0,"",RES_hhdet_in_tes!R163/RES_hhdet_in_fec!R163)</f>
        <v>0.75727088567788803</v>
      </c>
      <c r="S163" s="45">
        <f>IF(RES_hhdet_in_tes!S163=0,"",RES_hhdet_in_tes!S163/RES_hhdet_in_fec!S163)</f>
        <v>0.78762950338739213</v>
      </c>
      <c r="T163" s="45">
        <f>IF(RES_hhdet_in_tes!T163=0,"",RES_hhdet_in_tes!T163/RES_hhdet_in_fec!T163)</f>
        <v>0.82164039492308072</v>
      </c>
      <c r="U163" s="45">
        <f>IF(RES_hhdet_in_tes!U163=0,"",RES_hhdet_in_tes!U163/RES_hhdet_in_fec!U163)</f>
        <v>0.85517021838671337</v>
      </c>
      <c r="V163" s="45">
        <f>IF(RES_hhdet_in_tes!V163=0,"",RES_hhdet_in_tes!V163/RES_hhdet_in_fec!V163)</f>
        <v>0.88408156207578648</v>
      </c>
      <c r="W163" s="45" t="str">
        <f>IF(RES_hhdet_in_tes!W163=0,"",RES_hhdet_in_tes!W163/RES_hhdet_in_fec!W163)</f>
        <v/>
      </c>
      <c r="X163" s="45" t="str">
        <f>IF(RES_hhdet_in_tes!X163=0,"",RES_hhdet_in_tes!X163/RES_hhdet_in_fec!X163)</f>
        <v/>
      </c>
      <c r="Y163" s="45" t="str">
        <f>IF(RES_hhdet_in_tes!Y163=0,"",RES_hhdet_in_tes!Y163/RES_hhdet_in_fec!Y163)</f>
        <v/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 t="str">
        <f>IF(RES_hhdet_in_tes!D164=0,"",RES_hhdet_in_tes!D164/RES_hhdet_in_fec!D164)</f>
        <v/>
      </c>
      <c r="E164" s="124">
        <f>IF(RES_hhdet_in_tes!E164=0,"",RES_hhdet_in_tes!E164/RES_hhdet_in_fec!E164)</f>
        <v>2.4005306581370869</v>
      </c>
      <c r="F164" s="124">
        <f>IF(RES_hhdet_in_tes!F164=0,"",RES_hhdet_in_tes!F164/RES_hhdet_in_fec!F164)</f>
        <v>2.4934496418555927</v>
      </c>
      <c r="G164" s="124">
        <f>IF(RES_hhdet_in_tes!G164=0,"",RES_hhdet_in_tes!G164/RES_hhdet_in_fec!G164)</f>
        <v>2.5876472736324052</v>
      </c>
      <c r="H164" s="124">
        <f>IF(RES_hhdet_in_tes!H164=0,"",RES_hhdet_in_tes!H164/RES_hhdet_in_fec!H164)</f>
        <v>2.6830389518243107</v>
      </c>
      <c r="I164" s="124">
        <f>IF(RES_hhdet_in_tes!I164=0,"",RES_hhdet_in_tes!I164/RES_hhdet_in_fec!I164)</f>
        <v>2.7797375164052291</v>
      </c>
      <c r="J164" s="124">
        <f>IF(RES_hhdet_in_tes!J164=0,"",RES_hhdet_in_tes!J164/RES_hhdet_in_fec!J164)</f>
        <v>2.878248707654639</v>
      </c>
      <c r="K164" s="124" t="str">
        <f>IF(RES_hhdet_in_tes!K164=0,"",RES_hhdet_in_tes!K164/RES_hhdet_in_fec!K164)</f>
        <v/>
      </c>
      <c r="L164" s="124">
        <f>IF(RES_hhdet_in_tes!L164=0,"",RES_hhdet_in_tes!L164/RES_hhdet_in_fec!L164)</f>
        <v>3.0819638579110524</v>
      </c>
      <c r="M164" s="124">
        <f>IF(RES_hhdet_in_tes!M164=0,"",RES_hhdet_in_tes!M164/RES_hhdet_in_fec!M164)</f>
        <v>3.1999836589526733</v>
      </c>
      <c r="N164" s="124">
        <f>IF(RES_hhdet_in_tes!N164=0,"",RES_hhdet_in_tes!N164/RES_hhdet_in_fec!N164)</f>
        <v>3.336821182705954</v>
      </c>
      <c r="O164" s="124">
        <f>IF(RES_hhdet_in_tes!O164=0,"",RES_hhdet_in_tes!O164/RES_hhdet_in_fec!O164)</f>
        <v>3.4922323245626328</v>
      </c>
      <c r="P164" s="124">
        <f>IF(RES_hhdet_in_tes!P164=0,"",RES_hhdet_in_tes!P164/RES_hhdet_in_fec!P164)</f>
        <v>3.6510924717043665</v>
      </c>
      <c r="Q164" s="124">
        <f>IF(RES_hhdet_in_tes!Q164=0,"",RES_hhdet_in_tes!Q164/RES_hhdet_in_fec!Q164)</f>
        <v>3.7730151989604694</v>
      </c>
      <c r="R164" s="124">
        <f>IF(RES_hhdet_in_tes!R164=0,"",RES_hhdet_in_tes!R164/RES_hhdet_in_fec!R164)</f>
        <v>3.7994331861574357</v>
      </c>
      <c r="S164" s="124">
        <f>IF(RES_hhdet_in_tes!S164=0,"",RES_hhdet_in_tes!S164/RES_hhdet_in_fec!S164)</f>
        <v>3.8023685180682101</v>
      </c>
      <c r="T164" s="124">
        <f>IF(RES_hhdet_in_tes!T164=0,"",RES_hhdet_in_tes!T164/RES_hhdet_in_fec!T164)</f>
        <v>3.8056299979690698</v>
      </c>
      <c r="U164" s="124">
        <f>IF(RES_hhdet_in_tes!U164=0,"",RES_hhdet_in_tes!U164/RES_hhdet_in_fec!U164)</f>
        <v>3.8092538645255818</v>
      </c>
      <c r="V164" s="124">
        <f>IF(RES_hhdet_in_tes!V164=0,"",RES_hhdet_in_tes!V164/RES_hhdet_in_fec!V164)</f>
        <v>3.8196091954209535</v>
      </c>
      <c r="W164" s="124" t="str">
        <f>IF(RES_hhdet_in_tes!W164=0,"",RES_hhdet_in_tes!W164/RES_hhdet_in_fec!W164)</f>
        <v/>
      </c>
      <c r="X164" s="124" t="str">
        <f>IF(RES_hhdet_in_tes!X164=0,"",RES_hhdet_in_tes!X164/RES_hhdet_in_fec!X164)</f>
        <v/>
      </c>
      <c r="Y164" s="124" t="str">
        <f>IF(RES_hhdet_in_tes!Y164=0,"",RES_hhdet_in_tes!Y164/RES_hhdet_in_fec!Y164)</f>
        <v/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 t="str">
        <f>IF(RES_hhdet_in_tes!D165=0,"",RES_hhdet_in_tes!D165/RES_hhdet_in_fec!D165)</f>
        <v/>
      </c>
      <c r="E165" s="111">
        <f>IF(RES_hhdet_in_tes!E165=0,"",RES_hhdet_in_tes!E165/RES_hhdet_in_fec!E165)</f>
        <v>2.4005306581370869</v>
      </c>
      <c r="F165" s="111">
        <f>IF(RES_hhdet_in_tes!F165=0,"",RES_hhdet_in_tes!F165/RES_hhdet_in_fec!F165)</f>
        <v>2.4934496418555927</v>
      </c>
      <c r="G165" s="111">
        <f>IF(RES_hhdet_in_tes!G165=0,"",RES_hhdet_in_tes!G165/RES_hhdet_in_fec!G165)</f>
        <v>2.5876472736324052</v>
      </c>
      <c r="H165" s="111">
        <f>IF(RES_hhdet_in_tes!H165=0,"",RES_hhdet_in_tes!H165/RES_hhdet_in_fec!H165)</f>
        <v>2.6830389518243107</v>
      </c>
      <c r="I165" s="111">
        <f>IF(RES_hhdet_in_tes!I165=0,"",RES_hhdet_in_tes!I165/RES_hhdet_in_fec!I165)</f>
        <v>2.7797375164052291</v>
      </c>
      <c r="J165" s="111">
        <f>IF(RES_hhdet_in_tes!J165=0,"",RES_hhdet_in_tes!J165/RES_hhdet_in_fec!J165)</f>
        <v>2.878248707654639</v>
      </c>
      <c r="K165" s="111" t="str">
        <f>IF(RES_hhdet_in_tes!K165=0,"",RES_hhdet_in_tes!K165/RES_hhdet_in_fec!K165)</f>
        <v/>
      </c>
      <c r="L165" s="111">
        <f>IF(RES_hhdet_in_tes!L165=0,"",RES_hhdet_in_tes!L165/RES_hhdet_in_fec!L165)</f>
        <v>3.0819638579110524</v>
      </c>
      <c r="M165" s="111">
        <f>IF(RES_hhdet_in_tes!M165=0,"",RES_hhdet_in_tes!M165/RES_hhdet_in_fec!M165)</f>
        <v>3.1999836589526733</v>
      </c>
      <c r="N165" s="111">
        <f>IF(RES_hhdet_in_tes!N165=0,"",RES_hhdet_in_tes!N165/RES_hhdet_in_fec!N165)</f>
        <v>3.336821182705954</v>
      </c>
      <c r="O165" s="111">
        <f>IF(RES_hhdet_in_tes!O165=0,"",RES_hhdet_in_tes!O165/RES_hhdet_in_fec!O165)</f>
        <v>3.4922323245626328</v>
      </c>
      <c r="P165" s="111">
        <f>IF(RES_hhdet_in_tes!P165=0,"",RES_hhdet_in_tes!P165/RES_hhdet_in_fec!P165)</f>
        <v>3.6510924717043665</v>
      </c>
      <c r="Q165" s="111">
        <f>IF(RES_hhdet_in_tes!Q165=0,"",RES_hhdet_in_tes!Q165/RES_hhdet_in_fec!Q165)</f>
        <v>3.7730151989604694</v>
      </c>
      <c r="R165" s="111">
        <f>IF(RES_hhdet_in_tes!R165=0,"",RES_hhdet_in_tes!R165/RES_hhdet_in_fec!R165)</f>
        <v>3.7994331861574357</v>
      </c>
      <c r="S165" s="111">
        <f>IF(RES_hhdet_in_tes!S165=0,"",RES_hhdet_in_tes!S165/RES_hhdet_in_fec!S165)</f>
        <v>3.8023685180682101</v>
      </c>
      <c r="T165" s="111">
        <f>IF(RES_hhdet_in_tes!T165=0,"",RES_hhdet_in_tes!T165/RES_hhdet_in_fec!T165)</f>
        <v>3.8056299979690698</v>
      </c>
      <c r="U165" s="111">
        <f>IF(RES_hhdet_in_tes!U165=0,"",RES_hhdet_in_tes!U165/RES_hhdet_in_fec!U165)</f>
        <v>3.8092538645255818</v>
      </c>
      <c r="V165" s="111">
        <f>IF(RES_hhdet_in_tes!V165=0,"",RES_hhdet_in_tes!V165/RES_hhdet_in_fec!V165)</f>
        <v>3.8196091954209535</v>
      </c>
      <c r="W165" s="111" t="str">
        <f>IF(RES_hhdet_in_tes!W165=0,"",RES_hhdet_in_tes!W165/RES_hhdet_in_fec!W165)</f>
        <v/>
      </c>
      <c r="X165" s="111" t="str">
        <f>IF(RES_hhdet_in_tes!X165=0,"",RES_hhdet_in_tes!X165/RES_hhdet_in_fec!X165)</f>
        <v/>
      </c>
      <c r="Y165" s="111" t="str">
        <f>IF(RES_hhdet_in_tes!Y165=0,"",RES_hhdet_in_tes!Y165/RES_hhdet_in_fec!Y165)</f>
        <v/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0.60679511286433274</v>
      </c>
      <c r="D166" s="124">
        <f>IF(RES_hhdet_in_tes!D166=0,"",RES_hhdet_in_tes!D166/RES_hhdet_in_fec!D166)</f>
        <v>0.60824036096739409</v>
      </c>
      <c r="E166" s="124">
        <f>IF(RES_hhdet_in_tes!E166=0,"",RES_hhdet_in_tes!E166/RES_hhdet_in_fec!E166)</f>
        <v>0.62399990882126333</v>
      </c>
      <c r="F166" s="124">
        <f>IF(RES_hhdet_in_tes!F166=0,"",RES_hhdet_in_tes!F166/RES_hhdet_in_fec!F166)</f>
        <v>0.61321273157824141</v>
      </c>
      <c r="G166" s="124">
        <f>IF(RES_hhdet_in_tes!G166=0,"",RES_hhdet_in_tes!G166/RES_hhdet_in_fec!G166)</f>
        <v>0.6152321198563393</v>
      </c>
      <c r="H166" s="124">
        <f>IF(RES_hhdet_in_tes!H166=0,"",RES_hhdet_in_tes!H166/RES_hhdet_in_fec!H166)</f>
        <v>0.61886810183280394</v>
      </c>
      <c r="I166" s="124">
        <f>IF(RES_hhdet_in_tes!I166=0,"",RES_hhdet_in_tes!I166/RES_hhdet_in_fec!I166)</f>
        <v>0.62563095814177161</v>
      </c>
      <c r="J166" s="124">
        <f>IF(RES_hhdet_in_tes!J166=0,"",RES_hhdet_in_tes!J166/RES_hhdet_in_fec!J166)</f>
        <v>0.6292929650054423</v>
      </c>
      <c r="K166" s="124" t="str">
        <f>IF(RES_hhdet_in_tes!K166=0,"",RES_hhdet_in_tes!K166/RES_hhdet_in_fec!K166)</f>
        <v/>
      </c>
      <c r="L166" s="124">
        <f>IF(RES_hhdet_in_tes!L166=0,"",RES_hhdet_in_tes!L166/RES_hhdet_in_fec!L166)</f>
        <v>0.6430384459089914</v>
      </c>
      <c r="M166" s="124">
        <f>IF(RES_hhdet_in_tes!M166=0,"",RES_hhdet_in_tes!M166/RES_hhdet_in_fec!M166)</f>
        <v>0.6493666254481697</v>
      </c>
      <c r="N166" s="124">
        <f>IF(RES_hhdet_in_tes!N166=0,"",RES_hhdet_in_tes!N166/RES_hhdet_in_fec!N166)</f>
        <v>0.65366490669762034</v>
      </c>
      <c r="O166" s="124">
        <f>IF(RES_hhdet_in_tes!O166=0,"",RES_hhdet_in_tes!O166/RES_hhdet_in_fec!O166)</f>
        <v>0.66695656165900186</v>
      </c>
      <c r="P166" s="124">
        <f>IF(RES_hhdet_in_tes!P166=0,"",RES_hhdet_in_tes!P166/RES_hhdet_in_fec!P166)</f>
        <v>0.68890101699055784</v>
      </c>
      <c r="Q166" s="124">
        <f>IF(RES_hhdet_in_tes!Q166=0,"",RES_hhdet_in_tes!Q166/RES_hhdet_in_fec!Q166)</f>
        <v>0.70375377271152018</v>
      </c>
      <c r="R166" s="124">
        <f>IF(RES_hhdet_in_tes!R166=0,"",RES_hhdet_in_tes!R166/RES_hhdet_in_fec!R166)</f>
        <v>0.7179281956602136</v>
      </c>
      <c r="S166" s="124">
        <f>IF(RES_hhdet_in_tes!S166=0,"",RES_hhdet_in_tes!S166/RES_hhdet_in_fec!S166)</f>
        <v>0.73025601613452151</v>
      </c>
      <c r="T166" s="124">
        <f>IF(RES_hhdet_in_tes!T166=0,"",RES_hhdet_in_tes!T166/RES_hhdet_in_fec!T166)</f>
        <v>0.74259649568176433</v>
      </c>
      <c r="U166" s="124">
        <f>IF(RES_hhdet_in_tes!U166=0,"",RES_hhdet_in_tes!U166/RES_hhdet_in_fec!U166)</f>
        <v>0.7504305671500493</v>
      </c>
      <c r="V166" s="124">
        <f>IF(RES_hhdet_in_tes!V166=0,"",RES_hhdet_in_tes!V166/RES_hhdet_in_fec!V166)</f>
        <v>0.76025687034191747</v>
      </c>
      <c r="W166" s="124" t="str">
        <f>IF(RES_hhdet_in_tes!W166=0,"",RES_hhdet_in_tes!W166/RES_hhdet_in_fec!W166)</f>
        <v/>
      </c>
      <c r="X166" s="124" t="str">
        <f>IF(RES_hhdet_in_tes!X166=0,"",RES_hhdet_in_tes!X166/RES_hhdet_in_fec!X166)</f>
        <v/>
      </c>
      <c r="Y166" s="124" t="str">
        <f>IF(RES_hhdet_in_tes!Y166=0,"",RES_hhdet_in_tes!Y166/RES_hhdet_in_fec!Y166)</f>
        <v/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 t="str">
        <f>IF(RES_hhdet_in_tes!C167=0,"",RES_hhdet_in_tes!C167/RES_hhdet_in_fec!C167)</f>
        <v/>
      </c>
      <c r="D167" s="111" t="str">
        <f>IF(RES_hhdet_in_tes!D167=0,"",RES_hhdet_in_tes!D167/RES_hhdet_in_fec!D167)</f>
        <v/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 t="str">
        <f>IF(RES_hhdet_in_tes!I167=0,"",RES_hhdet_in_tes!I167/RES_hhdet_in_fec!I167)</f>
        <v/>
      </c>
      <c r="J167" s="111" t="str">
        <f>IF(RES_hhdet_in_tes!J167=0,"",RES_hhdet_in_tes!J167/RES_hhdet_in_fec!J167)</f>
        <v/>
      </c>
      <c r="K167" s="111" t="str">
        <f>IF(RES_hhdet_in_tes!K167=0,"",RES_hhdet_in_tes!K167/RES_hhdet_in_fec!K167)</f>
        <v/>
      </c>
      <c r="L167" s="111" t="str">
        <f>IF(RES_hhdet_in_tes!L167=0,"",RES_hhdet_in_tes!L167/RES_hhdet_in_fec!L167)</f>
        <v/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 t="str">
        <f>IF(RES_hhdet_in_tes!W167=0,"",RES_hhdet_in_tes!W167/RES_hhdet_in_fec!W167)</f>
        <v/>
      </c>
      <c r="X167" s="111" t="str">
        <f>IF(RES_hhdet_in_tes!X167=0,"",RES_hhdet_in_tes!X167/RES_hhdet_in_fec!X167)</f>
        <v/>
      </c>
      <c r="Y167" s="111" t="str">
        <f>IF(RES_hhdet_in_tes!Y167=0,"",RES_hhdet_in_tes!Y167/RES_hhdet_in_fec!Y167)</f>
        <v/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0.60679511286433274</v>
      </c>
      <c r="D171" s="112">
        <f>IF(RES_hhdet_in_tes!D171=0,"",RES_hhdet_in_tes!D171/RES_hhdet_in_fec!D171)</f>
        <v>0.60824036096739409</v>
      </c>
      <c r="E171" s="112">
        <f>IF(RES_hhdet_in_tes!E171=0,"",RES_hhdet_in_tes!E171/RES_hhdet_in_fec!E171)</f>
        <v>0.60982254969743754</v>
      </c>
      <c r="F171" s="112">
        <f>IF(RES_hhdet_in_tes!F171=0,"",RES_hhdet_in_tes!F171/RES_hhdet_in_fec!F171)</f>
        <v>0.61142382829094355</v>
      </c>
      <c r="G171" s="112">
        <f>IF(RES_hhdet_in_tes!G171=0,"",RES_hhdet_in_tes!G171/RES_hhdet_in_fec!G171)</f>
        <v>0.61315228969457358</v>
      </c>
      <c r="H171" s="112">
        <f>IF(RES_hhdet_in_tes!H171=0,"",RES_hhdet_in_tes!H171/RES_hhdet_in_fec!H171)</f>
        <v>0.61499573253440942</v>
      </c>
      <c r="I171" s="112">
        <f>IF(RES_hhdet_in_tes!I171=0,"",RES_hhdet_in_tes!I171/RES_hhdet_in_fec!I171)</f>
        <v>0.61698219048628555</v>
      </c>
      <c r="J171" s="112">
        <f>IF(RES_hhdet_in_tes!J171=0,"",RES_hhdet_in_tes!J171/RES_hhdet_in_fec!J171)</f>
        <v>0.61922407009671532</v>
      </c>
      <c r="K171" s="112" t="str">
        <f>IF(RES_hhdet_in_tes!K171=0,"",RES_hhdet_in_tes!K171/RES_hhdet_in_fec!K171)</f>
        <v/>
      </c>
      <c r="L171" s="112">
        <f>IF(RES_hhdet_in_tes!L171=0,"",RES_hhdet_in_tes!L171/RES_hhdet_in_fec!L171)</f>
        <v>0.62480614073568119</v>
      </c>
      <c r="M171" s="112">
        <f>IF(RES_hhdet_in_tes!M171=0,"",RES_hhdet_in_tes!M171/RES_hhdet_in_fec!M171)</f>
        <v>0.63048187458469584</v>
      </c>
      <c r="N171" s="112">
        <f>IF(RES_hhdet_in_tes!N171=0,"",RES_hhdet_in_tes!N171/RES_hhdet_in_fec!N171)</f>
        <v>0.63984064853367917</v>
      </c>
      <c r="O171" s="112">
        <f>IF(RES_hhdet_in_tes!O171=0,"",RES_hhdet_in_tes!O171/RES_hhdet_in_fec!O171)</f>
        <v>0.65411156224761757</v>
      </c>
      <c r="P171" s="112">
        <f>IF(RES_hhdet_in_tes!P171=0,"",RES_hhdet_in_tes!P171/RES_hhdet_in_fec!P171)</f>
        <v>0.67261802764079981</v>
      </c>
      <c r="Q171" s="112">
        <f>IF(RES_hhdet_in_tes!Q171=0,"",RES_hhdet_in_tes!Q171/RES_hhdet_in_fec!Q171)</f>
        <v>0.69047282931939913</v>
      </c>
      <c r="R171" s="112">
        <f>IF(RES_hhdet_in_tes!R171=0,"",RES_hhdet_in_tes!R171/RES_hhdet_in_fec!R171)</f>
        <v>0.70255587629099003</v>
      </c>
      <c r="S171" s="112">
        <f>IF(RES_hhdet_in_tes!S171=0,"",RES_hhdet_in_tes!S171/RES_hhdet_in_fec!S171)</f>
        <v>0.71426226606798171</v>
      </c>
      <c r="T171" s="112">
        <f>IF(RES_hhdet_in_tes!T171=0,"",RES_hhdet_in_tes!T171/RES_hhdet_in_fec!T171)</f>
        <v>0.72587780799853108</v>
      </c>
      <c r="U171" s="112">
        <f>IF(RES_hhdet_in_tes!U171=0,"",RES_hhdet_in_tes!U171/RES_hhdet_in_fec!U171)</f>
        <v>0.73751926991447125</v>
      </c>
      <c r="V171" s="112">
        <f>IF(RES_hhdet_in_tes!V171=0,"",RES_hhdet_in_tes!V171/RES_hhdet_in_fec!V171)</f>
        <v>0.74895565675957299</v>
      </c>
      <c r="W171" s="112" t="str">
        <f>IF(RES_hhdet_in_tes!W171=0,"",RES_hhdet_in_tes!W171/RES_hhdet_in_fec!W171)</f>
        <v/>
      </c>
      <c r="X171" s="112" t="str">
        <f>IF(RES_hhdet_in_tes!X171=0,"",RES_hhdet_in_tes!X171/RES_hhdet_in_fec!X171)</f>
        <v/>
      </c>
      <c r="Y171" s="112" t="str">
        <f>IF(RES_hhdet_in_tes!Y171=0,"",RES_hhdet_in_tes!Y171/RES_hhdet_in_fec!Y171)</f>
        <v/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 t="str">
        <f>IF(RES_hhdet_in_tes!C172=0,"",RES_hhdet_in_tes!C172/RES_hhdet_in_fec!C172)</f>
        <v/>
      </c>
      <c r="D172" s="113" t="str">
        <f>IF(RES_hhdet_in_tes!D172=0,"",RES_hhdet_in_tes!D172/RES_hhdet_in_fec!D172)</f>
        <v/>
      </c>
      <c r="E172" s="113">
        <f>IF(RES_hhdet_in_tes!E172=0,"",RES_hhdet_in_tes!E172/RES_hhdet_in_fec!E172)</f>
        <v>0.76193776019779513</v>
      </c>
      <c r="F172" s="113">
        <f>IF(RES_hhdet_in_tes!F172=0,"",RES_hhdet_in_tes!F172/RES_hhdet_in_fec!F172)</f>
        <v>0.76186124805484645</v>
      </c>
      <c r="G172" s="113">
        <f>IF(RES_hhdet_in_tes!G172=0,"",RES_hhdet_in_tes!G172/RES_hhdet_in_fec!G172)</f>
        <v>0.76934541504777643</v>
      </c>
      <c r="H172" s="113">
        <f>IF(RES_hhdet_in_tes!H172=0,"",RES_hhdet_in_tes!H172/RES_hhdet_in_fec!H172)</f>
        <v>0.76276026152050691</v>
      </c>
      <c r="I172" s="113">
        <f>IF(RES_hhdet_in_tes!I172=0,"",RES_hhdet_in_tes!I172/RES_hhdet_in_fec!I172)</f>
        <v>0.76707406000834744</v>
      </c>
      <c r="J172" s="113">
        <f>IF(RES_hhdet_in_tes!J172=0,"",RES_hhdet_in_tes!J172/RES_hhdet_in_fec!J172)</f>
        <v>0.77210504004361058</v>
      </c>
      <c r="K172" s="113" t="str">
        <f>IF(RES_hhdet_in_tes!K172=0,"",RES_hhdet_in_tes!K172/RES_hhdet_in_fec!K172)</f>
        <v/>
      </c>
      <c r="L172" s="113">
        <f>IF(RES_hhdet_in_tes!L172=0,"",RES_hhdet_in_tes!L172/RES_hhdet_in_fec!L172)</f>
        <v>0.77737958848688193</v>
      </c>
      <c r="M172" s="113">
        <f>IF(RES_hhdet_in_tes!M172=0,"",RES_hhdet_in_tes!M172/RES_hhdet_in_fec!M172)</f>
        <v>0.79984961397485388</v>
      </c>
      <c r="N172" s="113">
        <f>IF(RES_hhdet_in_tes!N172=0,"",RES_hhdet_in_tes!N172/RES_hhdet_in_fec!N172)</f>
        <v>0.81045064091815899</v>
      </c>
      <c r="O172" s="113">
        <f>IF(RES_hhdet_in_tes!O172=0,"",RES_hhdet_in_tes!O172/RES_hhdet_in_fec!O172)</f>
        <v>0.82361735462950825</v>
      </c>
      <c r="P172" s="113">
        <f>IF(RES_hhdet_in_tes!P172=0,"",RES_hhdet_in_tes!P172/RES_hhdet_in_fec!P172)</f>
        <v>0.82608535637640179</v>
      </c>
      <c r="Q172" s="113">
        <f>IF(RES_hhdet_in_tes!Q172=0,"",RES_hhdet_in_tes!Q172/RES_hhdet_in_fec!Q172)</f>
        <v>0.8461747492135191</v>
      </c>
      <c r="R172" s="113">
        <f>IF(RES_hhdet_in_tes!R172=0,"",RES_hhdet_in_tes!R172/RES_hhdet_in_fec!R172)</f>
        <v>0.85713513343758452</v>
      </c>
      <c r="S172" s="113">
        <f>IF(RES_hhdet_in_tes!S172=0,"",RES_hhdet_in_tes!S172/RES_hhdet_in_fec!S172)</f>
        <v>0.86004568178573393</v>
      </c>
      <c r="T172" s="113">
        <f>IF(RES_hhdet_in_tes!T172=0,"",RES_hhdet_in_tes!T172/RES_hhdet_in_fec!T172)</f>
        <v>0.86404518287139087</v>
      </c>
      <c r="U172" s="113">
        <f>IF(RES_hhdet_in_tes!U172=0,"",RES_hhdet_in_tes!U172/RES_hhdet_in_fec!U172)</f>
        <v>0.87104876588814906</v>
      </c>
      <c r="V172" s="113">
        <f>IF(RES_hhdet_in_tes!V172=0,"",RES_hhdet_in_tes!V172/RES_hhdet_in_fec!V172)</f>
        <v>0.8711733520851549</v>
      </c>
      <c r="W172" s="113" t="str">
        <f>IF(RES_hhdet_in_tes!W172=0,"",RES_hhdet_in_tes!W172/RES_hhdet_in_fec!W172)</f>
        <v/>
      </c>
      <c r="X172" s="113" t="str">
        <f>IF(RES_hhdet_in_tes!X172=0,"",RES_hhdet_in_tes!X172/RES_hhdet_in_fec!X172)</f>
        <v/>
      </c>
      <c r="Y172" s="113" t="str">
        <f>IF(RES_hhdet_in_tes!Y172=0,"",RES_hhdet_in_tes!Y172/RES_hhdet_in_fec!Y172)</f>
        <v/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 t="str">
        <f>IF(RES_hhdet_in_tes!C173=0,"",RES_hhdet_in_tes!C173/RES_hhdet_in_fec!C173)</f>
        <v/>
      </c>
      <c r="D173" s="111" t="str">
        <f>IF(RES_hhdet_in_tes!D173=0,"",RES_hhdet_in_tes!D173/RES_hhdet_in_fec!D173)</f>
        <v/>
      </c>
      <c r="E173" s="111">
        <f>IF(RES_hhdet_in_tes!E173=0,"",RES_hhdet_in_tes!E173/RES_hhdet_in_fec!E173)</f>
        <v>0.60982254969743754</v>
      </c>
      <c r="F173" s="111">
        <f>IF(RES_hhdet_in_tes!F173=0,"",RES_hhdet_in_tes!F173/RES_hhdet_in_fec!F173)</f>
        <v>0.61142382829094355</v>
      </c>
      <c r="G173" s="111">
        <f>IF(RES_hhdet_in_tes!G173=0,"",RES_hhdet_in_tes!G173/RES_hhdet_in_fec!G173)</f>
        <v>0.61315228969457358</v>
      </c>
      <c r="H173" s="111">
        <f>IF(RES_hhdet_in_tes!H173=0,"",RES_hhdet_in_tes!H173/RES_hhdet_in_fec!H173)</f>
        <v>0.61499573253440942</v>
      </c>
      <c r="I173" s="111">
        <f>IF(RES_hhdet_in_tes!I173=0,"",RES_hhdet_in_tes!I173/RES_hhdet_in_fec!I173)</f>
        <v>0.61698219048628555</v>
      </c>
      <c r="J173" s="111">
        <f>IF(RES_hhdet_in_tes!J173=0,"",RES_hhdet_in_tes!J173/RES_hhdet_in_fec!J173)</f>
        <v>0.61922407009671532</v>
      </c>
      <c r="K173" s="111" t="str">
        <f>IF(RES_hhdet_in_tes!K173=0,"",RES_hhdet_in_tes!K173/RES_hhdet_in_fec!K173)</f>
        <v/>
      </c>
      <c r="L173" s="111">
        <f>IF(RES_hhdet_in_tes!L173=0,"",RES_hhdet_in_tes!L173/RES_hhdet_in_fec!L173)</f>
        <v>0.62480614073568119</v>
      </c>
      <c r="M173" s="111">
        <f>IF(RES_hhdet_in_tes!M173=0,"",RES_hhdet_in_tes!M173/RES_hhdet_in_fec!M173)</f>
        <v>0.63048187458469584</v>
      </c>
      <c r="N173" s="111">
        <f>IF(RES_hhdet_in_tes!N173=0,"",RES_hhdet_in_tes!N173/RES_hhdet_in_fec!N173)</f>
        <v>0.63984064853367917</v>
      </c>
      <c r="O173" s="111">
        <f>IF(RES_hhdet_in_tes!O173=0,"",RES_hhdet_in_tes!O173/RES_hhdet_in_fec!O173)</f>
        <v>0.65411156224761757</v>
      </c>
      <c r="P173" s="111">
        <f>IF(RES_hhdet_in_tes!P173=0,"",RES_hhdet_in_tes!P173/RES_hhdet_in_fec!P173)</f>
        <v>0.67261802764079981</v>
      </c>
      <c r="Q173" s="111">
        <f>IF(RES_hhdet_in_tes!Q173=0,"",RES_hhdet_in_tes!Q173/RES_hhdet_in_fec!Q173)</f>
        <v>0.69047282931939913</v>
      </c>
      <c r="R173" s="111">
        <f>IF(RES_hhdet_in_tes!R173=0,"",RES_hhdet_in_tes!R173/RES_hhdet_in_fec!R173)</f>
        <v>0.70255587629099003</v>
      </c>
      <c r="S173" s="111">
        <f>IF(RES_hhdet_in_tes!S173=0,"",RES_hhdet_in_tes!S173/RES_hhdet_in_fec!S173)</f>
        <v>0.71426226606798171</v>
      </c>
      <c r="T173" s="111">
        <f>IF(RES_hhdet_in_tes!T173=0,"",RES_hhdet_in_tes!T173/RES_hhdet_in_fec!T173)</f>
        <v>0.72587780799853108</v>
      </c>
      <c r="U173" s="111">
        <f>IF(RES_hhdet_in_tes!U173=0,"",RES_hhdet_in_tes!U173/RES_hhdet_in_fec!U173)</f>
        <v>0.73751926991447125</v>
      </c>
      <c r="V173" s="111">
        <f>IF(RES_hhdet_in_tes!V173=0,"",RES_hhdet_in_tes!V173/RES_hhdet_in_fec!V173)</f>
        <v>0.74895565675957299</v>
      </c>
      <c r="W173" s="111" t="str">
        <f>IF(RES_hhdet_in_tes!W173=0,"",RES_hhdet_in_tes!W173/RES_hhdet_in_fec!W173)</f>
        <v/>
      </c>
      <c r="X173" s="111" t="str">
        <f>IF(RES_hhdet_in_tes!X173=0,"",RES_hhdet_in_tes!X173/RES_hhdet_in_fec!X173)</f>
        <v/>
      </c>
      <c r="Y173" s="111" t="str">
        <f>IF(RES_hhdet_in_tes!Y173=0,"",RES_hhdet_in_tes!Y173/RES_hhdet_in_fec!Y173)</f>
        <v/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 t="str">
        <f>IF(RES_hhdet_in_tes!C174=0,"",RES_hhdet_in_tes!C174/RES_hhdet_in_fec!C174)</f>
        <v/>
      </c>
      <c r="D174" s="45" t="str">
        <f>IF(RES_hhdet_in_tes!D174=0,"",RES_hhdet_in_tes!D174/RES_hhdet_in_fec!D174)</f>
        <v/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 t="str">
        <f>IF(RES_hhdet_in_tes!K174=0,"",RES_hhdet_in_tes!K174/RES_hhdet_in_fec!K174)</f>
        <v/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 t="str">
        <f>IF(RES_hhdet_in_tes!W174=0,"",RES_hhdet_in_tes!W174/RES_hhdet_in_fec!W174)</f>
        <v/>
      </c>
      <c r="X174" s="45" t="str">
        <f>IF(RES_hhdet_in_tes!X174=0,"",RES_hhdet_in_tes!X174/RES_hhdet_in_fec!X174)</f>
        <v/>
      </c>
      <c r="Y174" s="45" t="str">
        <f>IF(RES_hhdet_in_tes!Y174=0,"",RES_hhdet_in_tes!Y174/RES_hhdet_in_fec!Y174)</f>
        <v/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0.72370480081917465</v>
      </c>
      <c r="D175" s="124">
        <f>IF(RES_hhdet_in_tes!D175=0,"",RES_hhdet_in_tes!D175/RES_hhdet_in_fec!D175)</f>
        <v>0.73518425397187126</v>
      </c>
      <c r="E175" s="124">
        <f>IF(RES_hhdet_in_tes!E175=0,"",RES_hhdet_in_tes!E175/RES_hhdet_in_fec!E175)</f>
        <v>0.7374445405499368</v>
      </c>
      <c r="F175" s="124">
        <f>IF(RES_hhdet_in_tes!F175=0,"",RES_hhdet_in_tes!F175/RES_hhdet_in_fec!F175)</f>
        <v>0.73618546921593808</v>
      </c>
      <c r="G175" s="124">
        <f>IF(RES_hhdet_in_tes!G175=0,"",RES_hhdet_in_tes!G175/RES_hhdet_in_fec!G175)</f>
        <v>0.74315113592001159</v>
      </c>
      <c r="H175" s="124">
        <f>IF(RES_hhdet_in_tes!H175=0,"",RES_hhdet_in_tes!H175/RES_hhdet_in_fec!H175)</f>
        <v>0.73979207733379804</v>
      </c>
      <c r="I175" s="124">
        <f>IF(RES_hhdet_in_tes!I175=0,"",RES_hhdet_in_tes!I175/RES_hhdet_in_fec!I175)</f>
        <v>0.74878035162687717</v>
      </c>
      <c r="J175" s="124">
        <f>IF(RES_hhdet_in_tes!J175=0,"",RES_hhdet_in_tes!J175/RES_hhdet_in_fec!J175)</f>
        <v>0.74767729293112251</v>
      </c>
      <c r="K175" s="124" t="str">
        <f>IF(RES_hhdet_in_tes!K175=0,"",RES_hhdet_in_tes!K175/RES_hhdet_in_fec!K175)</f>
        <v/>
      </c>
      <c r="L175" s="124">
        <f>IF(RES_hhdet_in_tes!L175=0,"",RES_hhdet_in_tes!L175/RES_hhdet_in_fec!L175)</f>
        <v>0.74902631521562524</v>
      </c>
      <c r="M175" s="124">
        <f>IF(RES_hhdet_in_tes!M175=0,"",RES_hhdet_in_tes!M175/RES_hhdet_in_fec!M175)</f>
        <v>0.74066619902252218</v>
      </c>
      <c r="N175" s="124">
        <f>IF(RES_hhdet_in_tes!N175=0,"",RES_hhdet_in_tes!N175/RES_hhdet_in_fec!N175)</f>
        <v>0.74217875616528406</v>
      </c>
      <c r="O175" s="124">
        <f>IF(RES_hhdet_in_tes!O175=0,"",RES_hhdet_in_tes!O175/RES_hhdet_in_fec!O175)</f>
        <v>0.75768717245391703</v>
      </c>
      <c r="P175" s="124">
        <f>IF(RES_hhdet_in_tes!P175=0,"",RES_hhdet_in_tes!P175/RES_hhdet_in_fec!P175)</f>
        <v>0.75728142150367539</v>
      </c>
      <c r="Q175" s="124">
        <f>IF(RES_hhdet_in_tes!Q175=0,"",RES_hhdet_in_tes!Q175/RES_hhdet_in_fec!Q175)</f>
        <v>0.77909296480986168</v>
      </c>
      <c r="R175" s="124">
        <f>IF(RES_hhdet_in_tes!R175=0,"",RES_hhdet_in_tes!R175/RES_hhdet_in_fec!R175)</f>
        <v>0.79503660888855698</v>
      </c>
      <c r="S175" s="124">
        <f>IF(RES_hhdet_in_tes!S175=0,"",RES_hhdet_in_tes!S175/RES_hhdet_in_fec!S175)</f>
        <v>0.80450005060110852</v>
      </c>
      <c r="T175" s="124">
        <f>IF(RES_hhdet_in_tes!T175=0,"",RES_hhdet_in_tes!T175/RES_hhdet_in_fec!T175)</f>
        <v>0.81374409736022713</v>
      </c>
      <c r="U175" s="124">
        <f>IF(RES_hhdet_in_tes!U175=0,"",RES_hhdet_in_tes!U175/RES_hhdet_in_fec!U175)</f>
        <v>0.82979992692385529</v>
      </c>
      <c r="V175" s="124">
        <f>IF(RES_hhdet_in_tes!V175=0,"",RES_hhdet_in_tes!V175/RES_hhdet_in_fec!V175)</f>
        <v>0.84431805788467362</v>
      </c>
      <c r="W175" s="124" t="str">
        <f>IF(RES_hhdet_in_tes!W175=0,"",RES_hhdet_in_tes!W175/RES_hhdet_in_fec!W175)</f>
        <v/>
      </c>
      <c r="X175" s="124" t="str">
        <f>IF(RES_hhdet_in_tes!X175=0,"",RES_hhdet_in_tes!X175/RES_hhdet_in_fec!X175)</f>
        <v/>
      </c>
      <c r="Y175" s="124" t="str">
        <f>IF(RES_hhdet_in_tes!Y175=0,"",RES_hhdet_in_tes!Y175/RES_hhdet_in_fec!Y175)</f>
        <v/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0.57000340352033407</v>
      </c>
      <c r="D176" s="111">
        <f>IF(RES_hhdet_in_tes!D176=0,"",RES_hhdet_in_tes!D176/RES_hhdet_in_fec!D176)</f>
        <v>0.57058226463794992</v>
      </c>
      <c r="E176" s="111">
        <f>IF(RES_hhdet_in_tes!E176=0,"",RES_hhdet_in_tes!E176/RES_hhdet_in_fec!E176)</f>
        <v>0.5711611778985658</v>
      </c>
      <c r="F176" s="111">
        <f>IF(RES_hhdet_in_tes!F176=0,"",RES_hhdet_in_tes!F176/RES_hhdet_in_fec!F176)</f>
        <v>0.57174009826959038</v>
      </c>
      <c r="G176" s="111">
        <f>IF(RES_hhdet_in_tes!G176=0,"",RES_hhdet_in_tes!G176/RES_hhdet_in_fec!G176)</f>
        <v>0.57231906666125076</v>
      </c>
      <c r="H176" s="111">
        <f>IF(RES_hhdet_in_tes!H176=0,"",RES_hhdet_in_tes!H176/RES_hhdet_in_fec!H176)</f>
        <v>0.57289807806665605</v>
      </c>
      <c r="I176" s="111">
        <f>IF(RES_hhdet_in_tes!I176=0,"",RES_hhdet_in_tes!I176/RES_hhdet_in_fec!I176)</f>
        <v>0.57347714256608695</v>
      </c>
      <c r="J176" s="111">
        <f>IF(RES_hhdet_in_tes!J176=0,"",RES_hhdet_in_tes!J176/RES_hhdet_in_fec!J176)</f>
        <v>0.57405630145489739</v>
      </c>
      <c r="K176" s="111" t="str">
        <f>IF(RES_hhdet_in_tes!K176=0,"",RES_hhdet_in_tes!K176/RES_hhdet_in_fec!K176)</f>
        <v/>
      </c>
      <c r="L176" s="111">
        <f>IF(RES_hhdet_in_tes!L176=0,"",RES_hhdet_in_tes!L176/RES_hhdet_in_fec!L176)</f>
        <v>0.57521501713026824</v>
      </c>
      <c r="M176" s="111">
        <f>IF(RES_hhdet_in_tes!M176=0,"",RES_hhdet_in_tes!M176/RES_hhdet_in_fec!M176)</f>
        <v>0.57565505908333992</v>
      </c>
      <c r="N176" s="111">
        <f>IF(RES_hhdet_in_tes!N176=0,"",RES_hhdet_in_tes!N176/RES_hhdet_in_fec!N176)</f>
        <v>0.57590102183625069</v>
      </c>
      <c r="O176" s="111">
        <f>IF(RES_hhdet_in_tes!O176=0,"",RES_hhdet_in_tes!O176/RES_hhdet_in_fec!O176)</f>
        <v>0.57604802731253357</v>
      </c>
      <c r="P176" s="111">
        <f>IF(RES_hhdet_in_tes!P176=0,"",RES_hhdet_in_tes!P176/RES_hhdet_in_fec!P176)</f>
        <v>0.57645822179228201</v>
      </c>
      <c r="Q176" s="111">
        <f>IF(RES_hhdet_in_tes!Q176=0,"",RES_hhdet_in_tes!Q176/RES_hhdet_in_fec!Q176)</f>
        <v>0.57812780914813366</v>
      </c>
      <c r="R176" s="111">
        <f>IF(RES_hhdet_in_tes!R176=0,"",RES_hhdet_in_tes!R176/RES_hhdet_in_fec!R176)</f>
        <v>0.58251339939229929</v>
      </c>
      <c r="S176" s="111">
        <f>IF(RES_hhdet_in_tes!S176=0,"",RES_hhdet_in_tes!S176/RES_hhdet_in_fec!S176)</f>
        <v>0.58869977557092146</v>
      </c>
      <c r="T176" s="111">
        <f>IF(RES_hhdet_in_tes!T176=0,"",RES_hhdet_in_tes!T176/RES_hhdet_in_fec!T176)</f>
        <v>0.59548744321192049</v>
      </c>
      <c r="U176" s="111">
        <f>IF(RES_hhdet_in_tes!U176=0,"",RES_hhdet_in_tes!U176/RES_hhdet_in_fec!U176)</f>
        <v>0.60167690784323447</v>
      </c>
      <c r="V176" s="111">
        <f>IF(RES_hhdet_in_tes!V176=0,"",RES_hhdet_in_tes!V176/RES_hhdet_in_fec!V176)</f>
        <v>0.60606867499279227</v>
      </c>
      <c r="W176" s="111" t="str">
        <f>IF(RES_hhdet_in_tes!W176=0,"",RES_hhdet_in_tes!W176/RES_hhdet_in_fec!W176)</f>
        <v/>
      </c>
      <c r="X176" s="111" t="str">
        <f>IF(RES_hhdet_in_tes!X176=0,"",RES_hhdet_in_tes!X176/RES_hhdet_in_fec!X176)</f>
        <v/>
      </c>
      <c r="Y176" s="111" t="str">
        <f>IF(RES_hhdet_in_tes!Y176=0,"",RES_hhdet_in_tes!Y176/RES_hhdet_in_fec!Y176)</f>
        <v/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0.74046507070783563</v>
      </c>
      <c r="D177" s="45">
        <f>IF(RES_hhdet_in_tes!D177=0,"",RES_hhdet_in_tes!D177/RES_hhdet_in_fec!D177)</f>
        <v>0.74177191321006608</v>
      </c>
      <c r="E177" s="45">
        <f>IF(RES_hhdet_in_tes!E177=0,"",RES_hhdet_in_tes!E177/RES_hhdet_in_fec!E177)</f>
        <v>0.74314037363858931</v>
      </c>
      <c r="F177" s="45">
        <f>IF(RES_hhdet_in_tes!F177=0,"",RES_hhdet_in_tes!F177/RES_hhdet_in_fec!F177)</f>
        <v>0.74451723651160706</v>
      </c>
      <c r="G177" s="45">
        <f>IF(RES_hhdet_in_tes!G177=0,"",RES_hhdet_in_tes!G177/RES_hhdet_in_fec!G177)</f>
        <v>0.74595084587043292</v>
      </c>
      <c r="H177" s="45">
        <f>IF(RES_hhdet_in_tes!H177=0,"",RES_hhdet_in_tes!H177/RES_hhdet_in_fec!H177)</f>
        <v>0.74743528501986423</v>
      </c>
      <c r="I177" s="45">
        <f>IF(RES_hhdet_in_tes!I177=0,"",RES_hhdet_in_tes!I177/RES_hhdet_in_fec!I177)</f>
        <v>0.74898246593309348</v>
      </c>
      <c r="J177" s="45">
        <f>IF(RES_hhdet_in_tes!J177=0,"",RES_hhdet_in_tes!J177/RES_hhdet_in_fec!J177)</f>
        <v>0.7506411877597412</v>
      </c>
      <c r="K177" s="45" t="str">
        <f>IF(RES_hhdet_in_tes!K177=0,"",RES_hhdet_in_tes!K177/RES_hhdet_in_fec!K177)</f>
        <v/>
      </c>
      <c r="L177" s="45">
        <f>IF(RES_hhdet_in_tes!L177=0,"",RES_hhdet_in_tes!L177/RES_hhdet_in_fec!L177)</f>
        <v>0.75442883133321947</v>
      </c>
      <c r="M177" s="45">
        <f>IF(RES_hhdet_in_tes!M177=0,"",RES_hhdet_in_tes!M177/RES_hhdet_in_fec!M177)</f>
        <v>0.75725391557630872</v>
      </c>
      <c r="N177" s="45">
        <f>IF(RES_hhdet_in_tes!N177=0,"",RES_hhdet_in_tes!N177/RES_hhdet_in_fec!N177)</f>
        <v>0.76112322588400794</v>
      </c>
      <c r="O177" s="45">
        <f>IF(RES_hhdet_in_tes!O177=0,"",RES_hhdet_in_tes!O177/RES_hhdet_in_fec!O177)</f>
        <v>0.7664992453350058</v>
      </c>
      <c r="P177" s="45">
        <f>IF(RES_hhdet_in_tes!P177=0,"",RES_hhdet_in_tes!P177/RES_hhdet_in_fec!P177)</f>
        <v>0.77360880765834517</v>
      </c>
      <c r="Q177" s="45">
        <f>IF(RES_hhdet_in_tes!Q177=0,"",RES_hhdet_in_tes!Q177/RES_hhdet_in_fec!Q177)</f>
        <v>0.78280865064904148</v>
      </c>
      <c r="R177" s="45">
        <f>IF(RES_hhdet_in_tes!R177=0,"",RES_hhdet_in_tes!R177/RES_hhdet_in_fec!R177)</f>
        <v>0.79532743742705792</v>
      </c>
      <c r="S177" s="45">
        <f>IF(RES_hhdet_in_tes!S177=0,"",RES_hhdet_in_tes!S177/RES_hhdet_in_fec!S177)</f>
        <v>0.81099252632644825</v>
      </c>
      <c r="T177" s="45">
        <f>IF(RES_hhdet_in_tes!T177=0,"",RES_hhdet_in_tes!T177/RES_hhdet_in_fec!T177)</f>
        <v>0.82785685476027038</v>
      </c>
      <c r="U177" s="45">
        <f>IF(RES_hhdet_in_tes!U177=0,"",RES_hhdet_in_tes!U177/RES_hhdet_in_fec!U177)</f>
        <v>0.8439733601416286</v>
      </c>
      <c r="V177" s="45">
        <f>IF(RES_hhdet_in_tes!V177=0,"",RES_hhdet_in_tes!V177/RES_hhdet_in_fec!V177)</f>
        <v>0.85739497988360514</v>
      </c>
      <c r="W177" s="45" t="str">
        <f>IF(RES_hhdet_in_tes!W177=0,"",RES_hhdet_in_tes!W177/RES_hhdet_in_fec!W177)</f>
        <v/>
      </c>
      <c r="X177" s="45" t="str">
        <f>IF(RES_hhdet_in_tes!X177=0,"",RES_hhdet_in_tes!X177/RES_hhdet_in_fec!X177)</f>
        <v/>
      </c>
      <c r="Y177" s="45" t="str">
        <f>IF(RES_hhdet_in_tes!Y177=0,"",RES_hhdet_in_tes!Y177/RES_hhdet_in_fec!Y177)</f>
        <v/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39.607747033461251</v>
      </c>
      <c r="D3" s="117">
        <f t="shared" si="0"/>
        <v>49.71820858276218</v>
      </c>
      <c r="E3" s="117">
        <f t="shared" si="0"/>
        <v>55.406406116928792</v>
      </c>
      <c r="F3" s="117">
        <f t="shared" si="0"/>
        <v>82.729231223098211</v>
      </c>
      <c r="G3" s="117">
        <f t="shared" si="0"/>
        <v>48.915954635779777</v>
      </c>
      <c r="H3" s="117">
        <f t="shared" si="0"/>
        <v>92.257370911320123</v>
      </c>
      <c r="I3" s="117">
        <f t="shared" si="0"/>
        <v>47.968088622499394</v>
      </c>
      <c r="J3" s="117">
        <f t="shared" si="0"/>
        <v>119.17080331048547</v>
      </c>
      <c r="K3" s="117">
        <f t="shared" si="0"/>
        <v>146.26703789579764</v>
      </c>
      <c r="L3" s="117">
        <f t="shared" si="0"/>
        <v>215.91733303101751</v>
      </c>
      <c r="M3" s="117">
        <f t="shared" si="0"/>
        <v>173.63081704529529</v>
      </c>
      <c r="N3" s="117">
        <f t="shared" si="0"/>
        <v>153.68823216877365</v>
      </c>
      <c r="O3" s="117">
        <f t="shared" si="0"/>
        <v>114.98842419529029</v>
      </c>
      <c r="P3" s="117">
        <f t="shared" si="0"/>
        <v>3.471996022149098</v>
      </c>
      <c r="Q3" s="117">
        <f t="shared" si="0"/>
        <v>5.1466402885994151</v>
      </c>
      <c r="R3" s="117">
        <f t="shared" ref="R3:V3" si="1">R4+R7+R9+R19</f>
        <v>10.913927338207305</v>
      </c>
      <c r="S3" s="117">
        <f t="shared" si="1"/>
        <v>21.537924726243656</v>
      </c>
      <c r="T3" s="117">
        <f t="shared" si="1"/>
        <v>12.599858720170069</v>
      </c>
      <c r="U3" s="117">
        <f t="shared" si="1"/>
        <v>0</v>
      </c>
      <c r="V3" s="117">
        <f t="shared" si="1"/>
        <v>16.222180407638852</v>
      </c>
      <c r="W3" s="117">
        <f t="shared" ref="W3:Y3" si="2">W4+W7+W9+W19</f>
        <v>24.498235216989315</v>
      </c>
      <c r="X3" s="117">
        <f t="shared" si="2"/>
        <v>24.577302528329259</v>
      </c>
      <c r="Y3" s="117">
        <f t="shared" si="2"/>
        <v>23.273932415098479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39.421599011642783</v>
      </c>
      <c r="D4" s="122">
        <f t="shared" si="3"/>
        <v>49.536949974914386</v>
      </c>
      <c r="E4" s="122">
        <f t="shared" si="3"/>
        <v>55.193407054397419</v>
      </c>
      <c r="F4" s="122">
        <f t="shared" si="3"/>
        <v>82.248507592499877</v>
      </c>
      <c r="G4" s="122">
        <f t="shared" si="3"/>
        <v>48.715946153700003</v>
      </c>
      <c r="H4" s="122">
        <f t="shared" si="3"/>
        <v>91.586201731407655</v>
      </c>
      <c r="I4" s="122">
        <f t="shared" si="3"/>
        <v>47.70950385095324</v>
      </c>
      <c r="J4" s="122">
        <f t="shared" si="3"/>
        <v>114.89143332541751</v>
      </c>
      <c r="K4" s="122">
        <f t="shared" si="3"/>
        <v>142.30265774799022</v>
      </c>
      <c r="L4" s="122">
        <f t="shared" si="3"/>
        <v>210.19434713228753</v>
      </c>
      <c r="M4" s="122">
        <f t="shared" si="3"/>
        <v>167.83803284222614</v>
      </c>
      <c r="N4" s="122">
        <f t="shared" si="3"/>
        <v>149.0177075286592</v>
      </c>
      <c r="O4" s="122">
        <f t="shared" si="3"/>
        <v>112.25646827706488</v>
      </c>
      <c r="P4" s="122">
        <f t="shared" si="3"/>
        <v>3.447630656666627</v>
      </c>
      <c r="Q4" s="122">
        <f t="shared" si="3"/>
        <v>5.102221270958343</v>
      </c>
      <c r="R4" s="122">
        <f t="shared" ref="R4:V4" si="4">SUM(R5:R6)</f>
        <v>10.798982431789298</v>
      </c>
      <c r="S4" s="122">
        <f t="shared" si="4"/>
        <v>21.25523840644821</v>
      </c>
      <c r="T4" s="122">
        <f t="shared" si="4"/>
        <v>12.346380117490988</v>
      </c>
      <c r="U4" s="122">
        <f t="shared" si="4"/>
        <v>0</v>
      </c>
      <c r="V4" s="122">
        <f t="shared" si="4"/>
        <v>15.74268988442649</v>
      </c>
      <c r="W4" s="122">
        <f t="shared" ref="W4:Y4" si="5">SUM(W5:W6)</f>
        <v>23.747740359482485</v>
      </c>
      <c r="X4" s="122">
        <f t="shared" si="5"/>
        <v>23.801290445134608</v>
      </c>
      <c r="Y4" s="122">
        <f t="shared" si="5"/>
        <v>22.059910607780647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39.421599011642783</v>
      </c>
      <c r="D5" s="98">
        <v>49.536949974914386</v>
      </c>
      <c r="E5" s="98">
        <v>55.193407054397419</v>
      </c>
      <c r="F5" s="98">
        <v>82.248507592499877</v>
      </c>
      <c r="G5" s="98">
        <v>48.715946153700003</v>
      </c>
      <c r="H5" s="98">
        <v>91.586201731407655</v>
      </c>
      <c r="I5" s="98">
        <v>47.70950385095324</v>
      </c>
      <c r="J5" s="98">
        <v>114.89143332541751</v>
      </c>
      <c r="K5" s="98">
        <v>142.30265774799022</v>
      </c>
      <c r="L5" s="98">
        <v>210.19434713228753</v>
      </c>
      <c r="M5" s="98">
        <v>167.83803284222614</v>
      </c>
      <c r="N5" s="98">
        <v>149.0177075286592</v>
      </c>
      <c r="O5" s="98">
        <v>112.25646827706488</v>
      </c>
      <c r="P5" s="98">
        <v>3.447630656666627</v>
      </c>
      <c r="Q5" s="98">
        <v>5.102221270958343</v>
      </c>
      <c r="R5" s="98">
        <v>10.798982431789298</v>
      </c>
      <c r="S5" s="98">
        <v>21.25523840644821</v>
      </c>
      <c r="T5" s="98">
        <v>12.346380117490988</v>
      </c>
      <c r="U5" s="98">
        <v>0</v>
      </c>
      <c r="V5" s="98">
        <v>15.74268988442649</v>
      </c>
      <c r="W5" s="98">
        <v>23.747740359482485</v>
      </c>
      <c r="X5" s="98">
        <v>23.801290445134608</v>
      </c>
      <c r="Y5" s="98">
        <v>22.059910607780647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4.4789191115264158E-2</v>
      </c>
      <c r="D9" s="122">
        <v>0.10502603596322109</v>
      </c>
      <c r="E9" s="122">
        <v>0.13775202230926148</v>
      </c>
      <c r="F9" s="122">
        <v>0.31972102823261578</v>
      </c>
      <c r="G9" s="122">
        <v>0.15707358198396129</v>
      </c>
      <c r="H9" s="122">
        <v>0.48757181158678858</v>
      </c>
      <c r="I9" s="122">
        <v>0.25119730050861605</v>
      </c>
      <c r="J9" s="122">
        <v>4.0964920647431606</v>
      </c>
      <c r="K9" s="122">
        <v>3.7837169834846702</v>
      </c>
      <c r="L9" s="122">
        <v>5.3445993126032967</v>
      </c>
      <c r="M9" s="122">
        <v>5.0795428252869588</v>
      </c>
      <c r="N9" s="122">
        <v>3.9619372848009466</v>
      </c>
      <c r="O9" s="122">
        <v>2.4800826689381794</v>
      </c>
      <c r="P9" s="122">
        <v>1.1145060057828194E-2</v>
      </c>
      <c r="Q9" s="122">
        <v>3.9147067191694702E-2</v>
      </c>
      <c r="R9" s="122">
        <v>0.11210322392915427</v>
      </c>
      <c r="S9" s="122">
        <v>0.24142842373092555</v>
      </c>
      <c r="T9" s="122">
        <v>0.20771987408987938</v>
      </c>
      <c r="U9" s="122">
        <v>0</v>
      </c>
      <c r="V9" s="122">
        <v>0.42724755006982573</v>
      </c>
      <c r="W9" s="122">
        <v>0.7469641039083228</v>
      </c>
      <c r="X9" s="122">
        <v>0.77158838654735984</v>
      </c>
      <c r="Y9" s="122">
        <v>1.2061095677457814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4.4789191115264158E-2</v>
      </c>
      <c r="D10" s="98">
        <v>0.10502603596322109</v>
      </c>
      <c r="E10" s="98">
        <v>0.13775202230926148</v>
      </c>
      <c r="F10" s="98">
        <v>0.31972102823261578</v>
      </c>
      <c r="G10" s="98">
        <v>0.15707358198396129</v>
      </c>
      <c r="H10" s="98">
        <v>0.48757181158678858</v>
      </c>
      <c r="I10" s="98">
        <v>0.25119730050861605</v>
      </c>
      <c r="J10" s="98">
        <v>4.0964920647431606</v>
      </c>
      <c r="K10" s="98">
        <v>3.7837169834846702</v>
      </c>
      <c r="L10" s="98">
        <v>5.3445993126032967</v>
      </c>
      <c r="M10" s="98">
        <v>5.0795428252869588</v>
      </c>
      <c r="N10" s="98">
        <v>3.9619372848009466</v>
      </c>
      <c r="O10" s="98">
        <v>2.4800826689381794</v>
      </c>
      <c r="P10" s="98">
        <v>1.1145060057828194E-2</v>
      </c>
      <c r="Q10" s="98">
        <v>3.9147067191694702E-2</v>
      </c>
      <c r="R10" s="98">
        <v>0.11210322392915427</v>
      </c>
      <c r="S10" s="98">
        <v>0.24142842373092555</v>
      </c>
      <c r="T10" s="98">
        <v>0.20771987408987938</v>
      </c>
      <c r="U10" s="98">
        <v>0</v>
      </c>
      <c r="V10" s="98">
        <v>0.42724755006982573</v>
      </c>
      <c r="W10" s="98">
        <v>0.7469641039083228</v>
      </c>
      <c r="X10" s="98">
        <v>0.77158838654735984</v>
      </c>
      <c r="Y10" s="98">
        <v>1.2061095677457814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0.14135883070320582</v>
      </c>
      <c r="D19" s="122">
        <v>7.6232571884575398E-2</v>
      </c>
      <c r="E19" s="122">
        <v>7.5247040222109762E-2</v>
      </c>
      <c r="F19" s="122">
        <v>0.1610026023657101</v>
      </c>
      <c r="G19" s="122">
        <v>4.2934900095814993E-2</v>
      </c>
      <c r="H19" s="122">
        <v>0.18359736832568302</v>
      </c>
      <c r="I19" s="122">
        <v>7.387471037540564E-3</v>
      </c>
      <c r="J19" s="122">
        <v>0.18287792032479913</v>
      </c>
      <c r="K19" s="122">
        <v>0.1806631643227489</v>
      </c>
      <c r="L19" s="122">
        <v>0.37838658612669102</v>
      </c>
      <c r="M19" s="122">
        <v>0.71324137778220353</v>
      </c>
      <c r="N19" s="122">
        <v>0.70858735531349981</v>
      </c>
      <c r="O19" s="122">
        <v>0.25187324928722393</v>
      </c>
      <c r="P19" s="122">
        <v>1.3220305424642871E-2</v>
      </c>
      <c r="Q19" s="122">
        <v>5.2719504493776046E-3</v>
      </c>
      <c r="R19" s="122">
        <v>2.8416824888535044E-3</v>
      </c>
      <c r="S19" s="122">
        <v>4.1257896064518129E-2</v>
      </c>
      <c r="T19" s="122">
        <v>4.5758728589203365E-2</v>
      </c>
      <c r="U19" s="122">
        <v>0</v>
      </c>
      <c r="V19" s="122">
        <v>5.2242973142535842E-2</v>
      </c>
      <c r="W19" s="122">
        <v>3.5307535985067444E-3</v>
      </c>
      <c r="X19" s="122">
        <v>4.4236966472914127E-3</v>
      </c>
      <c r="Y19" s="122">
        <v>7.9122395720500407E-3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3.8609085713183309E-3</v>
      </c>
      <c r="D20" s="98">
        <v>6.1980326707384787E-3</v>
      </c>
      <c r="E20" s="98">
        <v>7.6602621732594425E-3</v>
      </c>
      <c r="F20" s="98">
        <v>1.4885418559955415E-2</v>
      </c>
      <c r="G20" s="98">
        <v>9.0155229309657643E-3</v>
      </c>
      <c r="H20" s="98">
        <v>2.4826562545562439E-2</v>
      </c>
      <c r="I20" s="98">
        <v>5.0479583723628575E-3</v>
      </c>
      <c r="J20" s="98">
        <v>9.1846564817956902E-2</v>
      </c>
      <c r="K20" s="98">
        <v>0.10703838962498628</v>
      </c>
      <c r="L20" s="98">
        <v>0.1352426666159664</v>
      </c>
      <c r="M20" s="98">
        <v>9.9957334540271378E-2</v>
      </c>
      <c r="N20" s="98">
        <v>6.2544077916376867E-2</v>
      </c>
      <c r="O20" s="98">
        <v>4.1277581500552038E-2</v>
      </c>
      <c r="P20" s="98">
        <v>1.1084094993458631E-3</v>
      </c>
      <c r="Q20" s="98">
        <v>1.1633006193123123E-3</v>
      </c>
      <c r="R20" s="98">
        <v>2.2458361882214438E-3</v>
      </c>
      <c r="S20" s="98">
        <v>1.2135097792712249E-2</v>
      </c>
      <c r="T20" s="98">
        <v>9.3323611275019109E-3</v>
      </c>
      <c r="U20" s="98">
        <v>0</v>
      </c>
      <c r="V20" s="98">
        <v>1.8582332211445048E-3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0.1374979221318875</v>
      </c>
      <c r="D21" s="98">
        <v>7.0034539213836913E-2</v>
      </c>
      <c r="E21" s="98">
        <v>6.7586778048850327E-2</v>
      </c>
      <c r="F21" s="98">
        <v>0.14611718380575467</v>
      </c>
      <c r="G21" s="98">
        <v>3.3919377164849225E-2</v>
      </c>
      <c r="H21" s="98">
        <v>0.15877080578012057</v>
      </c>
      <c r="I21" s="98">
        <v>2.3395126651777069E-3</v>
      </c>
      <c r="J21" s="98">
        <v>9.1031355506842229E-2</v>
      </c>
      <c r="K21" s="98">
        <v>7.3624774697762616E-2</v>
      </c>
      <c r="L21" s="98">
        <v>0.24314391951072462</v>
      </c>
      <c r="M21" s="98">
        <v>0.6132840432419322</v>
      </c>
      <c r="N21" s="98">
        <v>0.64604327739712297</v>
      </c>
      <c r="O21" s="98">
        <v>0.21059566778667191</v>
      </c>
      <c r="P21" s="98">
        <v>1.2111895925297008E-2</v>
      </c>
      <c r="Q21" s="98">
        <v>4.1086498300652924E-3</v>
      </c>
      <c r="R21" s="98">
        <v>5.9584630063206072E-4</v>
      </c>
      <c r="S21" s="98">
        <v>2.9122798271805878E-2</v>
      </c>
      <c r="T21" s="98">
        <v>3.6426367461701456E-2</v>
      </c>
      <c r="U21" s="98">
        <v>0</v>
      </c>
      <c r="V21" s="98">
        <v>5.0384739921391336E-2</v>
      </c>
      <c r="W21" s="98">
        <v>3.5307535985067444E-3</v>
      </c>
      <c r="X21" s="98">
        <v>4.4236966472914127E-3</v>
      </c>
      <c r="Y21" s="98">
        <v>7.9122395720500407E-3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3.2196482968128119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6.2167956640182209E-2</v>
      </c>
      <c r="L24" s="117">
        <f t="shared" si="7"/>
        <v>4.1479039538890081</v>
      </c>
      <c r="M24" s="117">
        <f t="shared" si="7"/>
        <v>8.7843458306583209</v>
      </c>
      <c r="N24" s="117">
        <f t="shared" si="7"/>
        <v>13.620027394585525</v>
      </c>
      <c r="O24" s="117">
        <f t="shared" si="7"/>
        <v>5.8142408962960275</v>
      </c>
      <c r="P24" s="117">
        <f t="shared" si="7"/>
        <v>5.4203531027916796</v>
      </c>
      <c r="Q24" s="117">
        <f t="shared" si="7"/>
        <v>1.9248454341386463</v>
      </c>
      <c r="R24" s="117">
        <f t="shared" ref="R24:V24" si="8">R25+R28+R30+R39</f>
        <v>2.8155552282231291</v>
      </c>
      <c r="S24" s="117">
        <f t="shared" si="8"/>
        <v>1.5965714758583203</v>
      </c>
      <c r="T24" s="117">
        <f t="shared" si="8"/>
        <v>2.2376771658223626</v>
      </c>
      <c r="U24" s="117">
        <f t="shared" si="8"/>
        <v>0.86598926549520117</v>
      </c>
      <c r="V24" s="117">
        <f t="shared" si="8"/>
        <v>0.97246087440290752</v>
      </c>
      <c r="W24" s="117">
        <f t="shared" ref="W24:Y24" si="9">W25+W28+W30+W39</f>
        <v>1.9353742598620682</v>
      </c>
      <c r="X24" s="117">
        <f t="shared" si="9"/>
        <v>1.5632444573526436</v>
      </c>
      <c r="Y24" s="117">
        <f t="shared" si="9"/>
        <v>2.0670260999566583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3.2048370305149425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6.1982659388426092E-2</v>
      </c>
      <c r="L25" s="122">
        <f t="shared" si="10"/>
        <v>4.1399182417529605</v>
      </c>
      <c r="M25" s="122">
        <f t="shared" si="10"/>
        <v>8.7365360530937615</v>
      </c>
      <c r="N25" s="122">
        <f t="shared" si="10"/>
        <v>13.545078395046291</v>
      </c>
      <c r="O25" s="122">
        <f t="shared" si="10"/>
        <v>5.7957823118685106</v>
      </c>
      <c r="P25" s="122">
        <f t="shared" si="10"/>
        <v>5.3911603279973743</v>
      </c>
      <c r="Q25" s="122">
        <f t="shared" si="10"/>
        <v>1.9222775279948554</v>
      </c>
      <c r="R25" s="122">
        <f t="shared" ref="R25:V25" si="11">SUM(R26:R27)</f>
        <v>2.8153566127895853</v>
      </c>
      <c r="S25" s="122">
        <f t="shared" si="11"/>
        <v>1.5928536718236217</v>
      </c>
      <c r="T25" s="122">
        <f t="shared" si="11"/>
        <v>2.2278116913014854</v>
      </c>
      <c r="U25" s="122">
        <f t="shared" si="11"/>
        <v>0.86195941840418544</v>
      </c>
      <c r="V25" s="122">
        <f t="shared" si="11"/>
        <v>0.96810327527457096</v>
      </c>
      <c r="W25" s="122">
        <f t="shared" ref="W25:Y25" si="12">SUM(W26:W27)</f>
        <v>1.9349034927156006</v>
      </c>
      <c r="X25" s="122">
        <f t="shared" si="12"/>
        <v>1.5626412259916493</v>
      </c>
      <c r="Y25" s="122">
        <f t="shared" si="12"/>
        <v>2.0663479079933396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3.2048370305149425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6.1982659388426092E-2</v>
      </c>
      <c r="L26" s="98">
        <v>4.1399182417529605</v>
      </c>
      <c r="M26" s="98">
        <v>8.7365360530937615</v>
      </c>
      <c r="N26" s="98">
        <v>13.545078395046291</v>
      </c>
      <c r="O26" s="98">
        <v>5.7957823118685106</v>
      </c>
      <c r="P26" s="98">
        <v>5.3911603279973743</v>
      </c>
      <c r="Q26" s="98">
        <v>1.9222775279948554</v>
      </c>
      <c r="R26" s="98">
        <v>2.8153566127895853</v>
      </c>
      <c r="S26" s="98">
        <v>1.5928536718236217</v>
      </c>
      <c r="T26" s="98">
        <v>2.2278116913014854</v>
      </c>
      <c r="U26" s="98">
        <v>0.86195941840418544</v>
      </c>
      <c r="V26" s="98">
        <v>0.96810327527457096</v>
      </c>
      <c r="W26" s="98">
        <v>1.9349034927156006</v>
      </c>
      <c r="X26" s="98">
        <v>1.5626412259916493</v>
      </c>
      <c r="Y26" s="98">
        <v>2.0663479079933396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1.4811266297869389E-2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1.8529725175611396E-4</v>
      </c>
      <c r="L39" s="122">
        <v>7.985712136048E-3</v>
      </c>
      <c r="M39" s="122">
        <v>4.7809777564559237E-2</v>
      </c>
      <c r="N39" s="122">
        <v>7.4948999539233938E-2</v>
      </c>
      <c r="O39" s="122">
        <v>1.8458584427517064E-2</v>
      </c>
      <c r="P39" s="122">
        <v>2.9192774794305609E-2</v>
      </c>
      <c r="Q39" s="122">
        <v>2.5679061437908074E-3</v>
      </c>
      <c r="R39" s="122">
        <v>1.9861543354402023E-4</v>
      </c>
      <c r="S39" s="122">
        <v>3.7178040346986219E-3</v>
      </c>
      <c r="T39" s="122">
        <v>9.8654745208774774E-3</v>
      </c>
      <c r="U39" s="122">
        <v>4.029847091015744E-3</v>
      </c>
      <c r="V39" s="122">
        <v>4.3575991283365482E-3</v>
      </c>
      <c r="W39" s="122">
        <v>4.7076714646756586E-4</v>
      </c>
      <c r="X39" s="122">
        <v>6.032313609942837E-4</v>
      </c>
      <c r="Y39" s="122">
        <v>6.7819196331857495E-4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1.4811266297869389E-2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1.8529725175611396E-4</v>
      </c>
      <c r="L40" s="98">
        <v>7.985712136048E-3</v>
      </c>
      <c r="M40" s="98">
        <v>4.7809777564559237E-2</v>
      </c>
      <c r="N40" s="98">
        <v>7.4948999539233938E-2</v>
      </c>
      <c r="O40" s="98">
        <v>1.8458584427517064E-2</v>
      </c>
      <c r="P40" s="98">
        <v>2.9192774794305609E-2</v>
      </c>
      <c r="Q40" s="98">
        <v>2.5679061437908074E-3</v>
      </c>
      <c r="R40" s="98">
        <v>1.9861543354402023E-4</v>
      </c>
      <c r="S40" s="98">
        <v>3.7178040346986219E-3</v>
      </c>
      <c r="T40" s="98">
        <v>9.8654745208774774E-3</v>
      </c>
      <c r="U40" s="98">
        <v>4.029847091015744E-3</v>
      </c>
      <c r="V40" s="98">
        <v>4.3575991283365482E-3</v>
      </c>
      <c r="W40" s="98">
        <v>4.7076714646756586E-4</v>
      </c>
      <c r="X40" s="98">
        <v>6.032313609942837E-4</v>
      </c>
      <c r="Y40" s="98">
        <v>6.7819196331857495E-4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181.59505694070722</v>
      </c>
      <c r="D62" s="117">
        <f t="shared" si="21"/>
        <v>163.6045514855017</v>
      </c>
      <c r="E62" s="117">
        <f t="shared" si="21"/>
        <v>200.18772001204798</v>
      </c>
      <c r="F62" s="117">
        <f t="shared" si="21"/>
        <v>171.01526435823652</v>
      </c>
      <c r="G62" s="117">
        <f t="shared" si="21"/>
        <v>149.95024774886969</v>
      </c>
      <c r="H62" s="117">
        <f t="shared" si="21"/>
        <v>78.430305691497836</v>
      </c>
      <c r="I62" s="117">
        <f t="shared" si="21"/>
        <v>68.278694915162447</v>
      </c>
      <c r="J62" s="117">
        <f t="shared" si="21"/>
        <v>153.19222783058447</v>
      </c>
      <c r="K62" s="117">
        <f t="shared" si="21"/>
        <v>109.1988144863699</v>
      </c>
      <c r="L62" s="117">
        <f t="shared" si="21"/>
        <v>149.70045100011953</v>
      </c>
      <c r="M62" s="117">
        <f t="shared" si="21"/>
        <v>118.25926134339409</v>
      </c>
      <c r="N62" s="117">
        <f t="shared" si="21"/>
        <v>146.40361853113117</v>
      </c>
      <c r="O62" s="117">
        <f t="shared" si="21"/>
        <v>118.07980236668045</v>
      </c>
      <c r="P62" s="117">
        <f t="shared" si="21"/>
        <v>69.920894231484127</v>
      </c>
      <c r="Q62" s="117">
        <f t="shared" si="21"/>
        <v>143.21570535097368</v>
      </c>
      <c r="R62" s="117">
        <f t="shared" ref="R62:V62" si="22">R63+R66+R68+R77</f>
        <v>164.72240156464193</v>
      </c>
      <c r="S62" s="117">
        <f t="shared" si="22"/>
        <v>125.55865537587955</v>
      </c>
      <c r="T62" s="117">
        <f t="shared" si="22"/>
        <v>94.031979816032035</v>
      </c>
      <c r="U62" s="117">
        <f t="shared" si="22"/>
        <v>87.547698849659383</v>
      </c>
      <c r="V62" s="117">
        <f t="shared" si="22"/>
        <v>67.291630149339682</v>
      </c>
      <c r="W62" s="117">
        <f t="shared" ref="W62:Y62" si="23">W63+W66+W68+W77</f>
        <v>72.743817772165499</v>
      </c>
      <c r="X62" s="117">
        <f t="shared" si="23"/>
        <v>19.382448596657731</v>
      </c>
      <c r="Y62" s="117">
        <f t="shared" si="23"/>
        <v>47.334238815842951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154.5543246684569</v>
      </c>
      <c r="D63" s="122">
        <f t="shared" si="24"/>
        <v>137.09837108215658</v>
      </c>
      <c r="E63" s="122">
        <f t="shared" si="24"/>
        <v>168.22402630635514</v>
      </c>
      <c r="F63" s="122">
        <f t="shared" si="24"/>
        <v>144.04169447227292</v>
      </c>
      <c r="G63" s="122">
        <f t="shared" si="24"/>
        <v>125.37869550567748</v>
      </c>
      <c r="H63" s="122">
        <f t="shared" si="24"/>
        <v>64.581702380435459</v>
      </c>
      <c r="I63" s="122">
        <f t="shared" si="24"/>
        <v>56.354062868088775</v>
      </c>
      <c r="J63" s="122">
        <f t="shared" si="24"/>
        <v>129.65688977203291</v>
      </c>
      <c r="K63" s="122">
        <f t="shared" si="24"/>
        <v>90.717020866490273</v>
      </c>
      <c r="L63" s="122">
        <f t="shared" si="24"/>
        <v>126.79544747871651</v>
      </c>
      <c r="M63" s="122">
        <f t="shared" si="24"/>
        <v>100.14163313913696</v>
      </c>
      <c r="N63" s="122">
        <f t="shared" si="24"/>
        <v>125.20998792934897</v>
      </c>
      <c r="O63" s="122">
        <f t="shared" si="24"/>
        <v>99.816119595955641</v>
      </c>
      <c r="P63" s="122">
        <f t="shared" si="24"/>
        <v>57.865570792177287</v>
      </c>
      <c r="Q63" s="122">
        <f t="shared" si="24"/>
        <v>116.97951586360922</v>
      </c>
      <c r="R63" s="122">
        <f t="shared" ref="R63:V63" si="25">SUM(R64:R65)</f>
        <v>133.90341162811347</v>
      </c>
      <c r="S63" s="122">
        <f t="shared" si="25"/>
        <v>100.33440629773909</v>
      </c>
      <c r="T63" s="122">
        <f t="shared" si="25"/>
        <v>74.648775797674872</v>
      </c>
      <c r="U63" s="122">
        <f t="shared" si="25"/>
        <v>69.139107628924705</v>
      </c>
      <c r="V63" s="122">
        <f t="shared" si="25"/>
        <v>52.41639528318585</v>
      </c>
      <c r="W63" s="122">
        <f t="shared" ref="W63:Y63" si="26">SUM(W64:W65)</f>
        <v>55.650189402580992</v>
      </c>
      <c r="X63" s="122">
        <f t="shared" si="26"/>
        <v>14.648851478225286</v>
      </c>
      <c r="Y63" s="122">
        <f t="shared" si="26"/>
        <v>32.894776747474474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154.5543246684569</v>
      </c>
      <c r="D64" s="98">
        <v>137.09837108215658</v>
      </c>
      <c r="E64" s="98">
        <v>168.22402630635514</v>
      </c>
      <c r="F64" s="98">
        <v>144.04169447227292</v>
      </c>
      <c r="G64" s="98">
        <v>125.37869550567748</v>
      </c>
      <c r="H64" s="98">
        <v>64.581702380435459</v>
      </c>
      <c r="I64" s="98">
        <v>56.354062868088775</v>
      </c>
      <c r="J64" s="98">
        <v>129.65688977203291</v>
      </c>
      <c r="K64" s="98">
        <v>90.717020866490273</v>
      </c>
      <c r="L64" s="98">
        <v>126.79544747871651</v>
      </c>
      <c r="M64" s="98">
        <v>100.14163313913696</v>
      </c>
      <c r="N64" s="98">
        <v>125.20998792934897</v>
      </c>
      <c r="O64" s="98">
        <v>99.816119595955641</v>
      </c>
      <c r="P64" s="98">
        <v>57.865570792177287</v>
      </c>
      <c r="Q64" s="98">
        <v>116.97951586360922</v>
      </c>
      <c r="R64" s="98">
        <v>133.90341162811347</v>
      </c>
      <c r="S64" s="98">
        <v>100.33440629773909</v>
      </c>
      <c r="T64" s="98">
        <v>74.648775797674872</v>
      </c>
      <c r="U64" s="98">
        <v>69.139107628924705</v>
      </c>
      <c r="V64" s="98">
        <v>52.41639528318585</v>
      </c>
      <c r="W64" s="98">
        <v>55.650189402580992</v>
      </c>
      <c r="X64" s="98">
        <v>14.648851478225286</v>
      </c>
      <c r="Y64" s="98">
        <v>32.894776747474474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19.002932520170482</v>
      </c>
      <c r="D68" s="122">
        <v>18.190756836260093</v>
      </c>
      <c r="E68" s="122">
        <v>21.77919662524117</v>
      </c>
      <c r="F68" s="122">
        <v>18.054106073319904</v>
      </c>
      <c r="G68" s="122">
        <v>16.591784280476151</v>
      </c>
      <c r="H68" s="122">
        <v>9.1747120088267948</v>
      </c>
      <c r="I68" s="122">
        <v>8.1330141599194032</v>
      </c>
      <c r="J68" s="122">
        <v>15.220119045133874</v>
      </c>
      <c r="K68" s="122">
        <v>11.896631581771492</v>
      </c>
      <c r="L68" s="122">
        <v>14.921644944995634</v>
      </c>
      <c r="M68" s="122">
        <v>11.156215413925837</v>
      </c>
      <c r="N68" s="122">
        <v>12.351646577218325</v>
      </c>
      <c r="O68" s="122">
        <v>11.183891416744274</v>
      </c>
      <c r="P68" s="122">
        <v>7.1335543165909163</v>
      </c>
      <c r="Q68" s="122">
        <v>14.792219672758405</v>
      </c>
      <c r="R68" s="122">
        <v>17.48423131403603</v>
      </c>
      <c r="S68" s="122">
        <v>14.984644096318595</v>
      </c>
      <c r="T68" s="122">
        <v>11.643373568179374</v>
      </c>
      <c r="U68" s="122">
        <v>11.075404687759333</v>
      </c>
      <c r="V68" s="122">
        <v>8.8784907942503342</v>
      </c>
      <c r="W68" s="122">
        <v>9.3453280661637947</v>
      </c>
      <c r="X68" s="122">
        <v>2.5626352559731167</v>
      </c>
      <c r="Y68" s="122">
        <v>6.9445667347843356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19.002932520170482</v>
      </c>
      <c r="D69" s="98">
        <v>18.190756836260093</v>
      </c>
      <c r="E69" s="98">
        <v>21.758485223105037</v>
      </c>
      <c r="F69" s="98">
        <v>18.051915874817304</v>
      </c>
      <c r="G69" s="98">
        <v>16.588015240878608</v>
      </c>
      <c r="H69" s="98">
        <v>9.1715909914566502</v>
      </c>
      <c r="I69" s="98">
        <v>8.1280835006648857</v>
      </c>
      <c r="J69" s="98">
        <v>15.210617604695045</v>
      </c>
      <c r="K69" s="98">
        <v>11.885600096634281</v>
      </c>
      <c r="L69" s="98">
        <v>14.902629334963221</v>
      </c>
      <c r="M69" s="98">
        <v>11.150655055570507</v>
      </c>
      <c r="N69" s="98">
        <v>12.343876100352842</v>
      </c>
      <c r="O69" s="98">
        <v>11.17813914077257</v>
      </c>
      <c r="P69" s="98">
        <v>7.1335543165909163</v>
      </c>
      <c r="Q69" s="98">
        <v>14.787101479990227</v>
      </c>
      <c r="R69" s="98">
        <v>17.471641366722466</v>
      </c>
      <c r="S69" s="98">
        <v>14.979540156237848</v>
      </c>
      <c r="T69" s="98">
        <v>11.639177526735379</v>
      </c>
      <c r="U69" s="98">
        <v>11.071893483833215</v>
      </c>
      <c r="V69" s="98">
        <v>8.8735977574933855</v>
      </c>
      <c r="W69" s="98">
        <v>9.3325687670032185</v>
      </c>
      <c r="X69" s="98">
        <v>2.56130054664367</v>
      </c>
      <c r="Y69" s="98">
        <v>6.9303321011143222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2.0711402136131121E-2</v>
      </c>
      <c r="F70" s="98">
        <v>2.1901985025991502E-3</v>
      </c>
      <c r="G70" s="98">
        <v>3.7690395975422107E-3</v>
      </c>
      <c r="H70" s="98">
        <v>3.1210173701440714E-3</v>
      </c>
      <c r="I70" s="98">
        <v>4.930659254518373E-3</v>
      </c>
      <c r="J70" s="98">
        <v>9.501440438828862E-3</v>
      </c>
      <c r="K70" s="98">
        <v>1.1031485137211753E-2</v>
      </c>
      <c r="L70" s="98">
        <v>1.9015610032413661E-2</v>
      </c>
      <c r="M70" s="98">
        <v>5.5603583553303221E-3</v>
      </c>
      <c r="N70" s="98">
        <v>7.7704768654832702E-3</v>
      </c>
      <c r="O70" s="98">
        <v>5.7522759717037776E-3</v>
      </c>
      <c r="P70" s="98">
        <v>0</v>
      </c>
      <c r="Q70" s="98">
        <v>5.1181927681772967E-3</v>
      </c>
      <c r="R70" s="98">
        <v>1.2589947313565761E-2</v>
      </c>
      <c r="S70" s="98">
        <v>5.1039400807479096E-3</v>
      </c>
      <c r="T70" s="98">
        <v>4.1960414439959253E-3</v>
      </c>
      <c r="U70" s="98">
        <v>3.5112039261185795E-3</v>
      </c>
      <c r="V70" s="98">
        <v>4.8930367569481404E-3</v>
      </c>
      <c r="W70" s="98">
        <v>1.2759299160577043E-2</v>
      </c>
      <c r="X70" s="98">
        <v>1.3347093294465641E-3</v>
      </c>
      <c r="Y70" s="98">
        <v>1.4234633670013123E-2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2.0711402136131121E-2</v>
      </c>
      <c r="F71" s="101">
        <v>2.1901985025991502E-3</v>
      </c>
      <c r="G71" s="101">
        <v>3.7690395975422107E-3</v>
      </c>
      <c r="H71" s="101">
        <v>3.1210173701440714E-3</v>
      </c>
      <c r="I71" s="101">
        <v>4.930659254518373E-3</v>
      </c>
      <c r="J71" s="101">
        <v>9.501440438828862E-3</v>
      </c>
      <c r="K71" s="101">
        <v>1.1031485137211753E-2</v>
      </c>
      <c r="L71" s="101">
        <v>1.9015610032413661E-2</v>
      </c>
      <c r="M71" s="101">
        <v>5.5603583553303221E-3</v>
      </c>
      <c r="N71" s="101">
        <v>7.7704768654832702E-3</v>
      </c>
      <c r="O71" s="101">
        <v>5.7522759717037776E-3</v>
      </c>
      <c r="P71" s="101">
        <v>0</v>
      </c>
      <c r="Q71" s="101">
        <v>5.1181927681772967E-3</v>
      </c>
      <c r="R71" s="101">
        <v>1.2589947313565761E-2</v>
      </c>
      <c r="S71" s="101">
        <v>5.1039400807479096E-3</v>
      </c>
      <c r="T71" s="101">
        <v>4.1960414439959253E-3</v>
      </c>
      <c r="U71" s="101">
        <v>3.5112039261185795E-3</v>
      </c>
      <c r="V71" s="101">
        <v>4.8930367569481404E-3</v>
      </c>
      <c r="W71" s="101">
        <v>1.2759299160577043E-2</v>
      </c>
      <c r="X71" s="101">
        <v>1.3347093294465641E-3</v>
      </c>
      <c r="Y71" s="101">
        <v>1.4234633670013123E-2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8.0377997520798488</v>
      </c>
      <c r="D77" s="122">
        <v>8.3154235670850074</v>
      </c>
      <c r="E77" s="122">
        <v>10.184497080451658</v>
      </c>
      <c r="F77" s="122">
        <v>8.9194638126437056</v>
      </c>
      <c r="G77" s="122">
        <v>7.9797679627160356</v>
      </c>
      <c r="H77" s="122">
        <v>4.6738913022355808</v>
      </c>
      <c r="I77" s="122">
        <v>3.7916178871542803</v>
      </c>
      <c r="J77" s="122">
        <v>8.3152190134176713</v>
      </c>
      <c r="K77" s="122">
        <v>6.5851620381081375</v>
      </c>
      <c r="L77" s="122">
        <v>7.9833585764074062</v>
      </c>
      <c r="M77" s="122">
        <v>6.9614127903312992</v>
      </c>
      <c r="N77" s="122">
        <v>8.8419840245638817</v>
      </c>
      <c r="O77" s="122">
        <v>7.0797913539805366</v>
      </c>
      <c r="P77" s="122">
        <v>4.9217691227159301</v>
      </c>
      <c r="Q77" s="122">
        <v>11.443969814606046</v>
      </c>
      <c r="R77" s="122">
        <v>13.334758622492414</v>
      </c>
      <c r="S77" s="122">
        <v>10.239604981821875</v>
      </c>
      <c r="T77" s="122">
        <v>7.7398304501777888</v>
      </c>
      <c r="U77" s="122">
        <v>7.3331865329753478</v>
      </c>
      <c r="V77" s="122">
        <v>5.9967440719034943</v>
      </c>
      <c r="W77" s="122">
        <v>7.748300303420705</v>
      </c>
      <c r="X77" s="122">
        <v>2.1709618624593308</v>
      </c>
      <c r="Y77" s="122">
        <v>7.4948953335841386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8.0377997520798488</v>
      </c>
      <c r="D78" s="98">
        <v>8.3154235670850074</v>
      </c>
      <c r="E78" s="98">
        <v>10.184497080451658</v>
      </c>
      <c r="F78" s="98">
        <v>8.9194638126437056</v>
      </c>
      <c r="G78" s="98">
        <v>7.9797679627160356</v>
      </c>
      <c r="H78" s="98">
        <v>4.6738913022355808</v>
      </c>
      <c r="I78" s="98">
        <v>3.7916178871542803</v>
      </c>
      <c r="J78" s="98">
        <v>8.3152190134176713</v>
      </c>
      <c r="K78" s="98">
        <v>6.5851620381081375</v>
      </c>
      <c r="L78" s="98">
        <v>7.9833585764074062</v>
      </c>
      <c r="M78" s="98">
        <v>6.9614127903312992</v>
      </c>
      <c r="N78" s="98">
        <v>8.8419840245638817</v>
      </c>
      <c r="O78" s="98">
        <v>7.0797913539805366</v>
      </c>
      <c r="P78" s="98">
        <v>4.9217691227159301</v>
      </c>
      <c r="Q78" s="98">
        <v>11.443969814606046</v>
      </c>
      <c r="R78" s="98">
        <v>13.334758622492414</v>
      </c>
      <c r="S78" s="98">
        <v>10.239604981821875</v>
      </c>
      <c r="T78" s="98">
        <v>7.7398304501777888</v>
      </c>
      <c r="U78" s="98">
        <v>7.3331865329753478</v>
      </c>
      <c r="V78" s="98">
        <v>5.9967440719034943</v>
      </c>
      <c r="W78" s="98">
        <v>7.748300303420705</v>
      </c>
      <c r="X78" s="98">
        <v>2.1709618624593308</v>
      </c>
      <c r="Y78" s="98">
        <v>7.4948953335841386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0.34929903019141972</v>
      </c>
      <c r="D81" s="117">
        <f t="shared" si="28"/>
        <v>0.20363177903429147</v>
      </c>
      <c r="E81" s="117">
        <f t="shared" si="28"/>
        <v>0.18769030931133435</v>
      </c>
      <c r="F81" s="117">
        <f t="shared" si="28"/>
        <v>0.32527189262641343</v>
      </c>
      <c r="G81" s="117">
        <f t="shared" si="28"/>
        <v>0.12177267081542142</v>
      </c>
      <c r="H81" s="117">
        <f t="shared" si="28"/>
        <v>0.32340313408502885</v>
      </c>
      <c r="I81" s="117">
        <f t="shared" si="28"/>
        <v>8.5782131056515928E-3</v>
      </c>
      <c r="J81" s="117">
        <f t="shared" si="28"/>
        <v>0.1383922634394561</v>
      </c>
      <c r="K81" s="117">
        <f t="shared" si="28"/>
        <v>7.7701314236397132E-2</v>
      </c>
      <c r="L81" s="117">
        <f t="shared" si="28"/>
        <v>0.15845334080474188</v>
      </c>
      <c r="M81" s="117">
        <f t="shared" si="28"/>
        <v>0.74132632108724605</v>
      </c>
      <c r="N81" s="117">
        <f t="shared" si="28"/>
        <v>0.97262713090268227</v>
      </c>
      <c r="O81" s="117">
        <f t="shared" si="28"/>
        <v>0.53760627145143436</v>
      </c>
      <c r="P81" s="117">
        <f t="shared" si="28"/>
        <v>0.98851704436462495</v>
      </c>
      <c r="Q81" s="117">
        <f t="shared" si="28"/>
        <v>0.13532865377777559</v>
      </c>
      <c r="R81" s="117">
        <f t="shared" ref="R81:V81" si="29">R82+R85+R87+R100</f>
        <v>8.7390790759368907E-3</v>
      </c>
      <c r="S81" s="117">
        <f t="shared" si="29"/>
        <v>0.1904341844440072</v>
      </c>
      <c r="T81" s="117">
        <f t="shared" si="29"/>
        <v>0.61469495091621218</v>
      </c>
      <c r="U81" s="117">
        <f t="shared" si="29"/>
        <v>0.74485007065607678</v>
      </c>
      <c r="V81" s="117">
        <f t="shared" si="29"/>
        <v>0.40743551849946719</v>
      </c>
      <c r="W81" s="117">
        <f t="shared" ref="W81:Y81" si="30">W82+W85+W87+W100</f>
        <v>2.21260558839756E-2</v>
      </c>
      <c r="X81" s="117">
        <f t="shared" si="30"/>
        <v>1.22657043402171E-2</v>
      </c>
      <c r="Y81" s="117">
        <f t="shared" si="30"/>
        <v>2.9840446386017298E-2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0.34929903019141972</v>
      </c>
      <c r="D100" s="122">
        <v>0.20363177903429147</v>
      </c>
      <c r="E100" s="122">
        <v>0.18769030931133435</v>
      </c>
      <c r="F100" s="122">
        <v>0.32527189262641343</v>
      </c>
      <c r="G100" s="122">
        <v>0.12177267081542142</v>
      </c>
      <c r="H100" s="122">
        <v>0.32340313408502885</v>
      </c>
      <c r="I100" s="122">
        <v>8.5782131056515928E-3</v>
      </c>
      <c r="J100" s="122">
        <v>0.1383922634394561</v>
      </c>
      <c r="K100" s="122">
        <v>7.7701314236397132E-2</v>
      </c>
      <c r="L100" s="122">
        <v>0.15845334080474188</v>
      </c>
      <c r="M100" s="122">
        <v>0.74132632108724605</v>
      </c>
      <c r="N100" s="122">
        <v>0.97262713090268227</v>
      </c>
      <c r="O100" s="122">
        <v>0.53760627145143436</v>
      </c>
      <c r="P100" s="122">
        <v>0.98851704436462495</v>
      </c>
      <c r="Q100" s="122">
        <v>0.13532865377777559</v>
      </c>
      <c r="R100" s="122">
        <v>8.7390790759368907E-3</v>
      </c>
      <c r="S100" s="122">
        <v>0.1904341844440072</v>
      </c>
      <c r="T100" s="122">
        <v>0.61469495091621218</v>
      </c>
      <c r="U100" s="122">
        <v>0.74485007065607678</v>
      </c>
      <c r="V100" s="122">
        <v>0.40743551849946719</v>
      </c>
      <c r="W100" s="122">
        <v>2.21260558839756E-2</v>
      </c>
      <c r="X100" s="122">
        <v>1.22657043402171E-2</v>
      </c>
      <c r="Y100" s="122">
        <v>2.9840446386017298E-2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0.34929903019141972</v>
      </c>
      <c r="D102" s="98">
        <v>0.20363177903429147</v>
      </c>
      <c r="E102" s="98">
        <v>0.18769030931133435</v>
      </c>
      <c r="F102" s="98">
        <v>0.32527189262641343</v>
      </c>
      <c r="G102" s="98">
        <v>0.12177267081542142</v>
      </c>
      <c r="H102" s="98">
        <v>0.32340313408502885</v>
      </c>
      <c r="I102" s="98">
        <v>8.5782131056515928E-3</v>
      </c>
      <c r="J102" s="98">
        <v>0.1383922634394561</v>
      </c>
      <c r="K102" s="98">
        <v>7.7701314236397132E-2</v>
      </c>
      <c r="L102" s="98">
        <v>0.15845334080474188</v>
      </c>
      <c r="M102" s="98">
        <v>0.74132632108724605</v>
      </c>
      <c r="N102" s="98">
        <v>0.97262713090268227</v>
      </c>
      <c r="O102" s="98">
        <v>0.53760627145143436</v>
      </c>
      <c r="P102" s="98">
        <v>0.98851704436462495</v>
      </c>
      <c r="Q102" s="98">
        <v>0.13532865377777559</v>
      </c>
      <c r="R102" s="98">
        <v>8.7390790759368907E-3</v>
      </c>
      <c r="S102" s="98">
        <v>0.1904341844440072</v>
      </c>
      <c r="T102" s="98">
        <v>0.61469495091621218</v>
      </c>
      <c r="U102" s="98">
        <v>0.74485007065607678</v>
      </c>
      <c r="V102" s="98">
        <v>0.40743551849946719</v>
      </c>
      <c r="W102" s="98">
        <v>2.21260558839756E-2</v>
      </c>
      <c r="X102" s="98">
        <v>1.22657043402171E-2</v>
      </c>
      <c r="Y102" s="98">
        <v>2.9840446386017298E-2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0.56653093589350412</v>
      </c>
      <c r="D124" s="117">
        <f t="shared" si="42"/>
        <v>0.17358395692934497</v>
      </c>
      <c r="E124" s="117">
        <f t="shared" si="42"/>
        <v>0.14430690448268044</v>
      </c>
      <c r="F124" s="117">
        <f t="shared" si="42"/>
        <v>0.19553917244593641</v>
      </c>
      <c r="G124" s="117">
        <f t="shared" si="42"/>
        <v>8.6799896844210439E-2</v>
      </c>
      <c r="H124" s="117">
        <f t="shared" si="42"/>
        <v>0.22401209996906257</v>
      </c>
      <c r="I124" s="117">
        <f t="shared" si="42"/>
        <v>7.0185379955331213E-3</v>
      </c>
      <c r="J124" s="117">
        <f t="shared" si="42"/>
        <v>0.11952991049659689</v>
      </c>
      <c r="K124" s="117">
        <f t="shared" si="42"/>
        <v>6.0839264326590745E-2</v>
      </c>
      <c r="L124" s="117">
        <f t="shared" si="42"/>
        <v>0.16538830134394147</v>
      </c>
      <c r="M124" s="117">
        <f t="shared" si="42"/>
        <v>0.55860504476292494</v>
      </c>
      <c r="N124" s="117">
        <f t="shared" si="42"/>
        <v>0.79879104832118897</v>
      </c>
      <c r="O124" s="117">
        <f t="shared" si="42"/>
        <v>0.30330810320670076</v>
      </c>
      <c r="P124" s="117">
        <f t="shared" si="42"/>
        <v>0.11024930906360095</v>
      </c>
      <c r="Q124" s="117">
        <f t="shared" si="42"/>
        <v>4.4681566901960061E-2</v>
      </c>
      <c r="R124" s="117">
        <f t="shared" ref="R124:V124" si="43">R125+R128+R130+R139</f>
        <v>4.3695395379684454E-3</v>
      </c>
      <c r="S124" s="117">
        <f t="shared" si="43"/>
        <v>0.10513123631453325</v>
      </c>
      <c r="T124" s="117">
        <f t="shared" si="43"/>
        <v>0.18693809412637066</v>
      </c>
      <c r="U124" s="117">
        <f t="shared" si="43"/>
        <v>0.21514905858145172</v>
      </c>
      <c r="V124" s="117">
        <f t="shared" si="43"/>
        <v>0.18056801388044572</v>
      </c>
      <c r="W124" s="117">
        <f t="shared" ref="W124:Y124" si="44">W125+W128+W130+W139</f>
        <v>1.0121493649052665E-2</v>
      </c>
      <c r="X124" s="117">
        <f t="shared" si="44"/>
        <v>7.4398534522628302E-3</v>
      </c>
      <c r="Y124" s="117">
        <f t="shared" si="44"/>
        <v>1.0625007425324341E-2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0.56653093589350412</v>
      </c>
      <c r="D139" s="122">
        <v>0.17358395692934497</v>
      </c>
      <c r="E139" s="122">
        <v>0.14430690448268044</v>
      </c>
      <c r="F139" s="122">
        <v>0.19553917244593641</v>
      </c>
      <c r="G139" s="122">
        <v>8.6799896844210439E-2</v>
      </c>
      <c r="H139" s="122">
        <v>0.22401209996906257</v>
      </c>
      <c r="I139" s="122">
        <v>7.0185379955331213E-3</v>
      </c>
      <c r="J139" s="122">
        <v>0.11952991049659689</v>
      </c>
      <c r="K139" s="122">
        <v>6.0839264326590745E-2</v>
      </c>
      <c r="L139" s="122">
        <v>0.16538830134394147</v>
      </c>
      <c r="M139" s="122">
        <v>0.55860504476292494</v>
      </c>
      <c r="N139" s="122">
        <v>0.79879104832118897</v>
      </c>
      <c r="O139" s="122">
        <v>0.30330810320670076</v>
      </c>
      <c r="P139" s="122">
        <v>0.11024930906360095</v>
      </c>
      <c r="Q139" s="122">
        <v>4.4681566901960061E-2</v>
      </c>
      <c r="R139" s="122">
        <v>4.3695395379684454E-3</v>
      </c>
      <c r="S139" s="122">
        <v>0.10513123631453325</v>
      </c>
      <c r="T139" s="122">
        <v>0.18693809412637066</v>
      </c>
      <c r="U139" s="122">
        <v>0.21514905858145172</v>
      </c>
      <c r="V139" s="122">
        <v>0.18056801388044572</v>
      </c>
      <c r="W139" s="122">
        <v>1.0121493649052665E-2</v>
      </c>
      <c r="X139" s="122">
        <v>7.4398534522628302E-3</v>
      </c>
      <c r="Y139" s="122">
        <v>1.0625007425324341E-2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0.56653093589350412</v>
      </c>
      <c r="D140" s="98">
        <v>0.17358395692934497</v>
      </c>
      <c r="E140" s="98">
        <v>0.14430690448268044</v>
      </c>
      <c r="F140" s="98">
        <v>0.19553917244593641</v>
      </c>
      <c r="G140" s="98">
        <v>8.6799896844210439E-2</v>
      </c>
      <c r="H140" s="98">
        <v>0.22401209996906257</v>
      </c>
      <c r="I140" s="98">
        <v>7.0185379955331213E-3</v>
      </c>
      <c r="J140" s="98">
        <v>0.11952991049659689</v>
      </c>
      <c r="K140" s="98">
        <v>6.0839264326590745E-2</v>
      </c>
      <c r="L140" s="98">
        <v>0.16538830134394147</v>
      </c>
      <c r="M140" s="98">
        <v>0.55860504476292494</v>
      </c>
      <c r="N140" s="98">
        <v>0.79879104832118897</v>
      </c>
      <c r="O140" s="98">
        <v>0.30330810320670076</v>
      </c>
      <c r="P140" s="98">
        <v>0.11024930906360095</v>
      </c>
      <c r="Q140" s="98">
        <v>4.4681566901960061E-2</v>
      </c>
      <c r="R140" s="98">
        <v>4.3695395379684454E-3</v>
      </c>
      <c r="S140" s="98">
        <v>0.10513123631453325</v>
      </c>
      <c r="T140" s="98">
        <v>0.18693809412637066</v>
      </c>
      <c r="U140" s="98">
        <v>0.21514905858145172</v>
      </c>
      <c r="V140" s="98">
        <v>0.18056801388044572</v>
      </c>
      <c r="W140" s="98">
        <v>1.0121493649052665E-2</v>
      </c>
      <c r="X140" s="98">
        <v>7.4398534522628302E-3</v>
      </c>
      <c r="Y140" s="98">
        <v>1.0625007425324341E-2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2.5426007144675782E-2</v>
      </c>
      <c r="D143" s="117">
        <f t="shared" si="49"/>
        <v>1.895324163542781E-2</v>
      </c>
      <c r="E143" s="117">
        <f t="shared" si="49"/>
        <v>1.7125028221837077E-2</v>
      </c>
      <c r="F143" s="117">
        <f t="shared" si="49"/>
        <v>2.8471363020974253E-2</v>
      </c>
      <c r="G143" s="117">
        <f t="shared" si="49"/>
        <v>1.0955326786162482E-2</v>
      </c>
      <c r="H143" s="117">
        <f t="shared" si="49"/>
        <v>3.4404588732449878E-2</v>
      </c>
      <c r="I143" s="117">
        <f t="shared" si="49"/>
        <v>1.0397834067456474E-3</v>
      </c>
      <c r="J143" s="117">
        <f t="shared" si="49"/>
        <v>1.7837225065529896E-2</v>
      </c>
      <c r="K143" s="117">
        <f t="shared" si="49"/>
        <v>1.124136660653758E-2</v>
      </c>
      <c r="L143" s="117">
        <f t="shared" si="49"/>
        <v>2.8370293114907366E-2</v>
      </c>
      <c r="M143" s="117">
        <f t="shared" si="49"/>
        <v>0.11320476067010576</v>
      </c>
      <c r="N143" s="117">
        <f t="shared" si="49"/>
        <v>0.14761818160198928</v>
      </c>
      <c r="O143" s="117">
        <f t="shared" si="49"/>
        <v>7.6141660763507882E-2</v>
      </c>
      <c r="P143" s="117">
        <f t="shared" si="49"/>
        <v>0.24472240997779593</v>
      </c>
      <c r="Q143" s="117">
        <f t="shared" si="49"/>
        <v>4.1600079529411083E-2</v>
      </c>
      <c r="R143" s="117">
        <f t="shared" ref="R143:V143" si="50">R144+R146+R148+R157</f>
        <v>2.9792315031603035E-3</v>
      </c>
      <c r="S143" s="117">
        <f t="shared" si="50"/>
        <v>6.3615757927065308E-2</v>
      </c>
      <c r="T143" s="117">
        <f t="shared" si="50"/>
        <v>0.16670122331431431</v>
      </c>
      <c r="U143" s="117">
        <f t="shared" si="50"/>
        <v>0.17059686018633319</v>
      </c>
      <c r="V143" s="117">
        <f t="shared" si="50"/>
        <v>0.16640581671335195</v>
      </c>
      <c r="W143" s="117">
        <f t="shared" ref="W143:Y143" si="51">W144+W146+W148+W157</f>
        <v>1.1769178661689146E-2</v>
      </c>
      <c r="X143" s="117">
        <f t="shared" si="51"/>
        <v>1.5684015385851374E-2</v>
      </c>
      <c r="Y143" s="117">
        <f t="shared" si="51"/>
        <v>2.4414910679468698E-2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2.5426007144675782E-2</v>
      </c>
      <c r="D157" s="122">
        <v>1.895324163542781E-2</v>
      </c>
      <c r="E157" s="122">
        <v>1.7125028221837077E-2</v>
      </c>
      <c r="F157" s="122">
        <v>2.8471363020974253E-2</v>
      </c>
      <c r="G157" s="122">
        <v>1.0955326786162482E-2</v>
      </c>
      <c r="H157" s="122">
        <v>3.4404588732449878E-2</v>
      </c>
      <c r="I157" s="122">
        <v>1.0397834067456474E-3</v>
      </c>
      <c r="J157" s="122">
        <v>1.7837225065529896E-2</v>
      </c>
      <c r="K157" s="122">
        <v>1.124136660653758E-2</v>
      </c>
      <c r="L157" s="122">
        <v>2.8370293114907366E-2</v>
      </c>
      <c r="M157" s="122">
        <v>0.11320476067010576</v>
      </c>
      <c r="N157" s="122">
        <v>0.14761818160198928</v>
      </c>
      <c r="O157" s="122">
        <v>7.6141660763507882E-2</v>
      </c>
      <c r="P157" s="122">
        <v>0.24472240997779593</v>
      </c>
      <c r="Q157" s="122">
        <v>4.1600079529411083E-2</v>
      </c>
      <c r="R157" s="122">
        <v>2.9792315031603035E-3</v>
      </c>
      <c r="S157" s="122">
        <v>6.3615757927065308E-2</v>
      </c>
      <c r="T157" s="122">
        <v>0.16670122331431431</v>
      </c>
      <c r="U157" s="122">
        <v>0.17059686018633319</v>
      </c>
      <c r="V157" s="122">
        <v>0.16640581671335195</v>
      </c>
      <c r="W157" s="122">
        <v>1.1769178661689146E-2</v>
      </c>
      <c r="X157" s="122">
        <v>1.5684015385851374E-2</v>
      </c>
      <c r="Y157" s="122">
        <v>2.4414910679468698E-2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2.5426007144675782E-2</v>
      </c>
      <c r="D158" s="98">
        <v>1.895324163542781E-2</v>
      </c>
      <c r="E158" s="98">
        <v>1.7125028221837077E-2</v>
      </c>
      <c r="F158" s="98">
        <v>2.8471363020974253E-2</v>
      </c>
      <c r="G158" s="98">
        <v>1.0955326786162482E-2</v>
      </c>
      <c r="H158" s="98">
        <v>3.4404588732449878E-2</v>
      </c>
      <c r="I158" s="98">
        <v>1.0397834067456474E-3</v>
      </c>
      <c r="J158" s="98">
        <v>1.7837225065529896E-2</v>
      </c>
      <c r="K158" s="98">
        <v>1.124136660653758E-2</v>
      </c>
      <c r="L158" s="98">
        <v>2.8370293114907366E-2</v>
      </c>
      <c r="M158" s="98">
        <v>0.11320476067010576</v>
      </c>
      <c r="N158" s="98">
        <v>0.14761818160198928</v>
      </c>
      <c r="O158" s="98">
        <v>7.6141660763507882E-2</v>
      </c>
      <c r="P158" s="98">
        <v>0.24472240997779593</v>
      </c>
      <c r="Q158" s="98">
        <v>4.1600079529411083E-2</v>
      </c>
      <c r="R158" s="98">
        <v>2.9792315031603035E-3</v>
      </c>
      <c r="S158" s="98">
        <v>6.3615757927065308E-2</v>
      </c>
      <c r="T158" s="98">
        <v>0.16670122331431431</v>
      </c>
      <c r="U158" s="98">
        <v>0.17059686018633319</v>
      </c>
      <c r="V158" s="98">
        <v>0.16640581671335195</v>
      </c>
      <c r="W158" s="98">
        <v>1.1769178661689146E-2</v>
      </c>
      <c r="X158" s="98">
        <v>1.5684015385851374E-2</v>
      </c>
      <c r="Y158" s="98">
        <v>2.4414910679468698E-2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7.7759148063814287E-2</v>
      </c>
      <c r="D161" s="117">
        <f t="shared" si="54"/>
        <v>2.8660999546256692E-2</v>
      </c>
      <c r="E161" s="117">
        <f t="shared" si="54"/>
        <v>3.1510051928180224E-2</v>
      </c>
      <c r="F161" s="117">
        <f t="shared" si="54"/>
        <v>4.5124424410600709E-2</v>
      </c>
      <c r="G161" s="117">
        <f t="shared" si="54"/>
        <v>1.4958234650337236E-2</v>
      </c>
      <c r="H161" s="117">
        <f t="shared" si="54"/>
        <v>2.9307612623938786E-2</v>
      </c>
      <c r="I161" s="117">
        <f t="shared" si="54"/>
        <v>2.5994585168641186E-4</v>
      </c>
      <c r="J161" s="117">
        <f t="shared" si="54"/>
        <v>8.2010230186344349E-4</v>
      </c>
      <c r="K161" s="117">
        <f t="shared" si="54"/>
        <v>0</v>
      </c>
      <c r="L161" s="117">
        <f t="shared" si="54"/>
        <v>2.9421044711755782E-3</v>
      </c>
      <c r="M161" s="117">
        <f t="shared" si="54"/>
        <v>3.1598416206461567E-2</v>
      </c>
      <c r="N161" s="117">
        <f t="shared" si="54"/>
        <v>8.8912881582665373E-2</v>
      </c>
      <c r="O161" s="117">
        <f t="shared" si="54"/>
        <v>4.3000111450465874E-2</v>
      </c>
      <c r="P161" s="117">
        <f t="shared" si="54"/>
        <v>5.5590496682773445E-2</v>
      </c>
      <c r="Q161" s="117">
        <f t="shared" si="54"/>
        <v>1.9259296078431055E-2</v>
      </c>
      <c r="R161" s="117">
        <f t="shared" ref="R161:V161" si="55">R162+R164+R166+R175</f>
        <v>1.7875389018961821E-3</v>
      </c>
      <c r="S161" s="117">
        <f t="shared" si="55"/>
        <v>2.3546092219757939E-2</v>
      </c>
      <c r="T161" s="117">
        <f t="shared" si="55"/>
        <v>3.1620110643838066E-2</v>
      </c>
      <c r="U161" s="117">
        <f t="shared" si="55"/>
        <v>4.2985035637501279E-2</v>
      </c>
      <c r="V161" s="117">
        <f t="shared" si="55"/>
        <v>7.8981484201099943E-3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7.7759148063814287E-2</v>
      </c>
      <c r="D175" s="122">
        <v>2.8660999546256692E-2</v>
      </c>
      <c r="E175" s="122">
        <v>3.1510051928180224E-2</v>
      </c>
      <c r="F175" s="122">
        <v>4.5124424410600709E-2</v>
      </c>
      <c r="G175" s="122">
        <v>1.4958234650337236E-2</v>
      </c>
      <c r="H175" s="122">
        <v>2.9307612623938786E-2</v>
      </c>
      <c r="I175" s="122">
        <v>2.5994585168641186E-4</v>
      </c>
      <c r="J175" s="122">
        <v>8.2010230186344349E-4</v>
      </c>
      <c r="K175" s="122">
        <v>0</v>
      </c>
      <c r="L175" s="122">
        <v>2.9421044711755782E-3</v>
      </c>
      <c r="M175" s="122">
        <v>3.1598416206461567E-2</v>
      </c>
      <c r="N175" s="122">
        <v>8.8912881582665373E-2</v>
      </c>
      <c r="O175" s="122">
        <v>4.3000111450465874E-2</v>
      </c>
      <c r="P175" s="122">
        <v>5.5590496682773445E-2</v>
      </c>
      <c r="Q175" s="122">
        <v>1.9259296078431055E-2</v>
      </c>
      <c r="R175" s="122">
        <v>1.7875389018961821E-3</v>
      </c>
      <c r="S175" s="122">
        <v>2.3546092219757939E-2</v>
      </c>
      <c r="T175" s="122">
        <v>3.1620110643838066E-2</v>
      </c>
      <c r="U175" s="122">
        <v>4.2985035637501279E-2</v>
      </c>
      <c r="V175" s="122">
        <v>7.8981484201099943E-3</v>
      </c>
      <c r="W175" s="122">
        <v>0</v>
      </c>
      <c r="X175" s="122">
        <v>0</v>
      </c>
      <c r="Y175" s="122">
        <v>0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7.7759148063814287E-2</v>
      </c>
      <c r="D176" s="98">
        <v>2.8660999546256692E-2</v>
      </c>
      <c r="E176" s="98">
        <v>3.1510051928180224E-2</v>
      </c>
      <c r="F176" s="98">
        <v>4.5124424410600709E-2</v>
      </c>
      <c r="G176" s="98">
        <v>1.4958234650337236E-2</v>
      </c>
      <c r="H176" s="98">
        <v>2.9307612623938786E-2</v>
      </c>
      <c r="I176" s="98">
        <v>2.5994585168641186E-4</v>
      </c>
      <c r="J176" s="98">
        <v>8.2010230186344349E-4</v>
      </c>
      <c r="K176" s="98">
        <v>0</v>
      </c>
      <c r="L176" s="98">
        <v>2.9421044711755782E-3</v>
      </c>
      <c r="M176" s="98">
        <v>3.1598416206461567E-2</v>
      </c>
      <c r="N176" s="98">
        <v>8.8912881582665373E-2</v>
      </c>
      <c r="O176" s="98">
        <v>4.3000111450465874E-2</v>
      </c>
      <c r="P176" s="98">
        <v>5.5590496682773445E-2</v>
      </c>
      <c r="Q176" s="98">
        <v>1.9259296078431055E-2</v>
      </c>
      <c r="R176" s="98">
        <v>1.7875389018961821E-3</v>
      </c>
      <c r="S176" s="98">
        <v>2.3546092219757939E-2</v>
      </c>
      <c r="T176" s="98">
        <v>3.1620110643838066E-2</v>
      </c>
      <c r="U176" s="98">
        <v>4.2985035637501279E-2</v>
      </c>
      <c r="V176" s="98">
        <v>7.8981484201099943E-3</v>
      </c>
      <c r="W176" s="98">
        <v>0</v>
      </c>
      <c r="X176" s="98">
        <v>0</v>
      </c>
      <c r="Y176" s="98">
        <v>0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17710.386757904835</v>
      </c>
      <c r="D3" s="117">
        <f t="shared" si="0"/>
        <v>16768.607588825787</v>
      </c>
      <c r="E3" s="117">
        <f t="shared" si="0"/>
        <v>17160.709456099641</v>
      </c>
      <c r="F3" s="117">
        <f t="shared" si="0"/>
        <v>17097.00456907156</v>
      </c>
      <c r="G3" s="117">
        <f t="shared" si="0"/>
        <v>15247.206253829898</v>
      </c>
      <c r="H3" s="117">
        <f t="shared" si="0"/>
        <v>17493.972141928312</v>
      </c>
      <c r="I3" s="117">
        <f t="shared" si="0"/>
        <v>14856.372040940503</v>
      </c>
      <c r="J3" s="117">
        <f t="shared" si="0"/>
        <v>14546.548790181825</v>
      </c>
      <c r="K3" s="117">
        <f t="shared" si="0"/>
        <v>15334.137061137579</v>
      </c>
      <c r="L3" s="117">
        <f t="shared" si="0"/>
        <v>18062.595432909253</v>
      </c>
      <c r="M3" s="117">
        <f t="shared" si="0"/>
        <v>16096.540488492117</v>
      </c>
      <c r="N3" s="117">
        <f t="shared" si="0"/>
        <v>16338.956619657265</v>
      </c>
      <c r="O3" s="117">
        <f t="shared" si="0"/>
        <v>16519.746922650033</v>
      </c>
      <c r="P3" s="117">
        <f t="shared" si="0"/>
        <v>13999.564991734225</v>
      </c>
      <c r="Q3" s="117">
        <f t="shared" si="0"/>
        <v>13831.018001128419</v>
      </c>
      <c r="R3" s="117">
        <f t="shared" ref="R3:V3" si="1">R4+R7+R9+R19</f>
        <v>13472.397272521399</v>
      </c>
      <c r="S3" s="117">
        <f t="shared" si="1"/>
        <v>13388.971678739619</v>
      </c>
      <c r="T3" s="117">
        <f t="shared" si="1"/>
        <v>12418.827978425908</v>
      </c>
      <c r="U3" s="117">
        <f t="shared" si="1"/>
        <v>0</v>
      </c>
      <c r="V3" s="117">
        <f t="shared" si="1"/>
        <v>10262.227669533837</v>
      </c>
      <c r="W3" s="117">
        <f t="shared" ref="W3:Y3" si="2">W4+W7+W9+W19</f>
        <v>9378.9280425927627</v>
      </c>
      <c r="X3" s="117">
        <f t="shared" si="2"/>
        <v>8256.1074715770519</v>
      </c>
      <c r="Y3" s="117">
        <f t="shared" si="2"/>
        <v>4718.6254358621827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14899.830804500645</v>
      </c>
      <c r="D4" s="122">
        <f t="shared" si="3"/>
        <v>13981.184198477757</v>
      </c>
      <c r="E4" s="122">
        <f t="shared" si="3"/>
        <v>14338.261190967318</v>
      </c>
      <c r="F4" s="122">
        <f t="shared" si="3"/>
        <v>14277.608101362559</v>
      </c>
      <c r="G4" s="122">
        <f t="shared" si="3"/>
        <v>12402.507319765347</v>
      </c>
      <c r="H4" s="122">
        <f t="shared" si="3"/>
        <v>14521.348944874322</v>
      </c>
      <c r="I4" s="122">
        <f t="shared" si="3"/>
        <v>12089.047017506928</v>
      </c>
      <c r="J4" s="122">
        <f t="shared" si="3"/>
        <v>11845.038662782912</v>
      </c>
      <c r="K4" s="122">
        <f t="shared" si="3"/>
        <v>12650.419747646603</v>
      </c>
      <c r="L4" s="122">
        <f t="shared" si="3"/>
        <v>15296.159061444032</v>
      </c>
      <c r="M4" s="122">
        <f t="shared" si="3"/>
        <v>13570.057106702388</v>
      </c>
      <c r="N4" s="122">
        <f t="shared" si="3"/>
        <v>13808.943043856892</v>
      </c>
      <c r="O4" s="122">
        <f t="shared" si="3"/>
        <v>14069.402135385844</v>
      </c>
      <c r="P4" s="122">
        <f t="shared" si="3"/>
        <v>11666.81281370014</v>
      </c>
      <c r="Q4" s="122">
        <f t="shared" si="3"/>
        <v>11466.217870339624</v>
      </c>
      <c r="R4" s="122">
        <f t="shared" ref="R4:V4" si="4">SUM(R5:R6)</f>
        <v>11107.452197658864</v>
      </c>
      <c r="S4" s="122">
        <f t="shared" si="4"/>
        <v>10944.893393297207</v>
      </c>
      <c r="T4" s="122">
        <f t="shared" si="4"/>
        <v>10037.830380262612</v>
      </c>
      <c r="U4" s="122">
        <f t="shared" si="4"/>
        <v>0</v>
      </c>
      <c r="V4" s="122">
        <f t="shared" si="4"/>
        <v>7874.6439762579903</v>
      </c>
      <c r="W4" s="122">
        <f t="shared" ref="W4:Y4" si="5">SUM(W5:W6)</f>
        <v>7078.8974800370934</v>
      </c>
      <c r="X4" s="122">
        <f t="shared" si="5"/>
        <v>6200.4472480812346</v>
      </c>
      <c r="Y4" s="122">
        <f t="shared" si="5"/>
        <v>2943.9985970161456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14824.684220436067</v>
      </c>
      <c r="D5" s="98">
        <v>13912.500052760659</v>
      </c>
      <c r="E5" s="98">
        <v>14268.0211889558</v>
      </c>
      <c r="F5" s="98">
        <v>14208.655802038837</v>
      </c>
      <c r="G5" s="98">
        <v>12343.263476275042</v>
      </c>
      <c r="H5" s="98">
        <v>14451.89042482092</v>
      </c>
      <c r="I5" s="98">
        <v>12033.1549078219</v>
      </c>
      <c r="J5" s="98">
        <v>11790.468333704886</v>
      </c>
      <c r="K5" s="98">
        <v>12592.031848920326</v>
      </c>
      <c r="L5" s="98">
        <v>15223.705244027951</v>
      </c>
      <c r="M5" s="98">
        <v>13508.83084951638</v>
      </c>
      <c r="N5" s="98">
        <v>13745.584401884769</v>
      </c>
      <c r="O5" s="98">
        <v>14004.501719311045</v>
      </c>
      <c r="P5" s="98">
        <v>11614.933678272104</v>
      </c>
      <c r="Q5" s="98">
        <v>11414.052258572048</v>
      </c>
      <c r="R5" s="98">
        <v>11055.40028277694</v>
      </c>
      <c r="S5" s="98">
        <v>10891.996582313732</v>
      </c>
      <c r="T5" s="98">
        <v>9988.3405462175724</v>
      </c>
      <c r="U5" s="98">
        <v>0</v>
      </c>
      <c r="V5" s="98">
        <v>7833.6302521613379</v>
      </c>
      <c r="W5" s="98">
        <v>7041.7407890768218</v>
      </c>
      <c r="X5" s="98">
        <v>6168.0980784302546</v>
      </c>
      <c r="Y5" s="98">
        <v>2928.7324294760592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75.146584064576928</v>
      </c>
      <c r="D6" s="98">
        <v>68.68414571709792</v>
      </c>
      <c r="E6" s="98">
        <v>70.240002011517532</v>
      </c>
      <c r="F6" s="98">
        <v>68.952299323722286</v>
      </c>
      <c r="G6" s="98">
        <v>59.243843490304819</v>
      </c>
      <c r="H6" s="98">
        <v>69.45852005340187</v>
      </c>
      <c r="I6" s="98">
        <v>55.892109685027748</v>
      </c>
      <c r="J6" s="98">
        <v>54.570329078026155</v>
      </c>
      <c r="K6" s="98">
        <v>58.387898726276987</v>
      </c>
      <c r="L6" s="98">
        <v>72.453817416081478</v>
      </c>
      <c r="M6" s="98">
        <v>61.226257186008979</v>
      </c>
      <c r="N6" s="98">
        <v>63.358641972123657</v>
      </c>
      <c r="O6" s="98">
        <v>64.900416074798883</v>
      </c>
      <c r="P6" s="98">
        <v>51.879135428036101</v>
      </c>
      <c r="Q6" s="98">
        <v>52.165611767576429</v>
      </c>
      <c r="R6" s="98">
        <v>52.05191488192375</v>
      </c>
      <c r="S6" s="98">
        <v>52.896810983474516</v>
      </c>
      <c r="T6" s="98">
        <v>49.489834045040581</v>
      </c>
      <c r="U6" s="98">
        <v>0</v>
      </c>
      <c r="V6" s="98">
        <v>41.013724096652183</v>
      </c>
      <c r="W6" s="98">
        <v>37.15669096027117</v>
      </c>
      <c r="X6" s="98">
        <v>32.34916965098023</v>
      </c>
      <c r="Y6" s="98">
        <v>15.266167540086396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1.337702459774428</v>
      </c>
      <c r="F7" s="122">
        <f t="shared" si="6"/>
        <v>2.7726398145962552</v>
      </c>
      <c r="G7" s="122">
        <f t="shared" si="6"/>
        <v>3.4909399745436169</v>
      </c>
      <c r="H7" s="122">
        <f t="shared" si="6"/>
        <v>4.1066438164779253</v>
      </c>
      <c r="I7" s="122">
        <f t="shared" si="6"/>
        <v>3.8678716919846496</v>
      </c>
      <c r="J7" s="122">
        <f t="shared" si="6"/>
        <v>3.4464330625803248</v>
      </c>
      <c r="K7" s="122">
        <f t="shared" si="6"/>
        <v>4.4872973861289172</v>
      </c>
      <c r="L7" s="122">
        <f t="shared" si="6"/>
        <v>5.8001127286199088</v>
      </c>
      <c r="M7" s="122">
        <f t="shared" si="6"/>
        <v>5.5768689038461527</v>
      </c>
      <c r="N7" s="122">
        <f t="shared" si="6"/>
        <v>6.3293960492553838</v>
      </c>
      <c r="O7" s="122">
        <f t="shared" si="6"/>
        <v>9.2033878406760508</v>
      </c>
      <c r="P7" s="122">
        <f t="shared" si="6"/>
        <v>7.7222759828713103</v>
      </c>
      <c r="Q7" s="122">
        <f t="shared" si="6"/>
        <v>19.079699873746137</v>
      </c>
      <c r="R7" s="122">
        <f t="shared" si="6"/>
        <v>23.582656035404916</v>
      </c>
      <c r="S7" s="122">
        <f t="shared" si="6"/>
        <v>27.242377035395279</v>
      </c>
      <c r="T7" s="122">
        <f t="shared" si="6"/>
        <v>29.386518001936036</v>
      </c>
      <c r="U7" s="122">
        <f t="shared" si="6"/>
        <v>0</v>
      </c>
      <c r="V7" s="122">
        <f t="shared" si="6"/>
        <v>24.39601739486049</v>
      </c>
      <c r="W7" s="122">
        <f t="shared" si="6"/>
        <v>15.824273619079415</v>
      </c>
      <c r="X7" s="122">
        <f t="shared" si="6"/>
        <v>11.387919790759252</v>
      </c>
      <c r="Y7" s="122">
        <f t="shared" si="6"/>
        <v>6.6801845934371578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1.337702459774428</v>
      </c>
      <c r="F8" s="98">
        <f>IF(RES_hhdet_in_fec!F8=0,0,RES_hhdet_in_fec!F8*1000*11630/RES_hhdet_in_new!F5)</f>
        <v>2.7726398145962552</v>
      </c>
      <c r="G8" s="98">
        <f>IF(RES_hhdet_in_fec!G8=0,0,RES_hhdet_in_fec!G8*1000*11630/RES_hhdet_in_new!G5)</f>
        <v>3.4909399745436169</v>
      </c>
      <c r="H8" s="98">
        <f>IF(RES_hhdet_in_fec!H8=0,0,RES_hhdet_in_fec!H8*1000*11630/RES_hhdet_in_new!H5)</f>
        <v>4.1066438164779253</v>
      </c>
      <c r="I8" s="98">
        <f>IF(RES_hhdet_in_fec!I8=0,0,RES_hhdet_in_fec!I8*1000*11630/RES_hhdet_in_new!I5)</f>
        <v>3.8678716919846496</v>
      </c>
      <c r="J8" s="98">
        <f>IF(RES_hhdet_in_fec!J8=0,0,RES_hhdet_in_fec!J8*1000*11630/RES_hhdet_in_new!J5)</f>
        <v>3.4464330625803248</v>
      </c>
      <c r="K8" s="98">
        <f>IF(RES_hhdet_in_fec!K8=0,0,RES_hhdet_in_fec!K8*1000*11630/RES_hhdet_in_new!K5)</f>
        <v>4.4872973861289172</v>
      </c>
      <c r="L8" s="98">
        <f>IF(RES_hhdet_in_fec!L8=0,0,RES_hhdet_in_fec!L8*1000*11630/RES_hhdet_in_new!L5)</f>
        <v>5.8001127286199088</v>
      </c>
      <c r="M8" s="98">
        <f>IF(RES_hhdet_in_fec!M8=0,0,RES_hhdet_in_fec!M8*1000*11630/RES_hhdet_in_new!M5)</f>
        <v>5.5768689038461527</v>
      </c>
      <c r="N8" s="98">
        <f>IF(RES_hhdet_in_fec!N8=0,0,RES_hhdet_in_fec!N8*1000*11630/RES_hhdet_in_new!N5)</f>
        <v>6.3293960492553838</v>
      </c>
      <c r="O8" s="98">
        <f>IF(RES_hhdet_in_fec!O8=0,0,RES_hhdet_in_fec!O8*1000*11630/RES_hhdet_in_new!O5)</f>
        <v>9.2033878406760508</v>
      </c>
      <c r="P8" s="98">
        <f>IF(RES_hhdet_in_fec!P8=0,0,RES_hhdet_in_fec!P8*1000*11630/RES_hhdet_in_new!P5)</f>
        <v>7.7222759828713103</v>
      </c>
      <c r="Q8" s="98">
        <f>IF(RES_hhdet_in_fec!Q8=0,0,RES_hhdet_in_fec!Q8*1000*11630/RES_hhdet_in_new!Q5)</f>
        <v>19.079699873746137</v>
      </c>
      <c r="R8" s="98">
        <f>IF(RES_hhdet_in_fec!R8=0,0,RES_hhdet_in_fec!R8*1000*11630/RES_hhdet_in_new!R5)</f>
        <v>23.582656035404916</v>
      </c>
      <c r="S8" s="98">
        <f>IF(RES_hhdet_in_fec!S8=0,0,RES_hhdet_in_fec!S8*1000*11630/RES_hhdet_in_new!S5)</f>
        <v>27.242377035395279</v>
      </c>
      <c r="T8" s="98">
        <f>IF(RES_hhdet_in_fec!T8=0,0,RES_hhdet_in_fec!T8*1000*11630/RES_hhdet_in_new!T5)</f>
        <v>29.386518001936036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24.39601739486049</v>
      </c>
      <c r="W8" s="98">
        <f>IF(RES_hhdet_in_fec!W8=0,0,RES_hhdet_in_fec!W8*1000*11630/RES_hhdet_in_new!W5)</f>
        <v>15.824273619079415</v>
      </c>
      <c r="X8" s="98">
        <f>IF(RES_hhdet_in_fec!X8=0,0,RES_hhdet_in_fec!X8*1000*11630/RES_hhdet_in_new!X5)</f>
        <v>11.387919790759252</v>
      </c>
      <c r="Y8" s="98">
        <f>IF(RES_hhdet_in_fec!Y8=0,0,RES_hhdet_in_fec!Y8*1000*11630/RES_hhdet_in_new!Y5)</f>
        <v>6.6801845934371578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1998.5755298209735</v>
      </c>
      <c r="D9" s="122">
        <v>1994.384046822616</v>
      </c>
      <c r="E9" s="122">
        <v>2003.6209519722017</v>
      </c>
      <c r="F9" s="122">
        <v>2004.9862488984238</v>
      </c>
      <c r="G9" s="122">
        <v>2021.750493837116</v>
      </c>
      <c r="H9" s="122">
        <v>2086.4314819334322</v>
      </c>
      <c r="I9" s="122">
        <v>1974.5957753295697</v>
      </c>
      <c r="J9" s="122">
        <v>1869.1295421727282</v>
      </c>
      <c r="K9" s="122">
        <v>1819.3562033130529</v>
      </c>
      <c r="L9" s="122">
        <v>1846.0364218381374</v>
      </c>
      <c r="M9" s="122">
        <v>1686.2159916295213</v>
      </c>
      <c r="N9" s="122">
        <v>1632.9685282716398</v>
      </c>
      <c r="O9" s="122">
        <v>1570.0428639383224</v>
      </c>
      <c r="P9" s="122">
        <v>1561.790955853118</v>
      </c>
      <c r="Q9" s="122">
        <v>1553.2178289911808</v>
      </c>
      <c r="R9" s="122">
        <v>1554.1688892538846</v>
      </c>
      <c r="S9" s="122">
        <v>1635.3433802342111</v>
      </c>
      <c r="T9" s="122">
        <v>1609.177292498093</v>
      </c>
      <c r="U9" s="122">
        <v>0</v>
      </c>
      <c r="V9" s="122">
        <v>1625.4313093951478</v>
      </c>
      <c r="W9" s="122">
        <v>1437.9145628912563</v>
      </c>
      <c r="X9" s="122">
        <v>1346.426328047653</v>
      </c>
      <c r="Y9" s="122">
        <v>1089.849666129857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2000.9187363667502</v>
      </c>
      <c r="D10" s="98">
        <v>1959.696612671414</v>
      </c>
      <c r="E10" s="98">
        <v>2042.7648146905601</v>
      </c>
      <c r="F10" s="98">
        <v>2027.6532945846427</v>
      </c>
      <c r="G10" s="98">
        <v>1919.3214255037215</v>
      </c>
      <c r="H10" s="98">
        <v>2161.8245279988323</v>
      </c>
      <c r="I10" s="98">
        <v>1852.1910522330945</v>
      </c>
      <c r="J10" s="98">
        <v>1774.4489912169233</v>
      </c>
      <c r="K10" s="98">
        <v>1740.4653921817351</v>
      </c>
      <c r="L10" s="98">
        <v>1861.4877995842853</v>
      </c>
      <c r="M10" s="98">
        <v>1707.1688286831975</v>
      </c>
      <c r="N10" s="98">
        <v>1641.9274196022952</v>
      </c>
      <c r="O10" s="98">
        <v>1609.3880631334282</v>
      </c>
      <c r="P10" s="98">
        <v>1612.6554244712622</v>
      </c>
      <c r="Q10" s="98">
        <v>1667.7872700289172</v>
      </c>
      <c r="R10" s="98">
        <v>1532.5468082317434</v>
      </c>
      <c r="S10" s="98">
        <v>1722.2890259760065</v>
      </c>
      <c r="T10" s="98">
        <v>1678.6014133979036</v>
      </c>
      <c r="U10" s="98">
        <v>0</v>
      </c>
      <c r="V10" s="98">
        <v>1550.8093744736932</v>
      </c>
      <c r="W10" s="98">
        <v>1346.9946659639056</v>
      </c>
      <c r="X10" s="98">
        <v>1500.4165213560625</v>
      </c>
      <c r="Y10" s="98">
        <v>1046.8131532367759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1998.5556378964573</v>
      </c>
      <c r="D15" s="101">
        <v>1994.9141284671559</v>
      </c>
      <c r="E15" s="101">
        <v>2049.3356250470047</v>
      </c>
      <c r="F15" s="101">
        <v>2010.1936556822293</v>
      </c>
      <c r="G15" s="101">
        <v>2030.7763098630828</v>
      </c>
      <c r="H15" s="101">
        <v>2096.7598887001541</v>
      </c>
      <c r="I15" s="101">
        <v>2006.644538760949</v>
      </c>
      <c r="J15" s="101">
        <v>1929.945306972445</v>
      </c>
      <c r="K15" s="101">
        <v>1881.4208563882705</v>
      </c>
      <c r="L15" s="101">
        <v>1895.4045383634525</v>
      </c>
      <c r="M15" s="101">
        <v>1729.7957136246534</v>
      </c>
      <c r="N15" s="101">
        <v>1665.5371661600755</v>
      </c>
      <c r="O15" s="101">
        <v>1591.3553503507194</v>
      </c>
      <c r="P15" s="101">
        <v>1598.4449223339561</v>
      </c>
      <c r="Q15" s="101">
        <v>1576.686677755466</v>
      </c>
      <c r="R15" s="101">
        <v>1589.9982951346758</v>
      </c>
      <c r="S15" s="101">
        <v>1665.0283349745403</v>
      </c>
      <c r="T15" s="101">
        <v>1638.2181391690203</v>
      </c>
      <c r="U15" s="101">
        <v>0</v>
      </c>
      <c r="V15" s="101">
        <v>1661.9371215736498</v>
      </c>
      <c r="W15" s="101">
        <v>1482.3220359048391</v>
      </c>
      <c r="X15" s="101">
        <v>1363.6156790726682</v>
      </c>
      <c r="Y15" s="101">
        <v>1122.9934563456627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1641.3422752034296</v>
      </c>
      <c r="F16" s="104">
        <v>1614.0620203465737</v>
      </c>
      <c r="G16" s="104">
        <v>1618.9508157709902</v>
      </c>
      <c r="H16" s="104">
        <v>1690.7254677583362</v>
      </c>
      <c r="I16" s="104">
        <v>1614.3949640460517</v>
      </c>
      <c r="J16" s="104">
        <v>1548.6043914378401</v>
      </c>
      <c r="K16" s="104">
        <v>1517.9498939196937</v>
      </c>
      <c r="L16" s="104">
        <v>1524.5111090709333</v>
      </c>
      <c r="M16" s="104">
        <v>1364.7463650574234</v>
      </c>
      <c r="N16" s="104">
        <v>1315.5787138514647</v>
      </c>
      <c r="O16" s="104">
        <v>1263.8679641917936</v>
      </c>
      <c r="P16" s="104">
        <v>1301.5293405602552</v>
      </c>
      <c r="Q16" s="104">
        <v>1286.3136664511492</v>
      </c>
      <c r="R16" s="104">
        <v>1303.0100866938437</v>
      </c>
      <c r="S16" s="104">
        <v>1382.8611197028492</v>
      </c>
      <c r="T16" s="104">
        <v>1376.9008008207491</v>
      </c>
      <c r="U16" s="104">
        <v>0</v>
      </c>
      <c r="V16" s="104">
        <v>1428.753711959158</v>
      </c>
      <c r="W16" s="104">
        <v>1265.8842059999399</v>
      </c>
      <c r="X16" s="104">
        <v>1184.782361781932</v>
      </c>
      <c r="Y16" s="104">
        <v>970.98514130484693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1001.4459267545453</v>
      </c>
      <c r="F17" s="98">
        <v>989.17726580311432</v>
      </c>
      <c r="G17" s="98">
        <v>965.28535266474148</v>
      </c>
      <c r="H17" s="98">
        <v>1041.8255113171049</v>
      </c>
      <c r="I17" s="98">
        <v>981.76757105795161</v>
      </c>
      <c r="J17" s="98">
        <v>926.84202981174599</v>
      </c>
      <c r="K17" s="98">
        <v>918.39581720099409</v>
      </c>
      <c r="L17" s="98">
        <v>904.5651523272868</v>
      </c>
      <c r="M17" s="98">
        <v>739.21816821748041</v>
      </c>
      <c r="N17" s="98">
        <v>692.3799174365646</v>
      </c>
      <c r="O17" s="98">
        <v>644.49790912859442</v>
      </c>
      <c r="P17" s="98">
        <v>691.40951713993252</v>
      </c>
      <c r="Q17" s="98">
        <v>639.25736114489303</v>
      </c>
      <c r="R17" s="98">
        <v>625.84649460788341</v>
      </c>
      <c r="S17" s="98">
        <v>677.3252609299218</v>
      </c>
      <c r="T17" s="98">
        <v>682.89362204872964</v>
      </c>
      <c r="U17" s="98">
        <v>0</v>
      </c>
      <c r="V17" s="98">
        <v>733.18342501473307</v>
      </c>
      <c r="W17" s="98">
        <v>583.32578974343221</v>
      </c>
      <c r="X17" s="98">
        <v>576.37699598805193</v>
      </c>
      <c r="Y17" s="98">
        <v>417.68125445814781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639.89634844888428</v>
      </c>
      <c r="F18" s="98">
        <v>624.88475454345917</v>
      </c>
      <c r="G18" s="98">
        <v>653.66546310624835</v>
      </c>
      <c r="H18" s="98">
        <v>648.89995644123121</v>
      </c>
      <c r="I18" s="98">
        <v>632.62739298809993</v>
      </c>
      <c r="J18" s="98">
        <v>621.76236162609405</v>
      </c>
      <c r="K18" s="98">
        <v>599.55407671869932</v>
      </c>
      <c r="L18" s="98">
        <v>619.94595674364643</v>
      </c>
      <c r="M18" s="98">
        <v>625.52819683994312</v>
      </c>
      <c r="N18" s="98">
        <v>623.19879641490002</v>
      </c>
      <c r="O18" s="98">
        <v>619.37005506319929</v>
      </c>
      <c r="P18" s="98">
        <v>610.1198234203224</v>
      </c>
      <c r="Q18" s="98">
        <v>647.05630530625604</v>
      </c>
      <c r="R18" s="98">
        <v>677.16359208596043</v>
      </c>
      <c r="S18" s="98">
        <v>705.53585877292744</v>
      </c>
      <c r="T18" s="98">
        <v>694.00717877201953</v>
      </c>
      <c r="U18" s="98">
        <v>0</v>
      </c>
      <c r="V18" s="98">
        <v>695.57028694442477</v>
      </c>
      <c r="W18" s="98">
        <v>682.55841625650771</v>
      </c>
      <c r="X18" s="98">
        <v>608.40536579388015</v>
      </c>
      <c r="Y18" s="98">
        <v>553.30388684669924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811.9804235832172</v>
      </c>
      <c r="D19" s="122">
        <v>793.03934352541614</v>
      </c>
      <c r="E19" s="122">
        <v>817.48961070034716</v>
      </c>
      <c r="F19" s="122">
        <v>811.63757899597954</v>
      </c>
      <c r="G19" s="122">
        <v>819.45750025289021</v>
      </c>
      <c r="H19" s="122">
        <v>882.08507130408213</v>
      </c>
      <c r="I19" s="122">
        <v>788.86137641202117</v>
      </c>
      <c r="J19" s="122">
        <v>828.93415216360518</v>
      </c>
      <c r="K19" s="122">
        <v>859.87381279179226</v>
      </c>
      <c r="L19" s="122">
        <v>914.59983689846365</v>
      </c>
      <c r="M19" s="122">
        <v>834.69052125636051</v>
      </c>
      <c r="N19" s="122">
        <v>890.71565147947763</v>
      </c>
      <c r="O19" s="122">
        <v>871.09853548519004</v>
      </c>
      <c r="P19" s="122">
        <v>763.23894619809698</v>
      </c>
      <c r="Q19" s="122">
        <v>792.50260192386838</v>
      </c>
      <c r="R19" s="122">
        <v>787.19352957324497</v>
      </c>
      <c r="S19" s="122">
        <v>781.49252817280717</v>
      </c>
      <c r="T19" s="122">
        <v>742.43378766326725</v>
      </c>
      <c r="U19" s="122">
        <v>0</v>
      </c>
      <c r="V19" s="122">
        <v>737.7563664858385</v>
      </c>
      <c r="W19" s="122">
        <v>846.29172604533414</v>
      </c>
      <c r="X19" s="122">
        <v>697.84597565740523</v>
      </c>
      <c r="Y19" s="122">
        <v>678.09698812274314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1003.5361878262906</v>
      </c>
      <c r="D20" s="98">
        <v>983.02520807102258</v>
      </c>
      <c r="E20" s="98">
        <v>1038.5943437625112</v>
      </c>
      <c r="F20" s="98">
        <v>1062.0282522582829</v>
      </c>
      <c r="G20" s="98">
        <v>991.4663875660907</v>
      </c>
      <c r="H20" s="98">
        <v>1208.9864590470766</v>
      </c>
      <c r="I20" s="98">
        <v>962.77996736348712</v>
      </c>
      <c r="J20" s="98">
        <v>996.57253753563612</v>
      </c>
      <c r="K20" s="98">
        <v>1080.4269756756503</v>
      </c>
      <c r="L20" s="98">
        <v>1212.602611379185</v>
      </c>
      <c r="M20" s="98">
        <v>1124.3616013907033</v>
      </c>
      <c r="N20" s="98">
        <v>1103.806470681275</v>
      </c>
      <c r="O20" s="98">
        <v>1084.5919818631539</v>
      </c>
      <c r="P20" s="98">
        <v>1069.2226465542583</v>
      </c>
      <c r="Q20" s="98">
        <v>1123.365392977945</v>
      </c>
      <c r="R20" s="98">
        <v>929.84710216718918</v>
      </c>
      <c r="S20" s="98">
        <v>1065.0573889314305</v>
      </c>
      <c r="T20" s="98">
        <v>1128.0913695445581</v>
      </c>
      <c r="U20" s="98">
        <v>0</v>
      </c>
      <c r="V20" s="98">
        <v>1076.4948180852166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1086.6985309817887</v>
      </c>
      <c r="D21" s="98">
        <v>1017.5078936211186</v>
      </c>
      <c r="E21" s="98">
        <v>1005.1668851227959</v>
      </c>
      <c r="F21" s="98">
        <v>1182.4166417891079</v>
      </c>
      <c r="G21" s="98">
        <v>927.44920440374801</v>
      </c>
      <c r="H21" s="98">
        <v>1121.8912019085869</v>
      </c>
      <c r="I21" s="98">
        <v>1144.3293347702581</v>
      </c>
      <c r="J21" s="98">
        <v>902.56020190993513</v>
      </c>
      <c r="K21" s="98">
        <v>271.90416704248685</v>
      </c>
      <c r="L21" s="98">
        <v>925.12026487798983</v>
      </c>
      <c r="M21" s="98">
        <v>1209.582834028555</v>
      </c>
      <c r="N21" s="98">
        <v>1254.5218549032611</v>
      </c>
      <c r="O21" s="98">
        <v>923.38722143768598</v>
      </c>
      <c r="P21" s="98">
        <v>1367.1484151345946</v>
      </c>
      <c r="Q21" s="98">
        <v>1130.439401210956</v>
      </c>
      <c r="R21" s="98">
        <v>874.34158101787386</v>
      </c>
      <c r="S21" s="98">
        <v>909.24752858939905</v>
      </c>
      <c r="T21" s="98">
        <v>1113.5802304574067</v>
      </c>
      <c r="U21" s="98">
        <v>0</v>
      </c>
      <c r="V21" s="98">
        <v>1198.9344317707089</v>
      </c>
      <c r="W21" s="98">
        <v>1036.2016782610622</v>
      </c>
      <c r="X21" s="98">
        <v>885.17837793373758</v>
      </c>
      <c r="Y21" s="98">
        <v>995.1751530765024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789.92994750252376</v>
      </c>
      <c r="D22" s="33">
        <v>785.78276934410587</v>
      </c>
      <c r="E22" s="33">
        <v>811.86226914445774</v>
      </c>
      <c r="F22" s="33">
        <v>798.351971748869</v>
      </c>
      <c r="G22" s="33">
        <v>817.48787550623035</v>
      </c>
      <c r="H22" s="33">
        <v>872.46014826154862</v>
      </c>
      <c r="I22" s="33">
        <v>788.3482577187184</v>
      </c>
      <c r="J22" s="33">
        <v>826.10575665448607</v>
      </c>
      <c r="K22" s="33">
        <v>880.51490979936523</v>
      </c>
      <c r="L22" s="33">
        <v>911.78398920382961</v>
      </c>
      <c r="M22" s="33">
        <v>807.32666416777477</v>
      </c>
      <c r="N22" s="33">
        <v>861.01669968789952</v>
      </c>
      <c r="O22" s="33">
        <v>867.65325935397198</v>
      </c>
      <c r="P22" s="33">
        <v>733.28739125367599</v>
      </c>
      <c r="Q22" s="33">
        <v>787.48725932061154</v>
      </c>
      <c r="R22" s="33">
        <v>786.74687265637465</v>
      </c>
      <c r="S22" s="33">
        <v>776.49597916518132</v>
      </c>
      <c r="T22" s="33">
        <v>724.08947235387382</v>
      </c>
      <c r="U22" s="33">
        <v>0</v>
      </c>
      <c r="V22" s="33">
        <v>722.30411389558833</v>
      </c>
      <c r="W22" s="33">
        <v>845.99997581149194</v>
      </c>
      <c r="X22" s="33">
        <v>697.47588650060925</v>
      </c>
      <c r="Y22" s="33">
        <v>677.58592499709823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20342.074879045973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5947.8626578298472</v>
      </c>
      <c r="L24" s="117">
        <f t="shared" si="7"/>
        <v>17020.773640695177</v>
      </c>
      <c r="M24" s="117">
        <f t="shared" si="7"/>
        <v>16524.53922745258</v>
      </c>
      <c r="N24" s="117">
        <f t="shared" si="7"/>
        <v>19181.278503147663</v>
      </c>
      <c r="O24" s="117">
        <f t="shared" si="7"/>
        <v>15249.156847282651</v>
      </c>
      <c r="P24" s="117">
        <f t="shared" si="7"/>
        <v>14037.492984081126</v>
      </c>
      <c r="Q24" s="117">
        <f t="shared" si="7"/>
        <v>12985.698232453833</v>
      </c>
      <c r="R24" s="117">
        <f t="shared" ref="R24:V24" si="8">R25+R28+R30+R39</f>
        <v>13120.336081623409</v>
      </c>
      <c r="S24" s="117">
        <f t="shared" si="8"/>
        <v>12422.749219208778</v>
      </c>
      <c r="T24" s="117">
        <f t="shared" si="8"/>
        <v>12556.632234883979</v>
      </c>
      <c r="U24" s="117">
        <f t="shared" si="8"/>
        <v>11071.045364461612</v>
      </c>
      <c r="V24" s="117">
        <f t="shared" si="8"/>
        <v>10812.596291985396</v>
      </c>
      <c r="W24" s="117">
        <f t="shared" ref="W24:Y24" si="9">W25+W28+W30+W39</f>
        <v>9819.3117108275928</v>
      </c>
      <c r="X24" s="117">
        <f t="shared" si="9"/>
        <v>7161.5654188643339</v>
      </c>
      <c r="Y24" s="117">
        <f t="shared" si="9"/>
        <v>6132.611343887198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17531.714459483901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3244.3907192397501</v>
      </c>
      <c r="L25" s="122">
        <f t="shared" si="10"/>
        <v>14261.044766425694</v>
      </c>
      <c r="M25" s="122">
        <f t="shared" si="10"/>
        <v>14006.769079195288</v>
      </c>
      <c r="N25" s="122">
        <f t="shared" si="10"/>
        <v>16654.827571081216</v>
      </c>
      <c r="O25" s="122">
        <f t="shared" si="10"/>
        <v>12809.342680179827</v>
      </c>
      <c r="P25" s="122">
        <f t="shared" si="10"/>
        <v>11707.030345537454</v>
      </c>
      <c r="Q25" s="122">
        <f t="shared" si="10"/>
        <v>10628.559065220959</v>
      </c>
      <c r="R25" s="122">
        <f t="shared" ref="R25:V25" si="11">SUM(R26:R27)</f>
        <v>10754.06902125566</v>
      </c>
      <c r="S25" s="122">
        <f t="shared" si="11"/>
        <v>9987.709266963082</v>
      </c>
      <c r="T25" s="122">
        <f t="shared" si="11"/>
        <v>10185.770542975679</v>
      </c>
      <c r="U25" s="122">
        <f t="shared" si="11"/>
        <v>8773.2800534030157</v>
      </c>
      <c r="V25" s="122">
        <f t="shared" si="11"/>
        <v>8413.7148168515923</v>
      </c>
      <c r="W25" s="122">
        <f t="shared" ref="W25:Y25" si="12">SUM(W26:W27)</f>
        <v>7501.1909770748225</v>
      </c>
      <c r="X25" s="122">
        <f t="shared" si="12"/>
        <v>5129.3123716576547</v>
      </c>
      <c r="Y25" s="122">
        <f t="shared" si="12"/>
        <v>4350.3118945205679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17332.040100078513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3210.1063457954533</v>
      </c>
      <c r="L26" s="98">
        <v>14105.789245237329</v>
      </c>
      <c r="M26" s="98">
        <v>13859.399896082707</v>
      </c>
      <c r="N26" s="98">
        <v>16471.801211799855</v>
      </c>
      <c r="O26" s="98">
        <v>12662.082960007441</v>
      </c>
      <c r="P26" s="98">
        <v>11571.368576380166</v>
      </c>
      <c r="Q26" s="98">
        <v>10499.030252475901</v>
      </c>
      <c r="R26" s="98">
        <v>10620.151139330295</v>
      </c>
      <c r="S26" s="98">
        <v>9862.2139591419273</v>
      </c>
      <c r="T26" s="98">
        <v>10058.703416101089</v>
      </c>
      <c r="U26" s="98">
        <v>8663.2500336112262</v>
      </c>
      <c r="V26" s="98">
        <v>8307.5404449498019</v>
      </c>
      <c r="W26" s="98">
        <v>7406.7827798663275</v>
      </c>
      <c r="X26" s="98">
        <v>5065.5621464853757</v>
      </c>
      <c r="Y26" s="98">
        <v>4296.8552813960923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199.6743594053861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34.284373444296946</v>
      </c>
      <c r="L27" s="98">
        <v>155.25552118836541</v>
      </c>
      <c r="M27" s="98">
        <v>147.36918311258233</v>
      </c>
      <c r="N27" s="98">
        <v>183.02635928135956</v>
      </c>
      <c r="O27" s="98">
        <v>147.2597201723849</v>
      </c>
      <c r="P27" s="98">
        <v>135.66176915728866</v>
      </c>
      <c r="Q27" s="98">
        <v>129.52881274505819</v>
      </c>
      <c r="R27" s="98">
        <v>133.91788192536549</v>
      </c>
      <c r="S27" s="98">
        <v>125.4953078211549</v>
      </c>
      <c r="T27" s="98">
        <v>127.06712687458975</v>
      </c>
      <c r="U27" s="98">
        <v>110.03001979178933</v>
      </c>
      <c r="V27" s="98">
        <v>106.17437190179083</v>
      </c>
      <c r="W27" s="98">
        <v>94.408197208494727</v>
      </c>
      <c r="X27" s="98">
        <v>63.750225172278753</v>
      </c>
      <c r="Y27" s="98">
        <v>53.456613124475467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5.7778412607723517</v>
      </c>
      <c r="L28" s="122">
        <f t="shared" si="13"/>
        <v>5.5429777956909012</v>
      </c>
      <c r="M28" s="122">
        <f t="shared" si="13"/>
        <v>5.5455103741750147</v>
      </c>
      <c r="N28" s="122">
        <f t="shared" si="13"/>
        <v>6.4006746069739791</v>
      </c>
      <c r="O28" s="122">
        <f t="shared" si="13"/>
        <v>9.0886975076465113</v>
      </c>
      <c r="P28" s="122">
        <f t="shared" si="13"/>
        <v>7.4636407035440007</v>
      </c>
      <c r="Q28" s="122">
        <f t="shared" si="13"/>
        <v>18.612176210586721</v>
      </c>
      <c r="R28" s="122">
        <f t="shared" si="13"/>
        <v>23.629661441235331</v>
      </c>
      <c r="S28" s="122">
        <f t="shared" si="13"/>
        <v>26.665927719702051</v>
      </c>
      <c r="T28" s="122">
        <f t="shared" si="13"/>
        <v>29.692886321482845</v>
      </c>
      <c r="U28" s="122">
        <f t="shared" si="13"/>
        <v>25.638934351178314</v>
      </c>
      <c r="V28" s="122">
        <f t="shared" si="13"/>
        <v>24.320198793570874</v>
      </c>
      <c r="W28" s="122">
        <f t="shared" si="13"/>
        <v>16.005096481388222</v>
      </c>
      <c r="X28" s="122">
        <f t="shared" si="13"/>
        <v>11.570333537546164</v>
      </c>
      <c r="Y28" s="122">
        <f t="shared" si="13"/>
        <v>6.6166988812950596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0</v>
      </c>
      <c r="H29" s="98">
        <f>IF(RES_hhdet_in_fec!H29=0,0,RES_hhdet_in_fec!H29*1000*11630/RES_hhdet_in_new!H26)</f>
        <v>0</v>
      </c>
      <c r="I29" s="98">
        <f>IF(RES_hhdet_in_fec!I29=0,0,RES_hhdet_in_fec!I29*1000*11630/RES_hhdet_in_new!I26)</f>
        <v>0</v>
      </c>
      <c r="J29" s="98">
        <f>IF(RES_hhdet_in_fec!J29=0,0,RES_hhdet_in_fec!J29*1000*11630/RES_hhdet_in_new!J26)</f>
        <v>0</v>
      </c>
      <c r="K29" s="98">
        <f>IF(RES_hhdet_in_fec!K29=0,0,RES_hhdet_in_fec!K29*1000*11630/RES_hhdet_in_new!K26)</f>
        <v>5.7778412607723517</v>
      </c>
      <c r="L29" s="98">
        <f>IF(RES_hhdet_in_fec!L29=0,0,RES_hhdet_in_fec!L29*1000*11630/RES_hhdet_in_new!L26)</f>
        <v>5.5429777956909012</v>
      </c>
      <c r="M29" s="98">
        <f>IF(RES_hhdet_in_fec!M29=0,0,RES_hhdet_in_fec!M29*1000*11630/RES_hhdet_in_new!M26)</f>
        <v>5.5455103741750147</v>
      </c>
      <c r="N29" s="98">
        <f>IF(RES_hhdet_in_fec!N29=0,0,RES_hhdet_in_fec!N29*1000*11630/RES_hhdet_in_new!N26)</f>
        <v>6.4006746069739791</v>
      </c>
      <c r="O29" s="98">
        <f>IF(RES_hhdet_in_fec!O29=0,0,RES_hhdet_in_fec!O29*1000*11630/RES_hhdet_in_new!O26)</f>
        <v>9.0886975076465113</v>
      </c>
      <c r="P29" s="98">
        <f>IF(RES_hhdet_in_fec!P29=0,0,RES_hhdet_in_fec!P29*1000*11630/RES_hhdet_in_new!P26)</f>
        <v>7.4636407035440007</v>
      </c>
      <c r="Q29" s="98">
        <f>IF(RES_hhdet_in_fec!Q29=0,0,RES_hhdet_in_fec!Q29*1000*11630/RES_hhdet_in_new!Q26)</f>
        <v>18.612176210586721</v>
      </c>
      <c r="R29" s="98">
        <f>IF(RES_hhdet_in_fec!R29=0,0,RES_hhdet_in_fec!R29*1000*11630/RES_hhdet_in_new!R26)</f>
        <v>23.629661441235331</v>
      </c>
      <c r="S29" s="98">
        <f>IF(RES_hhdet_in_fec!S29=0,0,RES_hhdet_in_fec!S29*1000*11630/RES_hhdet_in_new!S26)</f>
        <v>26.665927719702051</v>
      </c>
      <c r="T29" s="98">
        <f>IF(RES_hhdet_in_fec!T29=0,0,RES_hhdet_in_fec!T29*1000*11630/RES_hhdet_in_new!T26)</f>
        <v>29.692886321482845</v>
      </c>
      <c r="U29" s="98">
        <f>IF(RES_hhdet_in_fec!U29=0,0,RES_hhdet_in_fec!U29*1000*11630/RES_hhdet_in_new!U26)</f>
        <v>25.638934351178314</v>
      </c>
      <c r="V29" s="98">
        <f>IF(RES_hhdet_in_fec!V29=0,0,RES_hhdet_in_fec!V29*1000*11630/RES_hhdet_in_new!V26)</f>
        <v>24.320198793570874</v>
      </c>
      <c r="W29" s="98">
        <f>IF(RES_hhdet_in_fec!W29=0,0,RES_hhdet_in_fec!W29*1000*11630/RES_hhdet_in_new!W26)</f>
        <v>16.005096481388222</v>
      </c>
      <c r="X29" s="98">
        <f>IF(RES_hhdet_in_fec!X29=0,0,RES_hhdet_in_fec!X29*1000*11630/RES_hhdet_in_new!X26)</f>
        <v>11.570333537546164</v>
      </c>
      <c r="Y29" s="98">
        <f>IF(RES_hhdet_in_fec!Y29=0,0,RES_hhdet_in_fec!Y29*1000*11630/RES_hhdet_in_new!Y26)</f>
        <v>6.6166988812950596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1998.5556378964568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1838.6595666860851</v>
      </c>
      <c r="L30" s="122">
        <v>1842.0096638677803</v>
      </c>
      <c r="M30" s="122">
        <v>1679.675424686234</v>
      </c>
      <c r="N30" s="122">
        <v>1630.4446473236044</v>
      </c>
      <c r="O30" s="122">
        <v>1560.638171202314</v>
      </c>
      <c r="P30" s="122">
        <v>1560.6609306991747</v>
      </c>
      <c r="Q30" s="122">
        <v>1546.7847423481974</v>
      </c>
      <c r="R30" s="122">
        <v>1555.8154665371815</v>
      </c>
      <c r="S30" s="122">
        <v>1628.5172466412128</v>
      </c>
      <c r="T30" s="122">
        <v>1601.4997029088015</v>
      </c>
      <c r="U30" s="122">
        <v>1567.575863607985</v>
      </c>
      <c r="V30" s="122">
        <v>1637.3914995089665</v>
      </c>
      <c r="W30" s="122">
        <v>1455.7848758904126</v>
      </c>
      <c r="X30" s="122">
        <v>1322.7921677618228</v>
      </c>
      <c r="Y30" s="122">
        <v>1097.6467698981385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1998.5556378964568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1881.4208563882705</v>
      </c>
      <c r="L35" s="101">
        <v>1895.4045383634525</v>
      </c>
      <c r="M35" s="101">
        <v>1729.7957136246539</v>
      </c>
      <c r="N35" s="101">
        <v>1665.5371661600752</v>
      </c>
      <c r="O35" s="101">
        <v>1591.3553503507194</v>
      </c>
      <c r="P35" s="101">
        <v>1598.4449223339561</v>
      </c>
      <c r="Q35" s="101">
        <v>1576.686677755466</v>
      </c>
      <c r="R35" s="101">
        <v>1589.9982951346756</v>
      </c>
      <c r="S35" s="101">
        <v>1665.0283349745396</v>
      </c>
      <c r="T35" s="101">
        <v>1638.2181391690203</v>
      </c>
      <c r="U35" s="101">
        <v>1594.8765526385962</v>
      </c>
      <c r="V35" s="101">
        <v>1661.9371215736498</v>
      </c>
      <c r="W35" s="101">
        <v>1482.3220359048391</v>
      </c>
      <c r="X35" s="101">
        <v>1363.6156790726684</v>
      </c>
      <c r="Y35" s="101">
        <v>1122.9934563456623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1517.9498939196933</v>
      </c>
      <c r="L36" s="104">
        <v>1524.5111090709329</v>
      </c>
      <c r="M36" s="104">
        <v>1364.7463650574234</v>
      </c>
      <c r="N36" s="104">
        <v>1315.5787138514647</v>
      </c>
      <c r="O36" s="104">
        <v>1263.8679641917936</v>
      </c>
      <c r="P36" s="104">
        <v>1301.5293405602547</v>
      </c>
      <c r="Q36" s="104">
        <v>1286.3136664511485</v>
      </c>
      <c r="R36" s="104">
        <v>1303.0100866938437</v>
      </c>
      <c r="S36" s="104">
        <v>1382.861119702849</v>
      </c>
      <c r="T36" s="104">
        <v>1376.9008008207491</v>
      </c>
      <c r="U36" s="104">
        <v>1350.8418221200729</v>
      </c>
      <c r="V36" s="104">
        <v>1428.753711959158</v>
      </c>
      <c r="W36" s="104">
        <v>1265.8842059999399</v>
      </c>
      <c r="X36" s="104">
        <v>1184.7823617819322</v>
      </c>
      <c r="Y36" s="104">
        <v>970.98514130484728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918.39581720099409</v>
      </c>
      <c r="L37" s="98">
        <v>904.56515232728691</v>
      </c>
      <c r="M37" s="98">
        <v>739.21816821748041</v>
      </c>
      <c r="N37" s="98">
        <v>692.3799174365646</v>
      </c>
      <c r="O37" s="98">
        <v>644.49790912859442</v>
      </c>
      <c r="P37" s="98">
        <v>691.40951713993275</v>
      </c>
      <c r="Q37" s="98">
        <v>639.25736114489291</v>
      </c>
      <c r="R37" s="98">
        <v>625.84649460788341</v>
      </c>
      <c r="S37" s="98">
        <v>677.3252609299218</v>
      </c>
      <c r="T37" s="98">
        <v>682.89362204872953</v>
      </c>
      <c r="U37" s="98">
        <v>663.64003176737754</v>
      </c>
      <c r="V37" s="98">
        <v>733.18342501473307</v>
      </c>
      <c r="W37" s="98">
        <v>583.32578974343244</v>
      </c>
      <c r="X37" s="98">
        <v>576.37699598805193</v>
      </c>
      <c r="Y37" s="98">
        <v>417.68125445814781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599.55407671869921</v>
      </c>
      <c r="L38" s="98">
        <v>619.94595674364609</v>
      </c>
      <c r="M38" s="98">
        <v>625.52819683994301</v>
      </c>
      <c r="N38" s="98">
        <v>623.19879641490002</v>
      </c>
      <c r="O38" s="98">
        <v>619.37005506319906</v>
      </c>
      <c r="P38" s="98">
        <v>610.11982342032218</v>
      </c>
      <c r="Q38" s="98">
        <v>647.05630530625569</v>
      </c>
      <c r="R38" s="98">
        <v>677.1635920859602</v>
      </c>
      <c r="S38" s="98">
        <v>705.53585877292744</v>
      </c>
      <c r="T38" s="98">
        <v>694.00717877201964</v>
      </c>
      <c r="U38" s="98">
        <v>687.20179035269553</v>
      </c>
      <c r="V38" s="98">
        <v>695.57028694442477</v>
      </c>
      <c r="W38" s="98">
        <v>682.5584162565076</v>
      </c>
      <c r="X38" s="98">
        <v>608.40536579388004</v>
      </c>
      <c r="Y38" s="98">
        <v>553.30388684669936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811.80478166561454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859.0345306432398</v>
      </c>
      <c r="L39" s="122">
        <v>912.17623260601079</v>
      </c>
      <c r="M39" s="122">
        <v>832.5492131968831</v>
      </c>
      <c r="N39" s="122">
        <v>889.60561013586641</v>
      </c>
      <c r="O39" s="122">
        <v>870.08729839286377</v>
      </c>
      <c r="P39" s="122">
        <v>762.33806714095351</v>
      </c>
      <c r="Q39" s="122">
        <v>791.74224867408975</v>
      </c>
      <c r="R39" s="122">
        <v>786.82193238933212</v>
      </c>
      <c r="S39" s="122">
        <v>779.85677788478165</v>
      </c>
      <c r="T39" s="122">
        <v>739.66910267801507</v>
      </c>
      <c r="U39" s="122">
        <v>704.55051309943383</v>
      </c>
      <c r="V39" s="122">
        <v>737.16977683126447</v>
      </c>
      <c r="W39" s="122">
        <v>846.33076138096942</v>
      </c>
      <c r="X39" s="122">
        <v>697.89054590730973</v>
      </c>
      <c r="Y39" s="122">
        <v>678.03598058719649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1086.6985309817887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271.90416704248685</v>
      </c>
      <c r="L40" s="98">
        <v>925.12026487798994</v>
      </c>
      <c r="M40" s="98">
        <v>1209.5828340285552</v>
      </c>
      <c r="N40" s="98">
        <v>1254.5218549032613</v>
      </c>
      <c r="O40" s="98">
        <v>923.38722143768609</v>
      </c>
      <c r="P40" s="98">
        <v>1367.1484151345946</v>
      </c>
      <c r="Q40" s="98">
        <v>1130.4394012109558</v>
      </c>
      <c r="R40" s="98">
        <v>874.34158101787375</v>
      </c>
      <c r="S40" s="98">
        <v>909.24752858939883</v>
      </c>
      <c r="T40" s="98">
        <v>1113.5802304574067</v>
      </c>
      <c r="U40" s="98">
        <v>985.56257239531203</v>
      </c>
      <c r="V40" s="98">
        <v>1198.9344317707089</v>
      </c>
      <c r="W40" s="98">
        <v>1036.2016782610622</v>
      </c>
      <c r="X40" s="98">
        <v>885.17837793373781</v>
      </c>
      <c r="Y40" s="98">
        <v>995.1751530765024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789.92994750252376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880.51490979936489</v>
      </c>
      <c r="L41" s="33">
        <v>911.78398920382938</v>
      </c>
      <c r="M41" s="33">
        <v>807.32666416777465</v>
      </c>
      <c r="N41" s="33">
        <v>861.0166996878994</v>
      </c>
      <c r="O41" s="33">
        <v>867.65325935397209</v>
      </c>
      <c r="P41" s="33">
        <v>733.28739125367588</v>
      </c>
      <c r="Q41" s="33">
        <v>787.48725932061154</v>
      </c>
      <c r="R41" s="33">
        <v>786.74687265637465</v>
      </c>
      <c r="S41" s="33">
        <v>776.49597916518132</v>
      </c>
      <c r="T41" s="33">
        <v>724.08947235387382</v>
      </c>
      <c r="U41" s="33">
        <v>692.50713912961055</v>
      </c>
      <c r="V41" s="33">
        <v>722.30411389558822</v>
      </c>
      <c r="W41" s="33">
        <v>845.99997581149194</v>
      </c>
      <c r="X41" s="33">
        <v>697.47588650060914</v>
      </c>
      <c r="Y41" s="33">
        <v>677.58592499709823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</v>
      </c>
      <c r="E48" s="98">
        <f>IF(RES_hhdet_in_fec!E48=0,0,RES_hhdet_in_fec!E48*1000*11630/RES_hhdet_in_new!E45)</f>
        <v>0</v>
      </c>
      <c r="F48" s="98">
        <f>IF(RES_hhdet_in_fec!F48=0,0,RES_hhdet_in_fec!F48*1000*11630/RES_hhdet_in_new!F45)</f>
        <v>0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0</v>
      </c>
      <c r="L48" s="98">
        <f>IF(RES_hhdet_in_fec!L48=0,0,RES_hhdet_in_fec!L48*1000*11630/RES_hhdet_in_new!L45)</f>
        <v>0</v>
      </c>
      <c r="M48" s="98">
        <f>IF(RES_hhdet_in_fec!M48=0,0,RES_hhdet_in_fec!M48*1000*11630/RES_hhdet_in_new!M45)</f>
        <v>0</v>
      </c>
      <c r="N48" s="98">
        <f>IF(RES_hhdet_in_fec!N48=0,0,RES_hhdet_in_fec!N48*1000*11630/RES_hhdet_in_new!N45)</f>
        <v>0</v>
      </c>
      <c r="O48" s="98">
        <f>IF(RES_hhdet_in_fec!O48=0,0,RES_hhdet_in_fec!O48*1000*11630/RES_hhdet_in_new!O45)</f>
        <v>0</v>
      </c>
      <c r="P48" s="98">
        <f>IF(RES_hhdet_in_fec!P48=0,0,RES_hhdet_in_fec!P48*1000*11630/RES_hhdet_in_new!P45)</f>
        <v>0</v>
      </c>
      <c r="Q48" s="98">
        <f>IF(RES_hhdet_in_fec!Q48=0,0,RES_hhdet_in_fec!Q48*1000*11630/RES_hhdet_in_new!Q45)</f>
        <v>0</v>
      </c>
      <c r="R48" s="98">
        <f>IF(RES_hhdet_in_fec!R48=0,0,RES_hhdet_in_fec!R48*1000*11630/RES_hhdet_in_new!R45)</f>
        <v>0</v>
      </c>
      <c r="S48" s="98">
        <f>IF(RES_hhdet_in_fec!S48=0,0,RES_hhdet_in_fec!S48*1000*11630/RES_hhdet_in_new!S45)</f>
        <v>0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0</v>
      </c>
      <c r="Y48" s="98">
        <f>IF(RES_hhdet_in_fec!Y48=0,0,RES_hhdet_in_fec!Y48*1000*11630/RES_hhdet_in_new!Y45)</f>
        <v>0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21346.146503034055</v>
      </c>
      <c r="D62" s="117">
        <f t="shared" si="21"/>
        <v>19571.862872656329</v>
      </c>
      <c r="E62" s="117">
        <f t="shared" si="21"/>
        <v>20272.690360235185</v>
      </c>
      <c r="F62" s="117">
        <f t="shared" si="21"/>
        <v>19472.174289621453</v>
      </c>
      <c r="G62" s="117">
        <f t="shared" si="21"/>
        <v>18932.574443024245</v>
      </c>
      <c r="H62" s="117">
        <f t="shared" si="21"/>
        <v>19152.841308644962</v>
      </c>
      <c r="I62" s="117">
        <f t="shared" si="21"/>
        <v>17612.673130218282</v>
      </c>
      <c r="J62" s="117">
        <f t="shared" si="21"/>
        <v>17467.447452840574</v>
      </c>
      <c r="K62" s="117">
        <f t="shared" si="21"/>
        <v>17877.382063477278</v>
      </c>
      <c r="L62" s="117">
        <f t="shared" si="21"/>
        <v>20645.995694168232</v>
      </c>
      <c r="M62" s="117">
        <f t="shared" si="21"/>
        <v>17595.483090805188</v>
      </c>
      <c r="N62" s="117">
        <f t="shared" si="21"/>
        <v>17496.475588479148</v>
      </c>
      <c r="O62" s="117">
        <f t="shared" si="21"/>
        <v>17121.497625563155</v>
      </c>
      <c r="P62" s="117">
        <f t="shared" si="21"/>
        <v>13073.748738737127</v>
      </c>
      <c r="Q62" s="117">
        <f t="shared" si="21"/>
        <v>13151.967893278386</v>
      </c>
      <c r="R62" s="117">
        <f t="shared" ref="R62:V62" si="22">R63+R66+R68+R77</f>
        <v>13744.950710117831</v>
      </c>
      <c r="S62" s="117">
        <f t="shared" si="22"/>
        <v>13221.339550396428</v>
      </c>
      <c r="T62" s="117">
        <f t="shared" si="22"/>
        <v>11985.059511831247</v>
      </c>
      <c r="U62" s="117">
        <f t="shared" si="22"/>
        <v>11013.082702527374</v>
      </c>
      <c r="V62" s="117">
        <f t="shared" si="22"/>
        <v>10834.206278921849</v>
      </c>
      <c r="W62" s="117">
        <f t="shared" ref="W62:Y62" si="23">W63+W66+W68+W77</f>
        <v>10664.932939418144</v>
      </c>
      <c r="X62" s="117">
        <f t="shared" si="23"/>
        <v>7345.8845361336826</v>
      </c>
      <c r="Y62" s="117">
        <f t="shared" si="23"/>
        <v>5248.4118047555894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18015.842277974294</v>
      </c>
      <c r="D63" s="122">
        <f t="shared" si="24"/>
        <v>16382.601046170503</v>
      </c>
      <c r="E63" s="122">
        <f t="shared" si="24"/>
        <v>16929.182029740216</v>
      </c>
      <c r="F63" s="122">
        <f t="shared" si="24"/>
        <v>16241.081176881615</v>
      </c>
      <c r="G63" s="122">
        <f t="shared" si="24"/>
        <v>15585.940641701212</v>
      </c>
      <c r="H63" s="122">
        <f t="shared" si="24"/>
        <v>15783.246377615809</v>
      </c>
      <c r="I63" s="122">
        <f t="shared" si="24"/>
        <v>14532.776951885498</v>
      </c>
      <c r="J63" s="122">
        <f t="shared" si="24"/>
        <v>14415.224770496567</v>
      </c>
      <c r="K63" s="122">
        <f t="shared" si="24"/>
        <v>14834.319602964535</v>
      </c>
      <c r="L63" s="122">
        <f t="shared" si="24"/>
        <v>17409.988783444613</v>
      </c>
      <c r="M63" s="122">
        <f t="shared" si="24"/>
        <v>14856.704348242269</v>
      </c>
      <c r="N63" s="122">
        <f t="shared" si="24"/>
        <v>14731.465830099847</v>
      </c>
      <c r="O63" s="122">
        <f t="shared" si="24"/>
        <v>14389.317411318874</v>
      </c>
      <c r="P63" s="122">
        <f t="shared" si="24"/>
        <v>10733.349338049711</v>
      </c>
      <c r="Q63" s="122">
        <f t="shared" si="24"/>
        <v>10664.263955894168</v>
      </c>
      <c r="R63" s="122">
        <f t="shared" ref="R63:V63" si="25">SUM(R64:R65)</f>
        <v>11080.948681355585</v>
      </c>
      <c r="S63" s="122">
        <f t="shared" si="25"/>
        <v>10522.083522814883</v>
      </c>
      <c r="T63" s="122">
        <f t="shared" si="25"/>
        <v>9447.7353303797117</v>
      </c>
      <c r="U63" s="122">
        <f t="shared" si="25"/>
        <v>8599.9919935272537</v>
      </c>
      <c r="V63" s="122">
        <f t="shared" si="25"/>
        <v>8265.111345284482</v>
      </c>
      <c r="W63" s="122">
        <f t="shared" ref="W63:Y63" si="26">SUM(W64:W65)</f>
        <v>7946.2658885855535</v>
      </c>
      <c r="X63" s="122">
        <f t="shared" si="26"/>
        <v>5213.7006925300775</v>
      </c>
      <c r="Y63" s="122">
        <f t="shared" si="26"/>
        <v>3236.773142374655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17824.380634284971</v>
      </c>
      <c r="D64" s="98">
        <v>16212.634781770135</v>
      </c>
      <c r="E64" s="98">
        <v>16753.633522015956</v>
      </c>
      <c r="F64" s="98">
        <v>16074.712679527611</v>
      </c>
      <c r="G64" s="98">
        <v>15427.672564543109</v>
      </c>
      <c r="H64" s="98">
        <v>15622.390915511804</v>
      </c>
      <c r="I64" s="98">
        <v>14389.220495805903</v>
      </c>
      <c r="J64" s="98">
        <v>14272.852784820025</v>
      </c>
      <c r="K64" s="98">
        <v>14686.866003657593</v>
      </c>
      <c r="L64" s="98">
        <v>17231.358768699174</v>
      </c>
      <c r="M64" s="98">
        <v>14708.814541103273</v>
      </c>
      <c r="N64" s="98">
        <v>14577.338174457091</v>
      </c>
      <c r="O64" s="98">
        <v>14230.430297089792</v>
      </c>
      <c r="P64" s="98">
        <v>10612.636431175326</v>
      </c>
      <c r="Q64" s="98">
        <v>10536.850547486429</v>
      </c>
      <c r="R64" s="98">
        <v>10944.346698807134</v>
      </c>
      <c r="S64" s="98">
        <v>10389.680627698595</v>
      </c>
      <c r="T64" s="98">
        <v>9328.225000796112</v>
      </c>
      <c r="U64" s="98">
        <v>8489.3269915700876</v>
      </c>
      <c r="V64" s="98">
        <v>8157.1349611731675</v>
      </c>
      <c r="W64" s="98">
        <v>7842.2253246280015</v>
      </c>
      <c r="X64" s="98">
        <v>5146.1519472020809</v>
      </c>
      <c r="Y64" s="98">
        <v>3195.2709242602009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191.46164368932295</v>
      </c>
      <c r="D65" s="98">
        <v>169.96626440036721</v>
      </c>
      <c r="E65" s="98">
        <v>175.54850772425817</v>
      </c>
      <c r="F65" s="98">
        <v>166.3684973540033</v>
      </c>
      <c r="G65" s="98">
        <v>158.26807715810395</v>
      </c>
      <c r="H65" s="98">
        <v>160.85546210400557</v>
      </c>
      <c r="I65" s="98">
        <v>143.55645607959531</v>
      </c>
      <c r="J65" s="98">
        <v>142.37198567654127</v>
      </c>
      <c r="K65" s="98">
        <v>147.45359930694181</v>
      </c>
      <c r="L65" s="98">
        <v>178.63001474543861</v>
      </c>
      <c r="M65" s="98">
        <v>147.88980713899542</v>
      </c>
      <c r="N65" s="98">
        <v>154.12765564275693</v>
      </c>
      <c r="O65" s="98">
        <v>158.8871142290829</v>
      </c>
      <c r="P65" s="98">
        <v>120.71290687438534</v>
      </c>
      <c r="Q65" s="98">
        <v>127.41340840773967</v>
      </c>
      <c r="R65" s="98">
        <v>136.60198254845156</v>
      </c>
      <c r="S65" s="98">
        <v>132.40289511628782</v>
      </c>
      <c r="T65" s="98">
        <v>119.51032958360014</v>
      </c>
      <c r="U65" s="98">
        <v>110.66500195716564</v>
      </c>
      <c r="V65" s="98">
        <v>107.97638411131408</v>
      </c>
      <c r="W65" s="98">
        <v>104.04056395755153</v>
      </c>
      <c r="X65" s="98">
        <v>67.548745327996613</v>
      </c>
      <c r="Y65" s="98">
        <v>41.502218114454287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1.318715038199489</v>
      </c>
      <c r="F66" s="122">
        <f t="shared" si="27"/>
        <v>2.7736434266571179</v>
      </c>
      <c r="G66" s="122">
        <f t="shared" si="27"/>
        <v>3.5136977772181544</v>
      </c>
      <c r="H66" s="122">
        <f t="shared" si="27"/>
        <v>4.1169012942843759</v>
      </c>
      <c r="I66" s="122">
        <f t="shared" si="27"/>
        <v>3.8545302295340695</v>
      </c>
      <c r="J66" s="122">
        <f t="shared" si="27"/>
        <v>3.4415172322532572</v>
      </c>
      <c r="K66" s="122">
        <f t="shared" si="27"/>
        <v>4.4962275047862263</v>
      </c>
      <c r="L66" s="122">
        <f t="shared" si="27"/>
        <v>5.8059695090741892</v>
      </c>
      <c r="M66" s="122">
        <f t="shared" si="27"/>
        <v>5.5880879027097077</v>
      </c>
      <c r="N66" s="122">
        <f t="shared" si="27"/>
        <v>6.3430554206964258</v>
      </c>
      <c r="O66" s="122">
        <f t="shared" si="27"/>
        <v>9.1901204288665213</v>
      </c>
      <c r="P66" s="122">
        <f t="shared" si="27"/>
        <v>7.5789302420802365</v>
      </c>
      <c r="Q66" s="122">
        <f t="shared" si="27"/>
        <v>19.439889037923251</v>
      </c>
      <c r="R66" s="122">
        <f t="shared" si="27"/>
        <v>23.538071378240009</v>
      </c>
      <c r="S66" s="122">
        <f t="shared" si="27"/>
        <v>27.226382314475885</v>
      </c>
      <c r="T66" s="122">
        <f t="shared" si="27"/>
        <v>29.371408221545533</v>
      </c>
      <c r="U66" s="122">
        <f t="shared" si="27"/>
        <v>26.552152315233794</v>
      </c>
      <c r="V66" s="122">
        <f t="shared" si="27"/>
        <v>24.4363507394118</v>
      </c>
      <c r="W66" s="122">
        <f t="shared" si="27"/>
        <v>15.848943356328844</v>
      </c>
      <c r="X66" s="122">
        <f t="shared" si="27"/>
        <v>11.412532417656243</v>
      </c>
      <c r="Y66" s="122">
        <f t="shared" si="27"/>
        <v>6.6786108977658456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</v>
      </c>
      <c r="E67" s="98">
        <f>IF(RES_hhdet_in_fec!E67=0,0,RES_hhdet_in_fec!E67*1000*11630/RES_hhdet_in_new!E64)</f>
        <v>1.318715038199489</v>
      </c>
      <c r="F67" s="98">
        <f>IF(RES_hhdet_in_fec!F67=0,0,RES_hhdet_in_fec!F67*1000*11630/RES_hhdet_in_new!F64)</f>
        <v>2.7736434266571179</v>
      </c>
      <c r="G67" s="98">
        <f>IF(RES_hhdet_in_fec!G67=0,0,RES_hhdet_in_fec!G67*1000*11630/RES_hhdet_in_new!G64)</f>
        <v>3.5136977772181544</v>
      </c>
      <c r="H67" s="98">
        <f>IF(RES_hhdet_in_fec!H67=0,0,RES_hhdet_in_fec!H67*1000*11630/RES_hhdet_in_new!H64)</f>
        <v>4.1169012942843759</v>
      </c>
      <c r="I67" s="98">
        <f>IF(RES_hhdet_in_fec!I67=0,0,RES_hhdet_in_fec!I67*1000*11630/RES_hhdet_in_new!I64)</f>
        <v>3.8545302295340695</v>
      </c>
      <c r="J67" s="98">
        <f>IF(RES_hhdet_in_fec!J67=0,0,RES_hhdet_in_fec!J67*1000*11630/RES_hhdet_in_new!J64)</f>
        <v>3.4415172322532572</v>
      </c>
      <c r="K67" s="98">
        <f>IF(RES_hhdet_in_fec!K67=0,0,RES_hhdet_in_fec!K67*1000*11630/RES_hhdet_in_new!K64)</f>
        <v>4.4962275047862263</v>
      </c>
      <c r="L67" s="98">
        <f>IF(RES_hhdet_in_fec!L67=0,0,RES_hhdet_in_fec!L67*1000*11630/RES_hhdet_in_new!L64)</f>
        <v>5.8059695090741892</v>
      </c>
      <c r="M67" s="98">
        <f>IF(RES_hhdet_in_fec!M67=0,0,RES_hhdet_in_fec!M67*1000*11630/RES_hhdet_in_new!M64)</f>
        <v>5.5880879027097077</v>
      </c>
      <c r="N67" s="98">
        <f>IF(RES_hhdet_in_fec!N67=0,0,RES_hhdet_in_fec!N67*1000*11630/RES_hhdet_in_new!N64)</f>
        <v>6.3430554206964258</v>
      </c>
      <c r="O67" s="98">
        <f>IF(RES_hhdet_in_fec!O67=0,0,RES_hhdet_in_fec!O67*1000*11630/RES_hhdet_in_new!O64)</f>
        <v>9.1901204288665213</v>
      </c>
      <c r="P67" s="98">
        <f>IF(RES_hhdet_in_fec!P67=0,0,RES_hhdet_in_fec!P67*1000*11630/RES_hhdet_in_new!P64)</f>
        <v>7.5789302420802365</v>
      </c>
      <c r="Q67" s="98">
        <f>IF(RES_hhdet_in_fec!Q67=0,0,RES_hhdet_in_fec!Q67*1000*11630/RES_hhdet_in_new!Q64)</f>
        <v>19.439889037923251</v>
      </c>
      <c r="R67" s="98">
        <f>IF(RES_hhdet_in_fec!R67=0,0,RES_hhdet_in_fec!R67*1000*11630/RES_hhdet_in_new!R64)</f>
        <v>23.538071378240009</v>
      </c>
      <c r="S67" s="98">
        <f>IF(RES_hhdet_in_fec!S67=0,0,RES_hhdet_in_fec!S67*1000*11630/RES_hhdet_in_new!S64)</f>
        <v>27.226382314475885</v>
      </c>
      <c r="T67" s="98">
        <f>IF(RES_hhdet_in_fec!T67=0,0,RES_hhdet_in_fec!T67*1000*11630/RES_hhdet_in_new!T64)</f>
        <v>29.371408221545533</v>
      </c>
      <c r="U67" s="98">
        <f>IF(RES_hhdet_in_fec!U67=0,0,RES_hhdet_in_fec!U67*1000*11630/RES_hhdet_in_new!U64)</f>
        <v>26.552152315233794</v>
      </c>
      <c r="V67" s="98">
        <f>IF(RES_hhdet_in_fec!V67=0,0,RES_hhdet_in_fec!V67*1000*11630/RES_hhdet_in_new!V64)</f>
        <v>24.4363507394118</v>
      </c>
      <c r="W67" s="98">
        <f>IF(RES_hhdet_in_fec!W67=0,0,RES_hhdet_in_fec!W67*1000*11630/RES_hhdet_in_new!W64)</f>
        <v>15.848943356328844</v>
      </c>
      <c r="X67" s="98">
        <f>IF(RES_hhdet_in_fec!X67=0,0,RES_hhdet_in_fec!X67*1000*11630/RES_hhdet_in_new!X64)</f>
        <v>11.412532417656243</v>
      </c>
      <c r="Y67" s="98">
        <f>IF(RES_hhdet_in_fec!Y67=0,0,RES_hhdet_in_fec!Y67*1000*11630/RES_hhdet_in_new!Y64)</f>
        <v>6.6786108977658456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2307.8899262939144</v>
      </c>
      <c r="D68" s="122">
        <v>2192.8932268182443</v>
      </c>
      <c r="E68" s="122">
        <v>2286.5900394672235</v>
      </c>
      <c r="F68" s="122">
        <v>2185.8754813539203</v>
      </c>
      <c r="G68" s="122">
        <v>2274.5557606813468</v>
      </c>
      <c r="H68" s="122">
        <v>2219.8120523728544</v>
      </c>
      <c r="I68" s="122">
        <v>2077.415182681244</v>
      </c>
      <c r="J68" s="122">
        <v>2013.6624636573313</v>
      </c>
      <c r="K68" s="122">
        <v>1927.1576955426408</v>
      </c>
      <c r="L68" s="122">
        <v>2029.5561249142695</v>
      </c>
      <c r="M68" s="122">
        <v>1694.2210038606759</v>
      </c>
      <c r="N68" s="122">
        <v>1648.0326418419859</v>
      </c>
      <c r="O68" s="122">
        <v>1595.2591758582769</v>
      </c>
      <c r="P68" s="122">
        <v>1406.6390383371174</v>
      </c>
      <c r="Q68" s="122">
        <v>1428.7176722134891</v>
      </c>
      <c r="R68" s="122">
        <v>1537.2608624913489</v>
      </c>
      <c r="S68" s="122">
        <v>1594.2238487228881</v>
      </c>
      <c r="T68" s="122">
        <v>1515.8094415421299</v>
      </c>
      <c r="U68" s="122">
        <v>1450.4911912169939</v>
      </c>
      <c r="V68" s="122">
        <v>1538.5229394851706</v>
      </c>
      <c r="W68" s="122">
        <v>1492.7701777813525</v>
      </c>
      <c r="X68" s="122">
        <v>1234.8144246201093</v>
      </c>
      <c r="Y68" s="122">
        <v>1096.8389314727353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2327.0076803857964</v>
      </c>
      <c r="D69" s="98">
        <v>2197.1237351767159</v>
      </c>
      <c r="E69" s="98">
        <v>2305.1180487689717</v>
      </c>
      <c r="F69" s="98">
        <v>2202.9234725588558</v>
      </c>
      <c r="G69" s="98">
        <v>2307.3616236638186</v>
      </c>
      <c r="H69" s="98">
        <v>2220.1372991654771</v>
      </c>
      <c r="I69" s="98">
        <v>2077.9639941279115</v>
      </c>
      <c r="J69" s="98">
        <v>2039.1228107091513</v>
      </c>
      <c r="K69" s="98">
        <v>1927.9059868069635</v>
      </c>
      <c r="L69" s="98">
        <v>2030.6567403117263</v>
      </c>
      <c r="M69" s="98">
        <v>1695.1335777044087</v>
      </c>
      <c r="N69" s="98">
        <v>1651.1440845049096</v>
      </c>
      <c r="O69" s="98">
        <v>1595.6491635200407</v>
      </c>
      <c r="P69" s="98">
        <v>1396.2770174249338</v>
      </c>
      <c r="Q69" s="98">
        <v>1421.101107903293</v>
      </c>
      <c r="R69" s="98">
        <v>1536.2967247238773</v>
      </c>
      <c r="S69" s="98">
        <v>1593.4951806756308</v>
      </c>
      <c r="T69" s="98">
        <v>1512.6273707606895</v>
      </c>
      <c r="U69" s="98">
        <v>1443.487447365226</v>
      </c>
      <c r="V69" s="98">
        <v>1528.3311180111259</v>
      </c>
      <c r="W69" s="98">
        <v>1498.363861277965</v>
      </c>
      <c r="X69" s="98">
        <v>1205.2730114543201</v>
      </c>
      <c r="Y69" s="98">
        <v>1097.0216201165165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1777.7517604939098</v>
      </c>
      <c r="F70" s="98">
        <v>1709.991159377998</v>
      </c>
      <c r="G70" s="98">
        <v>1783.0262279377589</v>
      </c>
      <c r="H70" s="98">
        <v>1744.6032564373706</v>
      </c>
      <c r="I70" s="98">
        <v>1634.5243452208806</v>
      </c>
      <c r="J70" s="98">
        <v>1605.5759425609128</v>
      </c>
      <c r="K70" s="98">
        <v>1533.3242621854752</v>
      </c>
      <c r="L70" s="98">
        <v>1617.2451732359593</v>
      </c>
      <c r="M70" s="98">
        <v>1330.9493935849198</v>
      </c>
      <c r="N70" s="98">
        <v>1310.1535276965315</v>
      </c>
      <c r="O70" s="98">
        <v>1287.8159480492943</v>
      </c>
      <c r="P70" s="98">
        <v>0</v>
      </c>
      <c r="Q70" s="98">
        <v>1199.7709327744487</v>
      </c>
      <c r="R70" s="98">
        <v>1310.0166214967442</v>
      </c>
      <c r="S70" s="98">
        <v>1377.5582870255514</v>
      </c>
      <c r="T70" s="98">
        <v>1321.9357950071942</v>
      </c>
      <c r="U70" s="98">
        <v>1269.7653259005126</v>
      </c>
      <c r="V70" s="98">
        <v>1359.6818120446235</v>
      </c>
      <c r="W70" s="98">
        <v>1327.150994924162</v>
      </c>
      <c r="X70" s="98">
        <v>1075.7133923365511</v>
      </c>
      <c r="Y70" s="98">
        <v>974.93405086199277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1126.9450667051422</v>
      </c>
      <c r="F71" s="101">
        <v>1084.4714312730989</v>
      </c>
      <c r="G71" s="101">
        <v>1097.7827867901069</v>
      </c>
      <c r="H71" s="101">
        <v>1103.8315119486431</v>
      </c>
      <c r="I71" s="101">
        <v>1017.2516122248572</v>
      </c>
      <c r="J71" s="101">
        <v>980.12812343501002</v>
      </c>
      <c r="K71" s="101">
        <v>941.76084178599308</v>
      </c>
      <c r="L71" s="101">
        <v>970.67348400181618</v>
      </c>
      <c r="M71" s="101">
        <v>724.52574706433813</v>
      </c>
      <c r="N71" s="101">
        <v>687.05939520230925</v>
      </c>
      <c r="O71" s="101">
        <v>647.32394935358229</v>
      </c>
      <c r="P71" s="101">
        <v>0</v>
      </c>
      <c r="Q71" s="101">
        <v>575.96832498079004</v>
      </c>
      <c r="R71" s="101">
        <v>605.23122494532981</v>
      </c>
      <c r="S71" s="101">
        <v>648.0008837428976</v>
      </c>
      <c r="T71" s="101">
        <v>629.59383556238629</v>
      </c>
      <c r="U71" s="101">
        <v>599.50483983147558</v>
      </c>
      <c r="V71" s="101">
        <v>673.04894797395752</v>
      </c>
      <c r="W71" s="101">
        <v>590.51349654014132</v>
      </c>
      <c r="X71" s="101">
        <v>508.45096154873369</v>
      </c>
      <c r="Y71" s="101">
        <v>409.94556134741066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650.80669378876757</v>
      </c>
      <c r="F72" s="104">
        <v>625.51972810489929</v>
      </c>
      <c r="G72" s="104">
        <v>685.24344114765177</v>
      </c>
      <c r="H72" s="104">
        <v>640.77174448872745</v>
      </c>
      <c r="I72" s="104">
        <v>617.27273299602314</v>
      </c>
      <c r="J72" s="104">
        <v>625.44781912590292</v>
      </c>
      <c r="K72" s="104">
        <v>591.5634203994822</v>
      </c>
      <c r="L72" s="104">
        <v>646.57168923414326</v>
      </c>
      <c r="M72" s="104">
        <v>606.42364652058166</v>
      </c>
      <c r="N72" s="104">
        <v>623.09413249422209</v>
      </c>
      <c r="O72" s="104">
        <v>640.49199869571214</v>
      </c>
      <c r="P72" s="104">
        <v>0</v>
      </c>
      <c r="Q72" s="104">
        <v>623.80260779365858</v>
      </c>
      <c r="R72" s="104">
        <v>704.78539655141412</v>
      </c>
      <c r="S72" s="104">
        <v>729.55740328265404</v>
      </c>
      <c r="T72" s="104">
        <v>692.3419594448078</v>
      </c>
      <c r="U72" s="104">
        <v>670.26048606903703</v>
      </c>
      <c r="V72" s="104">
        <v>686.6328640706663</v>
      </c>
      <c r="W72" s="104">
        <v>736.63749838402066</v>
      </c>
      <c r="X72" s="104">
        <v>567.26243078781761</v>
      </c>
      <c r="Y72" s="104">
        <v>564.98848951458206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1998.5556378964568</v>
      </c>
      <c r="D73" s="101">
        <v>1994.9141284671557</v>
      </c>
      <c r="E73" s="101">
        <v>2049.3356250470047</v>
      </c>
      <c r="F73" s="101">
        <v>2010.1936556822293</v>
      </c>
      <c r="G73" s="101">
        <v>2030.7763098630826</v>
      </c>
      <c r="H73" s="101">
        <v>0</v>
      </c>
      <c r="I73" s="101">
        <v>0</v>
      </c>
      <c r="J73" s="101">
        <v>1929.945306972445</v>
      </c>
      <c r="K73" s="101">
        <v>0</v>
      </c>
      <c r="L73" s="101">
        <v>0</v>
      </c>
      <c r="M73" s="101">
        <v>1729.7957136246532</v>
      </c>
      <c r="N73" s="101">
        <v>1665.5371661600757</v>
      </c>
      <c r="O73" s="101">
        <v>0</v>
      </c>
      <c r="P73" s="101">
        <v>1598.4449223339561</v>
      </c>
      <c r="Q73" s="101">
        <v>1576.6866777554658</v>
      </c>
      <c r="R73" s="101">
        <v>1589.998295134676</v>
      </c>
      <c r="S73" s="101">
        <v>1665.0283349745398</v>
      </c>
      <c r="T73" s="101">
        <v>1638.2181391690206</v>
      </c>
      <c r="U73" s="101">
        <v>1594.876552638596</v>
      </c>
      <c r="V73" s="101">
        <v>1661.9371215736498</v>
      </c>
      <c r="W73" s="101">
        <v>1482.3220359048391</v>
      </c>
      <c r="X73" s="101">
        <v>1363.6156790726684</v>
      </c>
      <c r="Y73" s="101">
        <v>1122.9934563456623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1641.3422752034301</v>
      </c>
      <c r="F74" s="104">
        <v>1614.0620203465733</v>
      </c>
      <c r="G74" s="104">
        <v>1618.9508157709895</v>
      </c>
      <c r="H74" s="104">
        <v>0</v>
      </c>
      <c r="I74" s="104">
        <v>0</v>
      </c>
      <c r="J74" s="104">
        <v>1548.6043914378401</v>
      </c>
      <c r="K74" s="104">
        <v>0</v>
      </c>
      <c r="L74" s="104">
        <v>0</v>
      </c>
      <c r="M74" s="104">
        <v>1364.7463650574234</v>
      </c>
      <c r="N74" s="104">
        <v>1315.5787138514647</v>
      </c>
      <c r="O74" s="104">
        <v>0</v>
      </c>
      <c r="P74" s="104">
        <v>1301.5293405602549</v>
      </c>
      <c r="Q74" s="104">
        <v>1286.3136664511487</v>
      </c>
      <c r="R74" s="104">
        <v>1303.010086693844</v>
      </c>
      <c r="S74" s="104">
        <v>1382.861119702849</v>
      </c>
      <c r="T74" s="104">
        <v>1376.9008008207488</v>
      </c>
      <c r="U74" s="104">
        <v>1350.8418221200729</v>
      </c>
      <c r="V74" s="104">
        <v>1428.7537119591577</v>
      </c>
      <c r="W74" s="104">
        <v>1265.8842059999404</v>
      </c>
      <c r="X74" s="104">
        <v>1184.7823617819322</v>
      </c>
      <c r="Y74" s="104">
        <v>970.98514130484728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1001.4459267545454</v>
      </c>
      <c r="F75" s="98">
        <v>989.17726580311432</v>
      </c>
      <c r="G75" s="98">
        <v>965.28535266474148</v>
      </c>
      <c r="H75" s="98">
        <v>0</v>
      </c>
      <c r="I75" s="98">
        <v>0</v>
      </c>
      <c r="J75" s="98">
        <v>926.8420298117461</v>
      </c>
      <c r="K75" s="98">
        <v>0</v>
      </c>
      <c r="L75" s="98">
        <v>0</v>
      </c>
      <c r="M75" s="98">
        <v>739.2181682174803</v>
      </c>
      <c r="N75" s="98">
        <v>692.37991743656448</v>
      </c>
      <c r="O75" s="98">
        <v>0</v>
      </c>
      <c r="P75" s="98">
        <v>691.40951713993263</v>
      </c>
      <c r="Q75" s="98">
        <v>639.25736114489303</v>
      </c>
      <c r="R75" s="98">
        <v>625.84649460788341</v>
      </c>
      <c r="S75" s="98">
        <v>677.32526092992168</v>
      </c>
      <c r="T75" s="98">
        <v>682.89362204872941</v>
      </c>
      <c r="U75" s="98">
        <v>663.64003176737742</v>
      </c>
      <c r="V75" s="98">
        <v>733.18342501473296</v>
      </c>
      <c r="W75" s="98">
        <v>583.32578974343221</v>
      </c>
      <c r="X75" s="98">
        <v>576.37699598805193</v>
      </c>
      <c r="Y75" s="98">
        <v>417.68125445814781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639.89634844888451</v>
      </c>
      <c r="F76" s="98">
        <v>624.88475454345905</v>
      </c>
      <c r="G76" s="98">
        <v>653.66546310624813</v>
      </c>
      <c r="H76" s="98">
        <v>0</v>
      </c>
      <c r="I76" s="98">
        <v>0</v>
      </c>
      <c r="J76" s="98">
        <v>621.76236162609428</v>
      </c>
      <c r="K76" s="98">
        <v>0</v>
      </c>
      <c r="L76" s="98">
        <v>0</v>
      </c>
      <c r="M76" s="98">
        <v>625.52819683994312</v>
      </c>
      <c r="N76" s="98">
        <v>623.19879641490024</v>
      </c>
      <c r="O76" s="98">
        <v>0</v>
      </c>
      <c r="P76" s="98">
        <v>610.11982342032218</v>
      </c>
      <c r="Q76" s="98">
        <v>647.05630530625592</v>
      </c>
      <c r="R76" s="98">
        <v>677.16359208596054</v>
      </c>
      <c r="S76" s="98">
        <v>705.53585877292721</v>
      </c>
      <c r="T76" s="98">
        <v>694.0071787720193</v>
      </c>
      <c r="U76" s="98">
        <v>687.20179035269553</v>
      </c>
      <c r="V76" s="98">
        <v>695.57028694442499</v>
      </c>
      <c r="W76" s="98">
        <v>682.55841625650794</v>
      </c>
      <c r="X76" s="98">
        <v>608.40536579388015</v>
      </c>
      <c r="Y76" s="98">
        <v>553.30388684669947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1022.4142987658441</v>
      </c>
      <c r="D77" s="122">
        <v>996.3685996675797</v>
      </c>
      <c r="E77" s="122">
        <v>1055.5995759895459</v>
      </c>
      <c r="F77" s="122">
        <v>1042.4439879592626</v>
      </c>
      <c r="G77" s="122">
        <v>1068.5643428644676</v>
      </c>
      <c r="H77" s="122">
        <v>1145.6659773620117</v>
      </c>
      <c r="I77" s="122">
        <v>998.62646542200525</v>
      </c>
      <c r="J77" s="122">
        <v>1035.1187014544232</v>
      </c>
      <c r="K77" s="122">
        <v>1111.4085374653146</v>
      </c>
      <c r="L77" s="122">
        <v>1200.644816300274</v>
      </c>
      <c r="M77" s="122">
        <v>1038.9696507995311</v>
      </c>
      <c r="N77" s="122">
        <v>1110.6340611166202</v>
      </c>
      <c r="O77" s="122">
        <v>1127.7309179571375</v>
      </c>
      <c r="P77" s="122">
        <v>926.18143210821756</v>
      </c>
      <c r="Q77" s="122">
        <v>1039.5463761328069</v>
      </c>
      <c r="R77" s="122">
        <v>1103.2030948926576</v>
      </c>
      <c r="S77" s="122">
        <v>1077.805796544181</v>
      </c>
      <c r="T77" s="122">
        <v>992.14333168786072</v>
      </c>
      <c r="U77" s="122">
        <v>936.0473654678932</v>
      </c>
      <c r="V77" s="122">
        <v>1006.135643412785</v>
      </c>
      <c r="W77" s="122">
        <v>1210.0479296949097</v>
      </c>
      <c r="X77" s="122">
        <v>885.95688656583911</v>
      </c>
      <c r="Y77" s="122">
        <v>908.1211200104334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1054.361111227837</v>
      </c>
      <c r="D78" s="98">
        <v>999.91782778629874</v>
      </c>
      <c r="E78" s="98">
        <v>1068.6676311374245</v>
      </c>
      <c r="F78" s="98">
        <v>1057.7311609819715</v>
      </c>
      <c r="G78" s="98">
        <v>1098.3384077377159</v>
      </c>
      <c r="H78" s="98">
        <v>1150.460253444357</v>
      </c>
      <c r="I78" s="98">
        <v>1007.0863225069461</v>
      </c>
      <c r="J78" s="98">
        <v>1070.5583492102253</v>
      </c>
      <c r="K78" s="98">
        <v>1123.9277776265824</v>
      </c>
      <c r="L78" s="98">
        <v>1242.6331997051952</v>
      </c>
      <c r="M78" s="98">
        <v>1043.7956924917653</v>
      </c>
      <c r="N78" s="98">
        <v>1136.6339794418716</v>
      </c>
      <c r="O78" s="98">
        <v>1168.8254773103117</v>
      </c>
      <c r="P78" s="98">
        <v>932.57383373763867</v>
      </c>
      <c r="Q78" s="98">
        <v>1042.3748020494647</v>
      </c>
      <c r="R78" s="98">
        <v>1108.6495256098347</v>
      </c>
      <c r="S78" s="98">
        <v>1084.7486864311554</v>
      </c>
      <c r="T78" s="98">
        <v>1001.7141814931364</v>
      </c>
      <c r="U78" s="98">
        <v>949.25867941137039</v>
      </c>
      <c r="V78" s="98">
        <v>1038.0031934970007</v>
      </c>
      <c r="W78" s="98">
        <v>1269.1471708439794</v>
      </c>
      <c r="X78" s="98">
        <v>926.43035939328888</v>
      </c>
      <c r="Y78" s="98">
        <v>991.57706491603801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789.92994750252365</v>
      </c>
      <c r="D79" s="33">
        <v>785.78276934410576</v>
      </c>
      <c r="E79" s="33">
        <v>811.86226914445763</v>
      </c>
      <c r="F79" s="33">
        <v>798.35197174886912</v>
      </c>
      <c r="G79" s="33">
        <v>817.48787550623035</v>
      </c>
      <c r="H79" s="33">
        <v>872.4601482615484</v>
      </c>
      <c r="I79" s="33">
        <v>788.34825771871829</v>
      </c>
      <c r="J79" s="33">
        <v>826.10575665448607</v>
      </c>
      <c r="K79" s="33">
        <v>880.514909799365</v>
      </c>
      <c r="L79" s="33">
        <v>911.78398920382938</v>
      </c>
      <c r="M79" s="33">
        <v>807.32666416777465</v>
      </c>
      <c r="N79" s="33">
        <v>861.01669968789963</v>
      </c>
      <c r="O79" s="33">
        <v>867.65325935397186</v>
      </c>
      <c r="P79" s="33">
        <v>733.28739125367588</v>
      </c>
      <c r="Q79" s="33">
        <v>787.48725932061177</v>
      </c>
      <c r="R79" s="33">
        <v>786.74687265637465</v>
      </c>
      <c r="S79" s="33">
        <v>776.49597916518121</v>
      </c>
      <c r="T79" s="33">
        <v>724.08947235387382</v>
      </c>
      <c r="U79" s="33">
        <v>692.50713912961055</v>
      </c>
      <c r="V79" s="33">
        <v>722.30411389558844</v>
      </c>
      <c r="W79" s="33">
        <v>845.99997581149171</v>
      </c>
      <c r="X79" s="33">
        <v>697.47588650060914</v>
      </c>
      <c r="Y79" s="33">
        <v>677.58592499709835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19338.024005118365</v>
      </c>
      <c r="D81" s="117">
        <f t="shared" si="28"/>
        <v>18837.66816232758</v>
      </c>
      <c r="E81" s="117">
        <f t="shared" si="28"/>
        <v>18384.28702882948</v>
      </c>
      <c r="F81" s="117">
        <f t="shared" si="28"/>
        <v>17855.044906056388</v>
      </c>
      <c r="G81" s="117">
        <f t="shared" si="28"/>
        <v>17240.645217701636</v>
      </c>
      <c r="H81" s="117">
        <f t="shared" si="28"/>
        <v>17041.984172696448</v>
      </c>
      <c r="I81" s="117">
        <f t="shared" si="28"/>
        <v>16336.548254619036</v>
      </c>
      <c r="J81" s="117">
        <f t="shared" si="28"/>
        <v>16237.123964126216</v>
      </c>
      <c r="K81" s="117">
        <f t="shared" si="28"/>
        <v>16608.5413666114</v>
      </c>
      <c r="L81" s="117">
        <f t="shared" si="28"/>
        <v>16929.340673860661</v>
      </c>
      <c r="M81" s="117">
        <f t="shared" si="28"/>
        <v>16523.898590237739</v>
      </c>
      <c r="N81" s="117">
        <f t="shared" si="28"/>
        <v>16387.806569861092</v>
      </c>
      <c r="O81" s="117">
        <f t="shared" si="28"/>
        <v>15738.470940927038</v>
      </c>
      <c r="P81" s="117">
        <f t="shared" si="28"/>
        <v>14800.403359633759</v>
      </c>
      <c r="Q81" s="117">
        <f t="shared" si="28"/>
        <v>14327.09194259403</v>
      </c>
      <c r="R81" s="117">
        <f t="shared" ref="R81:V81" si="29">R82+R85+R87+R100</f>
        <v>13788.962745326211</v>
      </c>
      <c r="S81" s="117">
        <f t="shared" si="29"/>
        <v>13313.789142686794</v>
      </c>
      <c r="T81" s="117">
        <f t="shared" si="29"/>
        <v>12599.021449347814</v>
      </c>
      <c r="U81" s="117">
        <f t="shared" si="29"/>
        <v>12001.512677414483</v>
      </c>
      <c r="V81" s="117">
        <f t="shared" si="29"/>
        <v>11346.381867462436</v>
      </c>
      <c r="W81" s="117">
        <f t="shared" ref="W81:Y81" si="30">W82+W85+W87+W100</f>
        <v>10557.983366652928</v>
      </c>
      <c r="X81" s="117">
        <f t="shared" si="30"/>
        <v>8093.7524389855707</v>
      </c>
      <c r="Y81" s="117">
        <f t="shared" si="30"/>
        <v>5479.4441941516352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16521.186290660709</v>
      </c>
      <c r="D82" s="122">
        <f t="shared" si="31"/>
        <v>16034.790341593123</v>
      </c>
      <c r="E82" s="122">
        <f t="shared" si="31"/>
        <v>15547.455703084264</v>
      </c>
      <c r="F82" s="122">
        <f t="shared" si="31"/>
        <v>15025.61702616494</v>
      </c>
      <c r="G82" s="122">
        <f t="shared" si="31"/>
        <v>14377.405681923216</v>
      </c>
      <c r="H82" s="122">
        <f t="shared" si="31"/>
        <v>14070.323696367939</v>
      </c>
      <c r="I82" s="122">
        <f t="shared" si="31"/>
        <v>13556.322154815451</v>
      </c>
      <c r="J82" s="122">
        <f t="shared" si="31"/>
        <v>13489.379278533013</v>
      </c>
      <c r="K82" s="122">
        <f t="shared" si="31"/>
        <v>13895.984366549004</v>
      </c>
      <c r="L82" s="122">
        <f t="shared" si="31"/>
        <v>14177.340935994875</v>
      </c>
      <c r="M82" s="122">
        <f t="shared" si="31"/>
        <v>14005.360083782934</v>
      </c>
      <c r="N82" s="122">
        <f t="shared" si="31"/>
        <v>13870.341243564131</v>
      </c>
      <c r="O82" s="122">
        <f t="shared" si="31"/>
        <v>13310.846552764464</v>
      </c>
      <c r="P82" s="122">
        <f t="shared" si="31"/>
        <v>12441.370236914328</v>
      </c>
      <c r="Q82" s="122">
        <f t="shared" si="31"/>
        <v>11980.774644225199</v>
      </c>
      <c r="R82" s="122">
        <f t="shared" ref="R82:V82" si="32">SUM(R83:R84)</f>
        <v>11413.009838213751</v>
      </c>
      <c r="S82" s="122">
        <f t="shared" si="32"/>
        <v>10866.464518594466</v>
      </c>
      <c r="T82" s="122">
        <f t="shared" si="32"/>
        <v>10215.255402186051</v>
      </c>
      <c r="U82" s="122">
        <f t="shared" si="32"/>
        <v>9697.2671931541427</v>
      </c>
      <c r="V82" s="122">
        <f t="shared" si="32"/>
        <v>8972.4004119147066</v>
      </c>
      <c r="W82" s="122">
        <f t="shared" ref="W82:Y82" si="33">SUM(W83:W84)</f>
        <v>8228.6762500637851</v>
      </c>
      <c r="X82" s="122">
        <f t="shared" si="33"/>
        <v>6080.5943429736972</v>
      </c>
      <c r="Y82" s="122">
        <f t="shared" si="33"/>
        <v>3676.9427572711984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16447.662726268471</v>
      </c>
      <c r="D83" s="98">
        <v>15964.435046426343</v>
      </c>
      <c r="E83" s="98">
        <v>15478.633649227208</v>
      </c>
      <c r="F83" s="98">
        <v>14959.305917824868</v>
      </c>
      <c r="G83" s="98">
        <v>14313.9666629693</v>
      </c>
      <c r="H83" s="98">
        <v>14007.509750850875</v>
      </c>
      <c r="I83" s="98">
        <v>13497.244099941976</v>
      </c>
      <c r="J83" s="98">
        <v>13430.247930693587</v>
      </c>
      <c r="K83" s="98">
        <v>13834.415750865333</v>
      </c>
      <c r="L83" s="98">
        <v>14112.336796878537</v>
      </c>
      <c r="M83" s="98">
        <v>13943.779443150543</v>
      </c>
      <c r="N83" s="98">
        <v>13808.003440274542</v>
      </c>
      <c r="O83" s="98">
        <v>13250.492576883615</v>
      </c>
      <c r="P83" s="98">
        <v>12386.882916941611</v>
      </c>
      <c r="Q83" s="98">
        <v>11927.134675976142</v>
      </c>
      <c r="R83" s="98">
        <v>11360.708091463421</v>
      </c>
      <c r="S83" s="98">
        <v>10815.649169518336</v>
      </c>
      <c r="T83" s="98">
        <v>10167.085866621048</v>
      </c>
      <c r="U83" s="98">
        <v>9650.5836334708947</v>
      </c>
      <c r="V83" s="98">
        <v>8928.4588351645889</v>
      </c>
      <c r="W83" s="98">
        <v>8188.2041658660964</v>
      </c>
      <c r="X83" s="98">
        <v>6050.8670137752651</v>
      </c>
      <c r="Y83" s="98">
        <v>3659.0572539112459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73.523564392237688</v>
      </c>
      <c r="D84" s="98">
        <v>70.355295166780891</v>
      </c>
      <c r="E84" s="98">
        <v>68.822053857056858</v>
      </c>
      <c r="F84" s="98">
        <v>66.311108340072579</v>
      </c>
      <c r="G84" s="98">
        <v>63.439018953915919</v>
      </c>
      <c r="H84" s="98">
        <v>62.813945517064546</v>
      </c>
      <c r="I84" s="98">
        <v>59.078054873474642</v>
      </c>
      <c r="J84" s="98">
        <v>59.131347839426333</v>
      </c>
      <c r="K84" s="98">
        <v>61.568615683671474</v>
      </c>
      <c r="L84" s="98">
        <v>65.004139116338351</v>
      </c>
      <c r="M84" s="98">
        <v>61.580640632392338</v>
      </c>
      <c r="N84" s="98">
        <v>62.337803289588756</v>
      </c>
      <c r="O84" s="98">
        <v>60.35397588084939</v>
      </c>
      <c r="P84" s="98">
        <v>54.487319972717088</v>
      </c>
      <c r="Q84" s="98">
        <v>53.639968249057823</v>
      </c>
      <c r="R84" s="98">
        <v>52.301746750330999</v>
      </c>
      <c r="S84" s="98">
        <v>50.815349076129721</v>
      </c>
      <c r="T84" s="98">
        <v>48.169535565003407</v>
      </c>
      <c r="U84" s="98">
        <v>46.683559683248397</v>
      </c>
      <c r="V84" s="98">
        <v>43.941576750118429</v>
      </c>
      <c r="W84" s="98">
        <v>40.472084197688396</v>
      </c>
      <c r="X84" s="98">
        <v>29.727329198432422</v>
      </c>
      <c r="Y84" s="98">
        <v>17.885503359952722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1.2938115006028159</v>
      </c>
      <c r="F85" s="122">
        <f t="shared" si="34"/>
        <v>2.7732908843972548</v>
      </c>
      <c r="G85" s="122">
        <f t="shared" si="34"/>
        <v>3.5038697110273618</v>
      </c>
      <c r="H85" s="122">
        <f t="shared" si="34"/>
        <v>4.1065992233772421</v>
      </c>
      <c r="I85" s="122">
        <f t="shared" si="34"/>
        <v>3.8568751047662624</v>
      </c>
      <c r="J85" s="122">
        <f t="shared" si="34"/>
        <v>3.4372727056354</v>
      </c>
      <c r="K85" s="122">
        <f t="shared" si="34"/>
        <v>4.4885940094577084</v>
      </c>
      <c r="L85" s="122">
        <f t="shared" si="34"/>
        <v>5.7946684911851296</v>
      </c>
      <c r="M85" s="122">
        <f t="shared" si="34"/>
        <v>5.5828614097658367</v>
      </c>
      <c r="N85" s="122">
        <f t="shared" si="34"/>
        <v>6.3441228553877531</v>
      </c>
      <c r="O85" s="122">
        <f t="shared" si="34"/>
        <v>9.1908625030385291</v>
      </c>
      <c r="P85" s="122">
        <f t="shared" si="34"/>
        <v>7.5769706158993797</v>
      </c>
      <c r="Q85" s="122">
        <f t="shared" si="34"/>
        <v>19.419279325099815</v>
      </c>
      <c r="R85" s="122">
        <f t="shared" si="34"/>
        <v>23.551649319201331</v>
      </c>
      <c r="S85" s="122">
        <f t="shared" si="34"/>
        <v>27.224167440029927</v>
      </c>
      <c r="T85" s="122">
        <f t="shared" si="34"/>
        <v>29.368646487648935</v>
      </c>
      <c r="U85" s="122">
        <f t="shared" si="34"/>
        <v>26.547506410720572</v>
      </c>
      <c r="V85" s="122">
        <f t="shared" si="34"/>
        <v>24.437650853064341</v>
      </c>
      <c r="W85" s="122">
        <f t="shared" si="34"/>
        <v>15.853321882049288</v>
      </c>
      <c r="X85" s="122">
        <f t="shared" si="34"/>
        <v>11.407901921601242</v>
      </c>
      <c r="Y85" s="122">
        <f t="shared" si="34"/>
        <v>6.6781511972445591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</v>
      </c>
      <c r="E86" s="98">
        <f>IF(RES_hhdet_in_fec!E86=0,0,RES_hhdet_in_fec!E86*1000*11630/RES_hhdet_in_new!E83)</f>
        <v>1.2938115006028159</v>
      </c>
      <c r="F86" s="98">
        <f>IF(RES_hhdet_in_fec!F86=0,0,RES_hhdet_in_fec!F86*1000*11630/RES_hhdet_in_new!F83)</f>
        <v>2.7732908843972548</v>
      </c>
      <c r="G86" s="98">
        <f>IF(RES_hhdet_in_fec!G86=0,0,RES_hhdet_in_fec!G86*1000*11630/RES_hhdet_in_new!G83)</f>
        <v>3.5038697110273618</v>
      </c>
      <c r="H86" s="98">
        <f>IF(RES_hhdet_in_fec!H86=0,0,RES_hhdet_in_fec!H86*1000*11630/RES_hhdet_in_new!H83)</f>
        <v>4.1065992233772421</v>
      </c>
      <c r="I86" s="98">
        <f>IF(RES_hhdet_in_fec!I86=0,0,RES_hhdet_in_fec!I86*1000*11630/RES_hhdet_in_new!I83)</f>
        <v>3.8568751047662624</v>
      </c>
      <c r="J86" s="98">
        <f>IF(RES_hhdet_in_fec!J86=0,0,RES_hhdet_in_fec!J86*1000*11630/RES_hhdet_in_new!J83)</f>
        <v>3.4372727056354</v>
      </c>
      <c r="K86" s="98">
        <f>IF(RES_hhdet_in_fec!K86=0,0,RES_hhdet_in_fec!K86*1000*11630/RES_hhdet_in_new!K83)</f>
        <v>4.4885940094577084</v>
      </c>
      <c r="L86" s="98">
        <f>IF(RES_hhdet_in_fec!L86=0,0,RES_hhdet_in_fec!L86*1000*11630/RES_hhdet_in_new!L83)</f>
        <v>5.7946684911851296</v>
      </c>
      <c r="M86" s="98">
        <f>IF(RES_hhdet_in_fec!M86=0,0,RES_hhdet_in_fec!M86*1000*11630/RES_hhdet_in_new!M83)</f>
        <v>5.5828614097658367</v>
      </c>
      <c r="N86" s="98">
        <f>IF(RES_hhdet_in_fec!N86=0,0,RES_hhdet_in_fec!N86*1000*11630/RES_hhdet_in_new!N83)</f>
        <v>6.3441228553877531</v>
      </c>
      <c r="O86" s="98">
        <f>IF(RES_hhdet_in_fec!O86=0,0,RES_hhdet_in_fec!O86*1000*11630/RES_hhdet_in_new!O83)</f>
        <v>9.1908625030385291</v>
      </c>
      <c r="P86" s="98">
        <f>IF(RES_hhdet_in_fec!P86=0,0,RES_hhdet_in_fec!P86*1000*11630/RES_hhdet_in_new!P83)</f>
        <v>7.5769706158993797</v>
      </c>
      <c r="Q86" s="98">
        <f>IF(RES_hhdet_in_fec!Q86=0,0,RES_hhdet_in_fec!Q86*1000*11630/RES_hhdet_in_new!Q83)</f>
        <v>19.419279325099815</v>
      </c>
      <c r="R86" s="98">
        <f>IF(RES_hhdet_in_fec!R86=0,0,RES_hhdet_in_fec!R86*1000*11630/RES_hhdet_in_new!R83)</f>
        <v>23.551649319201331</v>
      </c>
      <c r="S86" s="98">
        <f>IF(RES_hhdet_in_fec!S86=0,0,RES_hhdet_in_fec!S86*1000*11630/RES_hhdet_in_new!S83)</f>
        <v>27.224167440029927</v>
      </c>
      <c r="T86" s="98">
        <f>IF(RES_hhdet_in_fec!T86=0,0,RES_hhdet_in_fec!T86*1000*11630/RES_hhdet_in_new!T83)</f>
        <v>29.368646487648935</v>
      </c>
      <c r="U86" s="98">
        <f>IF(RES_hhdet_in_fec!U86=0,0,RES_hhdet_in_fec!U86*1000*11630/RES_hhdet_in_new!U83)</f>
        <v>26.547506410720572</v>
      </c>
      <c r="V86" s="98">
        <f>IF(RES_hhdet_in_fec!V86=0,0,RES_hhdet_in_fec!V86*1000*11630/RES_hhdet_in_new!V83)</f>
        <v>24.437650853064341</v>
      </c>
      <c r="W86" s="98">
        <f>IF(RES_hhdet_in_fec!W86=0,0,RES_hhdet_in_fec!W86*1000*11630/RES_hhdet_in_new!W83)</f>
        <v>15.853321882049288</v>
      </c>
      <c r="X86" s="98">
        <f>IF(RES_hhdet_in_fec!X86=0,0,RES_hhdet_in_fec!X86*1000*11630/RES_hhdet_in_new!X83)</f>
        <v>11.407901921601242</v>
      </c>
      <c r="Y86" s="98">
        <f>IF(RES_hhdet_in_fec!Y86=0,0,RES_hhdet_in_fec!Y86*1000*11630/RES_hhdet_in_new!Y83)</f>
        <v>6.6781511972445591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2002.883897660412</v>
      </c>
      <c r="D87" s="122">
        <v>2005.3427723131724</v>
      </c>
      <c r="E87" s="122">
        <v>2013.3166477208538</v>
      </c>
      <c r="F87" s="122">
        <v>2009.9113413865641</v>
      </c>
      <c r="G87" s="122">
        <v>2033.8153332413265</v>
      </c>
      <c r="H87" s="122">
        <v>2080.2918594492307</v>
      </c>
      <c r="I87" s="122">
        <v>1982.1918560041279</v>
      </c>
      <c r="J87" s="122">
        <v>1905.52244278752</v>
      </c>
      <c r="K87" s="122">
        <v>1839.4225626042874</v>
      </c>
      <c r="L87" s="122">
        <v>1827.3540573999842</v>
      </c>
      <c r="M87" s="122">
        <v>1671.6120515201403</v>
      </c>
      <c r="N87" s="122">
        <v>1616.2392240537165</v>
      </c>
      <c r="O87" s="122">
        <v>1544.2537983285044</v>
      </c>
      <c r="P87" s="122">
        <v>1566.8914811929274</v>
      </c>
      <c r="Q87" s="122">
        <v>1529.4345389305133</v>
      </c>
      <c r="R87" s="122">
        <v>1550.7054834651467</v>
      </c>
      <c r="S87" s="122">
        <v>1630.6351315224531</v>
      </c>
      <c r="T87" s="122">
        <v>1604.4302400977497</v>
      </c>
      <c r="U87" s="122">
        <v>1563.8142642213265</v>
      </c>
      <c r="V87" s="122">
        <v>1602.478462798616</v>
      </c>
      <c r="W87" s="122">
        <v>1464.4051883166833</v>
      </c>
      <c r="X87" s="122">
        <v>1303.5052098017788</v>
      </c>
      <c r="Y87" s="122">
        <v>1115.7009355727951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2194.128856860355</v>
      </c>
      <c r="D88" s="98">
        <v>2215.2036782278224</v>
      </c>
      <c r="E88" s="98">
        <v>2175.0074983546701</v>
      </c>
      <c r="F88" s="98">
        <v>2087.2432887478171</v>
      </c>
      <c r="G88" s="98">
        <v>2168.2719431201849</v>
      </c>
      <c r="H88" s="98">
        <v>2032.4359410515967</v>
      </c>
      <c r="I88" s="98">
        <v>2007.5700230761242</v>
      </c>
      <c r="J88" s="98">
        <v>1943.5222207640441</v>
      </c>
      <c r="K88" s="98">
        <v>1850.5277951375401</v>
      </c>
      <c r="L88" s="98">
        <v>1692.3424448644191</v>
      </c>
      <c r="M88" s="98">
        <v>1613.6775198033777</v>
      </c>
      <c r="N88" s="98">
        <v>1534.2973645505638</v>
      </c>
      <c r="O88" s="98">
        <v>1448.0444028141062</v>
      </c>
      <c r="P88" s="98">
        <v>1603.3483691869728</v>
      </c>
      <c r="Q88" s="98">
        <v>1422.3554027782284</v>
      </c>
      <c r="R88" s="98">
        <v>1534.868272148183</v>
      </c>
      <c r="S88" s="98">
        <v>1636.7271518992063</v>
      </c>
      <c r="T88" s="98">
        <v>1615.7002313196749</v>
      </c>
      <c r="U88" s="98">
        <v>1546.7309861943331</v>
      </c>
      <c r="V88" s="98">
        <v>1483.5892806584734</v>
      </c>
      <c r="W88" s="98">
        <v>1483.1025436160717</v>
      </c>
      <c r="X88" s="98">
        <v>1278.9724013498212</v>
      </c>
      <c r="Y88" s="98">
        <v>1149.7288094196635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1693.5224815277936</v>
      </c>
      <c r="F89" s="98">
        <v>1642.3672879278497</v>
      </c>
      <c r="G89" s="98">
        <v>1706.1042062199951</v>
      </c>
      <c r="H89" s="98">
        <v>1630.5922746893157</v>
      </c>
      <c r="I89" s="98">
        <v>1618.91910796714</v>
      </c>
      <c r="J89" s="98">
        <v>1574.2140388237842</v>
      </c>
      <c r="K89" s="98">
        <v>1517.1895971265415</v>
      </c>
      <c r="L89" s="98">
        <v>1392.7537487528355</v>
      </c>
      <c r="M89" s="98">
        <v>1312.119433630151</v>
      </c>
      <c r="N89" s="98">
        <v>1250.936113454859</v>
      </c>
      <c r="O89" s="98">
        <v>1182.7200969998848</v>
      </c>
      <c r="P89" s="98">
        <v>1330.7905917089884</v>
      </c>
      <c r="Q89" s="98">
        <v>0</v>
      </c>
      <c r="R89" s="98">
        <v>1275.8969547371769</v>
      </c>
      <c r="S89" s="98">
        <v>1381.2058205864003</v>
      </c>
      <c r="T89" s="98">
        <v>1382.5645043569687</v>
      </c>
      <c r="U89" s="98">
        <v>1336.0679587565803</v>
      </c>
      <c r="V89" s="98">
        <v>1299.5495460544446</v>
      </c>
      <c r="W89" s="98">
        <v>1293.8127626142982</v>
      </c>
      <c r="X89" s="98">
        <v>1129.2473153026808</v>
      </c>
      <c r="Y89" s="98">
        <v>1010.7296025768088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1062.4028829872111</v>
      </c>
      <c r="F90" s="101">
        <v>1026.8207081549513</v>
      </c>
      <c r="G90" s="101">
        <v>1030.658021259678</v>
      </c>
      <c r="H90" s="101">
        <v>1009.779102658151</v>
      </c>
      <c r="I90" s="101">
        <v>982.4843194844683</v>
      </c>
      <c r="J90" s="101">
        <v>933.45778716869245</v>
      </c>
      <c r="K90" s="101">
        <v>903.36836451357442</v>
      </c>
      <c r="L90" s="101">
        <v>807.37977244126523</v>
      </c>
      <c r="M90" s="101">
        <v>689.31862530488763</v>
      </c>
      <c r="N90" s="101">
        <v>637.65360563440231</v>
      </c>
      <c r="O90" s="101">
        <v>586.4052826324679</v>
      </c>
      <c r="P90" s="101">
        <v>694.0337945646894</v>
      </c>
      <c r="Q90" s="101">
        <v>0</v>
      </c>
      <c r="R90" s="101">
        <v>604.22055016129013</v>
      </c>
      <c r="S90" s="101">
        <v>665.83315676026405</v>
      </c>
      <c r="T90" s="101">
        <v>673.47348093218056</v>
      </c>
      <c r="U90" s="101">
        <v>643.56640587048366</v>
      </c>
      <c r="V90" s="101">
        <v>654.18623744196771</v>
      </c>
      <c r="W90" s="101">
        <v>585.08848147617198</v>
      </c>
      <c r="X90" s="101">
        <v>540.23230585089232</v>
      </c>
      <c r="Y90" s="101">
        <v>429.3134134927451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631.11959854058261</v>
      </c>
      <c r="F91" s="104">
        <v>615.54657977289867</v>
      </c>
      <c r="G91" s="104">
        <v>675.44618496031694</v>
      </c>
      <c r="H91" s="104">
        <v>620.81317203116453</v>
      </c>
      <c r="I91" s="104">
        <v>636.43478848267137</v>
      </c>
      <c r="J91" s="104">
        <v>640.75625165509166</v>
      </c>
      <c r="K91" s="104">
        <v>613.82123261296704</v>
      </c>
      <c r="L91" s="104">
        <v>585.37397631157012</v>
      </c>
      <c r="M91" s="104">
        <v>622.80080832526346</v>
      </c>
      <c r="N91" s="104">
        <v>613.28250782045654</v>
      </c>
      <c r="O91" s="104">
        <v>596.31481436741672</v>
      </c>
      <c r="P91" s="104">
        <v>636.75679714429884</v>
      </c>
      <c r="Q91" s="104">
        <v>0</v>
      </c>
      <c r="R91" s="104">
        <v>671.67640457588664</v>
      </c>
      <c r="S91" s="104">
        <v>715.37266382613643</v>
      </c>
      <c r="T91" s="104">
        <v>709.0910234247882</v>
      </c>
      <c r="U91" s="104">
        <v>692.5015528860971</v>
      </c>
      <c r="V91" s="104">
        <v>645.36330861247677</v>
      </c>
      <c r="W91" s="104">
        <v>708.72428113812623</v>
      </c>
      <c r="X91" s="104">
        <v>589.0150094517885</v>
      </c>
      <c r="Y91" s="104">
        <v>581.41618908406383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1998.555637896457</v>
      </c>
      <c r="D96" s="101">
        <v>1994.9141284671559</v>
      </c>
      <c r="E96" s="101">
        <v>2049.3356250470047</v>
      </c>
      <c r="F96" s="101">
        <v>2010.1936556822293</v>
      </c>
      <c r="G96" s="101">
        <v>2030.7763098630824</v>
      </c>
      <c r="H96" s="101">
        <v>2096.7598887001541</v>
      </c>
      <c r="I96" s="101">
        <v>2006.644538760949</v>
      </c>
      <c r="J96" s="101">
        <v>1929.945306972445</v>
      </c>
      <c r="K96" s="101">
        <v>1881.4208563882703</v>
      </c>
      <c r="L96" s="101">
        <v>1895.4045383634523</v>
      </c>
      <c r="M96" s="101">
        <v>1729.7957136246539</v>
      </c>
      <c r="N96" s="101">
        <v>1665.5371661600755</v>
      </c>
      <c r="O96" s="101">
        <v>1591.3553503507194</v>
      </c>
      <c r="P96" s="101">
        <v>1598.4449223339564</v>
      </c>
      <c r="Q96" s="101">
        <v>1576.6866777554658</v>
      </c>
      <c r="R96" s="101">
        <v>1589.998295134676</v>
      </c>
      <c r="S96" s="101">
        <v>1665.02833497454</v>
      </c>
      <c r="T96" s="101">
        <v>1638.2181391690206</v>
      </c>
      <c r="U96" s="101">
        <v>1594.8765526385964</v>
      </c>
      <c r="V96" s="101">
        <v>1661.9371215736501</v>
      </c>
      <c r="W96" s="101">
        <v>1482.3220359048394</v>
      </c>
      <c r="X96" s="101">
        <v>1363.6156790726684</v>
      </c>
      <c r="Y96" s="101">
        <v>1122.9934563456623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1641.3422752034294</v>
      </c>
      <c r="F97" s="104">
        <v>1614.0620203465735</v>
      </c>
      <c r="G97" s="104">
        <v>1618.9508157709895</v>
      </c>
      <c r="H97" s="104">
        <v>1690.7254677583358</v>
      </c>
      <c r="I97" s="104">
        <v>1614.3949640460519</v>
      </c>
      <c r="J97" s="104">
        <v>1548.6043914378404</v>
      </c>
      <c r="K97" s="104">
        <v>1517.9498939196937</v>
      </c>
      <c r="L97" s="104">
        <v>1524.5111090709329</v>
      </c>
      <c r="M97" s="104">
        <v>1364.7463650574232</v>
      </c>
      <c r="N97" s="104">
        <v>1315.5787138514647</v>
      </c>
      <c r="O97" s="104">
        <v>1263.8679641917938</v>
      </c>
      <c r="P97" s="104">
        <v>1301.5293405602547</v>
      </c>
      <c r="Q97" s="104">
        <v>1286.3136664511489</v>
      </c>
      <c r="R97" s="104">
        <v>1303.0100866938442</v>
      </c>
      <c r="S97" s="104">
        <v>1382.8611197028488</v>
      </c>
      <c r="T97" s="104">
        <v>1376.9008008207491</v>
      </c>
      <c r="U97" s="104">
        <v>1350.8418221200727</v>
      </c>
      <c r="V97" s="104">
        <v>1428.753711959158</v>
      </c>
      <c r="W97" s="104">
        <v>1265.8842059999404</v>
      </c>
      <c r="X97" s="104">
        <v>1184.782361781932</v>
      </c>
      <c r="Y97" s="104">
        <v>970.98514130484716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1001.4459267545451</v>
      </c>
      <c r="F98" s="98">
        <v>989.17726580311432</v>
      </c>
      <c r="G98" s="98">
        <v>965.28535266474148</v>
      </c>
      <c r="H98" s="98">
        <v>1041.8255113171047</v>
      </c>
      <c r="I98" s="98">
        <v>981.76757105795195</v>
      </c>
      <c r="J98" s="98">
        <v>926.8420298117461</v>
      </c>
      <c r="K98" s="98">
        <v>918.39581720099409</v>
      </c>
      <c r="L98" s="98">
        <v>904.56515232728657</v>
      </c>
      <c r="M98" s="98">
        <v>739.2181682174803</v>
      </c>
      <c r="N98" s="98">
        <v>692.37991743656448</v>
      </c>
      <c r="O98" s="98">
        <v>644.49790912859442</v>
      </c>
      <c r="P98" s="98">
        <v>691.40951713993252</v>
      </c>
      <c r="Q98" s="98">
        <v>639.25736114489314</v>
      </c>
      <c r="R98" s="98">
        <v>625.84649460788364</v>
      </c>
      <c r="S98" s="98">
        <v>677.32526092992157</v>
      </c>
      <c r="T98" s="98">
        <v>682.8936220487293</v>
      </c>
      <c r="U98" s="98">
        <v>663.64003176737742</v>
      </c>
      <c r="V98" s="98">
        <v>733.18342501473319</v>
      </c>
      <c r="W98" s="98">
        <v>583.32578974343221</v>
      </c>
      <c r="X98" s="98">
        <v>576.37699598805204</v>
      </c>
      <c r="Y98" s="98">
        <v>417.68125445814781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639.89634844888428</v>
      </c>
      <c r="F99" s="98">
        <v>624.88475454345905</v>
      </c>
      <c r="G99" s="98">
        <v>653.66546310624824</v>
      </c>
      <c r="H99" s="98">
        <v>648.8999564412311</v>
      </c>
      <c r="I99" s="98">
        <v>632.62739298809981</v>
      </c>
      <c r="J99" s="98">
        <v>621.76236162609428</v>
      </c>
      <c r="K99" s="98">
        <v>599.55407671869943</v>
      </c>
      <c r="L99" s="98">
        <v>619.94595674364621</v>
      </c>
      <c r="M99" s="98">
        <v>625.52819683994301</v>
      </c>
      <c r="N99" s="98">
        <v>623.19879641490013</v>
      </c>
      <c r="O99" s="98">
        <v>619.37005506319929</v>
      </c>
      <c r="P99" s="98">
        <v>610.11982342032218</v>
      </c>
      <c r="Q99" s="98">
        <v>647.05630530625581</v>
      </c>
      <c r="R99" s="98">
        <v>677.16359208596066</v>
      </c>
      <c r="S99" s="98">
        <v>705.53585877292721</v>
      </c>
      <c r="T99" s="98">
        <v>694.00717877201964</v>
      </c>
      <c r="U99" s="98">
        <v>687.20179035269553</v>
      </c>
      <c r="V99" s="98">
        <v>695.57028694442465</v>
      </c>
      <c r="W99" s="98">
        <v>682.55841625650794</v>
      </c>
      <c r="X99" s="98">
        <v>608.40536579388004</v>
      </c>
      <c r="Y99" s="98">
        <v>553.30388684669947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813.95381679724369</v>
      </c>
      <c r="D100" s="122">
        <v>797.53504842128325</v>
      </c>
      <c r="E100" s="122">
        <v>822.22086652376026</v>
      </c>
      <c r="F100" s="122">
        <v>816.74324762048479</v>
      </c>
      <c r="G100" s="122">
        <v>825.92033282606485</v>
      </c>
      <c r="H100" s="122">
        <v>887.26201765590042</v>
      </c>
      <c r="I100" s="122">
        <v>794.17736869469081</v>
      </c>
      <c r="J100" s="122">
        <v>838.78497010004605</v>
      </c>
      <c r="K100" s="122">
        <v>868.6458434486517</v>
      </c>
      <c r="L100" s="122">
        <v>918.85101197461574</v>
      </c>
      <c r="M100" s="122">
        <v>841.34359352489685</v>
      </c>
      <c r="N100" s="122">
        <v>894.88197938785811</v>
      </c>
      <c r="O100" s="122">
        <v>874.1797273310317</v>
      </c>
      <c r="P100" s="122">
        <v>784.56467091060324</v>
      </c>
      <c r="Q100" s="122">
        <v>797.46348011321834</v>
      </c>
      <c r="R100" s="122">
        <v>801.69577432811195</v>
      </c>
      <c r="S100" s="122">
        <v>789.46532512984481</v>
      </c>
      <c r="T100" s="122">
        <v>749.96716057636536</v>
      </c>
      <c r="U100" s="122">
        <v>713.88371362829275</v>
      </c>
      <c r="V100" s="122">
        <v>747.06534189605077</v>
      </c>
      <c r="W100" s="122">
        <v>849.04860639041226</v>
      </c>
      <c r="X100" s="122">
        <v>698.2449842884937</v>
      </c>
      <c r="Y100" s="122">
        <v>680.12235011039672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993.32572762606412</v>
      </c>
      <c r="D101" s="98">
        <v>1019.9072106806773</v>
      </c>
      <c r="E101" s="98">
        <v>1031.3495916856325</v>
      </c>
      <c r="F101" s="98">
        <v>1035.603467913131</v>
      </c>
      <c r="G101" s="98">
        <v>1077.0768774274909</v>
      </c>
      <c r="H101" s="98">
        <v>1108.8019745090492</v>
      </c>
      <c r="I101" s="98">
        <v>1032.1841733894576</v>
      </c>
      <c r="J101" s="98">
        <v>1094.7217356434271</v>
      </c>
      <c r="K101" s="98">
        <v>1168.0392016529506</v>
      </c>
      <c r="L101" s="98">
        <v>1143.634936179418</v>
      </c>
      <c r="M101" s="98">
        <v>1141.3467100477274</v>
      </c>
      <c r="N101" s="98">
        <v>1056.212975455825</v>
      </c>
      <c r="O101" s="98">
        <v>985.41164875550271</v>
      </c>
      <c r="P101" s="98">
        <v>1172.7355840783177</v>
      </c>
      <c r="Q101" s="98">
        <v>981.73193252294629</v>
      </c>
      <c r="R101" s="98">
        <v>1108.0495226452852</v>
      </c>
      <c r="S101" s="98">
        <v>1041.9420418181987</v>
      </c>
      <c r="T101" s="98">
        <v>1132.5141607713047</v>
      </c>
      <c r="U101" s="98">
        <v>1140.7825394875542</v>
      </c>
      <c r="V101" s="98">
        <v>1360.4577822392168</v>
      </c>
      <c r="W101" s="98">
        <v>1179.3566550795244</v>
      </c>
      <c r="X101" s="98">
        <v>860.73327337897047</v>
      </c>
      <c r="Y101" s="98">
        <v>1045.0468551690451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1086.6985309817885</v>
      </c>
      <c r="D102" s="98">
        <v>1017.5078936211183</v>
      </c>
      <c r="E102" s="98">
        <v>1005.1668851227959</v>
      </c>
      <c r="F102" s="98">
        <v>1182.4166417891079</v>
      </c>
      <c r="G102" s="98">
        <v>927.4492044037479</v>
      </c>
      <c r="H102" s="98">
        <v>1121.8912019085869</v>
      </c>
      <c r="I102" s="98">
        <v>1144.3293347702584</v>
      </c>
      <c r="J102" s="98">
        <v>902.56020190993513</v>
      </c>
      <c r="K102" s="98">
        <v>271.90416704248685</v>
      </c>
      <c r="L102" s="98">
        <v>925.12026487798983</v>
      </c>
      <c r="M102" s="98">
        <v>1209.5828340285552</v>
      </c>
      <c r="N102" s="98">
        <v>1254.5218549032613</v>
      </c>
      <c r="O102" s="98">
        <v>923.38722143768598</v>
      </c>
      <c r="P102" s="98">
        <v>1367.1484151345944</v>
      </c>
      <c r="Q102" s="98">
        <v>1130.439401210956</v>
      </c>
      <c r="R102" s="98">
        <v>874.34158101787386</v>
      </c>
      <c r="S102" s="98">
        <v>909.24752858939883</v>
      </c>
      <c r="T102" s="98">
        <v>1113.580230457407</v>
      </c>
      <c r="U102" s="98">
        <v>985.56257239531203</v>
      </c>
      <c r="V102" s="98">
        <v>1198.9344317707087</v>
      </c>
      <c r="W102" s="98">
        <v>1036.2016782610624</v>
      </c>
      <c r="X102" s="98">
        <v>885.17837793373758</v>
      </c>
      <c r="Y102" s="98">
        <v>995.17515307650228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789.92994750252365</v>
      </c>
      <c r="D103" s="33">
        <v>785.78276934410576</v>
      </c>
      <c r="E103" s="33">
        <v>811.86226914445797</v>
      </c>
      <c r="F103" s="33">
        <v>798.351971748869</v>
      </c>
      <c r="G103" s="33">
        <v>817.48787550623024</v>
      </c>
      <c r="H103" s="33">
        <v>872.46014826154851</v>
      </c>
      <c r="I103" s="33">
        <v>788.34825771871829</v>
      </c>
      <c r="J103" s="33">
        <v>826.10575665448607</v>
      </c>
      <c r="K103" s="33">
        <v>880.51490979936511</v>
      </c>
      <c r="L103" s="33">
        <v>911.78398920382926</v>
      </c>
      <c r="M103" s="33">
        <v>807.32666416777465</v>
      </c>
      <c r="N103" s="33">
        <v>861.01669968789952</v>
      </c>
      <c r="O103" s="33">
        <v>867.65325935397198</v>
      </c>
      <c r="P103" s="33">
        <v>733.28739125367599</v>
      </c>
      <c r="Q103" s="33">
        <v>787.48725932061166</v>
      </c>
      <c r="R103" s="33">
        <v>786.74687265637476</v>
      </c>
      <c r="S103" s="33">
        <v>776.49597916518132</v>
      </c>
      <c r="T103" s="33">
        <v>724.08947235387382</v>
      </c>
      <c r="U103" s="33">
        <v>692.50713912961044</v>
      </c>
      <c r="V103" s="33">
        <v>722.30411389558833</v>
      </c>
      <c r="W103" s="33">
        <v>845.99997581149182</v>
      </c>
      <c r="X103" s="33">
        <v>697.47588650060914</v>
      </c>
      <c r="Y103" s="33">
        <v>677.58592499709835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14781.560398337362</v>
      </c>
      <c r="D124" s="117">
        <f t="shared" si="42"/>
        <v>14262.141065061331</v>
      </c>
      <c r="E124" s="117">
        <f t="shared" si="42"/>
        <v>14295.34195490542</v>
      </c>
      <c r="F124" s="117">
        <f t="shared" si="42"/>
        <v>13796.105701831006</v>
      </c>
      <c r="G124" s="117">
        <f t="shared" si="42"/>
        <v>13728.936054515969</v>
      </c>
      <c r="H124" s="117">
        <f t="shared" si="42"/>
        <v>13379.582993214473</v>
      </c>
      <c r="I124" s="117">
        <f t="shared" si="42"/>
        <v>13377.72206515118</v>
      </c>
      <c r="J124" s="117">
        <f t="shared" si="42"/>
        <v>13445.517224944773</v>
      </c>
      <c r="K124" s="117">
        <f t="shared" si="42"/>
        <v>13392.437353713252</v>
      </c>
      <c r="L124" s="117">
        <f t="shared" si="42"/>
        <v>15036.089490061537</v>
      </c>
      <c r="M124" s="117">
        <f t="shared" si="42"/>
        <v>13693.88578041654</v>
      </c>
      <c r="N124" s="117">
        <f t="shared" si="42"/>
        <v>14348.6680024335</v>
      </c>
      <c r="O124" s="117">
        <f t="shared" si="42"/>
        <v>14485.016463815233</v>
      </c>
      <c r="P124" s="117">
        <f t="shared" si="42"/>
        <v>12190.300268331041</v>
      </c>
      <c r="Q124" s="117">
        <f t="shared" si="42"/>
        <v>12155.412666796501</v>
      </c>
      <c r="R124" s="117">
        <f t="shared" ref="R124:V124" si="43">R125+R128+R130+R139</f>
        <v>12418.91628280921</v>
      </c>
      <c r="S124" s="117">
        <f t="shared" si="43"/>
        <v>12276.614447525579</v>
      </c>
      <c r="T124" s="117">
        <f t="shared" si="43"/>
        <v>11283.058769951078</v>
      </c>
      <c r="U124" s="117">
        <f t="shared" si="43"/>
        <v>10593.076718934197</v>
      </c>
      <c r="V124" s="117">
        <f t="shared" si="43"/>
        <v>10215.167899725036</v>
      </c>
      <c r="W124" s="117">
        <f t="shared" ref="W124:Y124" si="44">W125+W128+W130+W139</f>
        <v>10010.55706799071</v>
      </c>
      <c r="X124" s="117">
        <f t="shared" si="44"/>
        <v>7383.9084141516396</v>
      </c>
      <c r="Y124" s="117">
        <f t="shared" si="44"/>
        <v>5021.6281601160572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12364.294090562831</v>
      </c>
      <c r="D125" s="122">
        <f t="shared" si="45"/>
        <v>11867.272065438916</v>
      </c>
      <c r="E125" s="122">
        <f t="shared" si="45"/>
        <v>11853.827080090068</v>
      </c>
      <c r="F125" s="122">
        <f t="shared" si="45"/>
        <v>11421.394914030059</v>
      </c>
      <c r="G125" s="122">
        <f t="shared" si="45"/>
        <v>11236.206454864165</v>
      </c>
      <c r="H125" s="122">
        <f t="shared" si="45"/>
        <v>10919.15915085622</v>
      </c>
      <c r="I125" s="122">
        <f t="shared" si="45"/>
        <v>10977.787558308572</v>
      </c>
      <c r="J125" s="122">
        <f t="shared" si="45"/>
        <v>11041.422584134956</v>
      </c>
      <c r="K125" s="122">
        <f t="shared" si="45"/>
        <v>11062.731233261627</v>
      </c>
      <c r="L125" s="122">
        <f t="shared" si="45"/>
        <v>12613.56812893699</v>
      </c>
      <c r="M125" s="122">
        <f t="shared" si="45"/>
        <v>11517.987155180717</v>
      </c>
      <c r="N125" s="122">
        <f t="shared" si="45"/>
        <v>12100.622537425794</v>
      </c>
      <c r="O125" s="122">
        <f t="shared" si="45"/>
        <v>12260.906420356851</v>
      </c>
      <c r="P125" s="122">
        <f t="shared" si="45"/>
        <v>10088.952736358773</v>
      </c>
      <c r="Q125" s="122">
        <f t="shared" si="45"/>
        <v>10040.554909893595</v>
      </c>
      <c r="R125" s="122">
        <f t="shared" ref="R125:V125" si="46">SUM(R126:R127)</f>
        <v>10240.25593476062</v>
      </c>
      <c r="S125" s="122">
        <f t="shared" si="46"/>
        <v>10010.19853830956</v>
      </c>
      <c r="T125" s="122">
        <f t="shared" si="46"/>
        <v>9097.2449773186654</v>
      </c>
      <c r="U125" s="122">
        <f t="shared" si="46"/>
        <v>8474.2067151213414</v>
      </c>
      <c r="V125" s="122">
        <f t="shared" si="46"/>
        <v>8011.3626884445048</v>
      </c>
      <c r="W125" s="122">
        <f t="shared" ref="W125:Y125" si="47">SUM(W126:W127)</f>
        <v>7753.5324296495655</v>
      </c>
      <c r="X125" s="122">
        <f t="shared" si="47"/>
        <v>5479.1284016334721</v>
      </c>
      <c r="Y125" s="122">
        <f t="shared" si="47"/>
        <v>3313.4726325510146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12326.035195898317</v>
      </c>
      <c r="D126" s="98">
        <v>11831.711193514975</v>
      </c>
      <c r="E126" s="98">
        <v>11818.618894055346</v>
      </c>
      <c r="F126" s="98">
        <v>11388.159232113392</v>
      </c>
      <c r="G126" s="98">
        <v>11204.072908944085</v>
      </c>
      <c r="H126" s="98">
        <v>10888.094692062405</v>
      </c>
      <c r="I126" s="98">
        <v>10947.803620845983</v>
      </c>
      <c r="J126" s="98">
        <v>11011.575713880351</v>
      </c>
      <c r="K126" s="98">
        <v>11032.976587205896</v>
      </c>
      <c r="L126" s="98">
        <v>12578.987078547929</v>
      </c>
      <c r="M126" s="98">
        <v>11488.088850569939</v>
      </c>
      <c r="N126" s="98">
        <v>12068.812512163679</v>
      </c>
      <c r="O126" s="98">
        <v>12228.566151456302</v>
      </c>
      <c r="P126" s="98">
        <v>10063.32883501331</v>
      </c>
      <c r="Q126" s="98">
        <v>10014.617016202448</v>
      </c>
      <c r="R126" s="98">
        <v>10213.492926933543</v>
      </c>
      <c r="S126" s="98">
        <v>9983.8605137899576</v>
      </c>
      <c r="T126" s="98">
        <v>9073.4337778666504</v>
      </c>
      <c r="U126" s="98">
        <v>8451.8344629015919</v>
      </c>
      <c r="V126" s="98">
        <v>7990.0503692404645</v>
      </c>
      <c r="W126" s="98">
        <v>7732.964571269973</v>
      </c>
      <c r="X126" s="98">
        <v>5464.7426267409228</v>
      </c>
      <c r="Y126" s="98">
        <v>3304.8501549979883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38.258894664513001</v>
      </c>
      <c r="D127" s="98">
        <v>35.560871923941541</v>
      </c>
      <c r="E127" s="98">
        <v>35.208186034722644</v>
      </c>
      <c r="F127" s="98">
        <v>33.235681916667055</v>
      </c>
      <c r="G127" s="98">
        <v>32.133545920080088</v>
      </c>
      <c r="H127" s="98">
        <v>31.064458793815149</v>
      </c>
      <c r="I127" s="98">
        <v>29.98393746258812</v>
      </c>
      <c r="J127" s="98">
        <v>29.846870254604429</v>
      </c>
      <c r="K127" s="98">
        <v>29.754646055730632</v>
      </c>
      <c r="L127" s="98">
        <v>34.581050389061019</v>
      </c>
      <c r="M127" s="98">
        <v>29.898304610779629</v>
      </c>
      <c r="N127" s="98">
        <v>31.810025262114895</v>
      </c>
      <c r="O127" s="98">
        <v>32.340268900547933</v>
      </c>
      <c r="P127" s="98">
        <v>25.623901345463143</v>
      </c>
      <c r="Q127" s="98">
        <v>25.937893691146314</v>
      </c>
      <c r="R127" s="98">
        <v>26.763007827077576</v>
      </c>
      <c r="S127" s="98">
        <v>26.338024519602136</v>
      </c>
      <c r="T127" s="98">
        <v>23.81119945201517</v>
      </c>
      <c r="U127" s="98">
        <v>22.372252219749861</v>
      </c>
      <c r="V127" s="98">
        <v>21.312319204039923</v>
      </c>
      <c r="W127" s="98">
        <v>20.567858379592138</v>
      </c>
      <c r="X127" s="98">
        <v>14.385774892549216</v>
      </c>
      <c r="Y127" s="98">
        <v>8.6224775530262523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1.3175036311150852</v>
      </c>
      <c r="F128" s="122">
        <f t="shared" si="48"/>
        <v>2.779182651838576</v>
      </c>
      <c r="G128" s="122">
        <f t="shared" si="48"/>
        <v>3.5152786267297556</v>
      </c>
      <c r="H128" s="122">
        <f t="shared" si="48"/>
        <v>4.1270868158948923</v>
      </c>
      <c r="I128" s="122">
        <f t="shared" si="48"/>
        <v>3.8499887437402855</v>
      </c>
      <c r="J128" s="122">
        <f t="shared" si="48"/>
        <v>3.4302025491918422</v>
      </c>
      <c r="K128" s="122">
        <f t="shared" si="48"/>
        <v>4.4781535318043426</v>
      </c>
      <c r="L128" s="122">
        <f t="shared" si="48"/>
        <v>5.7953707005518504</v>
      </c>
      <c r="M128" s="122">
        <f t="shared" si="48"/>
        <v>5.590945763380474</v>
      </c>
      <c r="N128" s="122">
        <f t="shared" si="48"/>
        <v>6.3338861266220468</v>
      </c>
      <c r="O128" s="122">
        <f t="shared" si="48"/>
        <v>9.1949420062775022</v>
      </c>
      <c r="P128" s="122">
        <f t="shared" si="48"/>
        <v>7.6188505779512079</v>
      </c>
      <c r="Q128" s="122">
        <f t="shared" si="48"/>
        <v>19.44262894743153</v>
      </c>
      <c r="R128" s="122">
        <f t="shared" si="48"/>
        <v>23.53661526393736</v>
      </c>
      <c r="S128" s="122">
        <f t="shared" si="48"/>
        <v>27.234265862795191</v>
      </c>
      <c r="T128" s="122">
        <f t="shared" si="48"/>
        <v>29.367391657945653</v>
      </c>
      <c r="U128" s="122">
        <f t="shared" si="48"/>
        <v>26.545257091464848</v>
      </c>
      <c r="V128" s="122">
        <f t="shared" si="48"/>
        <v>24.43743632733872</v>
      </c>
      <c r="W128" s="122">
        <f t="shared" si="48"/>
        <v>15.843812230690395</v>
      </c>
      <c r="X128" s="122">
        <f t="shared" si="48"/>
        <v>11.40245763938622</v>
      </c>
      <c r="Y128" s="122">
        <f t="shared" si="48"/>
        <v>6.6774271973629169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1.3175036311150852</v>
      </c>
      <c r="F129" s="98">
        <f>IF(RES_hhdet_in_fec!F129=0,0,RES_hhdet_in_fec!F129*1000*11630/RES_hhdet_in_new!F126)</f>
        <v>2.779182651838576</v>
      </c>
      <c r="G129" s="98">
        <f>IF(RES_hhdet_in_fec!G129=0,0,RES_hhdet_in_fec!G129*1000*11630/RES_hhdet_in_new!G126)</f>
        <v>3.5152786267297556</v>
      </c>
      <c r="H129" s="98">
        <f>IF(RES_hhdet_in_fec!H129=0,0,RES_hhdet_in_fec!H129*1000*11630/RES_hhdet_in_new!H126)</f>
        <v>4.1270868158948923</v>
      </c>
      <c r="I129" s="98">
        <f>IF(RES_hhdet_in_fec!I129=0,0,RES_hhdet_in_fec!I129*1000*11630/RES_hhdet_in_new!I126)</f>
        <v>3.8499887437402855</v>
      </c>
      <c r="J129" s="98">
        <f>IF(RES_hhdet_in_fec!J129=0,0,RES_hhdet_in_fec!J129*1000*11630/RES_hhdet_in_new!J126)</f>
        <v>3.4302025491918422</v>
      </c>
      <c r="K129" s="98">
        <f>IF(RES_hhdet_in_fec!K129=0,0,RES_hhdet_in_fec!K129*1000*11630/RES_hhdet_in_new!K126)</f>
        <v>4.4781535318043426</v>
      </c>
      <c r="L129" s="98">
        <f>IF(RES_hhdet_in_fec!L129=0,0,RES_hhdet_in_fec!L129*1000*11630/RES_hhdet_in_new!L126)</f>
        <v>5.7953707005518504</v>
      </c>
      <c r="M129" s="98">
        <f>IF(RES_hhdet_in_fec!M129=0,0,RES_hhdet_in_fec!M129*1000*11630/RES_hhdet_in_new!M126)</f>
        <v>5.590945763380474</v>
      </c>
      <c r="N129" s="98">
        <f>IF(RES_hhdet_in_fec!N129=0,0,RES_hhdet_in_fec!N129*1000*11630/RES_hhdet_in_new!N126)</f>
        <v>6.3338861266220468</v>
      </c>
      <c r="O129" s="98">
        <f>IF(RES_hhdet_in_fec!O129=0,0,RES_hhdet_in_fec!O129*1000*11630/RES_hhdet_in_new!O126)</f>
        <v>9.1949420062775022</v>
      </c>
      <c r="P129" s="98">
        <f>IF(RES_hhdet_in_fec!P129=0,0,RES_hhdet_in_fec!P129*1000*11630/RES_hhdet_in_new!P126)</f>
        <v>7.6188505779512079</v>
      </c>
      <c r="Q129" s="98">
        <f>IF(RES_hhdet_in_fec!Q129=0,0,RES_hhdet_in_fec!Q129*1000*11630/RES_hhdet_in_new!Q126)</f>
        <v>19.44262894743153</v>
      </c>
      <c r="R129" s="98">
        <f>IF(RES_hhdet_in_fec!R129=0,0,RES_hhdet_in_fec!R129*1000*11630/RES_hhdet_in_new!R126)</f>
        <v>23.53661526393736</v>
      </c>
      <c r="S129" s="98">
        <f>IF(RES_hhdet_in_fec!S129=0,0,RES_hhdet_in_fec!S129*1000*11630/RES_hhdet_in_new!S126)</f>
        <v>27.234265862795191</v>
      </c>
      <c r="T129" s="98">
        <f>IF(RES_hhdet_in_fec!T129=0,0,RES_hhdet_in_fec!T129*1000*11630/RES_hhdet_in_new!T126)</f>
        <v>29.367391657945653</v>
      </c>
      <c r="U129" s="98">
        <f>IF(RES_hhdet_in_fec!U129=0,0,RES_hhdet_in_fec!U129*1000*11630/RES_hhdet_in_new!U126)</f>
        <v>26.545257091464848</v>
      </c>
      <c r="V129" s="98">
        <f>IF(RES_hhdet_in_fec!V129=0,0,RES_hhdet_in_fec!V129*1000*11630/RES_hhdet_in_new!V126)</f>
        <v>24.43743632733872</v>
      </c>
      <c r="W129" s="98">
        <f>IF(RES_hhdet_in_fec!W129=0,0,RES_hhdet_in_fec!W129*1000*11630/RES_hhdet_in_new!W126)</f>
        <v>15.843812230690395</v>
      </c>
      <c r="X129" s="98">
        <f>IF(RES_hhdet_in_fec!X129=0,0,RES_hhdet_in_fec!X129*1000*11630/RES_hhdet_in_new!X126)</f>
        <v>11.40245763938622</v>
      </c>
      <c r="Y129" s="98">
        <f>IF(RES_hhdet_in_fec!Y129=0,0,RES_hhdet_in_fec!Y129*1000*11630/RES_hhdet_in_new!Y126)</f>
        <v>6.6774271973629169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1605.5570081651729</v>
      </c>
      <c r="D130" s="122">
        <v>1602.1562538394739</v>
      </c>
      <c r="E130" s="122">
        <v>1623.1328998042861</v>
      </c>
      <c r="F130" s="122">
        <v>1560.8942253067185</v>
      </c>
      <c r="G130" s="122">
        <v>1670.1483464695968</v>
      </c>
      <c r="H130" s="122">
        <v>1575.2704851414937</v>
      </c>
      <c r="I130" s="122">
        <v>1607.4693931800055</v>
      </c>
      <c r="J130" s="122">
        <v>1573.3308445287339</v>
      </c>
      <c r="K130" s="122">
        <v>1467.3009087261632</v>
      </c>
      <c r="L130" s="122">
        <v>1504.5532158832436</v>
      </c>
      <c r="M130" s="122">
        <v>1337.7133868996939</v>
      </c>
      <c r="N130" s="122">
        <v>1352.1087718958242</v>
      </c>
      <c r="O130" s="122">
        <v>1344.8357814348647</v>
      </c>
      <c r="P130" s="122">
        <v>1331.2254158900903</v>
      </c>
      <c r="Q130" s="122">
        <v>1303.5452546007164</v>
      </c>
      <c r="R130" s="122">
        <v>1368.2718133262085</v>
      </c>
      <c r="S130" s="122">
        <v>1459.3491769938421</v>
      </c>
      <c r="T130" s="122">
        <v>1416.6591935508652</v>
      </c>
      <c r="U130" s="122">
        <v>1387.5783085318799</v>
      </c>
      <c r="V130" s="122">
        <v>1441.9016852035024</v>
      </c>
      <c r="W130" s="122">
        <v>1394.8793657366887</v>
      </c>
      <c r="X130" s="122">
        <v>1195.5271339348237</v>
      </c>
      <c r="Y130" s="122">
        <v>1023.3759665685438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1586.642072104906</v>
      </c>
      <c r="D131" s="98">
        <v>1588.1448065860839</v>
      </c>
      <c r="E131" s="98">
        <v>1610.7579371427059</v>
      </c>
      <c r="F131" s="98">
        <v>1544.984174984442</v>
      </c>
      <c r="G131" s="98">
        <v>1654.7633642580208</v>
      </c>
      <c r="H131" s="98">
        <v>1544.91969177582</v>
      </c>
      <c r="I131" s="98">
        <v>1597.3755369572193</v>
      </c>
      <c r="J131" s="98">
        <v>1567.9313956996323</v>
      </c>
      <c r="K131" s="98">
        <v>1456.5952834846876</v>
      </c>
      <c r="L131" s="98">
        <v>1496.817294706789</v>
      </c>
      <c r="M131" s="98">
        <v>1330.0980411086721</v>
      </c>
      <c r="N131" s="98">
        <v>1344.9871121647545</v>
      </c>
      <c r="O131" s="98">
        <v>1338.0147196731409</v>
      </c>
      <c r="P131" s="98">
        <v>1272.9216463434516</v>
      </c>
      <c r="Q131" s="98">
        <v>1287.6877879812482</v>
      </c>
      <c r="R131" s="98">
        <v>1365.736432295954</v>
      </c>
      <c r="S131" s="98">
        <v>1459.5095593431229</v>
      </c>
      <c r="T131" s="98">
        <v>1416.8016714653406</v>
      </c>
      <c r="U131" s="98">
        <v>1385.2866524800363</v>
      </c>
      <c r="V131" s="98">
        <v>1424.5499300500014</v>
      </c>
      <c r="W131" s="98">
        <v>1392.1478226339661</v>
      </c>
      <c r="X131" s="98">
        <v>1193.2294587339595</v>
      </c>
      <c r="Y131" s="98">
        <v>1023.6693150809174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1429.9380696420883</v>
      </c>
      <c r="F132" s="98">
        <v>1374.1070566190833</v>
      </c>
      <c r="G132" s="98">
        <v>1467.4561064787263</v>
      </c>
      <c r="H132" s="98">
        <v>1378.5962943348595</v>
      </c>
      <c r="I132" s="98">
        <v>1424.7975538644405</v>
      </c>
      <c r="J132" s="98">
        <v>1397.4973098200157</v>
      </c>
      <c r="K132" s="98">
        <v>1302.4006027730311</v>
      </c>
      <c r="L132" s="98">
        <v>1337.1148190831334</v>
      </c>
      <c r="M132" s="98">
        <v>1176.8021078436113</v>
      </c>
      <c r="N132" s="98">
        <v>1190.0577001070653</v>
      </c>
      <c r="O132" s="98">
        <v>1185.251458591315</v>
      </c>
      <c r="P132" s="98">
        <v>0</v>
      </c>
      <c r="Q132" s="98">
        <v>1149.9581791320122</v>
      </c>
      <c r="R132" s="98">
        <v>1221.0097624993552</v>
      </c>
      <c r="S132" s="98">
        <v>1311.8703167231786</v>
      </c>
      <c r="T132" s="98">
        <v>1279.3029851588735</v>
      </c>
      <c r="U132" s="98">
        <v>1254.0279353695339</v>
      </c>
      <c r="V132" s="98">
        <v>1297.4813991326325</v>
      </c>
      <c r="W132" s="98">
        <v>1263.0597018295773</v>
      </c>
      <c r="X132" s="98">
        <v>1091.5065573722989</v>
      </c>
      <c r="Y132" s="98">
        <v>934.38020367253137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787.4500597953155</v>
      </c>
      <c r="F133" s="101">
        <v>760.56426212433712</v>
      </c>
      <c r="G133" s="101">
        <v>787.34081951166752</v>
      </c>
      <c r="H133" s="101">
        <v>767.95699309972281</v>
      </c>
      <c r="I133" s="101">
        <v>782.26154535827823</v>
      </c>
      <c r="J133" s="101">
        <v>753.81407662130391</v>
      </c>
      <c r="K133" s="101">
        <v>711.43764814932842</v>
      </c>
      <c r="L133" s="101">
        <v>715.00825579223397</v>
      </c>
      <c r="M133" s="101">
        <v>568.45060099499642</v>
      </c>
      <c r="N133" s="101">
        <v>559.62362055295318</v>
      </c>
      <c r="O133" s="101">
        <v>542.63778066342604</v>
      </c>
      <c r="P133" s="101">
        <v>0</v>
      </c>
      <c r="Q133" s="101">
        <v>522.02848952405645</v>
      </c>
      <c r="R133" s="101">
        <v>537.9081120624536</v>
      </c>
      <c r="S133" s="101">
        <v>593.76088611979912</v>
      </c>
      <c r="T133" s="101">
        <v>590.06777407720199</v>
      </c>
      <c r="U133" s="101">
        <v>575.82589994684588</v>
      </c>
      <c r="V133" s="101">
        <v>627.49282546156712</v>
      </c>
      <c r="W133" s="101">
        <v>548.48206034234977</v>
      </c>
      <c r="X133" s="101">
        <v>503.73237281267194</v>
      </c>
      <c r="Y133" s="101">
        <v>381.51500178821522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642.48800984677257</v>
      </c>
      <c r="F134" s="104">
        <v>613.54279449474609</v>
      </c>
      <c r="G134" s="104">
        <v>680.11528696705852</v>
      </c>
      <c r="H134" s="104">
        <v>610.63930123513671</v>
      </c>
      <c r="I134" s="104">
        <v>642.53600850616215</v>
      </c>
      <c r="J134" s="104">
        <v>643.68323319871149</v>
      </c>
      <c r="K134" s="104">
        <v>590.96295462370267</v>
      </c>
      <c r="L134" s="104">
        <v>622.10656329089932</v>
      </c>
      <c r="M134" s="104">
        <v>608.3515068486148</v>
      </c>
      <c r="N134" s="104">
        <v>630.43407955411237</v>
      </c>
      <c r="O134" s="104">
        <v>642.61367792788872</v>
      </c>
      <c r="P134" s="104">
        <v>0</v>
      </c>
      <c r="Q134" s="104">
        <v>627.92968960795577</v>
      </c>
      <c r="R134" s="104">
        <v>683.10165043690176</v>
      </c>
      <c r="S134" s="104">
        <v>718.10943060337934</v>
      </c>
      <c r="T134" s="104">
        <v>689.23521108167154</v>
      </c>
      <c r="U134" s="104">
        <v>678.20203542268825</v>
      </c>
      <c r="V134" s="104">
        <v>669.98857367106564</v>
      </c>
      <c r="W134" s="104">
        <v>714.57764148722742</v>
      </c>
      <c r="X134" s="104">
        <v>587.77418455962697</v>
      </c>
      <c r="Y134" s="104">
        <v>552.86520188431621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1998.5556378964573</v>
      </c>
      <c r="D135" s="101">
        <v>1994.9141284671562</v>
      </c>
      <c r="E135" s="101">
        <v>2049.3356250470047</v>
      </c>
      <c r="F135" s="101">
        <v>2010.1936556822293</v>
      </c>
      <c r="G135" s="101">
        <v>2030.7763098630821</v>
      </c>
      <c r="H135" s="101">
        <v>2096.7598887001536</v>
      </c>
      <c r="I135" s="101">
        <v>2006.6445387609488</v>
      </c>
      <c r="J135" s="101">
        <v>1929.9453069724455</v>
      </c>
      <c r="K135" s="101">
        <v>1881.4208563882698</v>
      </c>
      <c r="L135" s="101">
        <v>1895.4045383634525</v>
      </c>
      <c r="M135" s="101">
        <v>1729.7957136246537</v>
      </c>
      <c r="N135" s="101">
        <v>1665.5371661600757</v>
      </c>
      <c r="O135" s="101">
        <v>1591.3553503507194</v>
      </c>
      <c r="P135" s="101">
        <v>1598.4449223339559</v>
      </c>
      <c r="Q135" s="101">
        <v>1576.6866777554658</v>
      </c>
      <c r="R135" s="101">
        <v>1589.9982951346758</v>
      </c>
      <c r="S135" s="101">
        <v>0</v>
      </c>
      <c r="T135" s="101">
        <v>0</v>
      </c>
      <c r="U135" s="101">
        <v>1594.8765526385962</v>
      </c>
      <c r="V135" s="101">
        <v>1661.9371215736498</v>
      </c>
      <c r="W135" s="101">
        <v>1482.3220359048394</v>
      </c>
      <c r="X135" s="101">
        <v>1363.6156790726684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1641.3422752034298</v>
      </c>
      <c r="F136" s="104">
        <v>1614.0620203465733</v>
      </c>
      <c r="G136" s="104">
        <v>1618.9508157709895</v>
      </c>
      <c r="H136" s="104">
        <v>1690.7254677583362</v>
      </c>
      <c r="I136" s="104">
        <v>1614.3949640460517</v>
      </c>
      <c r="J136" s="104">
        <v>1548.6043914378401</v>
      </c>
      <c r="K136" s="104">
        <v>1517.9498939196931</v>
      </c>
      <c r="L136" s="104">
        <v>1524.5111090709331</v>
      </c>
      <c r="M136" s="104">
        <v>1364.746365057423</v>
      </c>
      <c r="N136" s="104">
        <v>1315.5787138514645</v>
      </c>
      <c r="O136" s="104">
        <v>1263.8679641917936</v>
      </c>
      <c r="P136" s="104">
        <v>1301.5293405602549</v>
      </c>
      <c r="Q136" s="104">
        <v>1286.3136664511487</v>
      </c>
      <c r="R136" s="104">
        <v>1303.010086693844</v>
      </c>
      <c r="S136" s="104">
        <v>0</v>
      </c>
      <c r="T136" s="104">
        <v>0</v>
      </c>
      <c r="U136" s="104">
        <v>1350.8418221200729</v>
      </c>
      <c r="V136" s="104">
        <v>1428.753711959158</v>
      </c>
      <c r="W136" s="104">
        <v>1265.8842059999401</v>
      </c>
      <c r="X136" s="104">
        <v>1184.7823617819322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1001.4459267545454</v>
      </c>
      <c r="F137" s="98">
        <v>989.17726580311421</v>
      </c>
      <c r="G137" s="98">
        <v>965.28535266474137</v>
      </c>
      <c r="H137" s="98">
        <v>1041.8255113171049</v>
      </c>
      <c r="I137" s="98">
        <v>981.76757105795184</v>
      </c>
      <c r="J137" s="98">
        <v>926.84202981174599</v>
      </c>
      <c r="K137" s="98">
        <v>918.39581720099386</v>
      </c>
      <c r="L137" s="98">
        <v>904.56515232728702</v>
      </c>
      <c r="M137" s="98">
        <v>739.21816821748007</v>
      </c>
      <c r="N137" s="98">
        <v>692.3799174365646</v>
      </c>
      <c r="O137" s="98">
        <v>644.4979091285943</v>
      </c>
      <c r="P137" s="98">
        <v>691.40951713993263</v>
      </c>
      <c r="Q137" s="98">
        <v>639.25736114489291</v>
      </c>
      <c r="R137" s="98">
        <v>625.8464946078833</v>
      </c>
      <c r="S137" s="98">
        <v>0</v>
      </c>
      <c r="T137" s="98">
        <v>0</v>
      </c>
      <c r="U137" s="98">
        <v>663.64003176737754</v>
      </c>
      <c r="V137" s="98">
        <v>733.18342501473319</v>
      </c>
      <c r="W137" s="98">
        <v>583.32578974343232</v>
      </c>
      <c r="X137" s="98">
        <v>576.37699598805204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639.8963484488844</v>
      </c>
      <c r="F138" s="98">
        <v>624.88475454345905</v>
      </c>
      <c r="G138" s="98">
        <v>653.66546310624813</v>
      </c>
      <c r="H138" s="98">
        <v>648.8999564412311</v>
      </c>
      <c r="I138" s="98">
        <v>632.6273929880997</v>
      </c>
      <c r="J138" s="98">
        <v>621.76236162609428</v>
      </c>
      <c r="K138" s="98">
        <v>599.55407671869943</v>
      </c>
      <c r="L138" s="98">
        <v>619.94595674364621</v>
      </c>
      <c r="M138" s="98">
        <v>625.52819683994301</v>
      </c>
      <c r="N138" s="98">
        <v>623.19879641490002</v>
      </c>
      <c r="O138" s="98">
        <v>619.37005506319917</v>
      </c>
      <c r="P138" s="98">
        <v>610.11982342032218</v>
      </c>
      <c r="Q138" s="98">
        <v>647.05630530625581</v>
      </c>
      <c r="R138" s="98">
        <v>677.16359208596043</v>
      </c>
      <c r="S138" s="98">
        <v>0</v>
      </c>
      <c r="T138" s="98">
        <v>0</v>
      </c>
      <c r="U138" s="98">
        <v>687.20179035269564</v>
      </c>
      <c r="V138" s="98">
        <v>695.57028694442488</v>
      </c>
      <c r="W138" s="98">
        <v>682.55841625650794</v>
      </c>
      <c r="X138" s="98">
        <v>608.40536579388015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811.70929960935757</v>
      </c>
      <c r="D139" s="122">
        <v>792.71274578294117</v>
      </c>
      <c r="E139" s="122">
        <v>817.06447137995053</v>
      </c>
      <c r="F139" s="122">
        <v>811.03737984239012</v>
      </c>
      <c r="G139" s="122">
        <v>819.06597455547694</v>
      </c>
      <c r="H139" s="122">
        <v>881.02627040086293</v>
      </c>
      <c r="I139" s="122">
        <v>788.61512491886242</v>
      </c>
      <c r="J139" s="122">
        <v>827.33359373189023</v>
      </c>
      <c r="K139" s="122">
        <v>857.92705819365574</v>
      </c>
      <c r="L139" s="122">
        <v>912.17277454075213</v>
      </c>
      <c r="M139" s="122">
        <v>832.59429257274815</v>
      </c>
      <c r="N139" s="122">
        <v>889.60280698526014</v>
      </c>
      <c r="O139" s="122">
        <v>870.07932001723862</v>
      </c>
      <c r="P139" s="122">
        <v>762.50326550422483</v>
      </c>
      <c r="Q139" s="122">
        <v>791.86987335475692</v>
      </c>
      <c r="R139" s="122">
        <v>786.85191945844349</v>
      </c>
      <c r="S139" s="122">
        <v>779.83246635938087</v>
      </c>
      <c r="T139" s="122">
        <v>739.78720742360065</v>
      </c>
      <c r="U139" s="122">
        <v>704.74643818951233</v>
      </c>
      <c r="V139" s="122">
        <v>737.46608974969081</v>
      </c>
      <c r="W139" s="122">
        <v>846.30146037376448</v>
      </c>
      <c r="X139" s="122">
        <v>697.8504209439584</v>
      </c>
      <c r="Y139" s="122">
        <v>678.10213379913637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1086.6985309817885</v>
      </c>
      <c r="D140" s="98">
        <v>1017.5078936211186</v>
      </c>
      <c r="E140" s="98">
        <v>1005.1668851227959</v>
      </c>
      <c r="F140" s="98">
        <v>1182.4166417891076</v>
      </c>
      <c r="G140" s="98">
        <v>927.44920440374813</v>
      </c>
      <c r="H140" s="98">
        <v>1121.8912019085872</v>
      </c>
      <c r="I140" s="98">
        <v>1144.3293347702581</v>
      </c>
      <c r="J140" s="98">
        <v>902.56020190993502</v>
      </c>
      <c r="K140" s="98">
        <v>271.90416704248685</v>
      </c>
      <c r="L140" s="98">
        <v>925.12026487798994</v>
      </c>
      <c r="M140" s="98">
        <v>1209.5828340285552</v>
      </c>
      <c r="N140" s="98">
        <v>1254.5218549032611</v>
      </c>
      <c r="O140" s="98">
        <v>923.38722143768587</v>
      </c>
      <c r="P140" s="98">
        <v>1367.1484151345944</v>
      </c>
      <c r="Q140" s="98">
        <v>1130.439401210956</v>
      </c>
      <c r="R140" s="98">
        <v>874.34158101787386</v>
      </c>
      <c r="S140" s="98">
        <v>909.24752858939894</v>
      </c>
      <c r="T140" s="98">
        <v>1113.5802304574067</v>
      </c>
      <c r="U140" s="98">
        <v>985.56257239531215</v>
      </c>
      <c r="V140" s="98">
        <v>1198.9344317707087</v>
      </c>
      <c r="W140" s="98">
        <v>1036.2016782610619</v>
      </c>
      <c r="X140" s="98">
        <v>885.17837793373747</v>
      </c>
      <c r="Y140" s="98">
        <v>995.17515307650228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789.92994750252365</v>
      </c>
      <c r="D141" s="33">
        <v>785.78276934410576</v>
      </c>
      <c r="E141" s="33">
        <v>811.86226914445785</v>
      </c>
      <c r="F141" s="33">
        <v>798.351971748869</v>
      </c>
      <c r="G141" s="33">
        <v>817.48787550623013</v>
      </c>
      <c r="H141" s="33">
        <v>872.46014826154862</v>
      </c>
      <c r="I141" s="33">
        <v>788.34825771871829</v>
      </c>
      <c r="J141" s="33">
        <v>826.10575665448607</v>
      </c>
      <c r="K141" s="33">
        <v>880.51490979936511</v>
      </c>
      <c r="L141" s="33">
        <v>911.78398920382949</v>
      </c>
      <c r="M141" s="33">
        <v>807.32666416777465</v>
      </c>
      <c r="N141" s="33">
        <v>861.0166996878994</v>
      </c>
      <c r="O141" s="33">
        <v>867.65325935397209</v>
      </c>
      <c r="P141" s="33">
        <v>733.28739125367611</v>
      </c>
      <c r="Q141" s="33">
        <v>787.48725932061188</v>
      </c>
      <c r="R141" s="33">
        <v>786.74687265637476</v>
      </c>
      <c r="S141" s="33">
        <v>776.49597916518132</v>
      </c>
      <c r="T141" s="33">
        <v>724.08947235387382</v>
      </c>
      <c r="U141" s="33">
        <v>692.50713912961055</v>
      </c>
      <c r="V141" s="33">
        <v>722.30411389558822</v>
      </c>
      <c r="W141" s="33">
        <v>845.99997581149194</v>
      </c>
      <c r="X141" s="33">
        <v>697.47588650060914</v>
      </c>
      <c r="Y141" s="33">
        <v>677.58592499709823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8069.058886197331</v>
      </c>
      <c r="D143" s="117">
        <f t="shared" si="49"/>
        <v>8235.651183178481</v>
      </c>
      <c r="E143" s="117">
        <f t="shared" si="49"/>
        <v>7904.3676769857539</v>
      </c>
      <c r="F143" s="117">
        <f t="shared" si="49"/>
        <v>7519.4576972633386</v>
      </c>
      <c r="G143" s="117">
        <f t="shared" si="49"/>
        <v>6973.0633039359018</v>
      </c>
      <c r="H143" s="117">
        <f t="shared" si="49"/>
        <v>6986.0710103228766</v>
      </c>
      <c r="I143" s="117">
        <f t="shared" si="49"/>
        <v>6618.408673507598</v>
      </c>
      <c r="J143" s="117">
        <f t="shared" si="49"/>
        <v>6383.3819801407453</v>
      </c>
      <c r="K143" s="117">
        <f t="shared" si="49"/>
        <v>6338.7256238129721</v>
      </c>
      <c r="L143" s="117">
        <f t="shared" si="49"/>
        <v>6407.9118605378744</v>
      </c>
      <c r="M143" s="117">
        <f t="shared" si="49"/>
        <v>6005.2215157529063</v>
      </c>
      <c r="N143" s="117">
        <f t="shared" si="49"/>
        <v>5793.2033566528426</v>
      </c>
      <c r="O143" s="117">
        <f t="shared" si="49"/>
        <v>5388.0766462572919</v>
      </c>
      <c r="P143" s="117">
        <f t="shared" si="49"/>
        <v>4900.7010215948521</v>
      </c>
      <c r="Q143" s="117">
        <f t="shared" si="49"/>
        <v>4734.2135303053747</v>
      </c>
      <c r="R143" s="117">
        <f t="shared" ref="R143:V143" si="50">R144+R146+R148+R157</f>
        <v>4706.1360837437678</v>
      </c>
      <c r="S143" s="117">
        <f t="shared" si="50"/>
        <v>4708.2817529543636</v>
      </c>
      <c r="T143" s="117">
        <f t="shared" si="50"/>
        <v>4559.8381025308845</v>
      </c>
      <c r="U143" s="117">
        <f t="shared" si="50"/>
        <v>4416.3576334339659</v>
      </c>
      <c r="V143" s="117">
        <f t="shared" si="50"/>
        <v>4340.3195219724212</v>
      </c>
      <c r="W143" s="117">
        <f t="shared" ref="W143:Y143" si="51">W144+W146+W148+W157</f>
        <v>3889.3766694081742</v>
      </c>
      <c r="X143" s="117">
        <f t="shared" si="51"/>
        <v>3403.5392558223584</v>
      </c>
      <c r="Y143" s="117">
        <f t="shared" si="51"/>
        <v>2725.5759972567448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5258.8173121162399</v>
      </c>
      <c r="D144" s="122">
        <f t="shared" si="52"/>
        <v>5448.00676793003</v>
      </c>
      <c r="E144" s="122">
        <f t="shared" si="52"/>
        <v>5073.2890338763837</v>
      </c>
      <c r="F144" s="122">
        <f t="shared" si="52"/>
        <v>4694.7661870476804</v>
      </c>
      <c r="G144" s="122">
        <f t="shared" si="52"/>
        <v>4120.0415982750246</v>
      </c>
      <c r="H144" s="122">
        <f t="shared" si="52"/>
        <v>4009.1707307248753</v>
      </c>
      <c r="I144" s="122">
        <f t="shared" si="52"/>
        <v>3838.8907861571897</v>
      </c>
      <c r="J144" s="122">
        <f t="shared" si="52"/>
        <v>3645.7180052515519</v>
      </c>
      <c r="K144" s="122">
        <f t="shared" si="52"/>
        <v>3629.43346351219</v>
      </c>
      <c r="L144" s="122">
        <f t="shared" si="52"/>
        <v>3637.184975375013</v>
      </c>
      <c r="M144" s="122">
        <f t="shared" si="52"/>
        <v>3475.0236108010617</v>
      </c>
      <c r="N144" s="122">
        <f t="shared" si="52"/>
        <v>3252.0237189127829</v>
      </c>
      <c r="O144" s="122">
        <f t="shared" si="52"/>
        <v>2928.5678679086609</v>
      </c>
      <c r="P144" s="122">
        <f t="shared" si="52"/>
        <v>2551.6376608117785</v>
      </c>
      <c r="Q144" s="122">
        <f t="shared" si="52"/>
        <v>2341.6072935752572</v>
      </c>
      <c r="R144" s="122">
        <f t="shared" si="52"/>
        <v>2307.6283027209174</v>
      </c>
      <c r="S144" s="122">
        <f t="shared" si="52"/>
        <v>2244.2936572531607</v>
      </c>
      <c r="T144" s="122">
        <f t="shared" si="52"/>
        <v>2148.7270545305701</v>
      </c>
      <c r="U144" s="122">
        <f t="shared" si="52"/>
        <v>2071.3729608292438</v>
      </c>
      <c r="V144" s="122">
        <f t="shared" si="52"/>
        <v>1900.0184828490433</v>
      </c>
      <c r="W144" s="122">
        <f t="shared" si="52"/>
        <v>1516.7797071734278</v>
      </c>
      <c r="X144" s="122">
        <f t="shared" si="52"/>
        <v>1305.3994503103331</v>
      </c>
      <c r="Y144" s="122">
        <f t="shared" si="52"/>
        <v>883.23262550647337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5258.8173121162399</v>
      </c>
      <c r="D145" s="98">
        <v>5448.00676793003</v>
      </c>
      <c r="E145" s="98">
        <v>5073.2890338763837</v>
      </c>
      <c r="F145" s="98">
        <v>4694.7661870476804</v>
      </c>
      <c r="G145" s="98">
        <v>4120.0415982750246</v>
      </c>
      <c r="H145" s="98">
        <v>4009.1707307248753</v>
      </c>
      <c r="I145" s="98">
        <v>3838.8907861571897</v>
      </c>
      <c r="J145" s="98">
        <v>3645.7180052515519</v>
      </c>
      <c r="K145" s="98">
        <v>3629.43346351219</v>
      </c>
      <c r="L145" s="98">
        <v>3637.184975375013</v>
      </c>
      <c r="M145" s="98">
        <v>3475.0236108010617</v>
      </c>
      <c r="N145" s="98">
        <v>3252.0237189127829</v>
      </c>
      <c r="O145" s="98">
        <v>2928.5678679086609</v>
      </c>
      <c r="P145" s="98">
        <v>2551.6376608117785</v>
      </c>
      <c r="Q145" s="98">
        <v>2341.6072935752572</v>
      </c>
      <c r="R145" s="98">
        <v>2307.6283027209174</v>
      </c>
      <c r="S145" s="98">
        <v>2244.2936572531607</v>
      </c>
      <c r="T145" s="98">
        <v>2148.7270545305701</v>
      </c>
      <c r="U145" s="98">
        <v>2071.3729608292438</v>
      </c>
      <c r="V145" s="98">
        <v>1900.0184828490433</v>
      </c>
      <c r="W145" s="98">
        <v>1516.7797071734278</v>
      </c>
      <c r="X145" s="98">
        <v>1305.3994503103331</v>
      </c>
      <c r="Y145" s="98">
        <v>883.23262550647337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11.054039040052398</v>
      </c>
      <c r="F146" s="122">
        <f t="shared" si="53"/>
        <v>9.2719972327581441</v>
      </c>
      <c r="G146" s="122">
        <f t="shared" si="53"/>
        <v>10.095447674493718</v>
      </c>
      <c r="H146" s="122">
        <f t="shared" si="53"/>
        <v>12.234373259169374</v>
      </c>
      <c r="I146" s="122">
        <f t="shared" si="53"/>
        <v>11.932478109571933</v>
      </c>
      <c r="J146" s="122">
        <f t="shared" si="53"/>
        <v>11.826723721350296</v>
      </c>
      <c r="K146" s="122">
        <f t="shared" si="53"/>
        <v>13.254422192980124</v>
      </c>
      <c r="L146" s="122">
        <f t="shared" si="53"/>
        <v>16.592254294066802</v>
      </c>
      <c r="M146" s="122">
        <f t="shared" si="53"/>
        <v>17.977086914708806</v>
      </c>
      <c r="N146" s="122">
        <f t="shared" si="53"/>
        <v>21.134980845088091</v>
      </c>
      <c r="O146" s="122">
        <f t="shared" si="53"/>
        <v>28.743936784269358</v>
      </c>
      <c r="P146" s="122">
        <f t="shared" si="53"/>
        <v>25.91733129756237</v>
      </c>
      <c r="Q146" s="122">
        <f t="shared" si="53"/>
        <v>53.849448216503006</v>
      </c>
      <c r="R146" s="122">
        <f t="shared" si="53"/>
        <v>55.70776121195069</v>
      </c>
      <c r="S146" s="122">
        <f t="shared" si="53"/>
        <v>55.561787779065973</v>
      </c>
      <c r="T146" s="122">
        <f t="shared" si="53"/>
        <v>69.862357013794664</v>
      </c>
      <c r="U146" s="122">
        <f t="shared" si="53"/>
        <v>72.735259448336762</v>
      </c>
      <c r="V146" s="122">
        <f t="shared" si="53"/>
        <v>65.557258489264314</v>
      </c>
      <c r="W146" s="122">
        <f t="shared" si="53"/>
        <v>70.477377232859084</v>
      </c>
      <c r="X146" s="122">
        <f t="shared" si="53"/>
        <v>77.540862108840798</v>
      </c>
      <c r="Y146" s="122">
        <f t="shared" si="53"/>
        <v>66.620345311928489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0</v>
      </c>
      <c r="E147" s="98">
        <f>IF(RES_hhdet_in_fec!E147=0,0,RES_hhdet_in_fec!E147*1000*11630/RES_hhdet_in_new!E145)</f>
        <v>11.054039040052398</v>
      </c>
      <c r="F147" s="98">
        <f>IF(RES_hhdet_in_fec!F147=0,0,RES_hhdet_in_fec!F147*1000*11630/RES_hhdet_in_new!F145)</f>
        <v>9.2719972327581441</v>
      </c>
      <c r="G147" s="98">
        <f>IF(RES_hhdet_in_fec!G147=0,0,RES_hhdet_in_fec!G147*1000*11630/RES_hhdet_in_new!G145)</f>
        <v>10.095447674493718</v>
      </c>
      <c r="H147" s="98">
        <f>IF(RES_hhdet_in_fec!H147=0,0,RES_hhdet_in_fec!H147*1000*11630/RES_hhdet_in_new!H145)</f>
        <v>12.234373259169374</v>
      </c>
      <c r="I147" s="98">
        <f>IF(RES_hhdet_in_fec!I147=0,0,RES_hhdet_in_fec!I147*1000*11630/RES_hhdet_in_new!I145)</f>
        <v>11.932478109571933</v>
      </c>
      <c r="J147" s="98">
        <f>IF(RES_hhdet_in_fec!J147=0,0,RES_hhdet_in_fec!J147*1000*11630/RES_hhdet_in_new!J145)</f>
        <v>11.826723721350296</v>
      </c>
      <c r="K147" s="98">
        <f>IF(RES_hhdet_in_fec!K147=0,0,RES_hhdet_in_fec!K147*1000*11630/RES_hhdet_in_new!K145)</f>
        <v>13.254422192980124</v>
      </c>
      <c r="L147" s="98">
        <f>IF(RES_hhdet_in_fec!L147=0,0,RES_hhdet_in_fec!L147*1000*11630/RES_hhdet_in_new!L145)</f>
        <v>16.592254294066802</v>
      </c>
      <c r="M147" s="98">
        <f>IF(RES_hhdet_in_fec!M147=0,0,RES_hhdet_in_fec!M147*1000*11630/RES_hhdet_in_new!M145)</f>
        <v>17.977086914708806</v>
      </c>
      <c r="N147" s="98">
        <f>IF(RES_hhdet_in_fec!N147=0,0,RES_hhdet_in_fec!N147*1000*11630/RES_hhdet_in_new!N145)</f>
        <v>21.134980845088091</v>
      </c>
      <c r="O147" s="98">
        <f>IF(RES_hhdet_in_fec!O147=0,0,RES_hhdet_in_fec!O147*1000*11630/RES_hhdet_in_new!O145)</f>
        <v>28.743936784269358</v>
      </c>
      <c r="P147" s="98">
        <f>IF(RES_hhdet_in_fec!P147=0,0,RES_hhdet_in_fec!P147*1000*11630/RES_hhdet_in_new!P145)</f>
        <v>25.91733129756237</v>
      </c>
      <c r="Q147" s="98">
        <f>IF(RES_hhdet_in_fec!Q147=0,0,RES_hhdet_in_fec!Q147*1000*11630/RES_hhdet_in_new!Q145)</f>
        <v>53.849448216503006</v>
      </c>
      <c r="R147" s="98">
        <f>IF(RES_hhdet_in_fec!R147=0,0,RES_hhdet_in_fec!R147*1000*11630/RES_hhdet_in_new!R145)</f>
        <v>55.70776121195069</v>
      </c>
      <c r="S147" s="98">
        <f>IF(RES_hhdet_in_fec!S147=0,0,RES_hhdet_in_fec!S147*1000*11630/RES_hhdet_in_new!S145)</f>
        <v>55.561787779065973</v>
      </c>
      <c r="T147" s="98">
        <f>IF(RES_hhdet_in_fec!T147=0,0,RES_hhdet_in_fec!T147*1000*11630/RES_hhdet_in_new!T145)</f>
        <v>69.862357013794664</v>
      </c>
      <c r="U147" s="98">
        <f>IF(RES_hhdet_in_fec!U147=0,0,RES_hhdet_in_fec!U147*1000*11630/RES_hhdet_in_new!U145)</f>
        <v>72.735259448336762</v>
      </c>
      <c r="V147" s="98">
        <f>IF(RES_hhdet_in_fec!V147=0,0,RES_hhdet_in_fec!V147*1000*11630/RES_hhdet_in_new!V145)</f>
        <v>65.557258489264314</v>
      </c>
      <c r="W147" s="98">
        <f>IF(RES_hhdet_in_fec!W147=0,0,RES_hhdet_in_fec!W147*1000*11630/RES_hhdet_in_new!W145)</f>
        <v>70.477377232859084</v>
      </c>
      <c r="X147" s="98">
        <f>IF(RES_hhdet_in_fec!X147=0,0,RES_hhdet_in_fec!X147*1000*11630/RES_hhdet_in_new!X145)</f>
        <v>77.540862108840798</v>
      </c>
      <c r="Y147" s="98">
        <f>IF(RES_hhdet_in_fec!Y147=0,0,RES_hhdet_in_fec!Y147*1000*11630/RES_hhdet_in_new!Y145)</f>
        <v>66.620345311928489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1998.555637896457</v>
      </c>
      <c r="D148" s="122">
        <v>1994.9141284671559</v>
      </c>
      <c r="E148" s="122">
        <v>2002.9826828354092</v>
      </c>
      <c r="F148" s="122">
        <v>2004.4008159620132</v>
      </c>
      <c r="G148" s="122">
        <v>2023.8653455880844</v>
      </c>
      <c r="H148" s="122">
        <v>2083.6353350072018</v>
      </c>
      <c r="I148" s="122">
        <v>1978.9439820125017</v>
      </c>
      <c r="J148" s="122">
        <v>1898.501777978466</v>
      </c>
      <c r="K148" s="122">
        <v>1838.1699669675563</v>
      </c>
      <c r="L148" s="122">
        <v>1841.9605230916159</v>
      </c>
      <c r="M148" s="122">
        <v>1679.603517217043</v>
      </c>
      <c r="N148" s="122">
        <v>1630.4234567297281</v>
      </c>
      <c r="O148" s="122">
        <v>1560.6889468090742</v>
      </c>
      <c r="P148" s="122">
        <v>1560.6645014138937</v>
      </c>
      <c r="Q148" s="122">
        <v>1546.8948640759759</v>
      </c>
      <c r="R148" s="122">
        <v>1555.9460718855642</v>
      </c>
      <c r="S148" s="122">
        <v>1628.5906671362206</v>
      </c>
      <c r="T148" s="122">
        <v>1601.462398085298</v>
      </c>
      <c r="U148" s="122">
        <v>1567.5075468654525</v>
      </c>
      <c r="V148" s="122">
        <v>1637.2931995714318</v>
      </c>
      <c r="W148" s="122">
        <v>1455.8159181438527</v>
      </c>
      <c r="X148" s="122">
        <v>1322.7502899626684</v>
      </c>
      <c r="Y148" s="122">
        <v>1097.6185178602198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1998.555637896457</v>
      </c>
      <c r="D153" s="101">
        <v>1994.9141284671559</v>
      </c>
      <c r="E153" s="101">
        <v>2049.3356250470051</v>
      </c>
      <c r="F153" s="101">
        <v>2010.1936556822295</v>
      </c>
      <c r="G153" s="101">
        <v>2030.7763098630826</v>
      </c>
      <c r="H153" s="101">
        <v>2096.7598887001541</v>
      </c>
      <c r="I153" s="101">
        <v>2006.644538760949</v>
      </c>
      <c r="J153" s="101">
        <v>1929.9453069724452</v>
      </c>
      <c r="K153" s="101">
        <v>1881.4208563882705</v>
      </c>
      <c r="L153" s="101">
        <v>1895.404538363452</v>
      </c>
      <c r="M153" s="101">
        <v>1729.7957136246537</v>
      </c>
      <c r="N153" s="101">
        <v>1665.5371661600752</v>
      </c>
      <c r="O153" s="101">
        <v>1591.3553503507194</v>
      </c>
      <c r="P153" s="101">
        <v>1598.4449223339559</v>
      </c>
      <c r="Q153" s="101">
        <v>1576.6866777554662</v>
      </c>
      <c r="R153" s="101">
        <v>1589.9982951346758</v>
      </c>
      <c r="S153" s="101">
        <v>1665.02833497454</v>
      </c>
      <c r="T153" s="101">
        <v>1638.2181391690203</v>
      </c>
      <c r="U153" s="101">
        <v>1594.8765526385964</v>
      </c>
      <c r="V153" s="101">
        <v>1661.9371215736501</v>
      </c>
      <c r="W153" s="101">
        <v>1482.3220359048394</v>
      </c>
      <c r="X153" s="101">
        <v>1363.6156790726686</v>
      </c>
      <c r="Y153" s="101">
        <v>1122.9934563456623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1641.3422752034296</v>
      </c>
      <c r="F154" s="104">
        <v>1614.0620203465737</v>
      </c>
      <c r="G154" s="104">
        <v>1618.9508157709895</v>
      </c>
      <c r="H154" s="104">
        <v>1690.7254677583362</v>
      </c>
      <c r="I154" s="104">
        <v>1614.3949640460514</v>
      </c>
      <c r="J154" s="104">
        <v>1548.6043914378401</v>
      </c>
      <c r="K154" s="104">
        <v>1517.9498939196937</v>
      </c>
      <c r="L154" s="104">
        <v>1524.5111090709329</v>
      </c>
      <c r="M154" s="104">
        <v>1364.7463650574234</v>
      </c>
      <c r="N154" s="104">
        <v>1315.578713851465</v>
      </c>
      <c r="O154" s="104">
        <v>1263.8679641917936</v>
      </c>
      <c r="P154" s="104">
        <v>1301.5293405602549</v>
      </c>
      <c r="Q154" s="104">
        <v>1286.3136664511487</v>
      </c>
      <c r="R154" s="104">
        <v>1303.0100866938437</v>
      </c>
      <c r="S154" s="104">
        <v>1382.861119702849</v>
      </c>
      <c r="T154" s="104">
        <v>1376.9008008207488</v>
      </c>
      <c r="U154" s="104">
        <v>1350.8418221200727</v>
      </c>
      <c r="V154" s="104">
        <v>1428.7537119591577</v>
      </c>
      <c r="W154" s="104">
        <v>1265.8842059999401</v>
      </c>
      <c r="X154" s="104">
        <v>1184.7823617819322</v>
      </c>
      <c r="Y154" s="104">
        <v>970.98514130484716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1001.4459267545452</v>
      </c>
      <c r="F155" s="98">
        <v>989.17726580311444</v>
      </c>
      <c r="G155" s="98">
        <v>965.28535266474159</v>
      </c>
      <c r="H155" s="98">
        <v>1041.8255113171049</v>
      </c>
      <c r="I155" s="98">
        <v>981.76757105795173</v>
      </c>
      <c r="J155" s="98">
        <v>926.84202981174587</v>
      </c>
      <c r="K155" s="98">
        <v>918.39581720099409</v>
      </c>
      <c r="L155" s="98">
        <v>904.56515232728657</v>
      </c>
      <c r="M155" s="98">
        <v>739.21816821748041</v>
      </c>
      <c r="N155" s="98">
        <v>692.37991743656448</v>
      </c>
      <c r="O155" s="98">
        <v>644.49790912859442</v>
      </c>
      <c r="P155" s="98">
        <v>691.40951713993252</v>
      </c>
      <c r="Q155" s="98">
        <v>639.25736114489291</v>
      </c>
      <c r="R155" s="98">
        <v>625.84649460788341</v>
      </c>
      <c r="S155" s="98">
        <v>677.32526092992168</v>
      </c>
      <c r="T155" s="98">
        <v>682.89362204872941</v>
      </c>
      <c r="U155" s="98">
        <v>663.64003176737742</v>
      </c>
      <c r="V155" s="98">
        <v>733.18342501473319</v>
      </c>
      <c r="W155" s="98">
        <v>583.32578974343232</v>
      </c>
      <c r="X155" s="98">
        <v>576.37699598805193</v>
      </c>
      <c r="Y155" s="98">
        <v>417.68125445814775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639.89634844888451</v>
      </c>
      <c r="F156" s="98">
        <v>624.88475454345905</v>
      </c>
      <c r="G156" s="98">
        <v>653.66546310624824</v>
      </c>
      <c r="H156" s="98">
        <v>648.89995644123132</v>
      </c>
      <c r="I156" s="98">
        <v>632.62739298809947</v>
      </c>
      <c r="J156" s="98">
        <v>621.76236162609416</v>
      </c>
      <c r="K156" s="98">
        <v>599.55407671869955</v>
      </c>
      <c r="L156" s="98">
        <v>619.94595674364621</v>
      </c>
      <c r="M156" s="98">
        <v>625.52819683994312</v>
      </c>
      <c r="N156" s="98">
        <v>623.19879641490024</v>
      </c>
      <c r="O156" s="98">
        <v>619.37005506319917</v>
      </c>
      <c r="P156" s="98">
        <v>610.11982342032229</v>
      </c>
      <c r="Q156" s="98">
        <v>647.05630530625592</v>
      </c>
      <c r="R156" s="98">
        <v>677.16359208596054</v>
      </c>
      <c r="S156" s="98">
        <v>705.53585877292721</v>
      </c>
      <c r="T156" s="98">
        <v>694.00717877201964</v>
      </c>
      <c r="U156" s="98">
        <v>687.2017903526953</v>
      </c>
      <c r="V156" s="98">
        <v>695.57028694442465</v>
      </c>
      <c r="W156" s="98">
        <v>682.55841625650783</v>
      </c>
      <c r="X156" s="98">
        <v>608.40536579388004</v>
      </c>
      <c r="Y156" s="98">
        <v>553.30388684669958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811.68593618463342</v>
      </c>
      <c r="D157" s="122">
        <v>792.73028678129594</v>
      </c>
      <c r="E157" s="122">
        <v>817.04192123390953</v>
      </c>
      <c r="F157" s="122">
        <v>811.01869702088675</v>
      </c>
      <c r="G157" s="122">
        <v>819.06091239829914</v>
      </c>
      <c r="H157" s="122">
        <v>881.03057133162997</v>
      </c>
      <c r="I157" s="122">
        <v>788.64142722833446</v>
      </c>
      <c r="J157" s="122">
        <v>827.33547318937678</v>
      </c>
      <c r="K157" s="122">
        <v>857.86777114024562</v>
      </c>
      <c r="L157" s="122">
        <v>912.17410777717976</v>
      </c>
      <c r="M157" s="122">
        <v>832.61730082009296</v>
      </c>
      <c r="N157" s="122">
        <v>889.62120016524409</v>
      </c>
      <c r="O157" s="122">
        <v>870.07589475528789</v>
      </c>
      <c r="P157" s="122">
        <v>762.48152807161773</v>
      </c>
      <c r="Q157" s="122">
        <v>791.86192443763821</v>
      </c>
      <c r="R157" s="122">
        <v>786.85394792533589</v>
      </c>
      <c r="S157" s="122">
        <v>779.83564078591644</v>
      </c>
      <c r="T157" s="122">
        <v>739.78629290122126</v>
      </c>
      <c r="U157" s="122">
        <v>704.74186629093333</v>
      </c>
      <c r="V157" s="122">
        <v>737.45058106268141</v>
      </c>
      <c r="W157" s="122">
        <v>846.30366685803438</v>
      </c>
      <c r="X157" s="122">
        <v>697.84865344051616</v>
      </c>
      <c r="Y157" s="122">
        <v>678.10450857812316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1086.6985309817885</v>
      </c>
      <c r="D158" s="98">
        <v>1017.5078936211186</v>
      </c>
      <c r="E158" s="98">
        <v>1005.1668851227961</v>
      </c>
      <c r="F158" s="98">
        <v>1182.4166417891074</v>
      </c>
      <c r="G158" s="98">
        <v>927.44920440374801</v>
      </c>
      <c r="H158" s="98">
        <v>1121.8912019085869</v>
      </c>
      <c r="I158" s="98">
        <v>1144.3293347702581</v>
      </c>
      <c r="J158" s="98">
        <v>902.56020190993502</v>
      </c>
      <c r="K158" s="98">
        <v>271.90416704248685</v>
      </c>
      <c r="L158" s="98">
        <v>925.12026487798983</v>
      </c>
      <c r="M158" s="98">
        <v>1209.5828340285552</v>
      </c>
      <c r="N158" s="98">
        <v>1254.5218549032613</v>
      </c>
      <c r="O158" s="98">
        <v>923.38722143768598</v>
      </c>
      <c r="P158" s="98">
        <v>1367.1484151345944</v>
      </c>
      <c r="Q158" s="98">
        <v>1130.4394012109556</v>
      </c>
      <c r="R158" s="98">
        <v>874.34158101787375</v>
      </c>
      <c r="S158" s="98">
        <v>909.24752858939905</v>
      </c>
      <c r="T158" s="98">
        <v>1113.580230457407</v>
      </c>
      <c r="U158" s="98">
        <v>985.56257239531203</v>
      </c>
      <c r="V158" s="98">
        <v>1198.9344317707089</v>
      </c>
      <c r="W158" s="98">
        <v>1036.2016782610622</v>
      </c>
      <c r="X158" s="98">
        <v>885.17837793373769</v>
      </c>
      <c r="Y158" s="98">
        <v>995.1751530765024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789.92994750252365</v>
      </c>
      <c r="D159" s="33">
        <v>785.78276934410576</v>
      </c>
      <c r="E159" s="33">
        <v>811.86226914445785</v>
      </c>
      <c r="F159" s="33">
        <v>798.351971748869</v>
      </c>
      <c r="G159" s="33">
        <v>817.48787550623024</v>
      </c>
      <c r="H159" s="33">
        <v>872.4601482615484</v>
      </c>
      <c r="I159" s="33">
        <v>788.34825771871817</v>
      </c>
      <c r="J159" s="33">
        <v>826.10575665448619</v>
      </c>
      <c r="K159" s="33">
        <v>880.51490979936489</v>
      </c>
      <c r="L159" s="33">
        <v>911.78398920382949</v>
      </c>
      <c r="M159" s="33">
        <v>807.32666416777465</v>
      </c>
      <c r="N159" s="33">
        <v>861.01669968789952</v>
      </c>
      <c r="O159" s="33">
        <v>867.65325935397198</v>
      </c>
      <c r="P159" s="33">
        <v>733.28739125367611</v>
      </c>
      <c r="Q159" s="33">
        <v>787.48725932061188</v>
      </c>
      <c r="R159" s="33">
        <v>786.74687265637465</v>
      </c>
      <c r="S159" s="33">
        <v>776.49597916518144</v>
      </c>
      <c r="T159" s="33">
        <v>724.0894723538737</v>
      </c>
      <c r="U159" s="33">
        <v>692.50713912961055</v>
      </c>
      <c r="V159" s="33">
        <v>722.30411389558844</v>
      </c>
      <c r="W159" s="33">
        <v>845.99997581149182</v>
      </c>
      <c r="X159" s="33">
        <v>697.47588650060925</v>
      </c>
      <c r="Y159" s="33">
        <v>677.58592499709823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16442.130698387504</v>
      </c>
      <c r="D161" s="117">
        <f t="shared" si="54"/>
        <v>15210.020700044279</v>
      </c>
      <c r="E161" s="117">
        <f t="shared" si="54"/>
        <v>15697.401223886409</v>
      </c>
      <c r="F161" s="117">
        <f t="shared" si="54"/>
        <v>15163.199623165205</v>
      </c>
      <c r="G161" s="117">
        <f t="shared" si="54"/>
        <v>14753.60634541497</v>
      </c>
      <c r="H161" s="117">
        <f t="shared" si="54"/>
        <v>15466.471254096568</v>
      </c>
      <c r="I161" s="117">
        <f t="shared" si="54"/>
        <v>14259.41493588764</v>
      </c>
      <c r="J161" s="117">
        <f t="shared" si="54"/>
        <v>14095.482010462636</v>
      </c>
      <c r="K161" s="117">
        <f t="shared" si="54"/>
        <v>0</v>
      </c>
      <c r="L161" s="117">
        <f t="shared" si="54"/>
        <v>15975.679490321578</v>
      </c>
      <c r="M161" s="117">
        <f t="shared" si="54"/>
        <v>13848.911218984564</v>
      </c>
      <c r="N161" s="117">
        <f t="shared" si="54"/>
        <v>14729.116023391867</v>
      </c>
      <c r="O161" s="117">
        <f t="shared" si="54"/>
        <v>15045.364723894332</v>
      </c>
      <c r="P161" s="117">
        <f t="shared" si="54"/>
        <v>12384.895552986456</v>
      </c>
      <c r="Q161" s="117">
        <f t="shared" si="54"/>
        <v>12155.780930293316</v>
      </c>
      <c r="R161" s="117">
        <f t="shared" ref="R161:V161" si="55">R162+R164+R166+R175</f>
        <v>13678.639519042197</v>
      </c>
      <c r="S161" s="117">
        <f t="shared" si="55"/>
        <v>12600.693784920424</v>
      </c>
      <c r="T161" s="117">
        <f t="shared" si="55"/>
        <v>10686.674628341518</v>
      </c>
      <c r="U161" s="117">
        <f t="shared" si="55"/>
        <v>10161.118356393477</v>
      </c>
      <c r="V161" s="117">
        <f t="shared" si="55"/>
        <v>9704.2561977136211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13631.849332201398</v>
      </c>
      <c r="D162" s="122">
        <f t="shared" si="57"/>
        <v>12422.376530615427</v>
      </c>
      <c r="E162" s="122">
        <f t="shared" si="57"/>
        <v>12870.791144697345</v>
      </c>
      <c r="F162" s="122">
        <f t="shared" si="57"/>
        <v>12338.890037058241</v>
      </c>
      <c r="G162" s="122">
        <f t="shared" si="57"/>
        <v>11900.782413737557</v>
      </c>
      <c r="H162" s="122">
        <f t="shared" si="57"/>
        <v>12489.896698741184</v>
      </c>
      <c r="I162" s="122">
        <f t="shared" si="57"/>
        <v>11480.239447507323</v>
      </c>
      <c r="J162" s="122">
        <f t="shared" si="57"/>
        <v>11357.786267965157</v>
      </c>
      <c r="K162" s="122">
        <f t="shared" si="57"/>
        <v>0</v>
      </c>
      <c r="L162" s="122">
        <f t="shared" si="57"/>
        <v>13205.26725002417</v>
      </c>
      <c r="M162" s="122">
        <f t="shared" si="57"/>
        <v>11319.185805888032</v>
      </c>
      <c r="N162" s="122">
        <f t="shared" si="57"/>
        <v>12188.519483208085</v>
      </c>
      <c r="O162" s="122">
        <f t="shared" si="57"/>
        <v>12586.47277509822</v>
      </c>
      <c r="P162" s="122">
        <f t="shared" si="57"/>
        <v>10036.243822875638</v>
      </c>
      <c r="Q162" s="122">
        <f t="shared" si="57"/>
        <v>9764.516315592944</v>
      </c>
      <c r="R162" s="122">
        <f t="shared" si="57"/>
        <v>11282.119303251377</v>
      </c>
      <c r="S162" s="122">
        <f t="shared" si="57"/>
        <v>10138.64773801133</v>
      </c>
      <c r="T162" s="122">
        <f t="shared" si="57"/>
        <v>8277.7711259902044</v>
      </c>
      <c r="U162" s="122">
        <f t="shared" si="57"/>
        <v>7818.2249178645316</v>
      </c>
      <c r="V162" s="122">
        <f t="shared" si="57"/>
        <v>7265.4734664173075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13631.849332201398</v>
      </c>
      <c r="D163" s="33">
        <v>12422.376530615427</v>
      </c>
      <c r="E163" s="33">
        <v>12870.791144697345</v>
      </c>
      <c r="F163" s="33">
        <v>12338.890037058241</v>
      </c>
      <c r="G163" s="33">
        <v>11900.782413737557</v>
      </c>
      <c r="H163" s="33">
        <v>12489.896698741184</v>
      </c>
      <c r="I163" s="33">
        <v>11480.239447507323</v>
      </c>
      <c r="J163" s="33">
        <v>11357.786267965157</v>
      </c>
      <c r="K163" s="33">
        <v>0</v>
      </c>
      <c r="L163" s="33">
        <v>13205.26725002417</v>
      </c>
      <c r="M163" s="33">
        <v>11319.185805888032</v>
      </c>
      <c r="N163" s="33">
        <v>12188.519483208085</v>
      </c>
      <c r="O163" s="33">
        <v>12586.47277509822</v>
      </c>
      <c r="P163" s="33">
        <v>10036.243822875638</v>
      </c>
      <c r="Q163" s="33">
        <v>9764.516315592944</v>
      </c>
      <c r="R163" s="33">
        <v>11282.119303251377</v>
      </c>
      <c r="S163" s="33">
        <v>10138.64773801133</v>
      </c>
      <c r="T163" s="33">
        <v>8277.7711259902044</v>
      </c>
      <c r="U163" s="33">
        <v>7818.2249178645316</v>
      </c>
      <c r="V163" s="33">
        <v>7265.4734664173075</v>
      </c>
      <c r="W163" s="33">
        <v>0</v>
      </c>
      <c r="X163" s="33">
        <v>0</v>
      </c>
      <c r="Y163" s="33">
        <v>0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6.6107971618216483</v>
      </c>
      <c r="F164" s="122">
        <f t="shared" si="58"/>
        <v>8.909658239442523</v>
      </c>
      <c r="G164" s="122">
        <f t="shared" si="58"/>
        <v>9.8494096971738667</v>
      </c>
      <c r="H164" s="122">
        <f t="shared" si="58"/>
        <v>11.890148265784761</v>
      </c>
      <c r="I164" s="122">
        <f t="shared" si="58"/>
        <v>11.606684815392033</v>
      </c>
      <c r="J164" s="122">
        <f t="shared" si="58"/>
        <v>11.269069044412877</v>
      </c>
      <c r="K164" s="122">
        <f t="shared" si="58"/>
        <v>0</v>
      </c>
      <c r="L164" s="122">
        <f t="shared" si="58"/>
        <v>16.374552077161034</v>
      </c>
      <c r="M164" s="122">
        <f t="shared" si="58"/>
        <v>17.407806740071635</v>
      </c>
      <c r="N164" s="122">
        <f t="shared" si="58"/>
        <v>20.646217564568939</v>
      </c>
      <c r="O164" s="122">
        <f t="shared" si="58"/>
        <v>28.098776710042532</v>
      </c>
      <c r="P164" s="122">
        <f t="shared" si="58"/>
        <v>25.414450985057783</v>
      </c>
      <c r="Q164" s="122">
        <f t="shared" si="58"/>
        <v>52.515272605192678</v>
      </c>
      <c r="R164" s="122">
        <f t="shared" si="58"/>
        <v>53.746679696931594</v>
      </c>
      <c r="S164" s="122">
        <f t="shared" si="58"/>
        <v>53.653054664648899</v>
      </c>
      <c r="T164" s="122">
        <f t="shared" si="58"/>
        <v>67.657225482035969</v>
      </c>
      <c r="U164" s="122">
        <f t="shared" si="58"/>
        <v>70.632021930680054</v>
      </c>
      <c r="V164" s="122">
        <f t="shared" si="58"/>
        <v>63.993292852035246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0</v>
      </c>
      <c r="E165" s="98">
        <f>IF(RES_hhdet_in_fec!E165=0,0,RES_hhdet_in_fec!E165*1000*11630/RES_hhdet_in_new!E163)</f>
        <v>6.6107971618216483</v>
      </c>
      <c r="F165" s="98">
        <f>IF(RES_hhdet_in_fec!F165=0,0,RES_hhdet_in_fec!F165*1000*11630/RES_hhdet_in_new!F163)</f>
        <v>8.909658239442523</v>
      </c>
      <c r="G165" s="98">
        <f>IF(RES_hhdet_in_fec!G165=0,0,RES_hhdet_in_fec!G165*1000*11630/RES_hhdet_in_new!G163)</f>
        <v>9.8494096971738667</v>
      </c>
      <c r="H165" s="98">
        <f>IF(RES_hhdet_in_fec!H165=0,0,RES_hhdet_in_fec!H165*1000*11630/RES_hhdet_in_new!H163)</f>
        <v>11.890148265784761</v>
      </c>
      <c r="I165" s="98">
        <f>IF(RES_hhdet_in_fec!I165=0,0,RES_hhdet_in_fec!I165*1000*11630/RES_hhdet_in_new!I163)</f>
        <v>11.606684815392033</v>
      </c>
      <c r="J165" s="98">
        <f>IF(RES_hhdet_in_fec!J165=0,0,RES_hhdet_in_fec!J165*1000*11630/RES_hhdet_in_new!J163)</f>
        <v>11.269069044412877</v>
      </c>
      <c r="K165" s="98">
        <f>IF(RES_hhdet_in_fec!K165=0,0,RES_hhdet_in_fec!K165*1000*11630/RES_hhdet_in_new!K163)</f>
        <v>0</v>
      </c>
      <c r="L165" s="98">
        <f>IF(RES_hhdet_in_fec!L165=0,0,RES_hhdet_in_fec!L165*1000*11630/RES_hhdet_in_new!L163)</f>
        <v>16.374552077161034</v>
      </c>
      <c r="M165" s="98">
        <f>IF(RES_hhdet_in_fec!M165=0,0,RES_hhdet_in_fec!M165*1000*11630/RES_hhdet_in_new!M163)</f>
        <v>17.407806740071635</v>
      </c>
      <c r="N165" s="98">
        <f>IF(RES_hhdet_in_fec!N165=0,0,RES_hhdet_in_fec!N165*1000*11630/RES_hhdet_in_new!N163)</f>
        <v>20.646217564568939</v>
      </c>
      <c r="O165" s="98">
        <f>IF(RES_hhdet_in_fec!O165=0,0,RES_hhdet_in_fec!O165*1000*11630/RES_hhdet_in_new!O163)</f>
        <v>28.098776710042532</v>
      </c>
      <c r="P165" s="98">
        <f>IF(RES_hhdet_in_fec!P165=0,0,RES_hhdet_in_fec!P165*1000*11630/RES_hhdet_in_new!P163)</f>
        <v>25.414450985057783</v>
      </c>
      <c r="Q165" s="98">
        <f>IF(RES_hhdet_in_fec!Q165=0,0,RES_hhdet_in_fec!Q165*1000*11630/RES_hhdet_in_new!Q163)</f>
        <v>52.515272605192678</v>
      </c>
      <c r="R165" s="98">
        <f>IF(RES_hhdet_in_fec!R165=0,0,RES_hhdet_in_fec!R165*1000*11630/RES_hhdet_in_new!R163)</f>
        <v>53.746679696931594</v>
      </c>
      <c r="S165" s="98">
        <f>IF(RES_hhdet_in_fec!S165=0,0,RES_hhdet_in_fec!S165*1000*11630/RES_hhdet_in_new!S163)</f>
        <v>53.653054664648899</v>
      </c>
      <c r="T165" s="98">
        <f>IF(RES_hhdet_in_fec!T165=0,0,RES_hhdet_in_fec!T165*1000*11630/RES_hhdet_in_new!T163)</f>
        <v>67.657225482035969</v>
      </c>
      <c r="U165" s="98">
        <f>IF(RES_hhdet_in_fec!U165=0,0,RES_hhdet_in_fec!U165*1000*11630/RES_hhdet_in_new!U163)</f>
        <v>70.632021930680054</v>
      </c>
      <c r="V165" s="98">
        <f>IF(RES_hhdet_in_fec!V165=0,0,RES_hhdet_in_fec!V165*1000*11630/RES_hhdet_in_new!V163)</f>
        <v>63.993292852035246</v>
      </c>
      <c r="W165" s="98">
        <f>IF(RES_hhdet_in_fec!W165=0,0,RES_hhdet_in_fec!W165*1000*11630/RES_hhdet_in_new!W163)</f>
        <v>0</v>
      </c>
      <c r="X165" s="98">
        <f>IF(RES_hhdet_in_fec!X165=0,0,RES_hhdet_in_fec!X165*1000*11630/RES_hhdet_in_new!X163)</f>
        <v>0</v>
      </c>
      <c r="Y165" s="98">
        <f>IF(RES_hhdet_in_fec!Y165=0,0,RES_hhdet_in_fec!Y165*1000*11630/RES_hhdet_in_new!Y163)</f>
        <v>0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1998.555637896457</v>
      </c>
      <c r="D166" s="122">
        <v>1994.9141284671559</v>
      </c>
      <c r="E166" s="122">
        <v>2002.932947918873</v>
      </c>
      <c r="F166" s="122">
        <v>2004.3441040677044</v>
      </c>
      <c r="G166" s="122">
        <v>2023.9208112650795</v>
      </c>
      <c r="H166" s="122">
        <v>2083.6463368276313</v>
      </c>
      <c r="I166" s="122">
        <v>1978.9380211818809</v>
      </c>
      <c r="J166" s="122">
        <v>1899.1446945638811</v>
      </c>
      <c r="K166" s="122">
        <v>0</v>
      </c>
      <c r="L166" s="122">
        <v>1841.8572916715386</v>
      </c>
      <c r="M166" s="122">
        <v>1679.698728118708</v>
      </c>
      <c r="N166" s="122">
        <v>1630.3948947985414</v>
      </c>
      <c r="O166" s="122">
        <v>1560.7099973286165</v>
      </c>
      <c r="P166" s="122">
        <v>1560.6695979947469</v>
      </c>
      <c r="Q166" s="122">
        <v>1546.9010433303874</v>
      </c>
      <c r="R166" s="122">
        <v>1555.9189355917563</v>
      </c>
      <c r="S166" s="122">
        <v>1628.5716611490609</v>
      </c>
      <c r="T166" s="122">
        <v>1601.4413930360809</v>
      </c>
      <c r="U166" s="122">
        <v>1567.4957495412016</v>
      </c>
      <c r="V166" s="122">
        <v>1637.2289457204586</v>
      </c>
      <c r="W166" s="122">
        <v>0</v>
      </c>
      <c r="X166" s="122">
        <v>0</v>
      </c>
      <c r="Y166" s="122">
        <v>0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1998.555637896457</v>
      </c>
      <c r="D171" s="101">
        <v>1994.9141284671559</v>
      </c>
      <c r="E171" s="101">
        <v>2049.3356250470047</v>
      </c>
      <c r="F171" s="101">
        <v>2010.1936556822297</v>
      </c>
      <c r="G171" s="101">
        <v>2030.7763098630824</v>
      </c>
      <c r="H171" s="101">
        <v>2096.7598887001541</v>
      </c>
      <c r="I171" s="101">
        <v>2006.6445387609488</v>
      </c>
      <c r="J171" s="101">
        <v>1929.9453069724455</v>
      </c>
      <c r="K171" s="101">
        <v>0</v>
      </c>
      <c r="L171" s="101">
        <v>1895.4045383634523</v>
      </c>
      <c r="M171" s="101">
        <v>1729.7957136246534</v>
      </c>
      <c r="N171" s="101">
        <v>1665.5371661600752</v>
      </c>
      <c r="O171" s="101">
        <v>1591.3553503507192</v>
      </c>
      <c r="P171" s="101">
        <v>1598.4449223339561</v>
      </c>
      <c r="Q171" s="101">
        <v>1576.686677755466</v>
      </c>
      <c r="R171" s="101">
        <v>1589.998295134676</v>
      </c>
      <c r="S171" s="101">
        <v>1665.02833497454</v>
      </c>
      <c r="T171" s="101">
        <v>1638.2181391690206</v>
      </c>
      <c r="U171" s="101">
        <v>1594.876552638596</v>
      </c>
      <c r="V171" s="101">
        <v>1661.9371215736498</v>
      </c>
      <c r="W171" s="101">
        <v>0</v>
      </c>
      <c r="X171" s="101">
        <v>0</v>
      </c>
      <c r="Y171" s="101">
        <v>0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1641.3422752034301</v>
      </c>
      <c r="F172" s="104">
        <v>1614.0620203465733</v>
      </c>
      <c r="G172" s="104">
        <v>1618.9508157709899</v>
      </c>
      <c r="H172" s="104">
        <v>1690.725467758336</v>
      </c>
      <c r="I172" s="104">
        <v>1614.3949640460517</v>
      </c>
      <c r="J172" s="104">
        <v>1548.6043914378404</v>
      </c>
      <c r="K172" s="104">
        <v>0</v>
      </c>
      <c r="L172" s="104">
        <v>1524.5111090709331</v>
      </c>
      <c r="M172" s="104">
        <v>1364.7463650574232</v>
      </c>
      <c r="N172" s="104">
        <v>1315.5787138514643</v>
      </c>
      <c r="O172" s="104">
        <v>1263.8679641917938</v>
      </c>
      <c r="P172" s="104">
        <v>1301.5293405602547</v>
      </c>
      <c r="Q172" s="104">
        <v>1286.3136664511485</v>
      </c>
      <c r="R172" s="104">
        <v>1303.010086693844</v>
      </c>
      <c r="S172" s="104">
        <v>1382.861119702849</v>
      </c>
      <c r="T172" s="104">
        <v>1376.9008008207491</v>
      </c>
      <c r="U172" s="104">
        <v>1350.8418221200729</v>
      </c>
      <c r="V172" s="104">
        <v>1428.7537119591577</v>
      </c>
      <c r="W172" s="104">
        <v>0</v>
      </c>
      <c r="X172" s="104">
        <v>0</v>
      </c>
      <c r="Y172" s="104">
        <v>0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1001.4459267545456</v>
      </c>
      <c r="F173" s="98">
        <v>989.17726580311432</v>
      </c>
      <c r="G173" s="98">
        <v>965.28535266474159</v>
      </c>
      <c r="H173" s="98">
        <v>1041.8255113171047</v>
      </c>
      <c r="I173" s="98">
        <v>981.76757105795184</v>
      </c>
      <c r="J173" s="98">
        <v>926.84202981174599</v>
      </c>
      <c r="K173" s="98">
        <v>0</v>
      </c>
      <c r="L173" s="98">
        <v>904.56515232728702</v>
      </c>
      <c r="M173" s="98">
        <v>739.21816821748041</v>
      </c>
      <c r="N173" s="98">
        <v>692.37991743656448</v>
      </c>
      <c r="O173" s="98">
        <v>644.49790912859453</v>
      </c>
      <c r="P173" s="98">
        <v>691.40951713993252</v>
      </c>
      <c r="Q173" s="98">
        <v>639.25736114489303</v>
      </c>
      <c r="R173" s="98">
        <v>625.84649460788353</v>
      </c>
      <c r="S173" s="98">
        <v>677.3252609299218</v>
      </c>
      <c r="T173" s="98">
        <v>682.89362204872941</v>
      </c>
      <c r="U173" s="98">
        <v>663.64003176737754</v>
      </c>
      <c r="V173" s="98">
        <v>733.18342501473296</v>
      </c>
      <c r="W173" s="98">
        <v>0</v>
      </c>
      <c r="X173" s="98">
        <v>0</v>
      </c>
      <c r="Y173" s="98">
        <v>0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639.89634844888428</v>
      </c>
      <c r="F174" s="33">
        <v>624.88475454345917</v>
      </c>
      <c r="G174" s="33">
        <v>653.66546310624824</v>
      </c>
      <c r="H174" s="33">
        <v>648.89995644123132</v>
      </c>
      <c r="I174" s="33">
        <v>632.6273929880997</v>
      </c>
      <c r="J174" s="33">
        <v>621.76236162609428</v>
      </c>
      <c r="K174" s="33">
        <v>0</v>
      </c>
      <c r="L174" s="33">
        <v>619.94595674364621</v>
      </c>
      <c r="M174" s="33">
        <v>625.52819683994289</v>
      </c>
      <c r="N174" s="33">
        <v>623.19879641490013</v>
      </c>
      <c r="O174" s="33">
        <v>619.37005506319917</v>
      </c>
      <c r="P174" s="33">
        <v>610.11982342032229</v>
      </c>
      <c r="Q174" s="33">
        <v>647.05630530625569</v>
      </c>
      <c r="R174" s="33">
        <v>677.16359208596043</v>
      </c>
      <c r="S174" s="33">
        <v>705.53585877292755</v>
      </c>
      <c r="T174" s="33">
        <v>694.00717877201953</v>
      </c>
      <c r="U174" s="33">
        <v>687.20179035269541</v>
      </c>
      <c r="V174" s="33">
        <v>695.57028694442499</v>
      </c>
      <c r="W174" s="33">
        <v>0</v>
      </c>
      <c r="X174" s="33">
        <v>0</v>
      </c>
      <c r="Y174" s="33">
        <v>0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811.72572828964621</v>
      </c>
      <c r="D175" s="122">
        <v>792.73004096169507</v>
      </c>
      <c r="E175" s="122">
        <v>817.06633410836946</v>
      </c>
      <c r="F175" s="122">
        <v>811.05582379981604</v>
      </c>
      <c r="G175" s="122">
        <v>819.05371071515992</v>
      </c>
      <c r="H175" s="122">
        <v>881.03807026196989</v>
      </c>
      <c r="I175" s="122">
        <v>788.6307823830449</v>
      </c>
      <c r="J175" s="122">
        <v>827.28197888918521</v>
      </c>
      <c r="K175" s="122">
        <v>0</v>
      </c>
      <c r="L175" s="122">
        <v>912.18039654870915</v>
      </c>
      <c r="M175" s="122">
        <v>832.61887823775282</v>
      </c>
      <c r="N175" s="122">
        <v>889.55542782067346</v>
      </c>
      <c r="O175" s="122">
        <v>870.08317475745173</v>
      </c>
      <c r="P175" s="122">
        <v>762.56768113101384</v>
      </c>
      <c r="Q175" s="122">
        <v>791.84829876479205</v>
      </c>
      <c r="R175" s="122">
        <v>786.85460050213226</v>
      </c>
      <c r="S175" s="122">
        <v>779.82133109538586</v>
      </c>
      <c r="T175" s="122">
        <v>739.80488383319641</v>
      </c>
      <c r="U175" s="122">
        <v>704.76566705706477</v>
      </c>
      <c r="V175" s="122">
        <v>737.56049272382052</v>
      </c>
      <c r="W175" s="122">
        <v>0</v>
      </c>
      <c r="X175" s="122">
        <v>0</v>
      </c>
      <c r="Y175" s="122">
        <v>0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1086.6985309817887</v>
      </c>
      <c r="D176" s="98">
        <v>1017.5078936211186</v>
      </c>
      <c r="E176" s="98">
        <v>1005.166885122796</v>
      </c>
      <c r="F176" s="98">
        <v>1182.4166417891076</v>
      </c>
      <c r="G176" s="98">
        <v>927.44920440374801</v>
      </c>
      <c r="H176" s="98">
        <v>1121.8912019085872</v>
      </c>
      <c r="I176" s="98">
        <v>1144.3293347702581</v>
      </c>
      <c r="J176" s="98">
        <v>902.56020190993502</v>
      </c>
      <c r="K176" s="98">
        <v>0</v>
      </c>
      <c r="L176" s="98">
        <v>925.1202648779896</v>
      </c>
      <c r="M176" s="98">
        <v>1209.5828340285552</v>
      </c>
      <c r="N176" s="98">
        <v>1254.5218549032616</v>
      </c>
      <c r="O176" s="98">
        <v>923.38722143768587</v>
      </c>
      <c r="P176" s="98">
        <v>1367.1484151345946</v>
      </c>
      <c r="Q176" s="98">
        <v>1130.4394012109558</v>
      </c>
      <c r="R176" s="98">
        <v>874.34158101787375</v>
      </c>
      <c r="S176" s="98">
        <v>909.24752858939883</v>
      </c>
      <c r="T176" s="98">
        <v>1113.5802304574067</v>
      </c>
      <c r="U176" s="98">
        <v>985.56257239531203</v>
      </c>
      <c r="V176" s="98">
        <v>1198.9344317707089</v>
      </c>
      <c r="W176" s="98">
        <v>0</v>
      </c>
      <c r="X176" s="98">
        <v>0</v>
      </c>
      <c r="Y176" s="98">
        <v>0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789.92994750252353</v>
      </c>
      <c r="D177" s="33">
        <v>785.78276934410576</v>
      </c>
      <c r="E177" s="33">
        <v>811.86226914445785</v>
      </c>
      <c r="F177" s="33">
        <v>798.351971748869</v>
      </c>
      <c r="G177" s="33">
        <v>817.48787550623024</v>
      </c>
      <c r="H177" s="33">
        <v>872.46014826154851</v>
      </c>
      <c r="I177" s="33">
        <v>788.34825771871829</v>
      </c>
      <c r="J177" s="33">
        <v>826.10575665448619</v>
      </c>
      <c r="K177" s="33">
        <v>0</v>
      </c>
      <c r="L177" s="33">
        <v>911.78398920382949</v>
      </c>
      <c r="M177" s="33">
        <v>807.32666416777477</v>
      </c>
      <c r="N177" s="33">
        <v>861.01669968789952</v>
      </c>
      <c r="O177" s="33">
        <v>867.65325935397198</v>
      </c>
      <c r="P177" s="33">
        <v>733.28739125367588</v>
      </c>
      <c r="Q177" s="33">
        <v>787.48725932061166</v>
      </c>
      <c r="R177" s="33">
        <v>786.74687265637465</v>
      </c>
      <c r="S177" s="33">
        <v>776.49597916518132</v>
      </c>
      <c r="T177" s="33">
        <v>724.08947235387359</v>
      </c>
      <c r="U177" s="33">
        <v>692.50713912961055</v>
      </c>
      <c r="V177" s="33">
        <v>722.30411389558822</v>
      </c>
      <c r="W177" s="33">
        <v>0</v>
      </c>
      <c r="X177" s="33">
        <v>0</v>
      </c>
      <c r="Y177" s="33">
        <v>0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10650.038538382099</v>
      </c>
      <c r="D3" s="117">
        <f t="shared" si="0"/>
        <v>10161.575154389791</v>
      </c>
      <c r="E3" s="117">
        <f t="shared" si="0"/>
        <v>10501.635751601085</v>
      </c>
      <c r="F3" s="117">
        <f t="shared" si="0"/>
        <v>10511.452218744578</v>
      </c>
      <c r="G3" s="117">
        <f t="shared" si="0"/>
        <v>9461.4094880622579</v>
      </c>
      <c r="H3" s="117">
        <f t="shared" si="0"/>
        <v>10927.701154883031</v>
      </c>
      <c r="I3" s="117">
        <f t="shared" si="0"/>
        <v>9370.4384978213784</v>
      </c>
      <c r="J3" s="117">
        <f t="shared" si="0"/>
        <v>9254.2288233569725</v>
      </c>
      <c r="K3" s="117">
        <f t="shared" si="0"/>
        <v>9840.8255507003341</v>
      </c>
      <c r="L3" s="117">
        <f t="shared" si="0"/>
        <v>11680.722550756072</v>
      </c>
      <c r="M3" s="117">
        <f t="shared" si="0"/>
        <v>10493.744602876315</v>
      </c>
      <c r="N3" s="117">
        <f t="shared" si="0"/>
        <v>10741.221064045088</v>
      </c>
      <c r="O3" s="117">
        <f t="shared" si="0"/>
        <v>10965.010809614418</v>
      </c>
      <c r="P3" s="117">
        <f t="shared" si="0"/>
        <v>9387.8145461295553</v>
      </c>
      <c r="Q3" s="117">
        <f t="shared" si="0"/>
        <v>9443.375690018107</v>
      </c>
      <c r="R3" s="117">
        <f t="shared" ref="R3:V3" si="1">R4+R7+R9+R19</f>
        <v>9420.0580465187195</v>
      </c>
      <c r="S3" s="117">
        <f t="shared" si="1"/>
        <v>9619.5929947215063</v>
      </c>
      <c r="T3" s="117">
        <f t="shared" si="1"/>
        <v>9175.4895273904476</v>
      </c>
      <c r="U3" s="117">
        <f t="shared" si="1"/>
        <v>0</v>
      </c>
      <c r="V3" s="117">
        <f t="shared" si="1"/>
        <v>7923.908912815039</v>
      </c>
      <c r="W3" s="117">
        <f t="shared" ref="W3:Y3" si="2">W4+W7+W9+W19</f>
        <v>7350.2231171902649</v>
      </c>
      <c r="X3" s="117">
        <f t="shared" si="2"/>
        <v>6535.6103414967138</v>
      </c>
      <c r="Y3" s="117">
        <f t="shared" si="2"/>
        <v>3796.7809440478595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8849.8967907400074</v>
      </c>
      <c r="D4" s="122">
        <f t="shared" si="3"/>
        <v>8365.6910753202174</v>
      </c>
      <c r="E4" s="122">
        <f t="shared" si="3"/>
        <v>8645.9812848938855</v>
      </c>
      <c r="F4" s="122">
        <f t="shared" si="3"/>
        <v>8677.6496819116237</v>
      </c>
      <c r="G4" s="122">
        <f t="shared" si="3"/>
        <v>7599.6233443180345</v>
      </c>
      <c r="H4" s="122">
        <f t="shared" si="3"/>
        <v>8972.8305155248891</v>
      </c>
      <c r="I4" s="122">
        <f t="shared" si="3"/>
        <v>7533.4017186049496</v>
      </c>
      <c r="J4" s="122">
        <f t="shared" si="3"/>
        <v>7446.1545592414304</v>
      </c>
      <c r="K4" s="122">
        <f t="shared" si="3"/>
        <v>8023.6745458011692</v>
      </c>
      <c r="L4" s="122">
        <f t="shared" si="3"/>
        <v>9790.3290819858084</v>
      </c>
      <c r="M4" s="122">
        <f t="shared" si="3"/>
        <v>8762.2400912605754</v>
      </c>
      <c r="N4" s="122">
        <f t="shared" si="3"/>
        <v>8990.8210669147447</v>
      </c>
      <c r="O4" s="122">
        <f t="shared" si="3"/>
        <v>9227.8423356011554</v>
      </c>
      <c r="P4" s="122">
        <f t="shared" si="3"/>
        <v>7706.953946022355</v>
      </c>
      <c r="Q4" s="122">
        <f t="shared" si="3"/>
        <v>7663.8499118247018</v>
      </c>
      <c r="R4" s="122">
        <f t="shared" ref="R4:V4" si="4">SUM(R5:R6)</f>
        <v>7592.663705211784</v>
      </c>
      <c r="S4" s="122">
        <f t="shared" si="4"/>
        <v>7697.3815318112256</v>
      </c>
      <c r="T4" s="122">
        <f t="shared" si="4"/>
        <v>7269.0425143668072</v>
      </c>
      <c r="U4" s="122">
        <f t="shared" si="4"/>
        <v>0</v>
      </c>
      <c r="V4" s="122">
        <f t="shared" si="4"/>
        <v>5972.8555500483244</v>
      </c>
      <c r="W4" s="122">
        <f t="shared" ref="W4:Y4" si="5">SUM(W5:W6)</f>
        <v>5444.9936696945315</v>
      </c>
      <c r="X4" s="122">
        <f t="shared" si="5"/>
        <v>4814.6260408463868</v>
      </c>
      <c r="Y4" s="122">
        <f t="shared" si="5"/>
        <v>2303.9660656327583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8774.7502066754296</v>
      </c>
      <c r="D5" s="98">
        <v>8297.0069296031197</v>
      </c>
      <c r="E5" s="98">
        <v>8575.7412828823672</v>
      </c>
      <c r="F5" s="98">
        <v>8608.6973825879013</v>
      </c>
      <c r="G5" s="98">
        <v>7540.3795008277293</v>
      </c>
      <c r="H5" s="98">
        <v>8903.371995471487</v>
      </c>
      <c r="I5" s="98">
        <v>7477.5096089199214</v>
      </c>
      <c r="J5" s="98">
        <v>7391.5842301634038</v>
      </c>
      <c r="K5" s="98">
        <v>7965.2866470748922</v>
      </c>
      <c r="L5" s="98">
        <v>9717.8752645697277</v>
      </c>
      <c r="M5" s="98">
        <v>8701.0138340745671</v>
      </c>
      <c r="N5" s="98">
        <v>8927.4624249426215</v>
      </c>
      <c r="O5" s="98">
        <v>9162.9419195263563</v>
      </c>
      <c r="P5" s="98">
        <v>7655.0748105943185</v>
      </c>
      <c r="Q5" s="98">
        <v>7611.6843000571253</v>
      </c>
      <c r="R5" s="98">
        <v>7540.61179032986</v>
      </c>
      <c r="S5" s="98">
        <v>7644.4847208277515</v>
      </c>
      <c r="T5" s="98">
        <v>7219.5526803217663</v>
      </c>
      <c r="U5" s="98">
        <v>0</v>
      </c>
      <c r="V5" s="98">
        <v>5931.841825951672</v>
      </c>
      <c r="W5" s="98">
        <v>5407.8369787342599</v>
      </c>
      <c r="X5" s="98">
        <v>4782.2768711954068</v>
      </c>
      <c r="Y5" s="98">
        <v>2288.6998980926719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75.146584064576928</v>
      </c>
      <c r="D6" s="98">
        <v>68.68414571709792</v>
      </c>
      <c r="E6" s="98">
        <v>70.240002011517532</v>
      </c>
      <c r="F6" s="98">
        <v>68.952299323722286</v>
      </c>
      <c r="G6" s="98">
        <v>59.243843490304819</v>
      </c>
      <c r="H6" s="98">
        <v>69.45852005340187</v>
      </c>
      <c r="I6" s="98">
        <v>55.892109685027748</v>
      </c>
      <c r="J6" s="98">
        <v>54.570329078026155</v>
      </c>
      <c r="K6" s="98">
        <v>58.387898726276987</v>
      </c>
      <c r="L6" s="98">
        <v>72.453817416081478</v>
      </c>
      <c r="M6" s="98">
        <v>61.226257186008979</v>
      </c>
      <c r="N6" s="98">
        <v>63.358641972123657</v>
      </c>
      <c r="O6" s="98">
        <v>64.900416074798883</v>
      </c>
      <c r="P6" s="98">
        <v>51.879135428036101</v>
      </c>
      <c r="Q6" s="98">
        <v>52.165611767576429</v>
      </c>
      <c r="R6" s="98">
        <v>52.05191488192375</v>
      </c>
      <c r="S6" s="98">
        <v>52.896810983474516</v>
      </c>
      <c r="T6" s="98">
        <v>49.489834045040581</v>
      </c>
      <c r="U6" s="98">
        <v>0</v>
      </c>
      <c r="V6" s="98">
        <v>41.013724096652183</v>
      </c>
      <c r="W6" s="98">
        <v>37.15669096027117</v>
      </c>
      <c r="X6" s="98">
        <v>32.34916965098023</v>
      </c>
      <c r="Y6" s="98">
        <v>15.266167540086396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3.2111957661539083</v>
      </c>
      <c r="F7" s="122">
        <f t="shared" si="6"/>
        <v>6.9134377526995898</v>
      </c>
      <c r="G7" s="122">
        <f t="shared" si="6"/>
        <v>9.0333213075421668</v>
      </c>
      <c r="H7" s="122">
        <f t="shared" si="6"/>
        <v>11.01828532087872</v>
      </c>
      <c r="I7" s="122">
        <f t="shared" si="6"/>
        <v>10.751668050851501</v>
      </c>
      <c r="J7" s="122">
        <f t="shared" si="6"/>
        <v>9.9196915083900379</v>
      </c>
      <c r="K7" s="122">
        <f t="shared" si="6"/>
        <v>13.367538267990858</v>
      </c>
      <c r="L7" s="122">
        <f t="shared" si="6"/>
        <v>17.875737801416417</v>
      </c>
      <c r="M7" s="122">
        <f t="shared" si="6"/>
        <v>17.845889360428995</v>
      </c>
      <c r="N7" s="122">
        <f t="shared" si="6"/>
        <v>21.120062810890744</v>
      </c>
      <c r="O7" s="122">
        <f t="shared" si="6"/>
        <v>32.140368512695595</v>
      </c>
      <c r="P7" s="122">
        <f t="shared" si="6"/>
        <v>28.194743705484875</v>
      </c>
      <c r="Q7" s="122">
        <f t="shared" si="6"/>
        <v>71.987997615248347</v>
      </c>
      <c r="R7" s="122">
        <f t="shared" si="6"/>
        <v>89.600725958653399</v>
      </c>
      <c r="S7" s="122">
        <f t="shared" si="6"/>
        <v>103.58555679673138</v>
      </c>
      <c r="T7" s="122">
        <f t="shared" si="6"/>
        <v>111.83421444402587</v>
      </c>
      <c r="U7" s="122">
        <f t="shared" si="6"/>
        <v>0</v>
      </c>
      <c r="V7" s="122">
        <f t="shared" si="6"/>
        <v>93.183252373058664</v>
      </c>
      <c r="W7" s="122">
        <f t="shared" si="6"/>
        <v>60.980379666765074</v>
      </c>
      <c r="X7" s="122">
        <f t="shared" si="6"/>
        <v>44.361411986548241</v>
      </c>
      <c r="Y7" s="122">
        <f t="shared" si="6"/>
        <v>26.33788897504818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3.2111957661539083</v>
      </c>
      <c r="F8" s="98">
        <f>IF(RES_hhdet_in_tes!F8=0,0,RES_hhdet_in_tes!F8*1000*11630/RES_hhdet_in_new!F5)</f>
        <v>6.9134377526995898</v>
      </c>
      <c r="G8" s="98">
        <f>IF(RES_hhdet_in_tes!G8=0,0,RES_hhdet_in_tes!G8*1000*11630/RES_hhdet_in_new!G5)</f>
        <v>9.0333213075421668</v>
      </c>
      <c r="H8" s="98">
        <f>IF(RES_hhdet_in_tes!H8=0,0,RES_hhdet_in_tes!H8*1000*11630/RES_hhdet_in_new!H5)</f>
        <v>11.01828532087872</v>
      </c>
      <c r="I8" s="98">
        <f>IF(RES_hhdet_in_tes!I8=0,0,RES_hhdet_in_tes!I8*1000*11630/RES_hhdet_in_new!I5)</f>
        <v>10.751668050851501</v>
      </c>
      <c r="J8" s="98">
        <f>IF(RES_hhdet_in_tes!J8=0,0,RES_hhdet_in_tes!J8*1000*11630/RES_hhdet_in_new!J5)</f>
        <v>9.9196915083900379</v>
      </c>
      <c r="K8" s="98">
        <f>IF(RES_hhdet_in_tes!K8=0,0,RES_hhdet_in_tes!K8*1000*11630/RES_hhdet_in_new!K5)</f>
        <v>13.367538267990858</v>
      </c>
      <c r="L8" s="98">
        <f>IF(RES_hhdet_in_tes!L8=0,0,RES_hhdet_in_tes!L8*1000*11630/RES_hhdet_in_new!L5)</f>
        <v>17.875737801416417</v>
      </c>
      <c r="M8" s="98">
        <f>IF(RES_hhdet_in_tes!M8=0,0,RES_hhdet_in_tes!M8*1000*11630/RES_hhdet_in_new!M5)</f>
        <v>17.845889360428995</v>
      </c>
      <c r="N8" s="98">
        <f>IF(RES_hhdet_in_tes!N8=0,0,RES_hhdet_in_tes!N8*1000*11630/RES_hhdet_in_new!N5)</f>
        <v>21.120062810890744</v>
      </c>
      <c r="O8" s="98">
        <f>IF(RES_hhdet_in_tes!O8=0,0,RES_hhdet_in_tes!O8*1000*11630/RES_hhdet_in_new!O5)</f>
        <v>32.140368512695595</v>
      </c>
      <c r="P8" s="98">
        <f>IF(RES_hhdet_in_tes!P8=0,0,RES_hhdet_in_tes!P8*1000*11630/RES_hhdet_in_new!P5)</f>
        <v>28.194743705484875</v>
      </c>
      <c r="Q8" s="98">
        <f>IF(RES_hhdet_in_tes!Q8=0,0,RES_hhdet_in_tes!Q8*1000*11630/RES_hhdet_in_new!Q5)</f>
        <v>71.987997615248347</v>
      </c>
      <c r="R8" s="98">
        <f>IF(RES_hhdet_in_tes!R8=0,0,RES_hhdet_in_tes!R8*1000*11630/RES_hhdet_in_new!R5)</f>
        <v>89.600725958653399</v>
      </c>
      <c r="S8" s="98">
        <f>IF(RES_hhdet_in_tes!S8=0,0,RES_hhdet_in_tes!S8*1000*11630/RES_hhdet_in_new!S5)</f>
        <v>103.58555679673138</v>
      </c>
      <c r="T8" s="98">
        <f>IF(RES_hhdet_in_tes!T8=0,0,RES_hhdet_in_tes!T8*1000*11630/RES_hhdet_in_new!T5)</f>
        <v>111.83421444402587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93.183252373058664</v>
      </c>
      <c r="W8" s="98">
        <f>IF(RES_hhdet_in_tes!W8=0,0,RES_hhdet_in_tes!W8*1000*11630/RES_hhdet_in_new!W5)</f>
        <v>60.980379666765074</v>
      </c>
      <c r="X8" s="98">
        <f>IF(RES_hhdet_in_tes!X8=0,0,RES_hhdet_in_tes!X8*1000*11630/RES_hhdet_in_new!X5)</f>
        <v>44.361411986548241</v>
      </c>
      <c r="Y8" s="98">
        <f>IF(RES_hhdet_in_tes!Y8=0,0,RES_hhdet_in_tes!Y8*1000*11630/RES_hhdet_in_new!Y5)</f>
        <v>26.33788897504818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1212.7034905581588</v>
      </c>
      <c r="D9" s="122">
        <v>1213.1043554263854</v>
      </c>
      <c r="E9" s="122">
        <v>1249.9029318561377</v>
      </c>
      <c r="F9" s="122">
        <v>1229.7610529482197</v>
      </c>
      <c r="G9" s="122">
        <v>1244.1533864864066</v>
      </c>
      <c r="H9" s="122">
        <v>1291.9038807706449</v>
      </c>
      <c r="I9" s="122">
        <v>1235.8150100140931</v>
      </c>
      <c r="J9" s="122">
        <v>1180.05395725621</v>
      </c>
      <c r="K9" s="122">
        <v>1160.1664323577697</v>
      </c>
      <c r="L9" s="122">
        <v>1189.0048938962109</v>
      </c>
      <c r="M9" s="122">
        <v>1096.6990387826704</v>
      </c>
      <c r="N9" s="122">
        <v>1069.1557406706911</v>
      </c>
      <c r="O9" s="122">
        <v>1045.9014296844614</v>
      </c>
      <c r="P9" s="122">
        <v>1075.1684877205807</v>
      </c>
      <c r="Q9" s="122">
        <v>1090.5377922541934</v>
      </c>
      <c r="R9" s="122">
        <v>1112.3965962434806</v>
      </c>
      <c r="S9" s="122">
        <v>1191.2665105750782</v>
      </c>
      <c r="T9" s="122">
        <v>1192.1555612260361</v>
      </c>
      <c r="U9" s="122">
        <v>0</v>
      </c>
      <c r="V9" s="122">
        <v>1235.1385387214966</v>
      </c>
      <c r="W9" s="122">
        <v>1110.549443671569</v>
      </c>
      <c r="X9" s="122">
        <v>1066.433631353927</v>
      </c>
      <c r="Y9" s="122">
        <v>868.96497177261051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1211.4897934422843</v>
      </c>
      <c r="D10" s="98">
        <v>1194.5897350056268</v>
      </c>
      <c r="E10" s="98">
        <v>1254.0142313643971</v>
      </c>
      <c r="F10" s="98">
        <v>1253.7496811953943</v>
      </c>
      <c r="G10" s="98">
        <v>1195.6184387624671</v>
      </c>
      <c r="H10" s="98">
        <v>1356.9850424219121</v>
      </c>
      <c r="I10" s="98">
        <v>1171.7258446963037</v>
      </c>
      <c r="J10" s="98">
        <v>1131.5292502367031</v>
      </c>
      <c r="K10" s="98">
        <v>1118.9124106557058</v>
      </c>
      <c r="L10" s="98">
        <v>1206.602499771875</v>
      </c>
      <c r="M10" s="98">
        <v>1115.6212524956443</v>
      </c>
      <c r="N10" s="98">
        <v>1081.1146237383045</v>
      </c>
      <c r="O10" s="98">
        <v>1066.807220728899</v>
      </c>
      <c r="P10" s="98">
        <v>1076.0748098783317</v>
      </c>
      <c r="Q10" s="98">
        <v>1124.8283091881744</v>
      </c>
      <c r="R10" s="98">
        <v>1055.0568289226651</v>
      </c>
      <c r="S10" s="98">
        <v>1217.0089418176033</v>
      </c>
      <c r="T10" s="98">
        <v>1218.5002995498664</v>
      </c>
      <c r="U10" s="98">
        <v>0</v>
      </c>
      <c r="V10" s="98">
        <v>1174.8624017495229</v>
      </c>
      <c r="W10" s="98">
        <v>1033.7682758151495</v>
      </c>
      <c r="X10" s="98">
        <v>1162.543067327548</v>
      </c>
      <c r="Y10" s="98">
        <v>817.50815343372994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1212.7137938630294</v>
      </c>
      <c r="D15" s="101">
        <v>1213.387289597817</v>
      </c>
      <c r="E15" s="101">
        <v>1249.7310760519563</v>
      </c>
      <c r="F15" s="101">
        <v>1229.0803005633954</v>
      </c>
      <c r="G15" s="101">
        <v>1245.1751442500458</v>
      </c>
      <c r="H15" s="101">
        <v>1289.4983836999179</v>
      </c>
      <c r="I15" s="101">
        <v>1238.0639430520725</v>
      </c>
      <c r="J15" s="101">
        <v>1195.0685880475321</v>
      </c>
      <c r="K15" s="101">
        <v>1169.9063830162324</v>
      </c>
      <c r="L15" s="101">
        <v>1184.2603947477642</v>
      </c>
      <c r="M15" s="101">
        <v>1090.6048441746432</v>
      </c>
      <c r="N15" s="101">
        <v>1065.6783805528089</v>
      </c>
      <c r="O15" s="101">
        <v>1040.9239343090139</v>
      </c>
      <c r="P15" s="101">
        <v>1075.1428709527167</v>
      </c>
      <c r="Q15" s="101">
        <v>1088.6593113400202</v>
      </c>
      <c r="R15" s="101">
        <v>1117.0626455395222</v>
      </c>
      <c r="S15" s="101">
        <v>1189.2669116063134</v>
      </c>
      <c r="T15" s="101">
        <v>1189.1461918834411</v>
      </c>
      <c r="U15" s="101">
        <v>0</v>
      </c>
      <c r="V15" s="101">
        <v>1244.717208381307</v>
      </c>
      <c r="W15" s="101">
        <v>1125.676646583365</v>
      </c>
      <c r="X15" s="101">
        <v>1051.3226058668079</v>
      </c>
      <c r="Y15" s="101">
        <v>877.94025511037535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1250.6006568864541</v>
      </c>
      <c r="F16" s="104">
        <v>1229.6913052591678</v>
      </c>
      <c r="G16" s="104">
        <v>1245.5323873012685</v>
      </c>
      <c r="H16" s="104">
        <v>1289.6181999467299</v>
      </c>
      <c r="I16" s="104">
        <v>1238.3604995278349</v>
      </c>
      <c r="J16" s="104">
        <v>1195.6852556628246</v>
      </c>
      <c r="K16" s="104">
        <v>1170.6315818025059</v>
      </c>
      <c r="L16" s="104">
        <v>1185.1238186132421</v>
      </c>
      <c r="M16" s="104">
        <v>1091.5918532647652</v>
      </c>
      <c r="N16" s="104">
        <v>1066.2116118192068</v>
      </c>
      <c r="O16" s="104">
        <v>1040.9435892686272</v>
      </c>
      <c r="P16" s="104">
        <v>1075.1743291310615</v>
      </c>
      <c r="Q16" s="104">
        <v>1088.4461441192232</v>
      </c>
      <c r="R16" s="104">
        <v>1116.8557245288462</v>
      </c>
      <c r="S16" s="104">
        <v>1189.3237345098205</v>
      </c>
      <c r="T16" s="104">
        <v>1189.7045042409286</v>
      </c>
      <c r="U16" s="104">
        <v>0</v>
      </c>
      <c r="V16" s="104">
        <v>1244.6921605515674</v>
      </c>
      <c r="W16" s="104">
        <v>1125.5365296211623</v>
      </c>
      <c r="X16" s="104">
        <v>1052.7814276736653</v>
      </c>
      <c r="Y16" s="104">
        <v>879.84112980364864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610.70430843757015</v>
      </c>
      <c r="F17" s="98">
        <v>604.80655071570845</v>
      </c>
      <c r="G17" s="98">
        <v>591.86692419502026</v>
      </c>
      <c r="H17" s="98">
        <v>640.71824350549855</v>
      </c>
      <c r="I17" s="98">
        <v>605.7331065397351</v>
      </c>
      <c r="J17" s="98">
        <v>573.92289403673055</v>
      </c>
      <c r="K17" s="98">
        <v>571.0775050838065</v>
      </c>
      <c r="L17" s="98">
        <v>565.17786186959563</v>
      </c>
      <c r="M17" s="98">
        <v>466.06365642482211</v>
      </c>
      <c r="N17" s="98">
        <v>443.01281540430665</v>
      </c>
      <c r="O17" s="98">
        <v>421.57353420542796</v>
      </c>
      <c r="P17" s="98">
        <v>465.05450571073919</v>
      </c>
      <c r="Q17" s="98">
        <v>441.38983881296724</v>
      </c>
      <c r="R17" s="98">
        <v>439.69213244288596</v>
      </c>
      <c r="S17" s="98">
        <v>483.78787573689294</v>
      </c>
      <c r="T17" s="98">
        <v>495.69732546890918</v>
      </c>
      <c r="U17" s="98">
        <v>0</v>
      </c>
      <c r="V17" s="98">
        <v>549.12187360714267</v>
      </c>
      <c r="W17" s="98">
        <v>442.97811336465492</v>
      </c>
      <c r="X17" s="98">
        <v>444.3760618797852</v>
      </c>
      <c r="Y17" s="98">
        <v>326.53724295694934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639.89634844888428</v>
      </c>
      <c r="F18" s="98">
        <v>624.88475454345917</v>
      </c>
      <c r="G18" s="98">
        <v>653.66546310624835</v>
      </c>
      <c r="H18" s="98">
        <v>648.89995644123121</v>
      </c>
      <c r="I18" s="98">
        <v>632.62739298809993</v>
      </c>
      <c r="J18" s="98">
        <v>621.76236162609405</v>
      </c>
      <c r="K18" s="98">
        <v>599.55407671869932</v>
      </c>
      <c r="L18" s="98">
        <v>619.94595674364643</v>
      </c>
      <c r="M18" s="98">
        <v>625.52819683994312</v>
      </c>
      <c r="N18" s="98">
        <v>623.19879641490002</v>
      </c>
      <c r="O18" s="98">
        <v>619.37005506319929</v>
      </c>
      <c r="P18" s="98">
        <v>610.1198234203224</v>
      </c>
      <c r="Q18" s="98">
        <v>647.05630530625604</v>
      </c>
      <c r="R18" s="98">
        <v>677.16359208596043</v>
      </c>
      <c r="S18" s="98">
        <v>705.53585877292744</v>
      </c>
      <c r="T18" s="98">
        <v>694.00717877201953</v>
      </c>
      <c r="U18" s="98">
        <v>0</v>
      </c>
      <c r="V18" s="98">
        <v>695.57028694442477</v>
      </c>
      <c r="W18" s="98">
        <v>682.55841625650771</v>
      </c>
      <c r="X18" s="98">
        <v>608.40536579388015</v>
      </c>
      <c r="Y18" s="98">
        <v>553.30388684669924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587.43825708393274</v>
      </c>
      <c r="D19" s="122">
        <v>582.77972364318805</v>
      </c>
      <c r="E19" s="122">
        <v>602.54033908490771</v>
      </c>
      <c r="F19" s="122">
        <v>597.12804613203662</v>
      </c>
      <c r="G19" s="122">
        <v>608.59943595027414</v>
      </c>
      <c r="H19" s="122">
        <v>651.94847326661647</v>
      </c>
      <c r="I19" s="122">
        <v>590.47010115148487</v>
      </c>
      <c r="J19" s="122">
        <v>618.1006153509428</v>
      </c>
      <c r="K19" s="122">
        <v>643.61703427340319</v>
      </c>
      <c r="L19" s="122">
        <v>683.51283707263872</v>
      </c>
      <c r="M19" s="122">
        <v>616.95958347264116</v>
      </c>
      <c r="N19" s="122">
        <v>660.12419364876246</v>
      </c>
      <c r="O19" s="122">
        <v>659.12667581610538</v>
      </c>
      <c r="P19" s="122">
        <v>577.49736868113439</v>
      </c>
      <c r="Q19" s="122">
        <v>616.9999883239642</v>
      </c>
      <c r="R19" s="122">
        <v>625.39701910480142</v>
      </c>
      <c r="S19" s="122">
        <v>627.35939553847095</v>
      </c>
      <c r="T19" s="122">
        <v>602.45723735358024</v>
      </c>
      <c r="U19" s="122">
        <v>0</v>
      </c>
      <c r="V19" s="122">
        <v>622.73157167215891</v>
      </c>
      <c r="W19" s="122">
        <v>733.69962415740008</v>
      </c>
      <c r="X19" s="122">
        <v>610.18925730985177</v>
      </c>
      <c r="Y19" s="122">
        <v>597.51201766744225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581.30065093334042</v>
      </c>
      <c r="D20" s="98">
        <v>569.70407818837793</v>
      </c>
      <c r="E20" s="98">
        <v>602.20927508670104</v>
      </c>
      <c r="F20" s="98">
        <v>616.10433571838416</v>
      </c>
      <c r="G20" s="98">
        <v>575.45690853523183</v>
      </c>
      <c r="H20" s="98">
        <v>702.05764901302723</v>
      </c>
      <c r="I20" s="98">
        <v>559.36439878099907</v>
      </c>
      <c r="J20" s="98">
        <v>579.28603244070041</v>
      </c>
      <c r="K20" s="98">
        <v>628.34167687654917</v>
      </c>
      <c r="L20" s="98">
        <v>705.56202333107478</v>
      </c>
      <c r="M20" s="98">
        <v>654.46565537286142</v>
      </c>
      <c r="N20" s="98">
        <v>642.63669506877488</v>
      </c>
      <c r="O20" s="98">
        <v>631.52971403479967</v>
      </c>
      <c r="P20" s="98">
        <v>622.79979959440743</v>
      </c>
      <c r="Q20" s="98">
        <v>655.27440280357644</v>
      </c>
      <c r="R20" s="98">
        <v>544.43108502752114</v>
      </c>
      <c r="S20" s="98">
        <v>626.89127492949763</v>
      </c>
      <c r="T20" s="98">
        <v>667.82076162191436</v>
      </c>
      <c r="U20" s="98">
        <v>0</v>
      </c>
      <c r="V20" s="98">
        <v>642.97019025000043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619.42186126016668</v>
      </c>
      <c r="D21" s="98">
        <v>580.57195822932806</v>
      </c>
      <c r="E21" s="98">
        <v>574.11230209136852</v>
      </c>
      <c r="F21" s="98">
        <v>676.03500697210347</v>
      </c>
      <c r="G21" s="98">
        <v>530.79686304007259</v>
      </c>
      <c r="H21" s="98">
        <v>642.72931337332034</v>
      </c>
      <c r="I21" s="98">
        <v>656.24671705859873</v>
      </c>
      <c r="J21" s="98">
        <v>518.12037134880268</v>
      </c>
      <c r="K21" s="98">
        <v>156.24581140977259</v>
      </c>
      <c r="L21" s="98">
        <v>532.14306900935128</v>
      </c>
      <c r="M21" s="98">
        <v>696.30247778890168</v>
      </c>
      <c r="N21" s="98">
        <v>722.48041815469696</v>
      </c>
      <c r="O21" s="98">
        <v>531.91538735478059</v>
      </c>
      <c r="P21" s="98">
        <v>788.1039443146251</v>
      </c>
      <c r="Q21" s="98">
        <v>653.53845439681788</v>
      </c>
      <c r="R21" s="98">
        <v>509.31568658875904</v>
      </c>
      <c r="S21" s="98">
        <v>535.27381601899413</v>
      </c>
      <c r="T21" s="98">
        <v>663.12304424642241</v>
      </c>
      <c r="U21" s="98">
        <v>0</v>
      </c>
      <c r="V21" s="98">
        <v>726.63660246650988</v>
      </c>
      <c r="W21" s="98">
        <v>630.1965062897832</v>
      </c>
      <c r="X21" s="98">
        <v>538.70318311833239</v>
      </c>
      <c r="Y21" s="98">
        <v>605.68520190798745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584.91553443169312</v>
      </c>
      <c r="D22" s="33">
        <v>582.8715881838815</v>
      </c>
      <c r="E22" s="33">
        <v>603.32763003508535</v>
      </c>
      <c r="F22" s="33">
        <v>594.38680377006051</v>
      </c>
      <c r="G22" s="33">
        <v>609.80577222269562</v>
      </c>
      <c r="H22" s="33">
        <v>652.1074995843436</v>
      </c>
      <c r="I22" s="33">
        <v>590.45902208022358</v>
      </c>
      <c r="J22" s="33">
        <v>620.10900639028307</v>
      </c>
      <c r="K22" s="33">
        <v>662.54603489287786</v>
      </c>
      <c r="L22" s="33">
        <v>687.8761294033859</v>
      </c>
      <c r="M22" s="33">
        <v>611.35127759020702</v>
      </c>
      <c r="N22" s="33">
        <v>655.33980800645634</v>
      </c>
      <c r="O22" s="33">
        <v>665.0555685072776</v>
      </c>
      <c r="P22" s="33">
        <v>567.27758441865467</v>
      </c>
      <c r="Q22" s="33">
        <v>616.45183887207975</v>
      </c>
      <c r="R22" s="33">
        <v>625.72137413354619</v>
      </c>
      <c r="S22" s="33">
        <v>629.73243582549958</v>
      </c>
      <c r="T22" s="33">
        <v>599.44243314790162</v>
      </c>
      <c r="U22" s="33">
        <v>0</v>
      </c>
      <c r="V22" s="33">
        <v>619.29992120335328</v>
      </c>
      <c r="W22" s="33">
        <v>733.85863140525066</v>
      </c>
      <c r="X22" s="33">
        <v>610.33048339033064</v>
      </c>
      <c r="Y22" s="33">
        <v>597.49884421828631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11326.113399196478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3736.9966450477878</v>
      </c>
      <c r="L24" s="117">
        <f t="shared" si="7"/>
        <v>10369.483934171869</v>
      </c>
      <c r="M24" s="117">
        <f t="shared" si="7"/>
        <v>10249.731703008563</v>
      </c>
      <c r="N24" s="117">
        <f t="shared" si="7"/>
        <v>12245.964928276082</v>
      </c>
      <c r="O24" s="117">
        <f t="shared" si="7"/>
        <v>10195.490619061127</v>
      </c>
      <c r="P24" s="117">
        <f t="shared" si="7"/>
        <v>9822.5376037578499</v>
      </c>
      <c r="Q24" s="117">
        <f t="shared" si="7"/>
        <v>9465.3203242495765</v>
      </c>
      <c r="R24" s="117">
        <f t="shared" ref="R24:V24" si="8">R25+R28+R30+R39</f>
        <v>9726.4767898677637</v>
      </c>
      <c r="S24" s="117">
        <f t="shared" si="8"/>
        <v>9297.9829719352001</v>
      </c>
      <c r="T24" s="117">
        <f t="shared" si="8"/>
        <v>9445.8775857593755</v>
      </c>
      <c r="U24" s="117">
        <f t="shared" si="8"/>
        <v>8359.2708194883489</v>
      </c>
      <c r="V24" s="117">
        <f t="shared" si="8"/>
        <v>8208.8578810077506</v>
      </c>
      <c r="W24" s="117">
        <f t="shared" ref="W24:Y24" si="9">W25+W28+W30+W39</f>
        <v>7511.5438487135407</v>
      </c>
      <c r="X24" s="117">
        <f t="shared" si="9"/>
        <v>5540.4065468682365</v>
      </c>
      <c r="Y24" s="117">
        <f t="shared" si="9"/>
        <v>4760.9925179485708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9525.9406070077639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1905.1162955137095</v>
      </c>
      <c r="L25" s="122">
        <f t="shared" si="10"/>
        <v>8484.7202359594703</v>
      </c>
      <c r="M25" s="122">
        <f t="shared" si="10"/>
        <v>8524.5678551350229</v>
      </c>
      <c r="N25" s="122">
        <f t="shared" si="10"/>
        <v>10498.657467519386</v>
      </c>
      <c r="O25" s="122">
        <f t="shared" si="10"/>
        <v>8463.5839882333894</v>
      </c>
      <c r="P25" s="122">
        <f t="shared" si="10"/>
        <v>8142.7419432451834</v>
      </c>
      <c r="Q25" s="122">
        <f t="shared" si="10"/>
        <v>7689.5469700661251</v>
      </c>
      <c r="R25" s="122">
        <f t="shared" ref="R25:V25" si="11">SUM(R26:R27)</f>
        <v>7894.0378442601041</v>
      </c>
      <c r="S25" s="122">
        <f t="shared" si="11"/>
        <v>7379.9739452883796</v>
      </c>
      <c r="T25" s="122">
        <f t="shared" si="11"/>
        <v>7541.6631473286943</v>
      </c>
      <c r="U25" s="122">
        <f t="shared" si="11"/>
        <v>6500.5007811428804</v>
      </c>
      <c r="V25" s="122">
        <f t="shared" si="11"/>
        <v>6248.6020003414096</v>
      </c>
      <c r="W25" s="122">
        <f t="shared" ref="W25:Y25" si="12">SUM(W26:W27)</f>
        <v>5590.5288340609013</v>
      </c>
      <c r="X25" s="122">
        <f t="shared" si="12"/>
        <v>3833.5066753586257</v>
      </c>
      <c r="Y25" s="122">
        <f t="shared" si="12"/>
        <v>3259.137271065792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9326.2662476023779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1870.8319220694125</v>
      </c>
      <c r="L26" s="98">
        <v>8329.4647147711057</v>
      </c>
      <c r="M26" s="98">
        <v>8377.1986720224413</v>
      </c>
      <c r="N26" s="98">
        <v>10315.631108238027</v>
      </c>
      <c r="O26" s="98">
        <v>8316.3242680610037</v>
      </c>
      <c r="P26" s="98">
        <v>8007.0801740878951</v>
      </c>
      <c r="Q26" s="98">
        <v>7560.0181573210666</v>
      </c>
      <c r="R26" s="98">
        <v>7760.1199623347384</v>
      </c>
      <c r="S26" s="98">
        <v>7254.4786374672249</v>
      </c>
      <c r="T26" s="98">
        <v>7414.5960204541043</v>
      </c>
      <c r="U26" s="98">
        <v>6390.4707613510909</v>
      </c>
      <c r="V26" s="98">
        <v>6142.4276284396192</v>
      </c>
      <c r="W26" s="98">
        <v>5496.1206368524063</v>
      </c>
      <c r="X26" s="98">
        <v>3769.7564501863471</v>
      </c>
      <c r="Y26" s="98">
        <v>3205.6806579413164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199.6743594053861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34.284373444296946</v>
      </c>
      <c r="L27" s="98">
        <v>155.25552118836541</v>
      </c>
      <c r="M27" s="98">
        <v>147.36918311258233</v>
      </c>
      <c r="N27" s="98">
        <v>183.02635928135956</v>
      </c>
      <c r="O27" s="98">
        <v>147.2597201723849</v>
      </c>
      <c r="P27" s="98">
        <v>135.66176915728866</v>
      </c>
      <c r="Q27" s="98">
        <v>129.52881274505819</v>
      </c>
      <c r="R27" s="98">
        <v>133.91788192536549</v>
      </c>
      <c r="S27" s="98">
        <v>125.4953078211549</v>
      </c>
      <c r="T27" s="98">
        <v>127.06712687458975</v>
      </c>
      <c r="U27" s="98">
        <v>110.03001979178933</v>
      </c>
      <c r="V27" s="98">
        <v>106.17437190179083</v>
      </c>
      <c r="W27" s="98">
        <v>94.408197208494727</v>
      </c>
      <c r="X27" s="98">
        <v>63.750225172278753</v>
      </c>
      <c r="Y27" s="98">
        <v>53.456613124475467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17.212033773045786</v>
      </c>
      <c r="L28" s="122">
        <f t="shared" si="13"/>
        <v>17.083257231522833</v>
      </c>
      <c r="M28" s="122">
        <f t="shared" si="13"/>
        <v>17.74554257791257</v>
      </c>
      <c r="N28" s="122">
        <f t="shared" si="13"/>
        <v>21.357906612158878</v>
      </c>
      <c r="O28" s="122">
        <f t="shared" si="13"/>
        <v>31.739843224374983</v>
      </c>
      <c r="P28" s="122">
        <f t="shared" si="13"/>
        <v>27.250442384215784</v>
      </c>
      <c r="Q28" s="122">
        <f t="shared" si="13"/>
        <v>70.224023728274162</v>
      </c>
      <c r="R28" s="122">
        <f t="shared" si="13"/>
        <v>89.779319857494286</v>
      </c>
      <c r="S28" s="122">
        <f t="shared" si="13"/>
        <v>101.3936840664775</v>
      </c>
      <c r="T28" s="122">
        <f t="shared" si="13"/>
        <v>113.00013891132062</v>
      </c>
      <c r="U28" s="122">
        <f t="shared" si="13"/>
        <v>97.665209759543686</v>
      </c>
      <c r="V28" s="122">
        <f t="shared" si="13"/>
        <v>92.893654946388921</v>
      </c>
      <c r="W28" s="122">
        <f t="shared" si="13"/>
        <v>61.677198178720488</v>
      </c>
      <c r="X28" s="122">
        <f t="shared" si="13"/>
        <v>45.072001060049658</v>
      </c>
      <c r="Y28" s="122">
        <f t="shared" si="13"/>
        <v>26.087584568858091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0</v>
      </c>
      <c r="H29" s="98">
        <f>IF(RES_hhdet_in_tes!H29=0,0,RES_hhdet_in_tes!H29*1000*11630/RES_hhdet_in_new!H26)</f>
        <v>0</v>
      </c>
      <c r="I29" s="98">
        <f>IF(RES_hhdet_in_tes!I29=0,0,RES_hhdet_in_tes!I29*1000*11630/RES_hhdet_in_new!I26)</f>
        <v>0</v>
      </c>
      <c r="J29" s="98">
        <f>IF(RES_hhdet_in_tes!J29=0,0,RES_hhdet_in_tes!J29*1000*11630/RES_hhdet_in_new!J26)</f>
        <v>0</v>
      </c>
      <c r="K29" s="98">
        <f>IF(RES_hhdet_in_tes!K29=0,0,RES_hhdet_in_tes!K29*1000*11630/RES_hhdet_in_new!K26)</f>
        <v>17.212033773045786</v>
      </c>
      <c r="L29" s="98">
        <f>IF(RES_hhdet_in_tes!L29=0,0,RES_hhdet_in_tes!L29*1000*11630/RES_hhdet_in_new!L26)</f>
        <v>17.083257231522833</v>
      </c>
      <c r="M29" s="98">
        <f>IF(RES_hhdet_in_tes!M29=0,0,RES_hhdet_in_tes!M29*1000*11630/RES_hhdet_in_new!M26)</f>
        <v>17.74554257791257</v>
      </c>
      <c r="N29" s="98">
        <f>IF(RES_hhdet_in_tes!N29=0,0,RES_hhdet_in_tes!N29*1000*11630/RES_hhdet_in_new!N26)</f>
        <v>21.357906612158878</v>
      </c>
      <c r="O29" s="98">
        <f>IF(RES_hhdet_in_tes!O29=0,0,RES_hhdet_in_tes!O29*1000*11630/RES_hhdet_in_new!O26)</f>
        <v>31.739843224374983</v>
      </c>
      <c r="P29" s="98">
        <f>IF(RES_hhdet_in_tes!P29=0,0,RES_hhdet_in_tes!P29*1000*11630/RES_hhdet_in_new!P26)</f>
        <v>27.250442384215784</v>
      </c>
      <c r="Q29" s="98">
        <f>IF(RES_hhdet_in_tes!Q29=0,0,RES_hhdet_in_tes!Q29*1000*11630/RES_hhdet_in_new!Q26)</f>
        <v>70.224023728274162</v>
      </c>
      <c r="R29" s="98">
        <f>IF(RES_hhdet_in_tes!R29=0,0,RES_hhdet_in_tes!R29*1000*11630/RES_hhdet_in_new!R26)</f>
        <v>89.779319857494286</v>
      </c>
      <c r="S29" s="98">
        <f>IF(RES_hhdet_in_tes!S29=0,0,RES_hhdet_in_tes!S29*1000*11630/RES_hhdet_in_new!S26)</f>
        <v>101.3936840664775</v>
      </c>
      <c r="T29" s="98">
        <f>IF(RES_hhdet_in_tes!T29=0,0,RES_hhdet_in_tes!T29*1000*11630/RES_hhdet_in_new!T26)</f>
        <v>113.00013891132062</v>
      </c>
      <c r="U29" s="98">
        <f>IF(RES_hhdet_in_tes!U29=0,0,RES_hhdet_in_tes!U29*1000*11630/RES_hhdet_in_new!U26)</f>
        <v>97.665209759543686</v>
      </c>
      <c r="V29" s="98">
        <f>IF(RES_hhdet_in_tes!V29=0,0,RES_hhdet_in_tes!V29*1000*11630/RES_hhdet_in_new!V26)</f>
        <v>92.893654946388921</v>
      </c>
      <c r="W29" s="98">
        <f>IF(RES_hhdet_in_tes!W29=0,0,RES_hhdet_in_tes!W29*1000*11630/RES_hhdet_in_new!W26)</f>
        <v>61.677198178720488</v>
      </c>
      <c r="X29" s="98">
        <f>IF(RES_hhdet_in_tes!X29=0,0,RES_hhdet_in_tes!X29*1000*11630/RES_hhdet_in_new!X26)</f>
        <v>45.072001060049658</v>
      </c>
      <c r="Y29" s="98">
        <f>IF(RES_hhdet_in_tes!Y29=0,0,RES_hhdet_in_tes!Y29*1000*11630/RES_hhdet_in_new!Y26)</f>
        <v>26.087584568858091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1212.7137938630287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1169.9917005205</v>
      </c>
      <c r="L30" s="122">
        <v>1184.3846957067262</v>
      </c>
      <c r="M30" s="122">
        <v>1090.7403578551248</v>
      </c>
      <c r="N30" s="122">
        <v>1065.7318509809033</v>
      </c>
      <c r="O30" s="122">
        <v>1040.9257778759454</v>
      </c>
      <c r="P30" s="122">
        <v>1075.1468741631254</v>
      </c>
      <c r="Q30" s="122">
        <v>1088.6373598768364</v>
      </c>
      <c r="R30" s="122">
        <v>1117.0379994208556</v>
      </c>
      <c r="S30" s="122">
        <v>1189.2742642183</v>
      </c>
      <c r="T30" s="122">
        <v>1189.2246419275189</v>
      </c>
      <c r="U30" s="122">
        <v>1176.296594031619</v>
      </c>
      <c r="V30" s="122">
        <v>1244.7145717676506</v>
      </c>
      <c r="W30" s="122">
        <v>1125.6594670253908</v>
      </c>
      <c r="X30" s="122">
        <v>1051.6556211540876</v>
      </c>
      <c r="Y30" s="122">
        <v>878.25721721085961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1212.7137938630287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1169.9063830162324</v>
      </c>
      <c r="L35" s="101">
        <v>1184.2603947477644</v>
      </c>
      <c r="M35" s="101">
        <v>1090.6048441746432</v>
      </c>
      <c r="N35" s="101">
        <v>1065.6783805528089</v>
      </c>
      <c r="O35" s="101">
        <v>1040.9239343090137</v>
      </c>
      <c r="P35" s="101">
        <v>1075.142870952717</v>
      </c>
      <c r="Q35" s="101">
        <v>1088.6593113400202</v>
      </c>
      <c r="R35" s="101">
        <v>1117.0626455395222</v>
      </c>
      <c r="S35" s="101">
        <v>1189.2669116063132</v>
      </c>
      <c r="T35" s="101">
        <v>1189.1461918834409</v>
      </c>
      <c r="U35" s="101">
        <v>1176.2521907057262</v>
      </c>
      <c r="V35" s="101">
        <v>1244.7172083813075</v>
      </c>
      <c r="W35" s="101">
        <v>1125.676646583365</v>
      </c>
      <c r="X35" s="101">
        <v>1051.3226058668079</v>
      </c>
      <c r="Y35" s="101">
        <v>877.94025511037501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1170.6315818025057</v>
      </c>
      <c r="L36" s="104">
        <v>1185.1238186132418</v>
      </c>
      <c r="M36" s="104">
        <v>1091.5918532647649</v>
      </c>
      <c r="N36" s="104">
        <v>1066.2116118192068</v>
      </c>
      <c r="O36" s="104">
        <v>1040.943589268627</v>
      </c>
      <c r="P36" s="104">
        <v>1075.1743291310613</v>
      </c>
      <c r="Q36" s="104">
        <v>1088.4461441192227</v>
      </c>
      <c r="R36" s="104">
        <v>1116.8557245288462</v>
      </c>
      <c r="S36" s="104">
        <v>1189.3237345098205</v>
      </c>
      <c r="T36" s="104">
        <v>1189.7045042409286</v>
      </c>
      <c r="U36" s="104">
        <v>1176.6491020677881</v>
      </c>
      <c r="V36" s="104">
        <v>1244.6921605515674</v>
      </c>
      <c r="W36" s="104">
        <v>1125.5365296211626</v>
      </c>
      <c r="X36" s="104">
        <v>1052.7814276736651</v>
      </c>
      <c r="Y36" s="104">
        <v>879.84112980364864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571.07750508380639</v>
      </c>
      <c r="L37" s="98">
        <v>565.17786186959574</v>
      </c>
      <c r="M37" s="98">
        <v>466.06365642482206</v>
      </c>
      <c r="N37" s="98">
        <v>443.01281540430671</v>
      </c>
      <c r="O37" s="98">
        <v>421.57353420542796</v>
      </c>
      <c r="P37" s="98">
        <v>465.05450571073925</v>
      </c>
      <c r="Q37" s="98">
        <v>441.38983881296707</v>
      </c>
      <c r="R37" s="98">
        <v>439.69213244288591</v>
      </c>
      <c r="S37" s="98">
        <v>483.787875736893</v>
      </c>
      <c r="T37" s="98">
        <v>495.69732546890907</v>
      </c>
      <c r="U37" s="98">
        <v>489.44731171509267</v>
      </c>
      <c r="V37" s="98">
        <v>549.12187360714245</v>
      </c>
      <c r="W37" s="98">
        <v>442.97811336465492</v>
      </c>
      <c r="X37" s="98">
        <v>444.37606187978525</v>
      </c>
      <c r="Y37" s="98">
        <v>326.5372429569494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599.55407671869921</v>
      </c>
      <c r="L38" s="98">
        <v>619.94595674364609</v>
      </c>
      <c r="M38" s="98">
        <v>625.52819683994301</v>
      </c>
      <c r="N38" s="98">
        <v>623.19879641490002</v>
      </c>
      <c r="O38" s="98">
        <v>619.37005506319906</v>
      </c>
      <c r="P38" s="98">
        <v>610.11982342032218</v>
      </c>
      <c r="Q38" s="98">
        <v>647.05630530625569</v>
      </c>
      <c r="R38" s="98">
        <v>677.1635920859602</v>
      </c>
      <c r="S38" s="98">
        <v>705.53585877292744</v>
      </c>
      <c r="T38" s="98">
        <v>694.00717877201964</v>
      </c>
      <c r="U38" s="98">
        <v>687.20179035269553</v>
      </c>
      <c r="V38" s="98">
        <v>695.57028694442477</v>
      </c>
      <c r="W38" s="98">
        <v>682.5584162565076</v>
      </c>
      <c r="X38" s="98">
        <v>608.40536579388004</v>
      </c>
      <c r="Y38" s="98">
        <v>553.30388684669936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587.45899832568375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644.67661524053278</v>
      </c>
      <c r="L39" s="122">
        <v>683.29574527414957</v>
      </c>
      <c r="M39" s="122">
        <v>616.67794744050343</v>
      </c>
      <c r="N39" s="122">
        <v>660.21770316363495</v>
      </c>
      <c r="O39" s="122">
        <v>659.24100972741678</v>
      </c>
      <c r="P39" s="122">
        <v>577.39834396532524</v>
      </c>
      <c r="Q39" s="122">
        <v>616.91197057834199</v>
      </c>
      <c r="R39" s="122">
        <v>625.62162632930915</v>
      </c>
      <c r="S39" s="122">
        <v>627.34107836204373</v>
      </c>
      <c r="T39" s="122">
        <v>601.9896575918425</v>
      </c>
      <c r="U39" s="122">
        <v>584.8082345543063</v>
      </c>
      <c r="V39" s="122">
        <v>622.64765395230143</v>
      </c>
      <c r="W39" s="122">
        <v>733.67834944852814</v>
      </c>
      <c r="X39" s="122">
        <v>610.17224929547342</v>
      </c>
      <c r="Y39" s="122">
        <v>597.51044510306156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619.42186126016679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156.24581140977259</v>
      </c>
      <c r="L40" s="98">
        <v>532.14306900935128</v>
      </c>
      <c r="M40" s="98">
        <v>696.30247778890168</v>
      </c>
      <c r="N40" s="98">
        <v>722.48041815469685</v>
      </c>
      <c r="O40" s="98">
        <v>531.91538735478059</v>
      </c>
      <c r="P40" s="98">
        <v>788.10394431462498</v>
      </c>
      <c r="Q40" s="98">
        <v>653.53845439681777</v>
      </c>
      <c r="R40" s="98">
        <v>509.31568658875915</v>
      </c>
      <c r="S40" s="98">
        <v>535.27381601899413</v>
      </c>
      <c r="T40" s="98">
        <v>663.1230442464223</v>
      </c>
      <c r="U40" s="98">
        <v>592.99024104483522</v>
      </c>
      <c r="V40" s="98">
        <v>726.63660246650988</v>
      </c>
      <c r="W40" s="98">
        <v>630.1965062897832</v>
      </c>
      <c r="X40" s="98">
        <v>538.7031831183325</v>
      </c>
      <c r="Y40" s="98">
        <v>605.68520190798745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584.915534431693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662.54603489287774</v>
      </c>
      <c r="L41" s="33">
        <v>687.87612940338579</v>
      </c>
      <c r="M41" s="33">
        <v>611.35127759020691</v>
      </c>
      <c r="N41" s="33">
        <v>655.339808006456</v>
      </c>
      <c r="O41" s="33">
        <v>665.05556850727771</v>
      </c>
      <c r="P41" s="33">
        <v>567.27758441865478</v>
      </c>
      <c r="Q41" s="33">
        <v>616.45183887207975</v>
      </c>
      <c r="R41" s="33">
        <v>625.72137413354631</v>
      </c>
      <c r="S41" s="33">
        <v>629.73243582549958</v>
      </c>
      <c r="T41" s="33">
        <v>599.44243314790162</v>
      </c>
      <c r="U41" s="33">
        <v>584.45757713328373</v>
      </c>
      <c r="V41" s="33">
        <v>619.29992120335305</v>
      </c>
      <c r="W41" s="33">
        <v>733.85863140525066</v>
      </c>
      <c r="X41" s="33">
        <v>610.33048339033053</v>
      </c>
      <c r="Y41" s="33">
        <v>597.49884421828642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0</v>
      </c>
      <c r="E48" s="98">
        <f>IF(RES_hhdet_in_tes!E48=0,0,RES_hhdet_in_tes!E48*1000*11630/RES_hhdet_in_new!E45)</f>
        <v>0</v>
      </c>
      <c r="F48" s="98">
        <f>IF(RES_hhdet_in_tes!F48=0,0,RES_hhdet_in_tes!F48*1000*11630/RES_hhdet_in_new!F45)</f>
        <v>0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0</v>
      </c>
      <c r="L48" s="98">
        <f>IF(RES_hhdet_in_tes!L48=0,0,RES_hhdet_in_tes!L48*1000*11630/RES_hhdet_in_new!L45)</f>
        <v>0</v>
      </c>
      <c r="M48" s="98">
        <f>IF(RES_hhdet_in_tes!M48=0,0,RES_hhdet_in_tes!M48*1000*11630/RES_hhdet_in_new!M45)</f>
        <v>0</v>
      </c>
      <c r="N48" s="98">
        <f>IF(RES_hhdet_in_tes!N48=0,0,RES_hhdet_in_tes!N48*1000*11630/RES_hhdet_in_new!N45)</f>
        <v>0</v>
      </c>
      <c r="O48" s="98">
        <f>IF(RES_hhdet_in_tes!O48=0,0,RES_hhdet_in_tes!O48*1000*11630/RES_hhdet_in_new!O45)</f>
        <v>0</v>
      </c>
      <c r="P48" s="98">
        <f>IF(RES_hhdet_in_tes!P48=0,0,RES_hhdet_in_tes!P48*1000*11630/RES_hhdet_in_new!P45)</f>
        <v>0</v>
      </c>
      <c r="Q48" s="98">
        <f>IF(RES_hhdet_in_tes!Q48=0,0,RES_hhdet_in_tes!Q48*1000*11630/RES_hhdet_in_new!Q45)</f>
        <v>0</v>
      </c>
      <c r="R48" s="98">
        <f>IF(RES_hhdet_in_tes!R48=0,0,RES_hhdet_in_tes!R48*1000*11630/RES_hhdet_in_new!R45)</f>
        <v>0</v>
      </c>
      <c r="S48" s="98">
        <f>IF(RES_hhdet_in_tes!S48=0,0,RES_hhdet_in_tes!S48*1000*11630/RES_hhdet_in_new!S45)</f>
        <v>0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0</v>
      </c>
      <c r="Y48" s="98">
        <f>IF(RES_hhdet_in_tes!Y48=0,0,RES_hhdet_in_tes!Y48*1000*11630/RES_hhdet_in_new!Y45)</f>
        <v>0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10981.468051019658</v>
      </c>
      <c r="D62" s="117">
        <f t="shared" si="21"/>
        <v>10149.11947239684</v>
      </c>
      <c r="E62" s="117">
        <f t="shared" si="21"/>
        <v>10630.913295994633</v>
      </c>
      <c r="F62" s="117">
        <f t="shared" si="21"/>
        <v>10315.133675793379</v>
      </c>
      <c r="G62" s="117">
        <f t="shared" si="21"/>
        <v>10149.1507649469</v>
      </c>
      <c r="H62" s="117">
        <f t="shared" si="21"/>
        <v>10350.307916764566</v>
      </c>
      <c r="I62" s="117">
        <f t="shared" si="21"/>
        <v>9621.3421210033193</v>
      </c>
      <c r="J62" s="117">
        <f t="shared" si="21"/>
        <v>9681.5630798170314</v>
      </c>
      <c r="K62" s="117">
        <f t="shared" si="21"/>
        <v>10007.051455468756</v>
      </c>
      <c r="L62" s="117">
        <f t="shared" si="21"/>
        <v>11726.026522362861</v>
      </c>
      <c r="M62" s="117">
        <f t="shared" si="21"/>
        <v>10231.031878103013</v>
      </c>
      <c r="N62" s="117">
        <f t="shared" si="21"/>
        <v>10581.784505998305</v>
      </c>
      <c r="O62" s="117">
        <f t="shared" si="21"/>
        <v>10912.184192263319</v>
      </c>
      <c r="P62" s="117">
        <f t="shared" si="21"/>
        <v>8806.6172177005665</v>
      </c>
      <c r="Q62" s="117">
        <f t="shared" si="21"/>
        <v>9292.6107516640259</v>
      </c>
      <c r="R62" s="117">
        <f t="shared" ref="R62:V62" si="22">R63+R66+R68+R77</f>
        <v>9948.2621217614906</v>
      </c>
      <c r="S62" s="117">
        <f t="shared" si="22"/>
        <v>9760.6112242090876</v>
      </c>
      <c r="T62" s="117">
        <f t="shared" si="22"/>
        <v>8993.5406580767522</v>
      </c>
      <c r="U62" s="117">
        <f t="shared" si="22"/>
        <v>8366.6802439874773</v>
      </c>
      <c r="V62" s="117">
        <f t="shared" si="22"/>
        <v>8313.6302781336617</v>
      </c>
      <c r="W62" s="117">
        <f t="shared" ref="W62:Y62" si="23">W63+W66+W68+W77</f>
        <v>8200.0869572445954</v>
      </c>
      <c r="X62" s="117">
        <f t="shared" si="23"/>
        <v>5681.9104150823005</v>
      </c>
      <c r="Y62" s="117">
        <f t="shared" si="23"/>
        <v>4051.3670927060493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9134.1334547703354</v>
      </c>
      <c r="D63" s="122">
        <f t="shared" si="24"/>
        <v>8382.6986718884073</v>
      </c>
      <c r="E63" s="122">
        <f t="shared" si="24"/>
        <v>8748.7748273502657</v>
      </c>
      <c r="F63" s="122">
        <f t="shared" si="24"/>
        <v>8474.8139691571596</v>
      </c>
      <c r="G63" s="122">
        <f t="shared" si="24"/>
        <v>8215.8233897784758</v>
      </c>
      <c r="H63" s="122">
        <f t="shared" si="24"/>
        <v>8408.4024326662457</v>
      </c>
      <c r="I63" s="122">
        <f t="shared" si="24"/>
        <v>7825.8199154974955</v>
      </c>
      <c r="J63" s="122">
        <f t="shared" si="24"/>
        <v>7856.1207713148842</v>
      </c>
      <c r="K63" s="122">
        <f t="shared" si="24"/>
        <v>8193.7112057252125</v>
      </c>
      <c r="L63" s="122">
        <f t="shared" si="24"/>
        <v>9762.1372126374354</v>
      </c>
      <c r="M63" s="122">
        <f t="shared" si="24"/>
        <v>8554.6833429624967</v>
      </c>
      <c r="N63" s="122">
        <f t="shared" si="24"/>
        <v>8840.9859061753523</v>
      </c>
      <c r="O63" s="122">
        <f t="shared" si="24"/>
        <v>9131.8551627809811</v>
      </c>
      <c r="P63" s="122">
        <f t="shared" si="24"/>
        <v>7245.4756856183712</v>
      </c>
      <c r="Q63" s="122">
        <f t="shared" si="24"/>
        <v>7563.9648646815231</v>
      </c>
      <c r="R63" s="122">
        <f t="shared" ref="R63:V63" si="25">SUM(R64:R65)</f>
        <v>8052.2571320192419</v>
      </c>
      <c r="S63" s="122">
        <f t="shared" si="25"/>
        <v>7786.1868559378772</v>
      </c>
      <c r="T63" s="122">
        <f t="shared" si="25"/>
        <v>7093.1535993199686</v>
      </c>
      <c r="U63" s="122">
        <f t="shared" si="25"/>
        <v>6538.0151074135774</v>
      </c>
      <c r="V63" s="122">
        <f t="shared" si="25"/>
        <v>6354.6544958295135</v>
      </c>
      <c r="W63" s="122">
        <f t="shared" ref="W63:Y63" si="26">SUM(W64:W65)</f>
        <v>6160.9244738794132</v>
      </c>
      <c r="X63" s="122">
        <f t="shared" si="26"/>
        <v>4061.9239450086889</v>
      </c>
      <c r="Y63" s="122">
        <f t="shared" si="26"/>
        <v>2530.3029500533294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8942.6718110810125</v>
      </c>
      <c r="D64" s="98">
        <v>8212.7324074880398</v>
      </c>
      <c r="E64" s="98">
        <v>8573.2263196260083</v>
      </c>
      <c r="F64" s="98">
        <v>8308.4454718031557</v>
      </c>
      <c r="G64" s="98">
        <v>8057.5553126203713</v>
      </c>
      <c r="H64" s="98">
        <v>8247.5469705622399</v>
      </c>
      <c r="I64" s="98">
        <v>7682.2634594178999</v>
      </c>
      <c r="J64" s="98">
        <v>7713.7487856383432</v>
      </c>
      <c r="K64" s="98">
        <v>8046.2576064182704</v>
      </c>
      <c r="L64" s="98">
        <v>9583.5071978919968</v>
      </c>
      <c r="M64" s="98">
        <v>8406.7935358235009</v>
      </c>
      <c r="N64" s="98">
        <v>8686.8582505325958</v>
      </c>
      <c r="O64" s="98">
        <v>8972.9680485518984</v>
      </c>
      <c r="P64" s="98">
        <v>7124.762778743986</v>
      </c>
      <c r="Q64" s="98">
        <v>7436.5514562737835</v>
      </c>
      <c r="R64" s="98">
        <v>7915.6551494707901</v>
      </c>
      <c r="S64" s="98">
        <v>7653.7839608215891</v>
      </c>
      <c r="T64" s="98">
        <v>6973.6432697363689</v>
      </c>
      <c r="U64" s="98">
        <v>6427.3501054564122</v>
      </c>
      <c r="V64" s="98">
        <v>6246.678111718199</v>
      </c>
      <c r="W64" s="98">
        <v>6056.8839099218612</v>
      </c>
      <c r="X64" s="98">
        <v>3994.3751996806923</v>
      </c>
      <c r="Y64" s="98">
        <v>2488.8007319388753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191.46164368932295</v>
      </c>
      <c r="D65" s="98">
        <v>169.96626440036721</v>
      </c>
      <c r="E65" s="98">
        <v>175.54850772425817</v>
      </c>
      <c r="F65" s="98">
        <v>166.3684973540033</v>
      </c>
      <c r="G65" s="98">
        <v>158.26807715810395</v>
      </c>
      <c r="H65" s="98">
        <v>160.85546210400557</v>
      </c>
      <c r="I65" s="98">
        <v>143.55645607959531</v>
      </c>
      <c r="J65" s="98">
        <v>142.37198567654127</v>
      </c>
      <c r="K65" s="98">
        <v>147.45359930694181</v>
      </c>
      <c r="L65" s="98">
        <v>178.63001474543861</v>
      </c>
      <c r="M65" s="98">
        <v>147.88980713899542</v>
      </c>
      <c r="N65" s="98">
        <v>154.12765564275693</v>
      </c>
      <c r="O65" s="98">
        <v>158.8871142290829</v>
      </c>
      <c r="P65" s="98">
        <v>120.71290687438534</v>
      </c>
      <c r="Q65" s="98">
        <v>127.41340840773967</v>
      </c>
      <c r="R65" s="98">
        <v>136.60198254845156</v>
      </c>
      <c r="S65" s="98">
        <v>132.40289511628782</v>
      </c>
      <c r="T65" s="98">
        <v>119.51032958360014</v>
      </c>
      <c r="U65" s="98">
        <v>110.66500195716564</v>
      </c>
      <c r="V65" s="98">
        <v>107.97638411131408</v>
      </c>
      <c r="W65" s="98">
        <v>104.04056395755153</v>
      </c>
      <c r="X65" s="98">
        <v>67.548745327996613</v>
      </c>
      <c r="Y65" s="98">
        <v>41.502218114454287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3.1656158785442932</v>
      </c>
      <c r="F66" s="122">
        <f t="shared" si="27"/>
        <v>6.9159402088333088</v>
      </c>
      <c r="G66" s="122">
        <f t="shared" si="27"/>
        <v>9.0922104735868015</v>
      </c>
      <c r="H66" s="122">
        <f t="shared" si="27"/>
        <v>11.045806533380903</v>
      </c>
      <c r="I66" s="122">
        <f t="shared" si="27"/>
        <v>10.714582287153913</v>
      </c>
      <c r="J66" s="122">
        <f t="shared" si="27"/>
        <v>9.9055425261041083</v>
      </c>
      <c r="K66" s="122">
        <f t="shared" si="27"/>
        <v>13.394140851376195</v>
      </c>
      <c r="L66" s="122">
        <f t="shared" si="27"/>
        <v>17.893788187100235</v>
      </c>
      <c r="M66" s="122">
        <f t="shared" si="27"/>
        <v>17.88178997346218</v>
      </c>
      <c r="N66" s="122">
        <f t="shared" si="27"/>
        <v>21.165641690857665</v>
      </c>
      <c r="O66" s="122">
        <f t="shared" si="27"/>
        <v>32.094035628311076</v>
      </c>
      <c r="P66" s="122">
        <f t="shared" si="27"/>
        <v>27.6713751504317</v>
      </c>
      <c r="Q66" s="122">
        <f t="shared" si="27"/>
        <v>73.346996806189452</v>
      </c>
      <c r="R66" s="122">
        <f t="shared" si="27"/>
        <v>89.431329532627601</v>
      </c>
      <c r="S66" s="122">
        <f t="shared" si="27"/>
        <v>103.52473897345217</v>
      </c>
      <c r="T66" s="122">
        <f t="shared" si="27"/>
        <v>111.77671221050906</v>
      </c>
      <c r="U66" s="122">
        <f t="shared" si="27"/>
        <v>101.14388881827621</v>
      </c>
      <c r="V66" s="122">
        <f t="shared" si="27"/>
        <v>93.337309986788966</v>
      </c>
      <c r="W66" s="122">
        <f t="shared" si="27"/>
        <v>61.075446902074745</v>
      </c>
      <c r="X66" s="122">
        <f t="shared" si="27"/>
        <v>44.457289978482692</v>
      </c>
      <c r="Y66" s="122">
        <f t="shared" si="27"/>
        <v>26.331684382751092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0</v>
      </c>
      <c r="E67" s="98">
        <f>IF(RES_hhdet_in_tes!E67=0,0,RES_hhdet_in_tes!E67*1000*11630/RES_hhdet_in_new!E64)</f>
        <v>3.1656158785442932</v>
      </c>
      <c r="F67" s="98">
        <f>IF(RES_hhdet_in_tes!F67=0,0,RES_hhdet_in_tes!F67*1000*11630/RES_hhdet_in_new!F64)</f>
        <v>6.9159402088333088</v>
      </c>
      <c r="G67" s="98">
        <f>IF(RES_hhdet_in_tes!G67=0,0,RES_hhdet_in_tes!G67*1000*11630/RES_hhdet_in_new!G64)</f>
        <v>9.0922104735868015</v>
      </c>
      <c r="H67" s="98">
        <f>IF(RES_hhdet_in_tes!H67=0,0,RES_hhdet_in_tes!H67*1000*11630/RES_hhdet_in_new!H64)</f>
        <v>11.045806533380903</v>
      </c>
      <c r="I67" s="98">
        <f>IF(RES_hhdet_in_tes!I67=0,0,RES_hhdet_in_tes!I67*1000*11630/RES_hhdet_in_new!I64)</f>
        <v>10.714582287153913</v>
      </c>
      <c r="J67" s="98">
        <f>IF(RES_hhdet_in_tes!J67=0,0,RES_hhdet_in_tes!J67*1000*11630/RES_hhdet_in_new!J64)</f>
        <v>9.9055425261041083</v>
      </c>
      <c r="K67" s="98">
        <f>IF(RES_hhdet_in_tes!K67=0,0,RES_hhdet_in_tes!K67*1000*11630/RES_hhdet_in_new!K64)</f>
        <v>13.394140851376195</v>
      </c>
      <c r="L67" s="98">
        <f>IF(RES_hhdet_in_tes!L67=0,0,RES_hhdet_in_tes!L67*1000*11630/RES_hhdet_in_new!L64)</f>
        <v>17.893788187100235</v>
      </c>
      <c r="M67" s="98">
        <f>IF(RES_hhdet_in_tes!M67=0,0,RES_hhdet_in_tes!M67*1000*11630/RES_hhdet_in_new!M64)</f>
        <v>17.88178997346218</v>
      </c>
      <c r="N67" s="98">
        <f>IF(RES_hhdet_in_tes!N67=0,0,RES_hhdet_in_tes!N67*1000*11630/RES_hhdet_in_new!N64)</f>
        <v>21.165641690857665</v>
      </c>
      <c r="O67" s="98">
        <f>IF(RES_hhdet_in_tes!O67=0,0,RES_hhdet_in_tes!O67*1000*11630/RES_hhdet_in_new!O64)</f>
        <v>32.094035628311076</v>
      </c>
      <c r="P67" s="98">
        <f>IF(RES_hhdet_in_tes!P67=0,0,RES_hhdet_in_tes!P67*1000*11630/RES_hhdet_in_new!P64)</f>
        <v>27.6713751504317</v>
      </c>
      <c r="Q67" s="98">
        <f>IF(RES_hhdet_in_tes!Q67=0,0,RES_hhdet_in_tes!Q67*1000*11630/RES_hhdet_in_new!Q64)</f>
        <v>73.346996806189452</v>
      </c>
      <c r="R67" s="98">
        <f>IF(RES_hhdet_in_tes!R67=0,0,RES_hhdet_in_tes!R67*1000*11630/RES_hhdet_in_new!R64)</f>
        <v>89.431329532627601</v>
      </c>
      <c r="S67" s="98">
        <f>IF(RES_hhdet_in_tes!S67=0,0,RES_hhdet_in_tes!S67*1000*11630/RES_hhdet_in_new!S64)</f>
        <v>103.52473897345217</v>
      </c>
      <c r="T67" s="98">
        <f>IF(RES_hhdet_in_tes!T67=0,0,RES_hhdet_in_tes!T67*1000*11630/RES_hhdet_in_new!T64)</f>
        <v>111.77671221050906</v>
      </c>
      <c r="U67" s="98">
        <f>IF(RES_hhdet_in_tes!U67=0,0,RES_hhdet_in_tes!U67*1000*11630/RES_hhdet_in_new!U64)</f>
        <v>101.14388881827621</v>
      </c>
      <c r="V67" s="98">
        <f>IF(RES_hhdet_in_tes!V67=0,0,RES_hhdet_in_tes!V67*1000*11630/RES_hhdet_in_new!V64)</f>
        <v>93.337309986788966</v>
      </c>
      <c r="W67" s="98">
        <f>IF(RES_hhdet_in_tes!W67=0,0,RES_hhdet_in_tes!W67*1000*11630/RES_hhdet_in_new!W64)</f>
        <v>61.075446902074745</v>
      </c>
      <c r="X67" s="98">
        <f>IF(RES_hhdet_in_tes!X67=0,0,RES_hhdet_in_tes!X67*1000*11630/RES_hhdet_in_new!X64)</f>
        <v>44.457289978482692</v>
      </c>
      <c r="Y67" s="98">
        <f>IF(RES_hhdet_in_tes!Y67=0,0,RES_hhdet_in_tes!Y67*1000*11630/RES_hhdet_in_new!Y64)</f>
        <v>26.331684382751092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1249.0086420232922</v>
      </c>
      <c r="D68" s="122">
        <v>1196.3402333152742</v>
      </c>
      <c r="E68" s="122">
        <v>1269.5208958165956</v>
      </c>
      <c r="F68" s="122">
        <v>1229.719570493937</v>
      </c>
      <c r="G68" s="122">
        <v>1297.9679861280383</v>
      </c>
      <c r="H68" s="122">
        <v>1272.1536323168245</v>
      </c>
      <c r="I68" s="122">
        <v>1206.8936146402011</v>
      </c>
      <c r="J68" s="122">
        <v>1200.1924987744783</v>
      </c>
      <c r="K68" s="122">
        <v>1153.1475955378376</v>
      </c>
      <c r="L68" s="122">
        <v>1234.419160218011</v>
      </c>
      <c r="M68" s="122">
        <v>1057.1050293869355</v>
      </c>
      <c r="N68" s="122">
        <v>1064.6428643133061</v>
      </c>
      <c r="O68" s="122">
        <v>1075.7084891143877</v>
      </c>
      <c r="P68" s="122">
        <v>994.54439580470432</v>
      </c>
      <c r="Q68" s="122">
        <v>1051.7606648921933</v>
      </c>
      <c r="R68" s="122">
        <v>1159.4166933787931</v>
      </c>
      <c r="S68" s="122">
        <v>1229.6373890768091</v>
      </c>
      <c r="T68" s="122">
        <v>1188.1587596780669</v>
      </c>
      <c r="U68" s="122">
        <v>1151.0733584982943</v>
      </c>
      <c r="V68" s="122">
        <v>1231.9783833526401</v>
      </c>
      <c r="W68" s="122">
        <v>1204.605451517541</v>
      </c>
      <c r="X68" s="122">
        <v>998.65935048467497</v>
      </c>
      <c r="Y68" s="122">
        <v>888.21282654742708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1251.2517686599313</v>
      </c>
      <c r="D69" s="98">
        <v>1195.9759639823433</v>
      </c>
      <c r="E69" s="98">
        <v>1270.7331056382652</v>
      </c>
      <c r="F69" s="98">
        <v>1229.7780483105053</v>
      </c>
      <c r="G69" s="98">
        <v>1304.8240378168377</v>
      </c>
      <c r="H69" s="98">
        <v>1272.1528653282451</v>
      </c>
      <c r="I69" s="98">
        <v>1206.892122619214</v>
      </c>
      <c r="J69" s="98">
        <v>1201.2874347604852</v>
      </c>
      <c r="K69" s="98">
        <v>1153.1443386490325</v>
      </c>
      <c r="L69" s="98">
        <v>1234.4132503285177</v>
      </c>
      <c r="M69" s="98">
        <v>1055.9662645858386</v>
      </c>
      <c r="N69" s="98">
        <v>1064.4802080183488</v>
      </c>
      <c r="O69" s="98">
        <v>1075.7069961109507</v>
      </c>
      <c r="P69" s="98">
        <v>989.1245910376058</v>
      </c>
      <c r="Q69" s="98">
        <v>1049.3258205530406</v>
      </c>
      <c r="R69" s="98">
        <v>1162.5465567060983</v>
      </c>
      <c r="S69" s="98">
        <v>1230.7054108660245</v>
      </c>
      <c r="T69" s="98">
        <v>1188.1181593199053</v>
      </c>
      <c r="U69" s="98">
        <v>1149.5364724558519</v>
      </c>
      <c r="V69" s="98">
        <v>1230.6390696780952</v>
      </c>
      <c r="W69" s="98">
        <v>1215.2917486995377</v>
      </c>
      <c r="X69" s="98">
        <v>980.75369848207993</v>
      </c>
      <c r="Y69" s="98">
        <v>894.36551437535093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1272.0531437320662</v>
      </c>
      <c r="F70" s="98">
        <v>1230.9239451884773</v>
      </c>
      <c r="G70" s="98">
        <v>1306.044859449298</v>
      </c>
      <c r="H70" s="98">
        <v>1273.2742574157041</v>
      </c>
      <c r="I70" s="98">
        <v>1208.0976755769589</v>
      </c>
      <c r="J70" s="98">
        <v>1202.8606129773818</v>
      </c>
      <c r="K70" s="98">
        <v>1154.8617298079703</v>
      </c>
      <c r="L70" s="98">
        <v>1236.6331144903147</v>
      </c>
      <c r="M70" s="98">
        <v>1057.7596101204979</v>
      </c>
      <c r="N70" s="98">
        <v>1066.0361717682879</v>
      </c>
      <c r="O70" s="98">
        <v>1076.8854848012018</v>
      </c>
      <c r="P70" s="98">
        <v>0</v>
      </c>
      <c r="Q70" s="98">
        <v>1049.0914432338998</v>
      </c>
      <c r="R70" s="98">
        <v>1162.7760081617257</v>
      </c>
      <c r="S70" s="98">
        <v>1230.0284455171318</v>
      </c>
      <c r="T70" s="98">
        <v>1186.8668394563085</v>
      </c>
      <c r="U70" s="98">
        <v>1147.6824962555363</v>
      </c>
      <c r="V70" s="98">
        <v>1228.5837027478003</v>
      </c>
      <c r="W70" s="98">
        <v>1215.5907075390126</v>
      </c>
      <c r="X70" s="98">
        <v>980.99870157179987</v>
      </c>
      <c r="Y70" s="98">
        <v>899.20357344467561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621.24644994329879</v>
      </c>
      <c r="F71" s="101">
        <v>605.40421708357837</v>
      </c>
      <c r="G71" s="101">
        <v>620.80141830164644</v>
      </c>
      <c r="H71" s="101">
        <v>632.50251292697681</v>
      </c>
      <c r="I71" s="101">
        <v>590.82494258093584</v>
      </c>
      <c r="J71" s="101">
        <v>577.41279385147891</v>
      </c>
      <c r="K71" s="101">
        <v>563.29830940848808</v>
      </c>
      <c r="L71" s="101">
        <v>590.06142525617122</v>
      </c>
      <c r="M71" s="101">
        <v>451.3359635999164</v>
      </c>
      <c r="N71" s="101">
        <v>442.94203927406579</v>
      </c>
      <c r="O71" s="101">
        <v>436.39348610548973</v>
      </c>
      <c r="P71" s="101">
        <v>0</v>
      </c>
      <c r="Q71" s="101">
        <v>425.28883544024103</v>
      </c>
      <c r="R71" s="101">
        <v>457.99061161031187</v>
      </c>
      <c r="S71" s="101">
        <v>500.47104223447752</v>
      </c>
      <c r="T71" s="101">
        <v>494.5248800115005</v>
      </c>
      <c r="U71" s="101">
        <v>477.42201018649939</v>
      </c>
      <c r="V71" s="101">
        <v>541.95083867713402</v>
      </c>
      <c r="W71" s="101">
        <v>478.95320915499212</v>
      </c>
      <c r="X71" s="101">
        <v>413.73627078398232</v>
      </c>
      <c r="Y71" s="101">
        <v>334.21508393009373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650.80669378876757</v>
      </c>
      <c r="F72" s="104">
        <v>625.51972810489929</v>
      </c>
      <c r="G72" s="104">
        <v>685.24344114765177</v>
      </c>
      <c r="H72" s="104">
        <v>640.77174448872745</v>
      </c>
      <c r="I72" s="104">
        <v>617.27273299602314</v>
      </c>
      <c r="J72" s="104">
        <v>625.44781912590292</v>
      </c>
      <c r="K72" s="104">
        <v>591.5634203994822</v>
      </c>
      <c r="L72" s="104">
        <v>646.57168923414326</v>
      </c>
      <c r="M72" s="104">
        <v>606.42364652058166</v>
      </c>
      <c r="N72" s="104">
        <v>623.09413249422209</v>
      </c>
      <c r="O72" s="104">
        <v>640.49199869571214</v>
      </c>
      <c r="P72" s="104">
        <v>0</v>
      </c>
      <c r="Q72" s="104">
        <v>623.80260779365858</v>
      </c>
      <c r="R72" s="104">
        <v>704.78539655141412</v>
      </c>
      <c r="S72" s="104">
        <v>729.55740328265404</v>
      </c>
      <c r="T72" s="104">
        <v>692.3419594448078</v>
      </c>
      <c r="U72" s="104">
        <v>670.26048606903703</v>
      </c>
      <c r="V72" s="104">
        <v>686.6328640706663</v>
      </c>
      <c r="W72" s="104">
        <v>736.63749838402066</v>
      </c>
      <c r="X72" s="104">
        <v>567.26243078781761</v>
      </c>
      <c r="Y72" s="104">
        <v>564.98848951458206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1212.7137938630292</v>
      </c>
      <c r="D73" s="101">
        <v>1213.387289597817</v>
      </c>
      <c r="E73" s="101">
        <v>1249.7310760519563</v>
      </c>
      <c r="F73" s="101">
        <v>1229.0803005633952</v>
      </c>
      <c r="G73" s="101">
        <v>1245.1751442500458</v>
      </c>
      <c r="H73" s="101">
        <v>0</v>
      </c>
      <c r="I73" s="101">
        <v>0</v>
      </c>
      <c r="J73" s="101">
        <v>1195.0685880475321</v>
      </c>
      <c r="K73" s="101">
        <v>0</v>
      </c>
      <c r="L73" s="101">
        <v>0</v>
      </c>
      <c r="M73" s="101">
        <v>1090.6048441746432</v>
      </c>
      <c r="N73" s="101">
        <v>1065.6783805528089</v>
      </c>
      <c r="O73" s="101">
        <v>0</v>
      </c>
      <c r="P73" s="101">
        <v>1075.142870952717</v>
      </c>
      <c r="Q73" s="101">
        <v>1088.6593113400202</v>
      </c>
      <c r="R73" s="101">
        <v>1117.0626455395225</v>
      </c>
      <c r="S73" s="101">
        <v>1189.2669116063132</v>
      </c>
      <c r="T73" s="101">
        <v>1189.1461918834409</v>
      </c>
      <c r="U73" s="101">
        <v>1176.2521907057262</v>
      </c>
      <c r="V73" s="101">
        <v>1244.717208381307</v>
      </c>
      <c r="W73" s="101">
        <v>1125.676646583365</v>
      </c>
      <c r="X73" s="101">
        <v>1051.3226058668076</v>
      </c>
      <c r="Y73" s="101">
        <v>877.94025511037523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1250.6006568864548</v>
      </c>
      <c r="F74" s="104">
        <v>1229.6913052591676</v>
      </c>
      <c r="G74" s="104">
        <v>1245.5323873012683</v>
      </c>
      <c r="H74" s="104">
        <v>0</v>
      </c>
      <c r="I74" s="104">
        <v>0</v>
      </c>
      <c r="J74" s="104">
        <v>1195.6852556628248</v>
      </c>
      <c r="K74" s="104">
        <v>0</v>
      </c>
      <c r="L74" s="104">
        <v>0</v>
      </c>
      <c r="M74" s="104">
        <v>1091.5918532647652</v>
      </c>
      <c r="N74" s="104">
        <v>1066.2116118192068</v>
      </c>
      <c r="O74" s="104">
        <v>0</v>
      </c>
      <c r="P74" s="104">
        <v>1075.1743291310613</v>
      </c>
      <c r="Q74" s="104">
        <v>1088.4461441192229</v>
      </c>
      <c r="R74" s="104">
        <v>1116.8557245288466</v>
      </c>
      <c r="S74" s="104">
        <v>1189.32373450982</v>
      </c>
      <c r="T74" s="104">
        <v>1189.7045042409284</v>
      </c>
      <c r="U74" s="104">
        <v>1176.6491020677881</v>
      </c>
      <c r="V74" s="104">
        <v>1244.6921605515674</v>
      </c>
      <c r="W74" s="104">
        <v>1125.536529621163</v>
      </c>
      <c r="X74" s="104">
        <v>1052.7814276736653</v>
      </c>
      <c r="Y74" s="104">
        <v>879.84112980364887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610.70430843757026</v>
      </c>
      <c r="F75" s="98">
        <v>604.80655071570834</v>
      </c>
      <c r="G75" s="98">
        <v>591.86692419502003</v>
      </c>
      <c r="H75" s="98">
        <v>0</v>
      </c>
      <c r="I75" s="98">
        <v>0</v>
      </c>
      <c r="J75" s="98">
        <v>573.92289403673055</v>
      </c>
      <c r="K75" s="98">
        <v>0</v>
      </c>
      <c r="L75" s="98">
        <v>0</v>
      </c>
      <c r="M75" s="98">
        <v>466.06365642482194</v>
      </c>
      <c r="N75" s="98">
        <v>443.01281540430665</v>
      </c>
      <c r="O75" s="98">
        <v>0</v>
      </c>
      <c r="P75" s="98">
        <v>465.05450571073925</v>
      </c>
      <c r="Q75" s="98">
        <v>441.38983881296718</v>
      </c>
      <c r="R75" s="98">
        <v>439.69213244288591</v>
      </c>
      <c r="S75" s="98">
        <v>483.78787573689283</v>
      </c>
      <c r="T75" s="98">
        <v>495.69732546890907</v>
      </c>
      <c r="U75" s="98">
        <v>489.44731171509272</v>
      </c>
      <c r="V75" s="98">
        <v>549.12187360714233</v>
      </c>
      <c r="W75" s="98">
        <v>442.97811336465486</v>
      </c>
      <c r="X75" s="98">
        <v>444.3760618797852</v>
      </c>
      <c r="Y75" s="98">
        <v>326.5372429569494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639.89634844888451</v>
      </c>
      <c r="F76" s="98">
        <v>624.88475454345905</v>
      </c>
      <c r="G76" s="98">
        <v>653.66546310624813</v>
      </c>
      <c r="H76" s="98">
        <v>0</v>
      </c>
      <c r="I76" s="98">
        <v>0</v>
      </c>
      <c r="J76" s="98">
        <v>621.76236162609428</v>
      </c>
      <c r="K76" s="98">
        <v>0</v>
      </c>
      <c r="L76" s="98">
        <v>0</v>
      </c>
      <c r="M76" s="98">
        <v>625.52819683994312</v>
      </c>
      <c r="N76" s="98">
        <v>623.19879641490024</v>
      </c>
      <c r="O76" s="98">
        <v>0</v>
      </c>
      <c r="P76" s="98">
        <v>610.11982342032218</v>
      </c>
      <c r="Q76" s="98">
        <v>647.05630530625592</v>
      </c>
      <c r="R76" s="98">
        <v>677.16359208596054</v>
      </c>
      <c r="S76" s="98">
        <v>705.53585877292721</v>
      </c>
      <c r="T76" s="98">
        <v>694.0071787720193</v>
      </c>
      <c r="U76" s="98">
        <v>687.20179035269553</v>
      </c>
      <c r="V76" s="98">
        <v>695.57028694442499</v>
      </c>
      <c r="W76" s="98">
        <v>682.55841625650794</v>
      </c>
      <c r="X76" s="98">
        <v>608.40536579388015</v>
      </c>
      <c r="Y76" s="98">
        <v>553.30388684669947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598.3259542260289</v>
      </c>
      <c r="D77" s="122">
        <v>570.08056719315925</v>
      </c>
      <c r="E77" s="122">
        <v>609.45195694922745</v>
      </c>
      <c r="F77" s="122">
        <v>603.68419593344959</v>
      </c>
      <c r="G77" s="122">
        <v>626.26717856679954</v>
      </c>
      <c r="H77" s="122">
        <v>658.70604524811677</v>
      </c>
      <c r="I77" s="122">
        <v>577.91400857846838</v>
      </c>
      <c r="J77" s="122">
        <v>615.34426720156364</v>
      </c>
      <c r="K77" s="122">
        <v>646.79851335433057</v>
      </c>
      <c r="L77" s="122">
        <v>711.57636132031394</v>
      </c>
      <c r="M77" s="122">
        <v>601.36171578011806</v>
      </c>
      <c r="N77" s="122">
        <v>654.99009381879</v>
      </c>
      <c r="O77" s="122">
        <v>672.52650473963888</v>
      </c>
      <c r="P77" s="122">
        <v>538.92576112705797</v>
      </c>
      <c r="Q77" s="122">
        <v>603.53822528412081</v>
      </c>
      <c r="R77" s="122">
        <v>647.1569668308282</v>
      </c>
      <c r="S77" s="122">
        <v>641.2622402209488</v>
      </c>
      <c r="T77" s="122">
        <v>600.45158686820776</v>
      </c>
      <c r="U77" s="122">
        <v>576.44788925732882</v>
      </c>
      <c r="V77" s="122">
        <v>633.66008896471908</v>
      </c>
      <c r="W77" s="122">
        <v>773.48158494556594</v>
      </c>
      <c r="X77" s="122">
        <v>576.86982961045419</v>
      </c>
      <c r="Y77" s="122">
        <v>606.51963172254182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600.16874563920669</v>
      </c>
      <c r="D78" s="98">
        <v>569.86498644255664</v>
      </c>
      <c r="E78" s="98">
        <v>609.78031473283295</v>
      </c>
      <c r="F78" s="98">
        <v>604.26647979864242</v>
      </c>
      <c r="G78" s="98">
        <v>628.21926505881993</v>
      </c>
      <c r="H78" s="98">
        <v>658.82183798123026</v>
      </c>
      <c r="I78" s="98">
        <v>577.4093009222986</v>
      </c>
      <c r="J78" s="98">
        <v>614.53637140995056</v>
      </c>
      <c r="K78" s="98">
        <v>645.94466993700155</v>
      </c>
      <c r="L78" s="98">
        <v>715.02139204502805</v>
      </c>
      <c r="M78" s="98">
        <v>601.15359360692537</v>
      </c>
      <c r="N78" s="98">
        <v>654.95366790568653</v>
      </c>
      <c r="O78" s="98">
        <v>673.70697842612719</v>
      </c>
      <c r="P78" s="98">
        <v>537.98619741320044</v>
      </c>
      <c r="Q78" s="98">
        <v>603.39331801073263</v>
      </c>
      <c r="R78" s="98">
        <v>647.52588822438577</v>
      </c>
      <c r="S78" s="98">
        <v>641.52791414764738</v>
      </c>
      <c r="T78" s="98">
        <v>600.48761865193762</v>
      </c>
      <c r="U78" s="98">
        <v>576.01338813728989</v>
      </c>
      <c r="V78" s="98">
        <v>635.27239527237805</v>
      </c>
      <c r="W78" s="98">
        <v>779.91394217031609</v>
      </c>
      <c r="X78" s="98">
        <v>569.68465518396113</v>
      </c>
      <c r="Y78" s="98">
        <v>609.78524305324015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584.91553443169289</v>
      </c>
      <c r="D79" s="33">
        <v>582.87158818388127</v>
      </c>
      <c r="E79" s="33">
        <v>603.32763003508524</v>
      </c>
      <c r="F79" s="33">
        <v>594.38680377006062</v>
      </c>
      <c r="G79" s="33">
        <v>609.80577222269562</v>
      </c>
      <c r="H79" s="33">
        <v>652.10749958434349</v>
      </c>
      <c r="I79" s="33">
        <v>590.45902208022335</v>
      </c>
      <c r="J79" s="33">
        <v>620.10900639028318</v>
      </c>
      <c r="K79" s="33">
        <v>662.54603489287763</v>
      </c>
      <c r="L79" s="33">
        <v>687.87612940338579</v>
      </c>
      <c r="M79" s="33">
        <v>611.35127759020679</v>
      </c>
      <c r="N79" s="33">
        <v>655.33980800645622</v>
      </c>
      <c r="O79" s="33">
        <v>665.0555685072776</v>
      </c>
      <c r="P79" s="33">
        <v>567.27758441865467</v>
      </c>
      <c r="Q79" s="33">
        <v>616.45183887207986</v>
      </c>
      <c r="R79" s="33">
        <v>625.72137413354619</v>
      </c>
      <c r="S79" s="33">
        <v>629.73243582549946</v>
      </c>
      <c r="T79" s="33">
        <v>599.44243314790174</v>
      </c>
      <c r="U79" s="33">
        <v>584.45757713328373</v>
      </c>
      <c r="V79" s="33">
        <v>619.29992120335316</v>
      </c>
      <c r="W79" s="33">
        <v>733.85863140525055</v>
      </c>
      <c r="X79" s="33">
        <v>610.33048339033064</v>
      </c>
      <c r="Y79" s="33">
        <v>597.49884421828654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10458.121274553216</v>
      </c>
      <c r="D81" s="117">
        <f t="shared" si="28"/>
        <v>10366.111732305206</v>
      </c>
      <c r="E81" s="117">
        <f t="shared" si="28"/>
        <v>10325.648911598175</v>
      </c>
      <c r="F81" s="117">
        <f t="shared" si="28"/>
        <v>10177.062884645498</v>
      </c>
      <c r="G81" s="117">
        <f t="shared" si="28"/>
        <v>10003.819134248848</v>
      </c>
      <c r="H81" s="117">
        <f t="shared" si="28"/>
        <v>10062.702940919762</v>
      </c>
      <c r="I81" s="117">
        <f t="shared" si="28"/>
        <v>9803.038582065501</v>
      </c>
      <c r="J81" s="117">
        <f t="shared" si="28"/>
        <v>9898.2154096890354</v>
      </c>
      <c r="K81" s="117">
        <f t="shared" si="28"/>
        <v>10291.865812140781</v>
      </c>
      <c r="L81" s="117">
        <f t="shared" si="28"/>
        <v>10662.079032605037</v>
      </c>
      <c r="M81" s="117">
        <f t="shared" si="28"/>
        <v>10538.808705764475</v>
      </c>
      <c r="N81" s="117">
        <f t="shared" si="28"/>
        <v>10588.93530008647</v>
      </c>
      <c r="O81" s="117">
        <f t="shared" si="28"/>
        <v>10304.818702639996</v>
      </c>
      <c r="P81" s="117">
        <f t="shared" si="28"/>
        <v>9786.8837966619431</v>
      </c>
      <c r="Q81" s="117">
        <f t="shared" si="28"/>
        <v>9646.4789741952391</v>
      </c>
      <c r="R81" s="117">
        <f t="shared" ref="R81:V81" si="29">R82+R85+R87+R100</f>
        <v>9459.7993524391986</v>
      </c>
      <c r="S81" s="117">
        <f t="shared" si="29"/>
        <v>9318.3508444347572</v>
      </c>
      <c r="T81" s="117">
        <f t="shared" si="29"/>
        <v>8985.2982103814429</v>
      </c>
      <c r="U81" s="117">
        <f t="shared" si="29"/>
        <v>8690.6823681375627</v>
      </c>
      <c r="V81" s="117">
        <f t="shared" si="29"/>
        <v>8342.3414225417564</v>
      </c>
      <c r="W81" s="117">
        <f t="shared" ref="W81:Y81" si="30">W82+W85+W87+W100</f>
        <v>7864.5045864610966</v>
      </c>
      <c r="X81" s="117">
        <f t="shared" si="30"/>
        <v>6115.2561265109607</v>
      </c>
      <c r="Y81" s="117">
        <f t="shared" si="30"/>
        <v>4216.9048625308114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8658.7562782557707</v>
      </c>
      <c r="D82" s="122">
        <f t="shared" si="31"/>
        <v>8569.2361568055767</v>
      </c>
      <c r="E82" s="122">
        <f t="shared" si="31"/>
        <v>8471.443231714351</v>
      </c>
      <c r="F82" s="122">
        <f t="shared" si="31"/>
        <v>8345.2556889059342</v>
      </c>
      <c r="G82" s="122">
        <f t="shared" si="31"/>
        <v>8137.7679262438614</v>
      </c>
      <c r="H82" s="122">
        <f t="shared" si="31"/>
        <v>8114.4672633782984</v>
      </c>
      <c r="I82" s="122">
        <f t="shared" si="31"/>
        <v>7962.8184125404869</v>
      </c>
      <c r="J82" s="122">
        <f t="shared" si="31"/>
        <v>8068.5083404771221</v>
      </c>
      <c r="K82" s="122">
        <f t="shared" si="31"/>
        <v>8460.769187759206</v>
      </c>
      <c r="L82" s="122">
        <f t="shared" si="31"/>
        <v>8783.6905816212238</v>
      </c>
      <c r="M82" s="122">
        <f t="shared" si="31"/>
        <v>8812.9567769489659</v>
      </c>
      <c r="N82" s="122">
        <f t="shared" si="31"/>
        <v>8845.9603557761693</v>
      </c>
      <c r="O82" s="122">
        <f t="shared" si="31"/>
        <v>8581.408370529909</v>
      </c>
      <c r="P82" s="122">
        <f t="shared" si="31"/>
        <v>8094.4152636163399</v>
      </c>
      <c r="Q82" s="122">
        <f t="shared" si="31"/>
        <v>7880.4532719260487</v>
      </c>
      <c r="R82" s="122">
        <f t="shared" ref="R82:V82" si="32">SUM(R83:R84)</f>
        <v>7629.1059641366301</v>
      </c>
      <c r="S82" s="122">
        <f t="shared" si="32"/>
        <v>7394.4935855081931</v>
      </c>
      <c r="T82" s="122">
        <f t="shared" si="32"/>
        <v>7075.1177221698954</v>
      </c>
      <c r="U82" s="122">
        <f t="shared" si="32"/>
        <v>6825.0592192559634</v>
      </c>
      <c r="V82" s="122">
        <f t="shared" si="32"/>
        <v>6399.2406529901709</v>
      </c>
      <c r="W82" s="122">
        <f t="shared" ref="W82:Y82" si="33">SUM(W83:W84)</f>
        <v>5930.8360502656878</v>
      </c>
      <c r="X82" s="122">
        <f t="shared" si="33"/>
        <v>4424.4094926637163</v>
      </c>
      <c r="Y82" s="122">
        <f t="shared" si="33"/>
        <v>2699.2755516332122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8585.2327138635337</v>
      </c>
      <c r="D83" s="98">
        <v>8498.880861638796</v>
      </c>
      <c r="E83" s="98">
        <v>8402.6211778572942</v>
      </c>
      <c r="F83" s="98">
        <v>8278.9445805658615</v>
      </c>
      <c r="G83" s="98">
        <v>8074.3289072899452</v>
      </c>
      <c r="H83" s="98">
        <v>8051.6533178612335</v>
      </c>
      <c r="I83" s="98">
        <v>7903.7403576670122</v>
      </c>
      <c r="J83" s="98">
        <v>8009.3769926376954</v>
      </c>
      <c r="K83" s="98">
        <v>8399.2005720755351</v>
      </c>
      <c r="L83" s="98">
        <v>8718.6864425048861</v>
      </c>
      <c r="M83" s="98">
        <v>8751.376136316574</v>
      </c>
      <c r="N83" s="98">
        <v>8783.6225524865804</v>
      </c>
      <c r="O83" s="98">
        <v>8521.0543946490598</v>
      </c>
      <c r="P83" s="98">
        <v>8039.9279436436227</v>
      </c>
      <c r="Q83" s="98">
        <v>7826.8133036769905</v>
      </c>
      <c r="R83" s="98">
        <v>7576.8042173862987</v>
      </c>
      <c r="S83" s="98">
        <v>7343.6782364320634</v>
      </c>
      <c r="T83" s="98">
        <v>7026.9481866048918</v>
      </c>
      <c r="U83" s="98">
        <v>6778.3756595727154</v>
      </c>
      <c r="V83" s="98">
        <v>6355.2990762400523</v>
      </c>
      <c r="W83" s="98">
        <v>5890.3639660679992</v>
      </c>
      <c r="X83" s="98">
        <v>4394.6821634652842</v>
      </c>
      <c r="Y83" s="98">
        <v>2681.3900482732597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73.523564392237688</v>
      </c>
      <c r="D84" s="98">
        <v>70.355295166780891</v>
      </c>
      <c r="E84" s="98">
        <v>68.822053857056858</v>
      </c>
      <c r="F84" s="98">
        <v>66.311108340072579</v>
      </c>
      <c r="G84" s="98">
        <v>63.439018953915919</v>
      </c>
      <c r="H84" s="98">
        <v>62.813945517064546</v>
      </c>
      <c r="I84" s="98">
        <v>59.078054873474642</v>
      </c>
      <c r="J84" s="98">
        <v>59.131347839426333</v>
      </c>
      <c r="K84" s="98">
        <v>61.568615683671474</v>
      </c>
      <c r="L84" s="98">
        <v>65.004139116338351</v>
      </c>
      <c r="M84" s="98">
        <v>61.580640632392338</v>
      </c>
      <c r="N84" s="98">
        <v>62.337803289588756</v>
      </c>
      <c r="O84" s="98">
        <v>60.35397588084939</v>
      </c>
      <c r="P84" s="98">
        <v>54.487319972717088</v>
      </c>
      <c r="Q84" s="98">
        <v>53.639968249057823</v>
      </c>
      <c r="R84" s="98">
        <v>52.301746750330999</v>
      </c>
      <c r="S84" s="98">
        <v>50.815349076129721</v>
      </c>
      <c r="T84" s="98">
        <v>48.169535565003407</v>
      </c>
      <c r="U84" s="98">
        <v>46.683559683248397</v>
      </c>
      <c r="V84" s="98">
        <v>43.941576750118429</v>
      </c>
      <c r="W84" s="98">
        <v>40.472084197688396</v>
      </c>
      <c r="X84" s="98">
        <v>29.727329198432422</v>
      </c>
      <c r="Y84" s="98">
        <v>17.885503359952722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3.1058341730474095</v>
      </c>
      <c r="F85" s="122">
        <f t="shared" si="34"/>
        <v>6.915061162461714</v>
      </c>
      <c r="G85" s="122">
        <f t="shared" si="34"/>
        <v>9.0667789049031171</v>
      </c>
      <c r="H85" s="122">
        <f t="shared" si="34"/>
        <v>11.018165675852606</v>
      </c>
      <c r="I85" s="122">
        <f t="shared" si="34"/>
        <v>10.721100424808128</v>
      </c>
      <c r="J85" s="122">
        <f t="shared" si="34"/>
        <v>9.8933257228516567</v>
      </c>
      <c r="K85" s="122">
        <f t="shared" si="34"/>
        <v>13.371400874026373</v>
      </c>
      <c r="L85" s="122">
        <f t="shared" si="34"/>
        <v>17.858958858408542</v>
      </c>
      <c r="M85" s="122">
        <f t="shared" si="34"/>
        <v>17.865065281448167</v>
      </c>
      <c r="N85" s="122">
        <f t="shared" si="34"/>
        <v>21.169203529546834</v>
      </c>
      <c r="O85" s="122">
        <f t="shared" si="34"/>
        <v>32.096627123721781</v>
      </c>
      <c r="P85" s="122">
        <f t="shared" si="34"/>
        <v>27.664220374035423</v>
      </c>
      <c r="Q85" s="122">
        <f t="shared" si="34"/>
        <v>73.269236046460406</v>
      </c>
      <c r="R85" s="122">
        <f t="shared" si="34"/>
        <v>89.482918012115718</v>
      </c>
      <c r="S85" s="122">
        <f t="shared" si="34"/>
        <v>103.51631720458741</v>
      </c>
      <c r="T85" s="122">
        <f t="shared" si="34"/>
        <v>111.76620207314575</v>
      </c>
      <c r="U85" s="122">
        <f t="shared" si="34"/>
        <v>101.12619138855501</v>
      </c>
      <c r="V85" s="122">
        <f t="shared" si="34"/>
        <v>93.342275912851278</v>
      </c>
      <c r="W85" s="122">
        <f t="shared" si="34"/>
        <v>61.0923199774045</v>
      </c>
      <c r="X85" s="122">
        <f t="shared" si="34"/>
        <v>44.43925197444225</v>
      </c>
      <c r="Y85" s="122">
        <f t="shared" si="34"/>
        <v>26.329871926654707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0</v>
      </c>
      <c r="E86" s="98">
        <f>IF(RES_hhdet_in_tes!E86=0,0,RES_hhdet_in_tes!E86*1000*11630/RES_hhdet_in_new!E83)</f>
        <v>3.1058341730474095</v>
      </c>
      <c r="F86" s="98">
        <f>IF(RES_hhdet_in_tes!F86=0,0,RES_hhdet_in_tes!F86*1000*11630/RES_hhdet_in_new!F83)</f>
        <v>6.915061162461714</v>
      </c>
      <c r="G86" s="98">
        <f>IF(RES_hhdet_in_tes!G86=0,0,RES_hhdet_in_tes!G86*1000*11630/RES_hhdet_in_new!G83)</f>
        <v>9.0667789049031171</v>
      </c>
      <c r="H86" s="98">
        <f>IF(RES_hhdet_in_tes!H86=0,0,RES_hhdet_in_tes!H86*1000*11630/RES_hhdet_in_new!H83)</f>
        <v>11.018165675852606</v>
      </c>
      <c r="I86" s="98">
        <f>IF(RES_hhdet_in_tes!I86=0,0,RES_hhdet_in_tes!I86*1000*11630/RES_hhdet_in_new!I83)</f>
        <v>10.721100424808128</v>
      </c>
      <c r="J86" s="98">
        <f>IF(RES_hhdet_in_tes!J86=0,0,RES_hhdet_in_tes!J86*1000*11630/RES_hhdet_in_new!J83)</f>
        <v>9.8933257228516567</v>
      </c>
      <c r="K86" s="98">
        <f>IF(RES_hhdet_in_tes!K86=0,0,RES_hhdet_in_tes!K86*1000*11630/RES_hhdet_in_new!K83)</f>
        <v>13.371400874026373</v>
      </c>
      <c r="L86" s="98">
        <f>IF(RES_hhdet_in_tes!L86=0,0,RES_hhdet_in_tes!L86*1000*11630/RES_hhdet_in_new!L83)</f>
        <v>17.858958858408542</v>
      </c>
      <c r="M86" s="98">
        <f>IF(RES_hhdet_in_tes!M86=0,0,RES_hhdet_in_tes!M86*1000*11630/RES_hhdet_in_new!M83)</f>
        <v>17.865065281448167</v>
      </c>
      <c r="N86" s="98">
        <f>IF(RES_hhdet_in_tes!N86=0,0,RES_hhdet_in_tes!N86*1000*11630/RES_hhdet_in_new!N83)</f>
        <v>21.169203529546834</v>
      </c>
      <c r="O86" s="98">
        <f>IF(RES_hhdet_in_tes!O86=0,0,RES_hhdet_in_tes!O86*1000*11630/RES_hhdet_in_new!O83)</f>
        <v>32.096627123721781</v>
      </c>
      <c r="P86" s="98">
        <f>IF(RES_hhdet_in_tes!P86=0,0,RES_hhdet_in_tes!P86*1000*11630/RES_hhdet_in_new!P83)</f>
        <v>27.664220374035423</v>
      </c>
      <c r="Q86" s="98">
        <f>IF(RES_hhdet_in_tes!Q86=0,0,RES_hhdet_in_tes!Q86*1000*11630/RES_hhdet_in_new!Q83)</f>
        <v>73.269236046460406</v>
      </c>
      <c r="R86" s="98">
        <f>IF(RES_hhdet_in_tes!R86=0,0,RES_hhdet_in_tes!R86*1000*11630/RES_hhdet_in_new!R83)</f>
        <v>89.482918012115718</v>
      </c>
      <c r="S86" s="98">
        <f>IF(RES_hhdet_in_tes!S86=0,0,RES_hhdet_in_tes!S86*1000*11630/RES_hhdet_in_new!S83)</f>
        <v>103.51631720458741</v>
      </c>
      <c r="T86" s="98">
        <f>IF(RES_hhdet_in_tes!T86=0,0,RES_hhdet_in_tes!T86*1000*11630/RES_hhdet_in_new!T83)</f>
        <v>111.76620207314575</v>
      </c>
      <c r="U86" s="98">
        <f>IF(RES_hhdet_in_tes!U86=0,0,RES_hhdet_in_tes!U86*1000*11630/RES_hhdet_in_new!U83)</f>
        <v>101.12619138855501</v>
      </c>
      <c r="V86" s="98">
        <f>IF(RES_hhdet_in_tes!V86=0,0,RES_hhdet_in_tes!V86*1000*11630/RES_hhdet_in_new!V83)</f>
        <v>93.342275912851278</v>
      </c>
      <c r="W86" s="98">
        <f>IF(RES_hhdet_in_tes!W86=0,0,RES_hhdet_in_tes!W86*1000*11630/RES_hhdet_in_new!W83)</f>
        <v>61.0923199774045</v>
      </c>
      <c r="X86" s="98">
        <f>IF(RES_hhdet_in_tes!X86=0,0,RES_hhdet_in_tes!X86*1000*11630/RES_hhdet_in_new!X83)</f>
        <v>44.43925197444225</v>
      </c>
      <c r="Y86" s="98">
        <f>IF(RES_hhdet_in_tes!Y86=0,0,RES_hhdet_in_tes!Y86*1000*11630/RES_hhdet_in_new!Y83)</f>
        <v>26.329871926654707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1212.1377042752458</v>
      </c>
      <c r="D87" s="122">
        <v>1214.024146308429</v>
      </c>
      <c r="E87" s="122">
        <v>1248.8129655922621</v>
      </c>
      <c r="F87" s="122">
        <v>1227.8685719808211</v>
      </c>
      <c r="G87" s="122">
        <v>1248.0414931726777</v>
      </c>
      <c r="H87" s="122">
        <v>1285.8270959668023</v>
      </c>
      <c r="I87" s="122">
        <v>1238.9188379715404</v>
      </c>
      <c r="J87" s="122">
        <v>1200.8539112390665</v>
      </c>
      <c r="K87" s="122">
        <v>1172.973028266993</v>
      </c>
      <c r="L87" s="122">
        <v>1177.9065676496573</v>
      </c>
      <c r="M87" s="122">
        <v>1090.1390979723976</v>
      </c>
      <c r="N87" s="122">
        <v>1063.2217219540694</v>
      </c>
      <c r="O87" s="122">
        <v>1035.2988051258874</v>
      </c>
      <c r="P87" s="122">
        <v>1082.040179083165</v>
      </c>
      <c r="Q87" s="122">
        <v>1077.3072846966279</v>
      </c>
      <c r="R87" s="122">
        <v>1114.8597961969001</v>
      </c>
      <c r="S87" s="122">
        <v>1193.7287108328185</v>
      </c>
      <c r="T87" s="122">
        <v>1194.8075471272102</v>
      </c>
      <c r="U87" s="122">
        <v>1177.8562799384861</v>
      </c>
      <c r="V87" s="122">
        <v>1224.2454468682897</v>
      </c>
      <c r="W87" s="122">
        <v>1139.1724396993936</v>
      </c>
      <c r="X87" s="122">
        <v>1036.4632635067296</v>
      </c>
      <c r="Y87" s="122">
        <v>893.66678058741513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1186.6830791557788</v>
      </c>
      <c r="D88" s="98">
        <v>1226.8399379108869</v>
      </c>
      <c r="E88" s="98">
        <v>1233.0838227754464</v>
      </c>
      <c r="F88" s="98">
        <v>1210.9139774361586</v>
      </c>
      <c r="G88" s="98">
        <v>1286.7921824712246</v>
      </c>
      <c r="H88" s="98">
        <v>1233.4066273294068</v>
      </c>
      <c r="I88" s="98">
        <v>1245.3363202413648</v>
      </c>
      <c r="J88" s="98">
        <v>1231.7996896977731</v>
      </c>
      <c r="K88" s="98">
        <v>1197.7271450868086</v>
      </c>
      <c r="L88" s="98">
        <v>1117.931646033087</v>
      </c>
      <c r="M88" s="98">
        <v>1085.7511516979137</v>
      </c>
      <c r="N88" s="98">
        <v>1048.6484172978514</v>
      </c>
      <c r="O88" s="98">
        <v>1002.2695440529887</v>
      </c>
      <c r="P88" s="98">
        <v>1121.7701733209935</v>
      </c>
      <c r="Q88" s="98">
        <v>1007.8485554342025</v>
      </c>
      <c r="R88" s="98">
        <v>1108.1143995117254</v>
      </c>
      <c r="S88" s="98">
        <v>1206.3063289218128</v>
      </c>
      <c r="T88" s="98">
        <v>1215.3573586566574</v>
      </c>
      <c r="U88" s="98">
        <v>1185.1860472271878</v>
      </c>
      <c r="V88" s="98">
        <v>1154.2698152406915</v>
      </c>
      <c r="W88" s="98">
        <v>1167.917605285046</v>
      </c>
      <c r="X88" s="98">
        <v>1016.85398168082</v>
      </c>
      <c r="Y88" s="98">
        <v>922.30329365734872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1233.4309971323237</v>
      </c>
      <c r="F89" s="98">
        <v>1211.2565070864812</v>
      </c>
      <c r="G89" s="98">
        <v>1287.1050171313991</v>
      </c>
      <c r="H89" s="98">
        <v>1233.6089862563797</v>
      </c>
      <c r="I89" s="98">
        <v>1245.8896981783596</v>
      </c>
      <c r="J89" s="98">
        <v>1232.3795427581585</v>
      </c>
      <c r="K89" s="98">
        <v>1198.5132405004595</v>
      </c>
      <c r="L89" s="98">
        <v>1118.7148499143673</v>
      </c>
      <c r="M89" s="98">
        <v>1086.6038186087544</v>
      </c>
      <c r="N89" s="98">
        <v>1049.1005309640059</v>
      </c>
      <c r="O89" s="98">
        <v>1002.1975028485921</v>
      </c>
      <c r="P89" s="98">
        <v>1122.332124990389</v>
      </c>
      <c r="Q89" s="98">
        <v>0</v>
      </c>
      <c r="R89" s="98">
        <v>1107.8998279564057</v>
      </c>
      <c r="S89" s="98">
        <v>1206.1073290841114</v>
      </c>
      <c r="T89" s="98">
        <v>1215.6892989245043</v>
      </c>
      <c r="U89" s="98">
        <v>1185.6357381515975</v>
      </c>
      <c r="V89" s="98">
        <v>1154.336672918532</v>
      </c>
      <c r="W89" s="98">
        <v>1169.4713421602323</v>
      </c>
      <c r="X89" s="98">
        <v>1018.5296500001868</v>
      </c>
      <c r="Y89" s="98">
        <v>925.80799003015034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602.31139859174107</v>
      </c>
      <c r="F90" s="101">
        <v>595.70992731358251</v>
      </c>
      <c r="G90" s="101">
        <v>611.65883217108205</v>
      </c>
      <c r="H90" s="101">
        <v>612.79581422521539</v>
      </c>
      <c r="I90" s="101">
        <v>609.454909695688</v>
      </c>
      <c r="J90" s="101">
        <v>591.623291103067</v>
      </c>
      <c r="K90" s="101">
        <v>584.69200788749265</v>
      </c>
      <c r="L90" s="101">
        <v>533.34087360279716</v>
      </c>
      <c r="M90" s="101">
        <v>463.80301028349106</v>
      </c>
      <c r="N90" s="101">
        <v>435.81802314354923</v>
      </c>
      <c r="O90" s="101">
        <v>405.88268848117542</v>
      </c>
      <c r="P90" s="101">
        <v>485.57532784609032</v>
      </c>
      <c r="Q90" s="101">
        <v>0</v>
      </c>
      <c r="R90" s="101">
        <v>436.22342338051897</v>
      </c>
      <c r="S90" s="101">
        <v>490.73466525797505</v>
      </c>
      <c r="T90" s="101">
        <v>506.59827549971618</v>
      </c>
      <c r="U90" s="101">
        <v>493.13418526550049</v>
      </c>
      <c r="V90" s="101">
        <v>508.97336430605503</v>
      </c>
      <c r="W90" s="101">
        <v>460.74706102210592</v>
      </c>
      <c r="X90" s="101">
        <v>429.5146405483984</v>
      </c>
      <c r="Y90" s="101">
        <v>344.39180094608668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631.11959854058261</v>
      </c>
      <c r="F91" s="104">
        <v>615.54657977289867</v>
      </c>
      <c r="G91" s="104">
        <v>675.44618496031694</v>
      </c>
      <c r="H91" s="104">
        <v>620.81317203116453</v>
      </c>
      <c r="I91" s="104">
        <v>636.43478848267137</v>
      </c>
      <c r="J91" s="104">
        <v>640.75625165509166</v>
      </c>
      <c r="K91" s="104">
        <v>613.82123261296704</v>
      </c>
      <c r="L91" s="104">
        <v>585.37397631157012</v>
      </c>
      <c r="M91" s="104">
        <v>622.80080832526346</v>
      </c>
      <c r="N91" s="104">
        <v>613.28250782045654</v>
      </c>
      <c r="O91" s="104">
        <v>596.31481436741672</v>
      </c>
      <c r="P91" s="104">
        <v>636.75679714429884</v>
      </c>
      <c r="Q91" s="104">
        <v>0</v>
      </c>
      <c r="R91" s="104">
        <v>671.67640457588664</v>
      </c>
      <c r="S91" s="104">
        <v>715.37266382613643</v>
      </c>
      <c r="T91" s="104">
        <v>709.0910234247882</v>
      </c>
      <c r="U91" s="104">
        <v>692.5015528860971</v>
      </c>
      <c r="V91" s="104">
        <v>645.36330861247677</v>
      </c>
      <c r="W91" s="104">
        <v>708.72428113812623</v>
      </c>
      <c r="X91" s="104">
        <v>589.0150094517885</v>
      </c>
      <c r="Y91" s="104">
        <v>581.41618908406383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1212.7137938630292</v>
      </c>
      <c r="D96" s="101">
        <v>1213.3872895978172</v>
      </c>
      <c r="E96" s="101">
        <v>1249.7310760519563</v>
      </c>
      <c r="F96" s="101">
        <v>1229.0803005633954</v>
      </c>
      <c r="G96" s="101">
        <v>1245.1751442500458</v>
      </c>
      <c r="H96" s="101">
        <v>1289.4983836999181</v>
      </c>
      <c r="I96" s="101">
        <v>1238.0639430520725</v>
      </c>
      <c r="J96" s="101">
        <v>1195.0685880475321</v>
      </c>
      <c r="K96" s="101">
        <v>1169.9063830162324</v>
      </c>
      <c r="L96" s="101">
        <v>1184.2603947477642</v>
      </c>
      <c r="M96" s="101">
        <v>1090.6048441746434</v>
      </c>
      <c r="N96" s="101">
        <v>1065.6783805528087</v>
      </c>
      <c r="O96" s="101">
        <v>1040.9239343090137</v>
      </c>
      <c r="P96" s="101">
        <v>1075.1428709527172</v>
      </c>
      <c r="Q96" s="101">
        <v>1088.6593113400202</v>
      </c>
      <c r="R96" s="101">
        <v>1117.0626455395225</v>
      </c>
      <c r="S96" s="101">
        <v>1189.2669116063134</v>
      </c>
      <c r="T96" s="101">
        <v>1189.1461918834409</v>
      </c>
      <c r="U96" s="101">
        <v>1176.2521907057267</v>
      </c>
      <c r="V96" s="101">
        <v>1244.7172083813075</v>
      </c>
      <c r="W96" s="101">
        <v>1125.676646583365</v>
      </c>
      <c r="X96" s="101">
        <v>1051.3226058668076</v>
      </c>
      <c r="Y96" s="101">
        <v>877.94025511037535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1250.6006568864543</v>
      </c>
      <c r="F97" s="104">
        <v>1229.6913052591674</v>
      </c>
      <c r="G97" s="104">
        <v>1245.5323873012683</v>
      </c>
      <c r="H97" s="104">
        <v>1289.6181999467296</v>
      </c>
      <c r="I97" s="104">
        <v>1238.3604995278351</v>
      </c>
      <c r="J97" s="104">
        <v>1195.6852556628248</v>
      </c>
      <c r="K97" s="104">
        <v>1170.6315818025059</v>
      </c>
      <c r="L97" s="104">
        <v>1185.1238186132421</v>
      </c>
      <c r="M97" s="104">
        <v>1091.5918532647649</v>
      </c>
      <c r="N97" s="104">
        <v>1066.2116118192068</v>
      </c>
      <c r="O97" s="104">
        <v>1040.9435892686272</v>
      </c>
      <c r="P97" s="104">
        <v>1075.1743291310613</v>
      </c>
      <c r="Q97" s="104">
        <v>1088.4461441192229</v>
      </c>
      <c r="R97" s="104">
        <v>1116.8557245288468</v>
      </c>
      <c r="S97" s="104">
        <v>1189.3237345098203</v>
      </c>
      <c r="T97" s="104">
        <v>1189.7045042409288</v>
      </c>
      <c r="U97" s="104">
        <v>1176.6491020677881</v>
      </c>
      <c r="V97" s="104">
        <v>1244.6921605515674</v>
      </c>
      <c r="W97" s="104">
        <v>1125.5365296211628</v>
      </c>
      <c r="X97" s="104">
        <v>1052.7814276736653</v>
      </c>
      <c r="Y97" s="104">
        <v>879.84112980364887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610.70430843757003</v>
      </c>
      <c r="F98" s="98">
        <v>604.80655071570834</v>
      </c>
      <c r="G98" s="98">
        <v>591.86692419502015</v>
      </c>
      <c r="H98" s="98">
        <v>640.71824350549832</v>
      </c>
      <c r="I98" s="98">
        <v>605.73310653973522</v>
      </c>
      <c r="J98" s="98">
        <v>573.92289403673044</v>
      </c>
      <c r="K98" s="98">
        <v>571.07750508380639</v>
      </c>
      <c r="L98" s="98">
        <v>565.17786186959552</v>
      </c>
      <c r="M98" s="98">
        <v>466.063656424822</v>
      </c>
      <c r="N98" s="98">
        <v>443.01281540430665</v>
      </c>
      <c r="O98" s="98">
        <v>421.57353420542796</v>
      </c>
      <c r="P98" s="98">
        <v>465.05450571073919</v>
      </c>
      <c r="Q98" s="98">
        <v>441.38983881296724</v>
      </c>
      <c r="R98" s="98">
        <v>439.69213244288602</v>
      </c>
      <c r="S98" s="98">
        <v>483.787875736893</v>
      </c>
      <c r="T98" s="98">
        <v>495.69732546890896</v>
      </c>
      <c r="U98" s="98">
        <v>489.44731171509261</v>
      </c>
      <c r="V98" s="98">
        <v>549.12187360714267</v>
      </c>
      <c r="W98" s="98">
        <v>442.97811336465486</v>
      </c>
      <c r="X98" s="98">
        <v>444.3760618797852</v>
      </c>
      <c r="Y98" s="98">
        <v>326.53724295694934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639.89634844888428</v>
      </c>
      <c r="F99" s="98">
        <v>624.88475454345905</v>
      </c>
      <c r="G99" s="98">
        <v>653.66546310624824</v>
      </c>
      <c r="H99" s="98">
        <v>648.8999564412311</v>
      </c>
      <c r="I99" s="98">
        <v>632.62739298809981</v>
      </c>
      <c r="J99" s="98">
        <v>621.76236162609428</v>
      </c>
      <c r="K99" s="98">
        <v>599.55407671869943</v>
      </c>
      <c r="L99" s="98">
        <v>619.94595674364621</v>
      </c>
      <c r="M99" s="98">
        <v>625.52819683994301</v>
      </c>
      <c r="N99" s="98">
        <v>623.19879641490013</v>
      </c>
      <c r="O99" s="98">
        <v>619.37005506319929</v>
      </c>
      <c r="P99" s="98">
        <v>610.11982342032218</v>
      </c>
      <c r="Q99" s="98">
        <v>647.05630530625581</v>
      </c>
      <c r="R99" s="98">
        <v>677.16359208596066</v>
      </c>
      <c r="S99" s="98">
        <v>705.53585877292721</v>
      </c>
      <c r="T99" s="98">
        <v>694.00717877201964</v>
      </c>
      <c r="U99" s="98">
        <v>687.20179035269553</v>
      </c>
      <c r="V99" s="98">
        <v>695.57028694442465</v>
      </c>
      <c r="W99" s="98">
        <v>682.55841625650794</v>
      </c>
      <c r="X99" s="98">
        <v>608.40536579388004</v>
      </c>
      <c r="Y99" s="98">
        <v>553.30388684669947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587.22729202219887</v>
      </c>
      <c r="D100" s="122">
        <v>582.8514291911996</v>
      </c>
      <c r="E100" s="122">
        <v>602.28688011851466</v>
      </c>
      <c r="F100" s="122">
        <v>597.02356259628198</v>
      </c>
      <c r="G100" s="122">
        <v>608.94293592740473</v>
      </c>
      <c r="H100" s="122">
        <v>651.39041589881049</v>
      </c>
      <c r="I100" s="122">
        <v>590.5802311286659</v>
      </c>
      <c r="J100" s="122">
        <v>618.95983224999452</v>
      </c>
      <c r="K100" s="122">
        <v>644.75219524055581</v>
      </c>
      <c r="L100" s="122">
        <v>682.62292447574771</v>
      </c>
      <c r="M100" s="122">
        <v>617.84776556166287</v>
      </c>
      <c r="N100" s="122">
        <v>658.58401882668466</v>
      </c>
      <c r="O100" s="122">
        <v>656.01489986047773</v>
      </c>
      <c r="P100" s="122">
        <v>582.76413358840091</v>
      </c>
      <c r="Q100" s="122">
        <v>615.44918152610114</v>
      </c>
      <c r="R100" s="122">
        <v>626.35067409355179</v>
      </c>
      <c r="S100" s="122">
        <v>626.61223088915722</v>
      </c>
      <c r="T100" s="122">
        <v>603.60673901119128</v>
      </c>
      <c r="U100" s="122">
        <v>586.64067755455824</v>
      </c>
      <c r="V100" s="122">
        <v>625.51304677044379</v>
      </c>
      <c r="W100" s="122">
        <v>733.40377651861127</v>
      </c>
      <c r="X100" s="122">
        <v>609.94411836607185</v>
      </c>
      <c r="Y100" s="122">
        <v>597.63265838352947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569.55891909718014</v>
      </c>
      <c r="D101" s="98">
        <v>585.09250860836903</v>
      </c>
      <c r="E101" s="98">
        <v>591.95213292952258</v>
      </c>
      <c r="F101" s="98">
        <v>594.69035206082901</v>
      </c>
      <c r="G101" s="98">
        <v>618.81483576252856</v>
      </c>
      <c r="H101" s="98">
        <v>637.35959924756844</v>
      </c>
      <c r="I101" s="98">
        <v>593.6140533673838</v>
      </c>
      <c r="J101" s="98">
        <v>629.89343887351299</v>
      </c>
      <c r="K101" s="98">
        <v>672.41449727778502</v>
      </c>
      <c r="L101" s="98">
        <v>658.6934022787816</v>
      </c>
      <c r="M101" s="98">
        <v>657.62399102976872</v>
      </c>
      <c r="N101" s="98">
        <v>608.6999765331127</v>
      </c>
      <c r="O101" s="98">
        <v>567.96855671035746</v>
      </c>
      <c r="P101" s="98">
        <v>676.17579485709723</v>
      </c>
      <c r="Q101" s="98">
        <v>566.85800212721949</v>
      </c>
      <c r="R101" s="98">
        <v>642.19917692848537</v>
      </c>
      <c r="S101" s="98">
        <v>607.0744839528146</v>
      </c>
      <c r="T101" s="98">
        <v>663.64905857057806</v>
      </c>
      <c r="U101" s="98">
        <v>671.9882474812415</v>
      </c>
      <c r="V101" s="98">
        <v>804.34648036422448</v>
      </c>
      <c r="W101" s="98">
        <v>698.50544575340803</v>
      </c>
      <c r="X101" s="98">
        <v>510.12288160192458</v>
      </c>
      <c r="Y101" s="98">
        <v>619.3984624022379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619.42186126016668</v>
      </c>
      <c r="D102" s="98">
        <v>580.57195822932795</v>
      </c>
      <c r="E102" s="98">
        <v>574.11230209136852</v>
      </c>
      <c r="F102" s="98">
        <v>676.03500697210359</v>
      </c>
      <c r="G102" s="98">
        <v>530.79686304007259</v>
      </c>
      <c r="H102" s="98">
        <v>642.72931337332022</v>
      </c>
      <c r="I102" s="98">
        <v>656.24671705859873</v>
      </c>
      <c r="J102" s="98">
        <v>518.12037134880268</v>
      </c>
      <c r="K102" s="98">
        <v>156.24581140977261</v>
      </c>
      <c r="L102" s="98">
        <v>532.14306900935117</v>
      </c>
      <c r="M102" s="98">
        <v>696.30247778890168</v>
      </c>
      <c r="N102" s="98">
        <v>722.48041815469662</v>
      </c>
      <c r="O102" s="98">
        <v>531.91538735478059</v>
      </c>
      <c r="P102" s="98">
        <v>788.10394431462498</v>
      </c>
      <c r="Q102" s="98">
        <v>653.53845439681788</v>
      </c>
      <c r="R102" s="98">
        <v>509.31568658875909</v>
      </c>
      <c r="S102" s="98">
        <v>535.27381601899413</v>
      </c>
      <c r="T102" s="98">
        <v>663.12304424642241</v>
      </c>
      <c r="U102" s="98">
        <v>592.99024104483522</v>
      </c>
      <c r="V102" s="98">
        <v>726.63660246650977</v>
      </c>
      <c r="W102" s="98">
        <v>630.1965062897832</v>
      </c>
      <c r="X102" s="98">
        <v>538.70318311833228</v>
      </c>
      <c r="Y102" s="98">
        <v>605.68520190798745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584.91553443169312</v>
      </c>
      <c r="D103" s="33">
        <v>582.87158818388139</v>
      </c>
      <c r="E103" s="33">
        <v>603.32763003508535</v>
      </c>
      <c r="F103" s="33">
        <v>594.38680377006051</v>
      </c>
      <c r="G103" s="33">
        <v>609.80577222269562</v>
      </c>
      <c r="H103" s="33">
        <v>652.10749958434349</v>
      </c>
      <c r="I103" s="33">
        <v>590.45902208022335</v>
      </c>
      <c r="J103" s="33">
        <v>620.10900639028318</v>
      </c>
      <c r="K103" s="33">
        <v>662.54603489287774</v>
      </c>
      <c r="L103" s="33">
        <v>687.87612940338579</v>
      </c>
      <c r="M103" s="33">
        <v>611.35127759020702</v>
      </c>
      <c r="N103" s="33">
        <v>655.33980800645622</v>
      </c>
      <c r="O103" s="33">
        <v>665.05556850727771</v>
      </c>
      <c r="P103" s="33">
        <v>567.27758441865478</v>
      </c>
      <c r="Q103" s="33">
        <v>616.45183887207986</v>
      </c>
      <c r="R103" s="33">
        <v>625.72137413354631</v>
      </c>
      <c r="S103" s="33">
        <v>629.73243582549946</v>
      </c>
      <c r="T103" s="33">
        <v>599.44243314790162</v>
      </c>
      <c r="U103" s="33">
        <v>584.45757713328362</v>
      </c>
      <c r="V103" s="33">
        <v>619.29992120335316</v>
      </c>
      <c r="W103" s="33">
        <v>733.85863140525055</v>
      </c>
      <c r="X103" s="33">
        <v>610.33048339033053</v>
      </c>
      <c r="Y103" s="33">
        <v>597.49884421828654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10789.415927104155</v>
      </c>
      <c r="D124" s="117">
        <f t="shared" si="42"/>
        <v>10442.833016031685</v>
      </c>
      <c r="E124" s="117">
        <f t="shared" si="42"/>
        <v>10492.348087262577</v>
      </c>
      <c r="F124" s="117">
        <f t="shared" si="42"/>
        <v>10143.012000102077</v>
      </c>
      <c r="G124" s="117">
        <f t="shared" si="42"/>
        <v>10122.450666564357</v>
      </c>
      <c r="H124" s="117">
        <f t="shared" si="42"/>
        <v>9874.1518065145065</v>
      </c>
      <c r="I124" s="117">
        <f t="shared" si="42"/>
        <v>9909.8889463158703</v>
      </c>
      <c r="J124" s="117">
        <f t="shared" si="42"/>
        <v>9979.6098643441201</v>
      </c>
      <c r="K124" s="117">
        <f t="shared" si="42"/>
        <v>9957.6605090062294</v>
      </c>
      <c r="L124" s="117">
        <f t="shared" si="42"/>
        <v>11199.473921971103</v>
      </c>
      <c r="M124" s="117">
        <f t="shared" si="42"/>
        <v>10222.528368703837</v>
      </c>
      <c r="N124" s="117">
        <f t="shared" si="42"/>
        <v>10754.507377609776</v>
      </c>
      <c r="O124" s="117">
        <f t="shared" si="42"/>
        <v>10933.949197892884</v>
      </c>
      <c r="P124" s="117">
        <f t="shared" si="42"/>
        <v>9236.4883764215447</v>
      </c>
      <c r="Q124" s="117">
        <f t="shared" si="42"/>
        <v>9343.5524598629709</v>
      </c>
      <c r="R124" s="117">
        <f t="shared" ref="R124:V124" si="43">R125+R128+R130+R139</f>
        <v>9622.4274972911044</v>
      </c>
      <c r="S124" s="117">
        <f t="shared" si="43"/>
        <v>9580.7921019187452</v>
      </c>
      <c r="T124" s="117">
        <f t="shared" si="43"/>
        <v>8866.7680162910328</v>
      </c>
      <c r="U124" s="117">
        <f t="shared" si="43"/>
        <v>8367.1966902677996</v>
      </c>
      <c r="V124" s="117">
        <f t="shared" si="43"/>
        <v>8106.5520852854588</v>
      </c>
      <c r="W124" s="117">
        <f t="shared" ref="W124:Y124" si="44">W125+W128+W130+W139</f>
        <v>7978.5227829148052</v>
      </c>
      <c r="X124" s="117">
        <f t="shared" si="44"/>
        <v>5938.8320027566833</v>
      </c>
      <c r="Y124" s="117">
        <f t="shared" si="44"/>
        <v>4093.6804918477428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8973.1226158448662</v>
      </c>
      <c r="D125" s="122">
        <f t="shared" si="45"/>
        <v>8627.0283116135579</v>
      </c>
      <c r="E125" s="122">
        <f t="shared" si="45"/>
        <v>8632.4828394114047</v>
      </c>
      <c r="F125" s="122">
        <f t="shared" si="45"/>
        <v>8332.1881673517873</v>
      </c>
      <c r="G125" s="122">
        <f t="shared" si="45"/>
        <v>8211.8570975944567</v>
      </c>
      <c r="H125" s="122">
        <f t="shared" si="45"/>
        <v>7994.9091323252869</v>
      </c>
      <c r="I125" s="122">
        <f t="shared" si="45"/>
        <v>8052.7686114795097</v>
      </c>
      <c r="J125" s="122">
        <f t="shared" si="45"/>
        <v>8115.4002917201369</v>
      </c>
      <c r="K125" s="122">
        <f t="shared" si="45"/>
        <v>8148.0219612481842</v>
      </c>
      <c r="L125" s="122">
        <f t="shared" si="45"/>
        <v>9310.9545027037093</v>
      </c>
      <c r="M125" s="122">
        <f t="shared" si="45"/>
        <v>8527.7413539884801</v>
      </c>
      <c r="N125" s="122">
        <f t="shared" si="45"/>
        <v>8996.1058631985452</v>
      </c>
      <c r="O125" s="122">
        <f t="shared" si="45"/>
        <v>9164.2387533742749</v>
      </c>
      <c r="P125" s="122">
        <f t="shared" si="45"/>
        <v>7587.5418138327022</v>
      </c>
      <c r="Q125" s="122">
        <f t="shared" si="45"/>
        <v>7595.3328071487722</v>
      </c>
      <c r="R125" s="122">
        <f t="shared" ref="R125:V125" si="46">SUM(R126:R127)</f>
        <v>7780.9235540180343</v>
      </c>
      <c r="S125" s="122">
        <f t="shared" si="46"/>
        <v>7638.9189069393778</v>
      </c>
      <c r="T125" s="122">
        <f t="shared" si="46"/>
        <v>6970.9433587161102</v>
      </c>
      <c r="U125" s="122">
        <f t="shared" si="46"/>
        <v>6519.2002972580658</v>
      </c>
      <c r="V125" s="122">
        <f t="shared" si="46"/>
        <v>6186.1417389677736</v>
      </c>
      <c r="W125" s="122">
        <f t="shared" ref="W125:Y125" si="47">SUM(W126:W127)</f>
        <v>6007.5178393375272</v>
      </c>
      <c r="X125" s="122">
        <f t="shared" si="47"/>
        <v>4267.7721390632332</v>
      </c>
      <c r="Y125" s="122">
        <f t="shared" si="47"/>
        <v>2593.981696898506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8934.8637211803525</v>
      </c>
      <c r="D126" s="98">
        <v>8591.4674396896171</v>
      </c>
      <c r="E126" s="98">
        <v>8597.2746533766822</v>
      </c>
      <c r="F126" s="98">
        <v>8298.9524854351203</v>
      </c>
      <c r="G126" s="98">
        <v>8179.7235516743758</v>
      </c>
      <c r="H126" s="98">
        <v>7963.8446735314719</v>
      </c>
      <c r="I126" s="98">
        <v>8022.7846740169216</v>
      </c>
      <c r="J126" s="98">
        <v>8085.5534214655327</v>
      </c>
      <c r="K126" s="98">
        <v>8118.2673151924537</v>
      </c>
      <c r="L126" s="98">
        <v>9276.3734523146486</v>
      </c>
      <c r="M126" s="98">
        <v>8497.8430493777014</v>
      </c>
      <c r="N126" s="98">
        <v>8964.29583793643</v>
      </c>
      <c r="O126" s="98">
        <v>9131.8984844737261</v>
      </c>
      <c r="P126" s="98">
        <v>7561.9179124872389</v>
      </c>
      <c r="Q126" s="98">
        <v>7569.394913457626</v>
      </c>
      <c r="R126" s="98">
        <v>7754.1605461909567</v>
      </c>
      <c r="S126" s="98">
        <v>7612.5808824197757</v>
      </c>
      <c r="T126" s="98">
        <v>6947.1321592640952</v>
      </c>
      <c r="U126" s="98">
        <v>6496.8280450383163</v>
      </c>
      <c r="V126" s="98">
        <v>6164.8294197637333</v>
      </c>
      <c r="W126" s="98">
        <v>5986.9499809579347</v>
      </c>
      <c r="X126" s="98">
        <v>4253.3863641706839</v>
      </c>
      <c r="Y126" s="98">
        <v>2585.3592193454797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38.258894664513001</v>
      </c>
      <c r="D127" s="98">
        <v>35.560871923941541</v>
      </c>
      <c r="E127" s="98">
        <v>35.208186034722644</v>
      </c>
      <c r="F127" s="98">
        <v>33.235681916667055</v>
      </c>
      <c r="G127" s="98">
        <v>32.133545920080088</v>
      </c>
      <c r="H127" s="98">
        <v>31.064458793815149</v>
      </c>
      <c r="I127" s="98">
        <v>29.98393746258812</v>
      </c>
      <c r="J127" s="98">
        <v>29.846870254604429</v>
      </c>
      <c r="K127" s="98">
        <v>29.754646055730632</v>
      </c>
      <c r="L127" s="98">
        <v>34.581050389061019</v>
      </c>
      <c r="M127" s="98">
        <v>29.898304610779629</v>
      </c>
      <c r="N127" s="98">
        <v>31.810025262114895</v>
      </c>
      <c r="O127" s="98">
        <v>32.340268900547933</v>
      </c>
      <c r="P127" s="98">
        <v>25.623901345463143</v>
      </c>
      <c r="Q127" s="98">
        <v>25.937893691146314</v>
      </c>
      <c r="R127" s="98">
        <v>26.763007827077576</v>
      </c>
      <c r="S127" s="98">
        <v>26.338024519602136</v>
      </c>
      <c r="T127" s="98">
        <v>23.81119945201517</v>
      </c>
      <c r="U127" s="98">
        <v>22.372252219749861</v>
      </c>
      <c r="V127" s="98">
        <v>21.312319204039923</v>
      </c>
      <c r="W127" s="98">
        <v>20.567858379592138</v>
      </c>
      <c r="X127" s="98">
        <v>14.385774892549216</v>
      </c>
      <c r="Y127" s="98">
        <v>8.6224775530262523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3.1627078586986976</v>
      </c>
      <c r="F128" s="122">
        <f t="shared" si="48"/>
        <v>6.9297519878781726</v>
      </c>
      <c r="G128" s="122">
        <f t="shared" si="48"/>
        <v>9.0963011545155155</v>
      </c>
      <c r="H128" s="122">
        <f t="shared" si="48"/>
        <v>11.073134684606563</v>
      </c>
      <c r="I128" s="122">
        <f t="shared" si="48"/>
        <v>10.701958148712709</v>
      </c>
      <c r="J128" s="122">
        <f t="shared" si="48"/>
        <v>9.8729760542050684</v>
      </c>
      <c r="K128" s="122">
        <f t="shared" si="48"/>
        <v>13.340298971799234</v>
      </c>
      <c r="L128" s="122">
        <f t="shared" si="48"/>
        <v>17.861123042297461</v>
      </c>
      <c r="M128" s="122">
        <f t="shared" si="48"/>
        <v>17.890935080908196</v>
      </c>
      <c r="N128" s="122">
        <f t="shared" si="48"/>
        <v>21.135045396159811</v>
      </c>
      <c r="O128" s="122">
        <f t="shared" si="48"/>
        <v>32.110873696801086</v>
      </c>
      <c r="P128" s="122">
        <f t="shared" si="48"/>
        <v>27.817127988198113</v>
      </c>
      <c r="Q128" s="122">
        <f t="shared" si="48"/>
        <v>73.357334526407968</v>
      </c>
      <c r="R128" s="122">
        <f t="shared" si="48"/>
        <v>89.425797123623269</v>
      </c>
      <c r="S128" s="122">
        <f t="shared" si="48"/>
        <v>103.55471512939216</v>
      </c>
      <c r="T128" s="122">
        <f t="shared" si="48"/>
        <v>111.76142665558461</v>
      </c>
      <c r="U128" s="122">
        <f t="shared" si="48"/>
        <v>101.11762316048757</v>
      </c>
      <c r="V128" s="122">
        <f t="shared" si="48"/>
        <v>93.341456508417068</v>
      </c>
      <c r="W128" s="122">
        <f t="shared" si="48"/>
        <v>61.055673609658129</v>
      </c>
      <c r="X128" s="122">
        <f t="shared" si="48"/>
        <v>44.418043882819781</v>
      </c>
      <c r="Y128" s="122">
        <f t="shared" si="48"/>
        <v>26.327017420430529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3.1627078586986976</v>
      </c>
      <c r="F129" s="98">
        <f>IF(RES_hhdet_in_tes!F129=0,0,RES_hhdet_in_tes!F129*1000*11630/RES_hhdet_in_new!F126)</f>
        <v>6.9297519878781726</v>
      </c>
      <c r="G129" s="98">
        <f>IF(RES_hhdet_in_tes!G129=0,0,RES_hhdet_in_tes!G129*1000*11630/RES_hhdet_in_new!G126)</f>
        <v>9.0963011545155155</v>
      </c>
      <c r="H129" s="98">
        <f>IF(RES_hhdet_in_tes!H129=0,0,RES_hhdet_in_tes!H129*1000*11630/RES_hhdet_in_new!H126)</f>
        <v>11.073134684606563</v>
      </c>
      <c r="I129" s="98">
        <f>IF(RES_hhdet_in_tes!I129=0,0,RES_hhdet_in_tes!I129*1000*11630/RES_hhdet_in_new!I126)</f>
        <v>10.701958148712709</v>
      </c>
      <c r="J129" s="98">
        <f>IF(RES_hhdet_in_tes!J129=0,0,RES_hhdet_in_tes!J129*1000*11630/RES_hhdet_in_new!J126)</f>
        <v>9.8729760542050684</v>
      </c>
      <c r="K129" s="98">
        <f>IF(RES_hhdet_in_tes!K129=0,0,RES_hhdet_in_tes!K129*1000*11630/RES_hhdet_in_new!K126)</f>
        <v>13.340298971799234</v>
      </c>
      <c r="L129" s="98">
        <f>IF(RES_hhdet_in_tes!L129=0,0,RES_hhdet_in_tes!L129*1000*11630/RES_hhdet_in_new!L126)</f>
        <v>17.861123042297461</v>
      </c>
      <c r="M129" s="98">
        <f>IF(RES_hhdet_in_tes!M129=0,0,RES_hhdet_in_tes!M129*1000*11630/RES_hhdet_in_new!M126)</f>
        <v>17.890935080908196</v>
      </c>
      <c r="N129" s="98">
        <f>IF(RES_hhdet_in_tes!N129=0,0,RES_hhdet_in_tes!N129*1000*11630/RES_hhdet_in_new!N126)</f>
        <v>21.135045396159811</v>
      </c>
      <c r="O129" s="98">
        <f>IF(RES_hhdet_in_tes!O129=0,0,RES_hhdet_in_tes!O129*1000*11630/RES_hhdet_in_new!O126)</f>
        <v>32.110873696801086</v>
      </c>
      <c r="P129" s="98">
        <f>IF(RES_hhdet_in_tes!P129=0,0,RES_hhdet_in_tes!P129*1000*11630/RES_hhdet_in_new!P126)</f>
        <v>27.817127988198113</v>
      </c>
      <c r="Q129" s="98">
        <f>IF(RES_hhdet_in_tes!Q129=0,0,RES_hhdet_in_tes!Q129*1000*11630/RES_hhdet_in_new!Q126)</f>
        <v>73.357334526407968</v>
      </c>
      <c r="R129" s="98">
        <f>IF(RES_hhdet_in_tes!R129=0,0,RES_hhdet_in_tes!R129*1000*11630/RES_hhdet_in_new!R126)</f>
        <v>89.425797123623269</v>
      </c>
      <c r="S129" s="98">
        <f>IF(RES_hhdet_in_tes!S129=0,0,RES_hhdet_in_tes!S129*1000*11630/RES_hhdet_in_new!S126)</f>
        <v>103.55471512939216</v>
      </c>
      <c r="T129" s="98">
        <f>IF(RES_hhdet_in_tes!T129=0,0,RES_hhdet_in_tes!T129*1000*11630/RES_hhdet_in_new!T126)</f>
        <v>111.76142665558461</v>
      </c>
      <c r="U129" s="98">
        <f>IF(RES_hhdet_in_tes!U129=0,0,RES_hhdet_in_tes!U129*1000*11630/RES_hhdet_in_new!U126)</f>
        <v>101.11762316048757</v>
      </c>
      <c r="V129" s="98">
        <f>IF(RES_hhdet_in_tes!V129=0,0,RES_hhdet_in_tes!V129*1000*11630/RES_hhdet_in_new!V126)</f>
        <v>93.341456508417068</v>
      </c>
      <c r="W129" s="98">
        <f>IF(RES_hhdet_in_tes!W129=0,0,RES_hhdet_in_tes!W129*1000*11630/RES_hhdet_in_new!W126)</f>
        <v>61.055673609658129</v>
      </c>
      <c r="X129" s="98">
        <f>IF(RES_hhdet_in_tes!X129=0,0,RES_hhdet_in_tes!X129*1000*11630/RES_hhdet_in_new!X126)</f>
        <v>44.418043882819781</v>
      </c>
      <c r="Y129" s="98">
        <f>IF(RES_hhdet_in_tes!Y129=0,0,RES_hhdet_in_tes!Y129*1000*11630/RES_hhdet_in_new!Y126)</f>
        <v>26.327017420430529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1228.8454149680629</v>
      </c>
      <c r="D130" s="122">
        <v>1233.0018890160188</v>
      </c>
      <c r="E130" s="122">
        <v>1254.1611511113831</v>
      </c>
      <c r="F130" s="122">
        <v>1206.8104895538902</v>
      </c>
      <c r="G130" s="122">
        <v>1292.825384076152</v>
      </c>
      <c r="H130" s="122">
        <v>1216.3841116405072</v>
      </c>
      <c r="I130" s="122">
        <v>1255.9100357556813</v>
      </c>
      <c r="J130" s="122">
        <v>1235.8654992266322</v>
      </c>
      <c r="K130" s="122">
        <v>1152.5429343203039</v>
      </c>
      <c r="L130" s="122">
        <v>1187.3221697306628</v>
      </c>
      <c r="M130" s="122">
        <v>1060.208612024036</v>
      </c>
      <c r="N130" s="122">
        <v>1077.0492441304109</v>
      </c>
      <c r="O130" s="122">
        <v>1078.3395019366294</v>
      </c>
      <c r="P130" s="122">
        <v>1043.6735383457037</v>
      </c>
      <c r="Q130" s="122">
        <v>1057.9365463617366</v>
      </c>
      <c r="R130" s="122">
        <v>1126.4963700058695</v>
      </c>
      <c r="S130" s="122">
        <v>1210.9601027585029</v>
      </c>
      <c r="T130" s="122">
        <v>1182.0542635435888</v>
      </c>
      <c r="U130" s="122">
        <v>1162.0648306986213</v>
      </c>
      <c r="V130" s="122">
        <v>1204.3545064776417</v>
      </c>
      <c r="W130" s="122">
        <v>1176.254951131669</v>
      </c>
      <c r="X130" s="122">
        <v>1016.4542588228272</v>
      </c>
      <c r="Y130" s="122">
        <v>875.85962722352929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1229.6218262801299</v>
      </c>
      <c r="D131" s="98">
        <v>1233.7016303653299</v>
      </c>
      <c r="E131" s="98">
        <v>1254.3044897128871</v>
      </c>
      <c r="F131" s="98">
        <v>1206.0091517330225</v>
      </c>
      <c r="G131" s="98">
        <v>1294.9085992802629</v>
      </c>
      <c r="H131" s="98">
        <v>1212.0087213275372</v>
      </c>
      <c r="I131" s="98">
        <v>1256.4019003565083</v>
      </c>
      <c r="J131" s="98">
        <v>1236.5646976430548</v>
      </c>
      <c r="K131" s="98">
        <v>1152.0235934464056</v>
      </c>
      <c r="L131" s="98">
        <v>1187.3882300091034</v>
      </c>
      <c r="M131" s="98">
        <v>1059.5055552237795</v>
      </c>
      <c r="N131" s="98">
        <v>1077.3462123449851</v>
      </c>
      <c r="O131" s="98">
        <v>1079.5524481255936</v>
      </c>
      <c r="P131" s="98">
        <v>1035.6732308425221</v>
      </c>
      <c r="Q131" s="98">
        <v>1055.9333758719354</v>
      </c>
      <c r="R131" s="98">
        <v>1126.6367688909577</v>
      </c>
      <c r="S131" s="98">
        <v>1210.9603258376139</v>
      </c>
      <c r="T131" s="98">
        <v>1182.0548012310089</v>
      </c>
      <c r="U131" s="98">
        <v>1161.872521429729</v>
      </c>
      <c r="V131" s="98">
        <v>1200.7616260217908</v>
      </c>
      <c r="W131" s="98">
        <v>1178.813387611475</v>
      </c>
      <c r="X131" s="98">
        <v>1015.7555082120597</v>
      </c>
      <c r="Y131" s="98">
        <v>875.8483257147642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1255.6789323624255</v>
      </c>
      <c r="F132" s="98">
        <v>1207.2365523044407</v>
      </c>
      <c r="G132" s="98">
        <v>1296.2362501037887</v>
      </c>
      <c r="H132" s="98">
        <v>1213.1111178584679</v>
      </c>
      <c r="I132" s="98">
        <v>1257.8170550884361</v>
      </c>
      <c r="J132" s="98">
        <v>1238.1862059007588</v>
      </c>
      <c r="K132" s="98">
        <v>1153.6401548225767</v>
      </c>
      <c r="L132" s="98">
        <v>1189.3049717334914</v>
      </c>
      <c r="M132" s="98">
        <v>1061.157654222895</v>
      </c>
      <c r="N132" s="98">
        <v>1078.6973993201518</v>
      </c>
      <c r="O132" s="98">
        <v>1080.4309425269996</v>
      </c>
      <c r="P132" s="98">
        <v>0</v>
      </c>
      <c r="Q132" s="98">
        <v>1056.0049656099452</v>
      </c>
      <c r="R132" s="98">
        <v>1126.8381159828043</v>
      </c>
      <c r="S132" s="98">
        <v>1210.7549713759045</v>
      </c>
      <c r="T132" s="98">
        <v>1181.5359045712994</v>
      </c>
      <c r="U132" s="98">
        <v>1161.1607711313079</v>
      </c>
      <c r="V132" s="98">
        <v>1198.9060159623248</v>
      </c>
      <c r="W132" s="98">
        <v>1179.0096400755588</v>
      </c>
      <c r="X132" s="98">
        <v>1016.584359001761</v>
      </c>
      <c r="Y132" s="98">
        <v>879.28826705635379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613.19092251565269</v>
      </c>
      <c r="F133" s="101">
        <v>593.69375780969472</v>
      </c>
      <c r="G133" s="101">
        <v>616.12096313673032</v>
      </c>
      <c r="H133" s="101">
        <v>602.47181662333139</v>
      </c>
      <c r="I133" s="101">
        <v>615.28104658227392</v>
      </c>
      <c r="J133" s="101">
        <v>594.50297270204715</v>
      </c>
      <c r="K133" s="101">
        <v>562.67720019887395</v>
      </c>
      <c r="L133" s="101">
        <v>567.19840844259193</v>
      </c>
      <c r="M133" s="101">
        <v>452.80614737428021</v>
      </c>
      <c r="N133" s="101">
        <v>448.26331976603944</v>
      </c>
      <c r="O133" s="101">
        <v>437.8172645991109</v>
      </c>
      <c r="P133" s="101">
        <v>0</v>
      </c>
      <c r="Q133" s="101">
        <v>428.07527600198955</v>
      </c>
      <c r="R133" s="101">
        <v>443.73646554590272</v>
      </c>
      <c r="S133" s="101">
        <v>492.6455407725249</v>
      </c>
      <c r="T133" s="101">
        <v>492.30069348962763</v>
      </c>
      <c r="U133" s="101">
        <v>482.95873570861988</v>
      </c>
      <c r="V133" s="101">
        <v>528.91744229125936</v>
      </c>
      <c r="W133" s="101">
        <v>464.43199858833151</v>
      </c>
      <c r="X133" s="101">
        <v>428.81017444213404</v>
      </c>
      <c r="Y133" s="101">
        <v>326.4230651720377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642.48800984677257</v>
      </c>
      <c r="F134" s="104">
        <v>613.54279449474609</v>
      </c>
      <c r="G134" s="104">
        <v>680.11528696705852</v>
      </c>
      <c r="H134" s="104">
        <v>610.63930123513671</v>
      </c>
      <c r="I134" s="104">
        <v>642.53600850616215</v>
      </c>
      <c r="J134" s="104">
        <v>643.68323319871149</v>
      </c>
      <c r="K134" s="104">
        <v>590.96295462370267</v>
      </c>
      <c r="L134" s="104">
        <v>622.10656329089932</v>
      </c>
      <c r="M134" s="104">
        <v>608.3515068486148</v>
      </c>
      <c r="N134" s="104">
        <v>630.43407955411237</v>
      </c>
      <c r="O134" s="104">
        <v>642.61367792788872</v>
      </c>
      <c r="P134" s="104">
        <v>0</v>
      </c>
      <c r="Q134" s="104">
        <v>627.92968960795577</v>
      </c>
      <c r="R134" s="104">
        <v>683.10165043690176</v>
      </c>
      <c r="S134" s="104">
        <v>718.10943060337934</v>
      </c>
      <c r="T134" s="104">
        <v>689.23521108167154</v>
      </c>
      <c r="U134" s="104">
        <v>678.20203542268825</v>
      </c>
      <c r="V134" s="104">
        <v>669.98857367106564</v>
      </c>
      <c r="W134" s="104">
        <v>714.57764148722742</v>
      </c>
      <c r="X134" s="104">
        <v>587.77418455962697</v>
      </c>
      <c r="Y134" s="104">
        <v>552.86520188431621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1212.7137938630292</v>
      </c>
      <c r="D135" s="101">
        <v>1213.3872895978172</v>
      </c>
      <c r="E135" s="101">
        <v>1249.7310760519563</v>
      </c>
      <c r="F135" s="101">
        <v>1229.0803005633957</v>
      </c>
      <c r="G135" s="101">
        <v>1245.1751442500456</v>
      </c>
      <c r="H135" s="101">
        <v>1289.4983836999179</v>
      </c>
      <c r="I135" s="101">
        <v>1238.0639430520723</v>
      </c>
      <c r="J135" s="101">
        <v>1195.0685880475321</v>
      </c>
      <c r="K135" s="101">
        <v>1169.9063830162322</v>
      </c>
      <c r="L135" s="101">
        <v>1184.2603947477642</v>
      </c>
      <c r="M135" s="101">
        <v>1090.6048441746434</v>
      </c>
      <c r="N135" s="101">
        <v>1065.6783805528089</v>
      </c>
      <c r="O135" s="101">
        <v>1040.9239343090139</v>
      </c>
      <c r="P135" s="101">
        <v>1075.142870952717</v>
      </c>
      <c r="Q135" s="101">
        <v>1088.6593113400202</v>
      </c>
      <c r="R135" s="101">
        <v>1117.0626455395222</v>
      </c>
      <c r="S135" s="101">
        <v>0</v>
      </c>
      <c r="T135" s="101">
        <v>0</v>
      </c>
      <c r="U135" s="101">
        <v>1176.2521907057262</v>
      </c>
      <c r="V135" s="101">
        <v>1244.7172083813073</v>
      </c>
      <c r="W135" s="101">
        <v>1125.6766465833653</v>
      </c>
      <c r="X135" s="101">
        <v>1051.3226058668079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1250.6006568864545</v>
      </c>
      <c r="F136" s="104">
        <v>1229.6913052591676</v>
      </c>
      <c r="G136" s="104">
        <v>1245.5323873012685</v>
      </c>
      <c r="H136" s="104">
        <v>1289.6181999467296</v>
      </c>
      <c r="I136" s="104">
        <v>1238.3604995278349</v>
      </c>
      <c r="J136" s="104">
        <v>1195.6852556628248</v>
      </c>
      <c r="K136" s="104">
        <v>1170.6315818025057</v>
      </c>
      <c r="L136" s="104">
        <v>1185.1238186132418</v>
      </c>
      <c r="M136" s="104">
        <v>1091.5918532647652</v>
      </c>
      <c r="N136" s="104">
        <v>1066.2116118192068</v>
      </c>
      <c r="O136" s="104">
        <v>1040.943589268627</v>
      </c>
      <c r="P136" s="104">
        <v>1075.1743291310613</v>
      </c>
      <c r="Q136" s="104">
        <v>1088.4461441192229</v>
      </c>
      <c r="R136" s="104">
        <v>1116.8557245288462</v>
      </c>
      <c r="S136" s="104">
        <v>0</v>
      </c>
      <c r="T136" s="104">
        <v>0</v>
      </c>
      <c r="U136" s="104">
        <v>1176.6491020677884</v>
      </c>
      <c r="V136" s="104">
        <v>1244.6921605515674</v>
      </c>
      <c r="W136" s="104">
        <v>1125.5365296211628</v>
      </c>
      <c r="X136" s="104">
        <v>1052.7814276736653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610.70430843757015</v>
      </c>
      <c r="F137" s="98">
        <v>604.80655071570845</v>
      </c>
      <c r="G137" s="98">
        <v>591.86692419502026</v>
      </c>
      <c r="H137" s="98">
        <v>640.71824350549855</v>
      </c>
      <c r="I137" s="98">
        <v>605.7331065397351</v>
      </c>
      <c r="J137" s="98">
        <v>573.92289403673044</v>
      </c>
      <c r="K137" s="98">
        <v>571.07750508380627</v>
      </c>
      <c r="L137" s="98">
        <v>565.17786186959574</v>
      </c>
      <c r="M137" s="98">
        <v>466.06365642482189</v>
      </c>
      <c r="N137" s="98">
        <v>443.01281540430676</v>
      </c>
      <c r="O137" s="98">
        <v>421.57353420542802</v>
      </c>
      <c r="P137" s="98">
        <v>465.05450571073919</v>
      </c>
      <c r="Q137" s="98">
        <v>441.38983881296718</v>
      </c>
      <c r="R137" s="98">
        <v>439.69213244288585</v>
      </c>
      <c r="S137" s="98">
        <v>0</v>
      </c>
      <c r="T137" s="98">
        <v>0</v>
      </c>
      <c r="U137" s="98">
        <v>489.44731171509284</v>
      </c>
      <c r="V137" s="98">
        <v>549.12187360714267</v>
      </c>
      <c r="W137" s="98">
        <v>442.97811336465492</v>
      </c>
      <c r="X137" s="98">
        <v>444.37606187978531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639.8963484488844</v>
      </c>
      <c r="F138" s="98">
        <v>624.88475454345905</v>
      </c>
      <c r="G138" s="98">
        <v>653.66546310624813</v>
      </c>
      <c r="H138" s="98">
        <v>648.8999564412311</v>
      </c>
      <c r="I138" s="98">
        <v>632.6273929880997</v>
      </c>
      <c r="J138" s="98">
        <v>621.76236162609428</v>
      </c>
      <c r="K138" s="98">
        <v>599.55407671869943</v>
      </c>
      <c r="L138" s="98">
        <v>619.94595674364621</v>
      </c>
      <c r="M138" s="98">
        <v>625.52819683994301</v>
      </c>
      <c r="N138" s="98">
        <v>623.19879641490002</v>
      </c>
      <c r="O138" s="98">
        <v>619.37005506319917</v>
      </c>
      <c r="P138" s="98">
        <v>610.11982342032218</v>
      </c>
      <c r="Q138" s="98">
        <v>647.05630530625581</v>
      </c>
      <c r="R138" s="98">
        <v>677.16359208596043</v>
      </c>
      <c r="S138" s="98">
        <v>0</v>
      </c>
      <c r="T138" s="98">
        <v>0</v>
      </c>
      <c r="U138" s="98">
        <v>687.20179035269564</v>
      </c>
      <c r="V138" s="98">
        <v>695.57028694442488</v>
      </c>
      <c r="W138" s="98">
        <v>682.55841625650794</v>
      </c>
      <c r="X138" s="98">
        <v>608.40536579388015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587.44789629122715</v>
      </c>
      <c r="D139" s="122">
        <v>582.80281540210899</v>
      </c>
      <c r="E139" s="122">
        <v>602.54138888108992</v>
      </c>
      <c r="F139" s="122">
        <v>597.08359120852026</v>
      </c>
      <c r="G139" s="122">
        <v>608.67188373923307</v>
      </c>
      <c r="H139" s="122">
        <v>651.78542786410549</v>
      </c>
      <c r="I139" s="122">
        <v>590.50834093196761</v>
      </c>
      <c r="J139" s="122">
        <v>618.47109734314574</v>
      </c>
      <c r="K139" s="122">
        <v>643.75531446594255</v>
      </c>
      <c r="L139" s="122">
        <v>683.33612649443251</v>
      </c>
      <c r="M139" s="122">
        <v>616.68746761041245</v>
      </c>
      <c r="N139" s="122">
        <v>660.21722488466037</v>
      </c>
      <c r="O139" s="122">
        <v>659.2600688851785</v>
      </c>
      <c r="P139" s="122">
        <v>577.45589625494006</v>
      </c>
      <c r="Q139" s="122">
        <v>616.92577182605362</v>
      </c>
      <c r="R139" s="122">
        <v>625.58177614357714</v>
      </c>
      <c r="S139" s="122">
        <v>627.35837709147268</v>
      </c>
      <c r="T139" s="122">
        <v>602.00896737574885</v>
      </c>
      <c r="U139" s="122">
        <v>584.81393915062404</v>
      </c>
      <c r="V139" s="122">
        <v>622.71438333162644</v>
      </c>
      <c r="W139" s="122">
        <v>733.69431883595075</v>
      </c>
      <c r="X139" s="122">
        <v>610.18756098780329</v>
      </c>
      <c r="Y139" s="122">
        <v>597.51215030527692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619.42186126016668</v>
      </c>
      <c r="D140" s="98">
        <v>580.57195822932817</v>
      </c>
      <c r="E140" s="98">
        <v>574.11230209136841</v>
      </c>
      <c r="F140" s="98">
        <v>676.03500697210347</v>
      </c>
      <c r="G140" s="98">
        <v>530.79686304007259</v>
      </c>
      <c r="H140" s="98">
        <v>642.72931337332022</v>
      </c>
      <c r="I140" s="98">
        <v>656.24671705859885</v>
      </c>
      <c r="J140" s="98">
        <v>518.12037134880279</v>
      </c>
      <c r="K140" s="98">
        <v>156.24581140977259</v>
      </c>
      <c r="L140" s="98">
        <v>532.14306900935117</v>
      </c>
      <c r="M140" s="98">
        <v>696.30247778890168</v>
      </c>
      <c r="N140" s="98">
        <v>722.48041815469674</v>
      </c>
      <c r="O140" s="98">
        <v>531.91538735478071</v>
      </c>
      <c r="P140" s="98">
        <v>788.10394431462475</v>
      </c>
      <c r="Q140" s="98">
        <v>653.538454396818</v>
      </c>
      <c r="R140" s="98">
        <v>509.31568658875909</v>
      </c>
      <c r="S140" s="98">
        <v>535.27381601899413</v>
      </c>
      <c r="T140" s="98">
        <v>663.1230442464223</v>
      </c>
      <c r="U140" s="98">
        <v>592.99024104483522</v>
      </c>
      <c r="V140" s="98">
        <v>726.63660246650977</v>
      </c>
      <c r="W140" s="98">
        <v>630.19650628978309</v>
      </c>
      <c r="X140" s="98">
        <v>538.70318311833228</v>
      </c>
      <c r="Y140" s="98">
        <v>605.68520190798745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584.915534431693</v>
      </c>
      <c r="D141" s="33">
        <v>582.87158818388139</v>
      </c>
      <c r="E141" s="33">
        <v>603.32763003508535</v>
      </c>
      <c r="F141" s="33">
        <v>594.38680377006062</v>
      </c>
      <c r="G141" s="33">
        <v>609.80577222269562</v>
      </c>
      <c r="H141" s="33">
        <v>652.1074995843436</v>
      </c>
      <c r="I141" s="33">
        <v>590.45902208022346</v>
      </c>
      <c r="J141" s="33">
        <v>620.10900639028318</v>
      </c>
      <c r="K141" s="33">
        <v>662.54603489287774</v>
      </c>
      <c r="L141" s="33">
        <v>687.8761294033859</v>
      </c>
      <c r="M141" s="33">
        <v>611.35127759020691</v>
      </c>
      <c r="N141" s="33">
        <v>655.33980800645611</v>
      </c>
      <c r="O141" s="33">
        <v>665.05556850727771</v>
      </c>
      <c r="P141" s="33">
        <v>567.27758441865478</v>
      </c>
      <c r="Q141" s="33">
        <v>616.45183887207997</v>
      </c>
      <c r="R141" s="33">
        <v>625.72137413354642</v>
      </c>
      <c r="S141" s="33">
        <v>629.73243582549958</v>
      </c>
      <c r="T141" s="33">
        <v>599.44243314790174</v>
      </c>
      <c r="U141" s="33">
        <v>584.45757713328373</v>
      </c>
      <c r="V141" s="33">
        <v>619.29992120335305</v>
      </c>
      <c r="W141" s="33">
        <v>733.85863140525066</v>
      </c>
      <c r="X141" s="33">
        <v>610.33048339033064</v>
      </c>
      <c r="Y141" s="33">
        <v>597.49884421828642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9527.992259468394</v>
      </c>
      <c r="D143" s="117">
        <f t="shared" si="49"/>
        <v>10335.146179066278</v>
      </c>
      <c r="E143" s="117">
        <f t="shared" si="49"/>
        <v>10335.35070899578</v>
      </c>
      <c r="F143" s="117">
        <f t="shared" si="49"/>
        <v>10145.152810663581</v>
      </c>
      <c r="G143" s="117">
        <f t="shared" si="49"/>
        <v>9579.5026224597295</v>
      </c>
      <c r="H143" s="117">
        <f t="shared" si="49"/>
        <v>9880.2228226919415</v>
      </c>
      <c r="I143" s="117">
        <f t="shared" si="49"/>
        <v>9834.7200996884931</v>
      </c>
      <c r="J143" s="117">
        <f t="shared" si="49"/>
        <v>9811.091741991344</v>
      </c>
      <c r="K143" s="117">
        <f t="shared" si="49"/>
        <v>10183.071077041037</v>
      </c>
      <c r="L143" s="117">
        <f t="shared" si="49"/>
        <v>10682.189355413133</v>
      </c>
      <c r="M143" s="117">
        <f t="shared" si="49"/>
        <v>10623.21472147187</v>
      </c>
      <c r="N143" s="117">
        <f t="shared" si="49"/>
        <v>10648.133897420055</v>
      </c>
      <c r="O143" s="117">
        <f t="shared" si="49"/>
        <v>10382.125037706457</v>
      </c>
      <c r="P143" s="117">
        <f t="shared" si="49"/>
        <v>9793.2973838458311</v>
      </c>
      <c r="Q143" s="117">
        <f t="shared" si="49"/>
        <v>9698.6231462768665</v>
      </c>
      <c r="R143" s="117">
        <f t="shared" ref="R143:V143" si="50">R144+R146+R148+R157</f>
        <v>9632.9515134197081</v>
      </c>
      <c r="S143" s="117">
        <f t="shared" si="50"/>
        <v>9496.0236307648956</v>
      </c>
      <c r="T143" s="117">
        <f t="shared" si="50"/>
        <v>9207.4328909041578</v>
      </c>
      <c r="U143" s="117">
        <f t="shared" si="50"/>
        <v>8931.320300936186</v>
      </c>
      <c r="V143" s="117">
        <f t="shared" si="50"/>
        <v>8459.3294550089904</v>
      </c>
      <c r="W143" s="117">
        <f t="shared" ref="W143:Y143" si="51">W144+W146+W148+W157</f>
        <v>7272.4095314878068</v>
      </c>
      <c r="X143" s="117">
        <f t="shared" si="51"/>
        <v>6479.9784154649833</v>
      </c>
      <c r="Y143" s="117">
        <f t="shared" si="51"/>
        <v>4864.7637905355114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7727.8332858616914</v>
      </c>
      <c r="D144" s="122">
        <f t="shared" si="52"/>
        <v>8538.9562481424491</v>
      </c>
      <c r="E144" s="122">
        <f t="shared" si="52"/>
        <v>8456.4404814856334</v>
      </c>
      <c r="F144" s="122">
        <f t="shared" si="52"/>
        <v>8295.8646974476069</v>
      </c>
      <c r="G144" s="122">
        <f t="shared" si="52"/>
        <v>7699.5225045812049</v>
      </c>
      <c r="H144" s="122">
        <f t="shared" si="52"/>
        <v>7906.1099999201506</v>
      </c>
      <c r="I144" s="122">
        <f t="shared" si="52"/>
        <v>7972.9528550595669</v>
      </c>
      <c r="J144" s="122">
        <f t="shared" si="52"/>
        <v>7963.4634640595841</v>
      </c>
      <c r="K144" s="122">
        <f t="shared" si="52"/>
        <v>8329.8878384504169</v>
      </c>
      <c r="L144" s="122">
        <f t="shared" si="52"/>
        <v>8763.3472594973318</v>
      </c>
      <c r="M144" s="122">
        <f t="shared" si="52"/>
        <v>8858.255458183985</v>
      </c>
      <c r="N144" s="122">
        <f t="shared" si="52"/>
        <v>8851.6579992065163</v>
      </c>
      <c r="O144" s="122">
        <f t="shared" si="52"/>
        <v>8581.5505063760302</v>
      </c>
      <c r="P144" s="122">
        <f t="shared" si="52"/>
        <v>8046.07561356932</v>
      </c>
      <c r="Q144" s="122">
        <f t="shared" si="52"/>
        <v>7789.8860067460355</v>
      </c>
      <c r="R144" s="122">
        <f t="shared" si="52"/>
        <v>7678.6764226671103</v>
      </c>
      <c r="S144" s="122">
        <f t="shared" si="52"/>
        <v>7468.1268703272362</v>
      </c>
      <c r="T144" s="122">
        <f t="shared" si="52"/>
        <v>7150.3290698392511</v>
      </c>
      <c r="U144" s="122">
        <f t="shared" si="52"/>
        <v>6893.1427216153943</v>
      </c>
      <c r="V144" s="122">
        <f t="shared" si="52"/>
        <v>6341.500895657744</v>
      </c>
      <c r="W144" s="122">
        <f t="shared" si="52"/>
        <v>5141.4654904648014</v>
      </c>
      <c r="X144" s="122">
        <f t="shared" si="52"/>
        <v>4516.0753519561786</v>
      </c>
      <c r="Y144" s="122">
        <f t="shared" si="52"/>
        <v>3126.3307192327425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7727.8332858616914</v>
      </c>
      <c r="D145" s="98">
        <v>8538.9562481424491</v>
      </c>
      <c r="E145" s="98">
        <v>8456.4404814856334</v>
      </c>
      <c r="F145" s="98">
        <v>8295.8646974476069</v>
      </c>
      <c r="G145" s="98">
        <v>7699.5225045812049</v>
      </c>
      <c r="H145" s="98">
        <v>7906.1099999201506</v>
      </c>
      <c r="I145" s="98">
        <v>7972.9528550595669</v>
      </c>
      <c r="J145" s="98">
        <v>7963.4634640595841</v>
      </c>
      <c r="K145" s="98">
        <v>8329.8878384504169</v>
      </c>
      <c r="L145" s="98">
        <v>8763.3472594973318</v>
      </c>
      <c r="M145" s="98">
        <v>8858.255458183985</v>
      </c>
      <c r="N145" s="98">
        <v>8851.6579992065163</v>
      </c>
      <c r="O145" s="98">
        <v>8581.5505063760302</v>
      </c>
      <c r="P145" s="98">
        <v>8046.07561356932</v>
      </c>
      <c r="Q145" s="98">
        <v>7789.8860067460355</v>
      </c>
      <c r="R145" s="98">
        <v>7678.6764226671103</v>
      </c>
      <c r="S145" s="98">
        <v>7468.1268703272362</v>
      </c>
      <c r="T145" s="98">
        <v>7150.3290698392511</v>
      </c>
      <c r="U145" s="98">
        <v>6893.1427216153943</v>
      </c>
      <c r="V145" s="98">
        <v>6341.500895657744</v>
      </c>
      <c r="W145" s="98">
        <v>5141.4654904648014</v>
      </c>
      <c r="X145" s="98">
        <v>4516.0753519561786</v>
      </c>
      <c r="Y145" s="98">
        <v>3126.3307192327425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26.535559611890037</v>
      </c>
      <c r="F146" s="122">
        <f t="shared" si="53"/>
        <v>23.119258179306836</v>
      </c>
      <c r="G146" s="122">
        <f t="shared" si="53"/>
        <v>26.123457651002273</v>
      </c>
      <c r="H146" s="122">
        <f t="shared" si="53"/>
        <v>32.82530000550917</v>
      </c>
      <c r="I146" s="122">
        <f t="shared" si="53"/>
        <v>33.169157064861245</v>
      </c>
      <c r="J146" s="122">
        <f t="shared" si="53"/>
        <v>34.040252266764952</v>
      </c>
      <c r="K146" s="122">
        <f t="shared" si="53"/>
        <v>39.484567355054942</v>
      </c>
      <c r="L146" s="122">
        <f t="shared" si="53"/>
        <v>51.136728055583347</v>
      </c>
      <c r="M146" s="122">
        <f t="shared" si="53"/>
        <v>57.526384362640101</v>
      </c>
      <c r="N146" s="122">
        <f t="shared" si="53"/>
        <v>70.523651779974514</v>
      </c>
      <c r="O146" s="122">
        <f t="shared" si="53"/>
        <v>100.38050517321032</v>
      </c>
      <c r="P146" s="122">
        <f t="shared" si="53"/>
        <v>94.626573187197934</v>
      </c>
      <c r="Q146" s="122">
        <f t="shared" si="53"/>
        <v>203.17478657650057</v>
      </c>
      <c r="R146" s="122">
        <f t="shared" si="53"/>
        <v>211.65791667521944</v>
      </c>
      <c r="S146" s="122">
        <f t="shared" si="53"/>
        <v>211.26639265870747</v>
      </c>
      <c r="T146" s="122">
        <f t="shared" si="53"/>
        <v>265.87028158052181</v>
      </c>
      <c r="U146" s="122">
        <f t="shared" si="53"/>
        <v>277.06706814084771</v>
      </c>
      <c r="V146" s="122">
        <f t="shared" si="53"/>
        <v>250.40310735218236</v>
      </c>
      <c r="W146" s="122">
        <f t="shared" si="53"/>
        <v>271.59143762502737</v>
      </c>
      <c r="X146" s="122">
        <f t="shared" si="53"/>
        <v>302.05886527174738</v>
      </c>
      <c r="Y146" s="122">
        <f t="shared" si="53"/>
        <v>262.6632892792756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0</v>
      </c>
      <c r="E147" s="98">
        <f>IF(RES_hhdet_in_tes!E147=0,0,RES_hhdet_in_tes!E147*1000*11630/RES_hhdet_in_new!E145)</f>
        <v>26.535559611890037</v>
      </c>
      <c r="F147" s="98">
        <f>IF(RES_hhdet_in_tes!F147=0,0,RES_hhdet_in_tes!F147*1000*11630/RES_hhdet_in_new!F145)</f>
        <v>23.119258179306836</v>
      </c>
      <c r="G147" s="98">
        <f>IF(RES_hhdet_in_tes!G147=0,0,RES_hhdet_in_tes!G147*1000*11630/RES_hhdet_in_new!G145)</f>
        <v>26.123457651002273</v>
      </c>
      <c r="H147" s="98">
        <f>IF(RES_hhdet_in_tes!H147=0,0,RES_hhdet_in_tes!H147*1000*11630/RES_hhdet_in_new!H145)</f>
        <v>32.82530000550917</v>
      </c>
      <c r="I147" s="98">
        <f>IF(RES_hhdet_in_tes!I147=0,0,RES_hhdet_in_tes!I147*1000*11630/RES_hhdet_in_new!I145)</f>
        <v>33.169157064861245</v>
      </c>
      <c r="J147" s="98">
        <f>IF(RES_hhdet_in_tes!J147=0,0,RES_hhdet_in_tes!J147*1000*11630/RES_hhdet_in_new!J145)</f>
        <v>34.040252266764952</v>
      </c>
      <c r="K147" s="98">
        <f>IF(RES_hhdet_in_tes!K147=0,0,RES_hhdet_in_tes!K147*1000*11630/RES_hhdet_in_new!K145)</f>
        <v>39.484567355054942</v>
      </c>
      <c r="L147" s="98">
        <f>IF(RES_hhdet_in_tes!L147=0,0,RES_hhdet_in_tes!L147*1000*11630/RES_hhdet_in_new!L145)</f>
        <v>51.136728055583347</v>
      </c>
      <c r="M147" s="98">
        <f>IF(RES_hhdet_in_tes!M147=0,0,RES_hhdet_in_tes!M147*1000*11630/RES_hhdet_in_new!M145)</f>
        <v>57.526384362640101</v>
      </c>
      <c r="N147" s="98">
        <f>IF(RES_hhdet_in_tes!N147=0,0,RES_hhdet_in_tes!N147*1000*11630/RES_hhdet_in_new!N145)</f>
        <v>70.523651779974514</v>
      </c>
      <c r="O147" s="98">
        <f>IF(RES_hhdet_in_tes!O147=0,0,RES_hhdet_in_tes!O147*1000*11630/RES_hhdet_in_new!O145)</f>
        <v>100.38050517321032</v>
      </c>
      <c r="P147" s="98">
        <f>IF(RES_hhdet_in_tes!P147=0,0,RES_hhdet_in_tes!P147*1000*11630/RES_hhdet_in_new!P145)</f>
        <v>94.626573187197934</v>
      </c>
      <c r="Q147" s="98">
        <f>IF(RES_hhdet_in_tes!Q147=0,0,RES_hhdet_in_tes!Q147*1000*11630/RES_hhdet_in_new!Q145)</f>
        <v>203.17478657650057</v>
      </c>
      <c r="R147" s="98">
        <f>IF(RES_hhdet_in_tes!R147=0,0,RES_hhdet_in_tes!R147*1000*11630/RES_hhdet_in_new!R145)</f>
        <v>211.65791667521944</v>
      </c>
      <c r="S147" s="98">
        <f>IF(RES_hhdet_in_tes!S147=0,0,RES_hhdet_in_tes!S147*1000*11630/RES_hhdet_in_new!S145)</f>
        <v>211.26639265870747</v>
      </c>
      <c r="T147" s="98">
        <f>IF(RES_hhdet_in_tes!T147=0,0,RES_hhdet_in_tes!T147*1000*11630/RES_hhdet_in_new!T145)</f>
        <v>265.87028158052181</v>
      </c>
      <c r="U147" s="98">
        <f>IF(RES_hhdet_in_tes!U147=0,0,RES_hhdet_in_tes!U147*1000*11630/RES_hhdet_in_new!U145)</f>
        <v>277.06706814084771</v>
      </c>
      <c r="V147" s="98">
        <f>IF(RES_hhdet_in_tes!V147=0,0,RES_hhdet_in_tes!V147*1000*11630/RES_hhdet_in_new!V145)</f>
        <v>250.40310735218236</v>
      </c>
      <c r="W147" s="98">
        <f>IF(RES_hhdet_in_tes!W147=0,0,RES_hhdet_in_tes!W147*1000*11630/RES_hhdet_in_new!W145)</f>
        <v>271.59143762502737</v>
      </c>
      <c r="X147" s="98">
        <f>IF(RES_hhdet_in_tes!X147=0,0,RES_hhdet_in_tes!X147*1000*11630/RES_hhdet_in_new!X145)</f>
        <v>302.05886527174738</v>
      </c>
      <c r="Y147" s="98">
        <f>IF(RES_hhdet_in_tes!Y147=0,0,RES_hhdet_in_tes!Y147*1000*11630/RES_hhdet_in_new!Y145)</f>
        <v>262.6632892792756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1212.7137938630292</v>
      </c>
      <c r="D148" s="122">
        <v>1213.3872895978172</v>
      </c>
      <c r="E148" s="122">
        <v>1249.8298708734535</v>
      </c>
      <c r="F148" s="122">
        <v>1229.0892356040617</v>
      </c>
      <c r="G148" s="122">
        <v>1245.1811392503553</v>
      </c>
      <c r="H148" s="122">
        <v>1289.5022566099067</v>
      </c>
      <c r="I148" s="122">
        <v>1238.0848857885735</v>
      </c>
      <c r="J148" s="122">
        <v>1195.1194354789282</v>
      </c>
      <c r="K148" s="122">
        <v>1169.9926773719085</v>
      </c>
      <c r="L148" s="122">
        <v>1184.3848101043279</v>
      </c>
      <c r="M148" s="122">
        <v>1090.7405522763067</v>
      </c>
      <c r="N148" s="122">
        <v>1065.7318832689855</v>
      </c>
      <c r="O148" s="122">
        <v>1040.9257748285227</v>
      </c>
      <c r="P148" s="122">
        <v>1075.1468737848083</v>
      </c>
      <c r="Q148" s="122">
        <v>1088.637440718863</v>
      </c>
      <c r="R148" s="122">
        <v>1117.0380935884552</v>
      </c>
      <c r="S148" s="122">
        <v>1189.2742494328629</v>
      </c>
      <c r="T148" s="122">
        <v>1189.2247216303967</v>
      </c>
      <c r="U148" s="122">
        <v>1176.2967051456858</v>
      </c>
      <c r="V148" s="122">
        <v>1244.7145612085797</v>
      </c>
      <c r="W148" s="122">
        <v>1125.659487121444</v>
      </c>
      <c r="X148" s="122">
        <v>1051.6559627696629</v>
      </c>
      <c r="Y148" s="122">
        <v>878.25757050458492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1212.7137938630292</v>
      </c>
      <c r="D153" s="101">
        <v>1213.3872895978172</v>
      </c>
      <c r="E153" s="101">
        <v>1249.7310760519565</v>
      </c>
      <c r="F153" s="101">
        <v>1229.0803005633957</v>
      </c>
      <c r="G153" s="101">
        <v>1245.1751442500461</v>
      </c>
      <c r="H153" s="101">
        <v>1289.4983836999181</v>
      </c>
      <c r="I153" s="101">
        <v>1238.0639430520723</v>
      </c>
      <c r="J153" s="101">
        <v>1195.0685880475323</v>
      </c>
      <c r="K153" s="101">
        <v>1169.9063830162322</v>
      </c>
      <c r="L153" s="101">
        <v>1184.2603947477637</v>
      </c>
      <c r="M153" s="101">
        <v>1090.6048441746436</v>
      </c>
      <c r="N153" s="101">
        <v>1065.6783805528089</v>
      </c>
      <c r="O153" s="101">
        <v>1040.9239343090137</v>
      </c>
      <c r="P153" s="101">
        <v>1075.1428709527167</v>
      </c>
      <c r="Q153" s="101">
        <v>1088.6593113400204</v>
      </c>
      <c r="R153" s="101">
        <v>1117.0626455395225</v>
      </c>
      <c r="S153" s="101">
        <v>1189.2669116063134</v>
      </c>
      <c r="T153" s="101">
        <v>1189.1461918834411</v>
      </c>
      <c r="U153" s="101">
        <v>1176.2521907057262</v>
      </c>
      <c r="V153" s="101">
        <v>1244.7172083813075</v>
      </c>
      <c r="W153" s="101">
        <v>1125.676646583365</v>
      </c>
      <c r="X153" s="101">
        <v>1051.3226058668079</v>
      </c>
      <c r="Y153" s="101">
        <v>877.94025511037512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1250.6006568864543</v>
      </c>
      <c r="F154" s="104">
        <v>1229.6913052591676</v>
      </c>
      <c r="G154" s="104">
        <v>1245.5323873012683</v>
      </c>
      <c r="H154" s="104">
        <v>1289.6181999467299</v>
      </c>
      <c r="I154" s="104">
        <v>1238.3604995278345</v>
      </c>
      <c r="J154" s="104">
        <v>1195.6852556628251</v>
      </c>
      <c r="K154" s="104">
        <v>1170.6315818025059</v>
      </c>
      <c r="L154" s="104">
        <v>1185.1238186132416</v>
      </c>
      <c r="M154" s="104">
        <v>1091.5918532647652</v>
      </c>
      <c r="N154" s="104">
        <v>1066.2116118192068</v>
      </c>
      <c r="O154" s="104">
        <v>1040.9435892686272</v>
      </c>
      <c r="P154" s="104">
        <v>1075.1743291310615</v>
      </c>
      <c r="Q154" s="104">
        <v>1088.4461441192229</v>
      </c>
      <c r="R154" s="104">
        <v>1116.8557245288466</v>
      </c>
      <c r="S154" s="104">
        <v>1189.3237345098198</v>
      </c>
      <c r="T154" s="104">
        <v>1189.7045042409286</v>
      </c>
      <c r="U154" s="104">
        <v>1176.6491020677879</v>
      </c>
      <c r="V154" s="104">
        <v>1244.692160551567</v>
      </c>
      <c r="W154" s="104">
        <v>1125.5365296211626</v>
      </c>
      <c r="X154" s="104">
        <v>1052.7814276736653</v>
      </c>
      <c r="Y154" s="104">
        <v>879.84112980364876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610.70430843757015</v>
      </c>
      <c r="F155" s="98">
        <v>604.80655071570857</v>
      </c>
      <c r="G155" s="98">
        <v>591.86692419502015</v>
      </c>
      <c r="H155" s="98">
        <v>640.71824350549866</v>
      </c>
      <c r="I155" s="98">
        <v>605.7331065397351</v>
      </c>
      <c r="J155" s="98">
        <v>573.92289403673044</v>
      </c>
      <c r="K155" s="98">
        <v>571.0775050838065</v>
      </c>
      <c r="L155" s="98">
        <v>565.17786186959563</v>
      </c>
      <c r="M155" s="98">
        <v>466.06365642482206</v>
      </c>
      <c r="N155" s="98">
        <v>443.01281540430659</v>
      </c>
      <c r="O155" s="98">
        <v>421.57353420542802</v>
      </c>
      <c r="P155" s="98">
        <v>465.05450571073925</v>
      </c>
      <c r="Q155" s="98">
        <v>441.38983881296713</v>
      </c>
      <c r="R155" s="98">
        <v>439.69213244288585</v>
      </c>
      <c r="S155" s="98">
        <v>483.78787573689283</v>
      </c>
      <c r="T155" s="98">
        <v>495.69732546890901</v>
      </c>
      <c r="U155" s="98">
        <v>489.44731171509278</v>
      </c>
      <c r="V155" s="98">
        <v>549.12187360714267</v>
      </c>
      <c r="W155" s="98">
        <v>442.97811336465486</v>
      </c>
      <c r="X155" s="98">
        <v>444.3760618797852</v>
      </c>
      <c r="Y155" s="98">
        <v>326.53724295694929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639.89634844888451</v>
      </c>
      <c r="F156" s="98">
        <v>624.88475454345905</v>
      </c>
      <c r="G156" s="98">
        <v>653.66546310624824</v>
      </c>
      <c r="H156" s="98">
        <v>648.89995644123132</v>
      </c>
      <c r="I156" s="98">
        <v>632.62739298809947</v>
      </c>
      <c r="J156" s="98">
        <v>621.76236162609416</v>
      </c>
      <c r="K156" s="98">
        <v>599.55407671869955</v>
      </c>
      <c r="L156" s="98">
        <v>619.94595674364621</v>
      </c>
      <c r="M156" s="98">
        <v>625.52819683994312</v>
      </c>
      <c r="N156" s="98">
        <v>623.19879641490024</v>
      </c>
      <c r="O156" s="98">
        <v>619.37005506319917</v>
      </c>
      <c r="P156" s="98">
        <v>610.11982342032229</v>
      </c>
      <c r="Q156" s="98">
        <v>647.05630530625592</v>
      </c>
      <c r="R156" s="98">
        <v>677.16359208596054</v>
      </c>
      <c r="S156" s="98">
        <v>705.53585877292721</v>
      </c>
      <c r="T156" s="98">
        <v>694.00717877201964</v>
      </c>
      <c r="U156" s="98">
        <v>687.2017903526953</v>
      </c>
      <c r="V156" s="98">
        <v>695.57028694442465</v>
      </c>
      <c r="W156" s="98">
        <v>682.55841625650783</v>
      </c>
      <c r="X156" s="98">
        <v>608.40536579388004</v>
      </c>
      <c r="Y156" s="98">
        <v>553.30388684669958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587.44517974367375</v>
      </c>
      <c r="D157" s="122">
        <v>582.80264132601167</v>
      </c>
      <c r="E157" s="122">
        <v>602.54479702480353</v>
      </c>
      <c r="F157" s="122">
        <v>597.07961943260455</v>
      </c>
      <c r="G157" s="122">
        <v>608.67552097716703</v>
      </c>
      <c r="H157" s="122">
        <v>651.78526615637497</v>
      </c>
      <c r="I157" s="122">
        <v>590.51320177549076</v>
      </c>
      <c r="J157" s="122">
        <v>618.46859018606631</v>
      </c>
      <c r="K157" s="122">
        <v>643.70599386365552</v>
      </c>
      <c r="L157" s="122">
        <v>683.32055775588969</v>
      </c>
      <c r="M157" s="122">
        <v>616.69232664893764</v>
      </c>
      <c r="N157" s="122">
        <v>660.22036316457979</v>
      </c>
      <c r="O157" s="122">
        <v>659.26825132869351</v>
      </c>
      <c r="P157" s="122">
        <v>577.44832330450572</v>
      </c>
      <c r="Q157" s="122">
        <v>616.92491223546619</v>
      </c>
      <c r="R157" s="122">
        <v>625.57908048892307</v>
      </c>
      <c r="S157" s="122">
        <v>627.35611834609062</v>
      </c>
      <c r="T157" s="122">
        <v>602.00881785398815</v>
      </c>
      <c r="U157" s="122">
        <v>584.81380603425907</v>
      </c>
      <c r="V157" s="122">
        <v>622.71089079048522</v>
      </c>
      <c r="W157" s="122">
        <v>733.6931162765336</v>
      </c>
      <c r="X157" s="122">
        <v>610.1882354673952</v>
      </c>
      <c r="Y157" s="122">
        <v>597.512211518909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619.42186126016668</v>
      </c>
      <c r="D158" s="98">
        <v>580.57195822932806</v>
      </c>
      <c r="E158" s="98">
        <v>574.11230209136852</v>
      </c>
      <c r="F158" s="98">
        <v>676.03500697210325</v>
      </c>
      <c r="G158" s="98">
        <v>530.79686304007271</v>
      </c>
      <c r="H158" s="98">
        <v>642.72931337332022</v>
      </c>
      <c r="I158" s="98">
        <v>656.24671705859885</v>
      </c>
      <c r="J158" s="98">
        <v>518.12037134880268</v>
      </c>
      <c r="K158" s="98">
        <v>156.24581140977259</v>
      </c>
      <c r="L158" s="98">
        <v>532.14306900935128</v>
      </c>
      <c r="M158" s="98">
        <v>696.30247778890168</v>
      </c>
      <c r="N158" s="98">
        <v>722.48041815469674</v>
      </c>
      <c r="O158" s="98">
        <v>531.91538735478059</v>
      </c>
      <c r="P158" s="98">
        <v>788.10394431462498</v>
      </c>
      <c r="Q158" s="98">
        <v>653.53845439681777</v>
      </c>
      <c r="R158" s="98">
        <v>509.31568658875909</v>
      </c>
      <c r="S158" s="98">
        <v>535.27381601899413</v>
      </c>
      <c r="T158" s="98">
        <v>663.1230442464223</v>
      </c>
      <c r="U158" s="98">
        <v>592.99024104483522</v>
      </c>
      <c r="V158" s="98">
        <v>726.63660246650988</v>
      </c>
      <c r="W158" s="98">
        <v>630.1965062897832</v>
      </c>
      <c r="X158" s="98">
        <v>538.70318311833239</v>
      </c>
      <c r="Y158" s="98">
        <v>605.68520190798756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584.91553443169312</v>
      </c>
      <c r="D159" s="33">
        <v>582.87158818388139</v>
      </c>
      <c r="E159" s="33">
        <v>603.32763003508546</v>
      </c>
      <c r="F159" s="33">
        <v>594.38680377006051</v>
      </c>
      <c r="G159" s="33">
        <v>609.80577222269562</v>
      </c>
      <c r="H159" s="33">
        <v>652.10749958434337</v>
      </c>
      <c r="I159" s="33">
        <v>590.45902208022346</v>
      </c>
      <c r="J159" s="33">
        <v>620.10900639028318</v>
      </c>
      <c r="K159" s="33">
        <v>662.54603489287763</v>
      </c>
      <c r="L159" s="33">
        <v>687.8761294033859</v>
      </c>
      <c r="M159" s="33">
        <v>611.35127759020702</v>
      </c>
      <c r="N159" s="33">
        <v>655.33980800645622</v>
      </c>
      <c r="O159" s="33">
        <v>665.0555685072776</v>
      </c>
      <c r="P159" s="33">
        <v>567.2775844186549</v>
      </c>
      <c r="Q159" s="33">
        <v>616.45183887207986</v>
      </c>
      <c r="R159" s="33">
        <v>625.72137413354642</v>
      </c>
      <c r="S159" s="33">
        <v>629.73243582549958</v>
      </c>
      <c r="T159" s="33">
        <v>599.44243314790174</v>
      </c>
      <c r="U159" s="33">
        <v>584.45757713328373</v>
      </c>
      <c r="V159" s="33">
        <v>619.29992120335328</v>
      </c>
      <c r="W159" s="33">
        <v>733.85863140525055</v>
      </c>
      <c r="X159" s="33">
        <v>610.33048339033076</v>
      </c>
      <c r="Y159" s="33">
        <v>597.49884421828642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10873.119448966592</v>
      </c>
      <c r="D161" s="117">
        <f t="shared" si="54"/>
        <v>10130.37969551511</v>
      </c>
      <c r="E161" s="117">
        <f t="shared" si="54"/>
        <v>10571.694877848859</v>
      </c>
      <c r="F161" s="117">
        <f t="shared" si="54"/>
        <v>10257.729748975551</v>
      </c>
      <c r="G161" s="117">
        <f t="shared" si="54"/>
        <v>10053.174812596817</v>
      </c>
      <c r="H161" s="117">
        <f t="shared" si="54"/>
        <v>10617.679317933344</v>
      </c>
      <c r="I161" s="117">
        <f t="shared" si="54"/>
        <v>9867.0791619473348</v>
      </c>
      <c r="J161" s="117">
        <f t="shared" si="54"/>
        <v>9826.504964838623</v>
      </c>
      <c r="K161" s="117">
        <f t="shared" si="54"/>
        <v>0</v>
      </c>
      <c r="L161" s="117">
        <f t="shared" si="54"/>
        <v>11333.747586330659</v>
      </c>
      <c r="M161" s="117">
        <f t="shared" si="54"/>
        <v>9881.3241954524292</v>
      </c>
      <c r="N161" s="117">
        <f t="shared" si="54"/>
        <v>10571.249993174235</v>
      </c>
      <c r="O161" s="117">
        <f t="shared" si="54"/>
        <v>10886.081156426964</v>
      </c>
      <c r="P161" s="117">
        <f t="shared" si="54"/>
        <v>9022.8428057515539</v>
      </c>
      <c r="Q161" s="117">
        <f t="shared" si="54"/>
        <v>9078.0450527015291</v>
      </c>
      <c r="R161" s="117">
        <f t="shared" ref="R161:V161" si="55">R162+R164+R166+R175</f>
        <v>10490.443682877589</v>
      </c>
      <c r="S161" s="117">
        <f t="shared" si="55"/>
        <v>10006.147322450979</v>
      </c>
      <c r="T161" s="117">
        <f t="shared" si="55"/>
        <v>8850.066127841108</v>
      </c>
      <c r="U161" s="117">
        <f t="shared" si="55"/>
        <v>8716.0796362612436</v>
      </c>
      <c r="V161" s="117">
        <f t="shared" si="55"/>
        <v>8535.1506983289637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9072.9558485919042</v>
      </c>
      <c r="D162" s="122">
        <f t="shared" si="57"/>
        <v>8334.1897621517783</v>
      </c>
      <c r="E162" s="122">
        <f t="shared" si="57"/>
        <v>8703.4543723553306</v>
      </c>
      <c r="F162" s="122">
        <f t="shared" si="57"/>
        <v>8409.3371295468696</v>
      </c>
      <c r="G162" s="122">
        <f t="shared" si="57"/>
        <v>8173.826227813589</v>
      </c>
      <c r="H162" s="122">
        <f t="shared" si="57"/>
        <v>8644.4903494206228</v>
      </c>
      <c r="I162" s="122">
        <f t="shared" si="57"/>
        <v>8006.2194998931418</v>
      </c>
      <c r="J162" s="122">
        <f t="shared" si="57"/>
        <v>7980.411435142043</v>
      </c>
      <c r="K162" s="122">
        <f t="shared" si="57"/>
        <v>0</v>
      </c>
      <c r="L162" s="122">
        <f t="shared" si="57"/>
        <v>9415.6496369779488</v>
      </c>
      <c r="M162" s="122">
        <f t="shared" si="57"/>
        <v>8118.1865437192118</v>
      </c>
      <c r="N162" s="122">
        <f t="shared" si="57"/>
        <v>8776.416189313235</v>
      </c>
      <c r="O162" s="122">
        <f t="shared" si="57"/>
        <v>9087.7770660726601</v>
      </c>
      <c r="P162" s="122">
        <f t="shared" si="57"/>
        <v>7277.4270842830274</v>
      </c>
      <c r="Q162" s="122">
        <f t="shared" si="57"/>
        <v>7174.3432469651325</v>
      </c>
      <c r="R162" s="122">
        <f t="shared" si="57"/>
        <v>8543.620477096767</v>
      </c>
      <c r="S162" s="122">
        <f t="shared" si="57"/>
        <v>7985.4980829095703</v>
      </c>
      <c r="T162" s="122">
        <f t="shared" si="57"/>
        <v>6801.3511370414662</v>
      </c>
      <c r="U162" s="122">
        <f t="shared" si="57"/>
        <v>6685.9131104066564</v>
      </c>
      <c r="V162" s="122">
        <f t="shared" si="57"/>
        <v>6423.2711314103926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9072.9558485919042</v>
      </c>
      <c r="D163" s="33">
        <v>8334.1897621517783</v>
      </c>
      <c r="E163" s="33">
        <v>8703.4543723553306</v>
      </c>
      <c r="F163" s="33">
        <v>8409.3371295468696</v>
      </c>
      <c r="G163" s="33">
        <v>8173.826227813589</v>
      </c>
      <c r="H163" s="33">
        <v>8644.4903494206228</v>
      </c>
      <c r="I163" s="33">
        <v>8006.2194998931418</v>
      </c>
      <c r="J163" s="33">
        <v>7980.411435142043</v>
      </c>
      <c r="K163" s="33">
        <v>0</v>
      </c>
      <c r="L163" s="33">
        <v>9415.6496369779488</v>
      </c>
      <c r="M163" s="33">
        <v>8118.1865437192118</v>
      </c>
      <c r="N163" s="33">
        <v>8776.416189313235</v>
      </c>
      <c r="O163" s="33">
        <v>9087.7770660726601</v>
      </c>
      <c r="P163" s="33">
        <v>7277.4270842830274</v>
      </c>
      <c r="Q163" s="33">
        <v>7174.3432469651325</v>
      </c>
      <c r="R163" s="33">
        <v>8543.620477096767</v>
      </c>
      <c r="S163" s="33">
        <v>7985.4980829095703</v>
      </c>
      <c r="T163" s="33">
        <v>6801.3511370414662</v>
      </c>
      <c r="U163" s="33">
        <v>6685.9131104066564</v>
      </c>
      <c r="V163" s="33">
        <v>6423.2711314103926</v>
      </c>
      <c r="W163" s="33">
        <v>0</v>
      </c>
      <c r="X163" s="33">
        <v>0</v>
      </c>
      <c r="Y163" s="33">
        <v>0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15.869421261678507</v>
      </c>
      <c r="F164" s="122">
        <f t="shared" si="58"/>
        <v>22.215784146193684</v>
      </c>
      <c r="G164" s="122">
        <f t="shared" si="58"/>
        <v>25.48679814978053</v>
      </c>
      <c r="H164" s="122">
        <f t="shared" si="58"/>
        <v>31.901730940066795</v>
      </c>
      <c r="I164" s="122">
        <f t="shared" si="58"/>
        <v>32.263537222436135</v>
      </c>
      <c r="J164" s="122">
        <f t="shared" si="58"/>
        <v>32.435183413552259</v>
      </c>
      <c r="K164" s="122">
        <f t="shared" si="58"/>
        <v>0</v>
      </c>
      <c r="L164" s="122">
        <f t="shared" si="58"/>
        <v>50.465777691292658</v>
      </c>
      <c r="M164" s="122">
        <f t="shared" si="58"/>
        <v>55.704697106435439</v>
      </c>
      <c r="N164" s="122">
        <f t="shared" si="58"/>
        <v>68.892736112209377</v>
      </c>
      <c r="O164" s="122">
        <f t="shared" si="58"/>
        <v>98.127456307478184</v>
      </c>
      <c r="P164" s="122">
        <f t="shared" si="58"/>
        <v>92.790510664044092</v>
      </c>
      <c r="Q164" s="122">
        <f t="shared" si="58"/>
        <v>198.14092171694432</v>
      </c>
      <c r="R164" s="122">
        <f t="shared" si="58"/>
        <v>204.20691848629596</v>
      </c>
      <c r="S164" s="122">
        <f t="shared" si="58"/>
        <v>204.00868595505369</v>
      </c>
      <c r="T164" s="122">
        <f t="shared" si="58"/>
        <v>257.47836687379345</v>
      </c>
      <c r="U164" s="122">
        <f t="shared" si="58"/>
        <v>269.05530249869867</v>
      </c>
      <c r="V164" s="122">
        <f t="shared" si="58"/>
        <v>244.42936982289979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0</v>
      </c>
      <c r="E165" s="98">
        <f>IF(RES_hhdet_in_tes!E165=0,0,RES_hhdet_in_tes!E165*1000*11630/RES_hhdet_in_new!E163)</f>
        <v>15.869421261678507</v>
      </c>
      <c r="F165" s="98">
        <f>IF(RES_hhdet_in_tes!F165=0,0,RES_hhdet_in_tes!F165*1000*11630/RES_hhdet_in_new!F163)</f>
        <v>22.215784146193684</v>
      </c>
      <c r="G165" s="98">
        <f>IF(RES_hhdet_in_tes!G165=0,0,RES_hhdet_in_tes!G165*1000*11630/RES_hhdet_in_new!G163)</f>
        <v>25.48679814978053</v>
      </c>
      <c r="H165" s="98">
        <f>IF(RES_hhdet_in_tes!H165=0,0,RES_hhdet_in_tes!H165*1000*11630/RES_hhdet_in_new!H163)</f>
        <v>31.901730940066795</v>
      </c>
      <c r="I165" s="98">
        <f>IF(RES_hhdet_in_tes!I165=0,0,RES_hhdet_in_tes!I165*1000*11630/RES_hhdet_in_new!I163)</f>
        <v>32.263537222436135</v>
      </c>
      <c r="J165" s="98">
        <f>IF(RES_hhdet_in_tes!J165=0,0,RES_hhdet_in_tes!J165*1000*11630/RES_hhdet_in_new!J163)</f>
        <v>32.435183413552259</v>
      </c>
      <c r="K165" s="98">
        <f>IF(RES_hhdet_in_tes!K165=0,0,RES_hhdet_in_tes!K165*1000*11630/RES_hhdet_in_new!K163)</f>
        <v>0</v>
      </c>
      <c r="L165" s="98">
        <f>IF(RES_hhdet_in_tes!L165=0,0,RES_hhdet_in_tes!L165*1000*11630/RES_hhdet_in_new!L163)</f>
        <v>50.465777691292658</v>
      </c>
      <c r="M165" s="98">
        <f>IF(RES_hhdet_in_tes!M165=0,0,RES_hhdet_in_tes!M165*1000*11630/RES_hhdet_in_new!M163)</f>
        <v>55.704697106435439</v>
      </c>
      <c r="N165" s="98">
        <f>IF(RES_hhdet_in_tes!N165=0,0,RES_hhdet_in_tes!N165*1000*11630/RES_hhdet_in_new!N163)</f>
        <v>68.892736112209377</v>
      </c>
      <c r="O165" s="98">
        <f>IF(RES_hhdet_in_tes!O165=0,0,RES_hhdet_in_tes!O165*1000*11630/RES_hhdet_in_new!O163)</f>
        <v>98.127456307478184</v>
      </c>
      <c r="P165" s="98">
        <f>IF(RES_hhdet_in_tes!P165=0,0,RES_hhdet_in_tes!P165*1000*11630/RES_hhdet_in_new!P163)</f>
        <v>92.790510664044092</v>
      </c>
      <c r="Q165" s="98">
        <f>IF(RES_hhdet_in_tes!Q165=0,0,RES_hhdet_in_tes!Q165*1000*11630/RES_hhdet_in_new!Q163)</f>
        <v>198.14092171694432</v>
      </c>
      <c r="R165" s="98">
        <f>IF(RES_hhdet_in_tes!R165=0,0,RES_hhdet_in_tes!R165*1000*11630/RES_hhdet_in_new!R163)</f>
        <v>204.20691848629596</v>
      </c>
      <c r="S165" s="98">
        <f>IF(RES_hhdet_in_tes!S165=0,0,RES_hhdet_in_tes!S165*1000*11630/RES_hhdet_in_new!S163)</f>
        <v>204.00868595505369</v>
      </c>
      <c r="T165" s="98">
        <f>IF(RES_hhdet_in_tes!T165=0,0,RES_hhdet_in_tes!T165*1000*11630/RES_hhdet_in_new!T163)</f>
        <v>257.47836687379345</v>
      </c>
      <c r="U165" s="98">
        <f>IF(RES_hhdet_in_tes!U165=0,0,RES_hhdet_in_tes!U165*1000*11630/RES_hhdet_in_new!U163)</f>
        <v>269.05530249869867</v>
      </c>
      <c r="V165" s="98">
        <f>IF(RES_hhdet_in_tes!V165=0,0,RES_hhdet_in_tes!V165*1000*11630/RES_hhdet_in_new!V163)</f>
        <v>244.42936982289979</v>
      </c>
      <c r="W165" s="98">
        <f>IF(RES_hhdet_in_tes!W165=0,0,RES_hhdet_in_tes!W165*1000*11630/RES_hhdet_in_new!W163)</f>
        <v>0</v>
      </c>
      <c r="X165" s="98">
        <f>IF(RES_hhdet_in_tes!X165=0,0,RES_hhdet_in_tes!X165*1000*11630/RES_hhdet_in_new!X163)</f>
        <v>0</v>
      </c>
      <c r="Y165" s="98">
        <f>IF(RES_hhdet_in_tes!Y165=0,0,RES_hhdet_in_tes!Y165*1000*11630/RES_hhdet_in_new!Y163)</f>
        <v>0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1212.7137938630292</v>
      </c>
      <c r="D166" s="122">
        <v>1213.3872895978172</v>
      </c>
      <c r="E166" s="122">
        <v>1249.8299768764809</v>
      </c>
      <c r="F166" s="122">
        <v>1229.0893230780998</v>
      </c>
      <c r="G166" s="122">
        <v>1245.1810911359769</v>
      </c>
      <c r="H166" s="122">
        <v>1289.5022533633912</v>
      </c>
      <c r="I166" s="122">
        <v>1238.0848902952014</v>
      </c>
      <c r="J166" s="122">
        <v>1195.1183958164597</v>
      </c>
      <c r="K166" s="122">
        <v>0</v>
      </c>
      <c r="L166" s="122">
        <v>1184.3850504226102</v>
      </c>
      <c r="M166" s="122">
        <v>1090.740294848028</v>
      </c>
      <c r="N166" s="122">
        <v>1065.7319267887651</v>
      </c>
      <c r="O166" s="122">
        <v>1040.925773565124</v>
      </c>
      <c r="P166" s="122">
        <v>1075.1468732448261</v>
      </c>
      <c r="Q166" s="122">
        <v>1088.637445255147</v>
      </c>
      <c r="R166" s="122">
        <v>1117.03807402295</v>
      </c>
      <c r="S166" s="122">
        <v>1189.2742532602931</v>
      </c>
      <c r="T166" s="122">
        <v>1189.2247665083166</v>
      </c>
      <c r="U166" s="122">
        <v>1176.2967243334956</v>
      </c>
      <c r="V166" s="122">
        <v>1244.7145543066329</v>
      </c>
      <c r="W166" s="122">
        <v>0</v>
      </c>
      <c r="X166" s="122">
        <v>0</v>
      </c>
      <c r="Y166" s="122">
        <v>0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1212.7137938630292</v>
      </c>
      <c r="D171" s="101">
        <v>1213.3872895978172</v>
      </c>
      <c r="E171" s="101">
        <v>1249.7310760519565</v>
      </c>
      <c r="F171" s="101">
        <v>1229.0803005633957</v>
      </c>
      <c r="G171" s="101">
        <v>1245.1751442500458</v>
      </c>
      <c r="H171" s="101">
        <v>1289.4983836999179</v>
      </c>
      <c r="I171" s="101">
        <v>1238.0639430520723</v>
      </c>
      <c r="J171" s="101">
        <v>1195.0685880475323</v>
      </c>
      <c r="K171" s="101">
        <v>0</v>
      </c>
      <c r="L171" s="101">
        <v>1184.2603947477639</v>
      </c>
      <c r="M171" s="101">
        <v>1090.6048441746432</v>
      </c>
      <c r="N171" s="101">
        <v>1065.6783805528087</v>
      </c>
      <c r="O171" s="101">
        <v>1040.9239343090137</v>
      </c>
      <c r="P171" s="101">
        <v>1075.1428709527167</v>
      </c>
      <c r="Q171" s="101">
        <v>1088.6593113400204</v>
      </c>
      <c r="R171" s="101">
        <v>1117.0626455395225</v>
      </c>
      <c r="S171" s="101">
        <v>1189.2669116063132</v>
      </c>
      <c r="T171" s="101">
        <v>1189.1461918834411</v>
      </c>
      <c r="U171" s="101">
        <v>1176.2521907057262</v>
      </c>
      <c r="V171" s="101">
        <v>1244.7172083813073</v>
      </c>
      <c r="W171" s="101">
        <v>0</v>
      </c>
      <c r="X171" s="101">
        <v>0</v>
      </c>
      <c r="Y171" s="101">
        <v>0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1250.6006568864548</v>
      </c>
      <c r="F172" s="104">
        <v>1229.6913052591676</v>
      </c>
      <c r="G172" s="104">
        <v>1245.5323873012687</v>
      </c>
      <c r="H172" s="104">
        <v>1289.6181999467296</v>
      </c>
      <c r="I172" s="104">
        <v>1238.3604995278349</v>
      </c>
      <c r="J172" s="104">
        <v>1195.6852556628248</v>
      </c>
      <c r="K172" s="104">
        <v>0</v>
      </c>
      <c r="L172" s="104">
        <v>1185.1238186132416</v>
      </c>
      <c r="M172" s="104">
        <v>1091.5918532647649</v>
      </c>
      <c r="N172" s="104">
        <v>1066.2116118192066</v>
      </c>
      <c r="O172" s="104">
        <v>1040.9435892686272</v>
      </c>
      <c r="P172" s="104">
        <v>1075.1743291310615</v>
      </c>
      <c r="Q172" s="104">
        <v>1088.4461441192227</v>
      </c>
      <c r="R172" s="104">
        <v>1116.8557245288466</v>
      </c>
      <c r="S172" s="104">
        <v>1189.3237345098205</v>
      </c>
      <c r="T172" s="104">
        <v>1189.7045042409286</v>
      </c>
      <c r="U172" s="104">
        <v>1176.6491020677884</v>
      </c>
      <c r="V172" s="104">
        <v>1244.6921605515674</v>
      </c>
      <c r="W172" s="104">
        <v>0</v>
      </c>
      <c r="X172" s="104">
        <v>0</v>
      </c>
      <c r="Y172" s="104">
        <v>0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610.70430843757015</v>
      </c>
      <c r="F173" s="98">
        <v>604.80655071570834</v>
      </c>
      <c r="G173" s="98">
        <v>591.86692419502026</v>
      </c>
      <c r="H173" s="98">
        <v>640.71824350549844</v>
      </c>
      <c r="I173" s="98">
        <v>605.73310653973499</v>
      </c>
      <c r="J173" s="98">
        <v>573.92289403673044</v>
      </c>
      <c r="K173" s="98">
        <v>0</v>
      </c>
      <c r="L173" s="98">
        <v>565.17786186959586</v>
      </c>
      <c r="M173" s="98">
        <v>466.06365642482211</v>
      </c>
      <c r="N173" s="98">
        <v>443.01281540430659</v>
      </c>
      <c r="O173" s="98">
        <v>421.57353420542807</v>
      </c>
      <c r="P173" s="98">
        <v>465.05450571073931</v>
      </c>
      <c r="Q173" s="98">
        <v>441.38983881296713</v>
      </c>
      <c r="R173" s="98">
        <v>439.69213244288591</v>
      </c>
      <c r="S173" s="98">
        <v>483.78787573689294</v>
      </c>
      <c r="T173" s="98">
        <v>495.69732546890913</v>
      </c>
      <c r="U173" s="98">
        <v>489.44731171509272</v>
      </c>
      <c r="V173" s="98">
        <v>549.12187360714245</v>
      </c>
      <c r="W173" s="98">
        <v>0</v>
      </c>
      <c r="X173" s="98">
        <v>0</v>
      </c>
      <c r="Y173" s="98">
        <v>0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639.89634844888428</v>
      </c>
      <c r="F174" s="33">
        <v>624.88475454345917</v>
      </c>
      <c r="G174" s="33">
        <v>653.66546310624824</v>
      </c>
      <c r="H174" s="33">
        <v>648.89995644123132</v>
      </c>
      <c r="I174" s="33">
        <v>632.6273929880997</v>
      </c>
      <c r="J174" s="33">
        <v>621.76236162609428</v>
      </c>
      <c r="K174" s="33">
        <v>0</v>
      </c>
      <c r="L174" s="33">
        <v>619.94595674364621</v>
      </c>
      <c r="M174" s="33">
        <v>625.52819683994289</v>
      </c>
      <c r="N174" s="33">
        <v>623.19879641490013</v>
      </c>
      <c r="O174" s="33">
        <v>619.37005506319917</v>
      </c>
      <c r="P174" s="33">
        <v>610.11982342032229</v>
      </c>
      <c r="Q174" s="33">
        <v>647.05630530625569</v>
      </c>
      <c r="R174" s="33">
        <v>677.16359208596043</v>
      </c>
      <c r="S174" s="33">
        <v>705.53585877292755</v>
      </c>
      <c r="T174" s="33">
        <v>694.00717877201953</v>
      </c>
      <c r="U174" s="33">
        <v>687.20179035269541</v>
      </c>
      <c r="V174" s="33">
        <v>695.57028694442499</v>
      </c>
      <c r="W174" s="33">
        <v>0</v>
      </c>
      <c r="X174" s="33">
        <v>0</v>
      </c>
      <c r="Y174" s="33">
        <v>0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587.44980651165793</v>
      </c>
      <c r="D175" s="122">
        <v>582.80264376551474</v>
      </c>
      <c r="E175" s="122">
        <v>602.54110735536767</v>
      </c>
      <c r="F175" s="122">
        <v>597.08751220438683</v>
      </c>
      <c r="G175" s="122">
        <v>608.68069549747156</v>
      </c>
      <c r="H175" s="122">
        <v>651.78498420926348</v>
      </c>
      <c r="I175" s="122">
        <v>590.51123453655566</v>
      </c>
      <c r="J175" s="122">
        <v>618.53995046656803</v>
      </c>
      <c r="K175" s="122">
        <v>0</v>
      </c>
      <c r="L175" s="122">
        <v>683.24712123880738</v>
      </c>
      <c r="M175" s="122">
        <v>616.6926597787525</v>
      </c>
      <c r="N175" s="122">
        <v>660.20914096002457</v>
      </c>
      <c r="O175" s="122">
        <v>659.2508604817009</v>
      </c>
      <c r="P175" s="122">
        <v>577.47833755965564</v>
      </c>
      <c r="Q175" s="122">
        <v>616.92343876430698</v>
      </c>
      <c r="R175" s="122">
        <v>625.57821327157546</v>
      </c>
      <c r="S175" s="122">
        <v>627.36630032606172</v>
      </c>
      <c r="T175" s="122">
        <v>602.01185741753216</v>
      </c>
      <c r="U175" s="122">
        <v>584.81449902239444</v>
      </c>
      <c r="V175" s="122">
        <v>622.73564278903916</v>
      </c>
      <c r="W175" s="122">
        <v>0</v>
      </c>
      <c r="X175" s="122">
        <v>0</v>
      </c>
      <c r="Y175" s="122">
        <v>0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619.42186126016668</v>
      </c>
      <c r="D176" s="98">
        <v>580.57195822932806</v>
      </c>
      <c r="E176" s="98">
        <v>574.11230209136852</v>
      </c>
      <c r="F176" s="98">
        <v>676.03500697210347</v>
      </c>
      <c r="G176" s="98">
        <v>530.79686304007259</v>
      </c>
      <c r="H176" s="98">
        <v>642.72931337332022</v>
      </c>
      <c r="I176" s="98">
        <v>656.24671705859885</v>
      </c>
      <c r="J176" s="98">
        <v>518.12037134880268</v>
      </c>
      <c r="K176" s="98">
        <v>0</v>
      </c>
      <c r="L176" s="98">
        <v>532.14306900935105</v>
      </c>
      <c r="M176" s="98">
        <v>696.30247778890168</v>
      </c>
      <c r="N176" s="98">
        <v>722.48041815469696</v>
      </c>
      <c r="O176" s="98">
        <v>531.91538735478059</v>
      </c>
      <c r="P176" s="98">
        <v>788.1039443146251</v>
      </c>
      <c r="Q176" s="98">
        <v>653.53845439681788</v>
      </c>
      <c r="R176" s="98">
        <v>509.31568658875909</v>
      </c>
      <c r="S176" s="98">
        <v>535.27381601899401</v>
      </c>
      <c r="T176" s="98">
        <v>663.12304424642218</v>
      </c>
      <c r="U176" s="98">
        <v>592.99024104483522</v>
      </c>
      <c r="V176" s="98">
        <v>726.63660246650988</v>
      </c>
      <c r="W176" s="98">
        <v>0</v>
      </c>
      <c r="X176" s="98">
        <v>0</v>
      </c>
      <c r="Y176" s="98">
        <v>0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584.91553443169289</v>
      </c>
      <c r="D177" s="33">
        <v>582.8715881838815</v>
      </c>
      <c r="E177" s="33">
        <v>603.32763003508535</v>
      </c>
      <c r="F177" s="33">
        <v>594.38680377006051</v>
      </c>
      <c r="G177" s="33">
        <v>609.80577222269562</v>
      </c>
      <c r="H177" s="33">
        <v>652.10749958434349</v>
      </c>
      <c r="I177" s="33">
        <v>590.45902208022358</v>
      </c>
      <c r="J177" s="33">
        <v>620.10900639028318</v>
      </c>
      <c r="K177" s="33">
        <v>0</v>
      </c>
      <c r="L177" s="33">
        <v>687.8761294033859</v>
      </c>
      <c r="M177" s="33">
        <v>611.35127759020702</v>
      </c>
      <c r="N177" s="33">
        <v>655.33980800645611</v>
      </c>
      <c r="O177" s="33">
        <v>665.0555685072776</v>
      </c>
      <c r="P177" s="33">
        <v>567.27758441865456</v>
      </c>
      <c r="Q177" s="33">
        <v>616.45183887207986</v>
      </c>
      <c r="R177" s="33">
        <v>625.72137413354631</v>
      </c>
      <c r="S177" s="33">
        <v>629.73243582549969</v>
      </c>
      <c r="T177" s="33">
        <v>599.44243314790174</v>
      </c>
      <c r="U177" s="33">
        <v>584.45757713328373</v>
      </c>
      <c r="V177" s="33">
        <v>619.29992120335316</v>
      </c>
      <c r="W177" s="33">
        <v>0</v>
      </c>
      <c r="X177" s="33">
        <v>0</v>
      </c>
      <c r="Y177" s="33">
        <v>0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5209.4892849482121</v>
      </c>
      <c r="D3" s="117">
        <f t="shared" si="0"/>
        <v>4891.1174208324819</v>
      </c>
      <c r="E3" s="117">
        <f t="shared" si="0"/>
        <v>5030.543500719883</v>
      </c>
      <c r="F3" s="117">
        <f t="shared" si="0"/>
        <v>5007.8227132626034</v>
      </c>
      <c r="G3" s="117">
        <f t="shared" si="0"/>
        <v>4334.5994360460591</v>
      </c>
      <c r="H3" s="117">
        <f t="shared" si="0"/>
        <v>5066.8591229855074</v>
      </c>
      <c r="I3" s="117">
        <f t="shared" si="0"/>
        <v>4228.8714292955483</v>
      </c>
      <c r="J3" s="117">
        <f t="shared" si="0"/>
        <v>4269.3656472068733</v>
      </c>
      <c r="K3" s="117">
        <f t="shared" si="0"/>
        <v>4514.9721538399072</v>
      </c>
      <c r="L3" s="117">
        <f t="shared" si="0"/>
        <v>5399.8232639178086</v>
      </c>
      <c r="M3" s="117">
        <f t="shared" si="0"/>
        <v>4853.1407620900382</v>
      </c>
      <c r="N3" s="117">
        <f t="shared" si="0"/>
        <v>4897.9613795899559</v>
      </c>
      <c r="O3" s="117">
        <f t="shared" si="0"/>
        <v>4963.243447655831</v>
      </c>
      <c r="P3" s="117">
        <f t="shared" si="0"/>
        <v>4041.9045659477274</v>
      </c>
      <c r="Q3" s="117">
        <f t="shared" si="0"/>
        <v>3974.2396050960733</v>
      </c>
      <c r="R3" s="117">
        <f t="shared" ref="R3:V3" si="1">R4+R7+R9+R19</f>
        <v>3855.1491834006729</v>
      </c>
      <c r="S3" s="117">
        <f t="shared" si="1"/>
        <v>3810.6731645866339</v>
      </c>
      <c r="T3" s="117">
        <f t="shared" si="1"/>
        <v>3513.6248522504379</v>
      </c>
      <c r="U3" s="117">
        <f t="shared" si="1"/>
        <v>0</v>
      </c>
      <c r="V3" s="117">
        <f t="shared" si="1"/>
        <v>2786.8373832054372</v>
      </c>
      <c r="W3" s="117">
        <f t="shared" ref="W3:Y3" si="2">W4+W7+W9+W19</f>
        <v>2505.1881804877098</v>
      </c>
      <c r="X3" s="117">
        <f t="shared" si="2"/>
        <v>2202.6619939352267</v>
      </c>
      <c r="Y3" s="117">
        <f t="shared" si="2"/>
        <v>1070.0658581654473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5185.0057887206085</v>
      </c>
      <c r="D4" s="122">
        <f t="shared" si="3"/>
        <v>4873.2857820870031</v>
      </c>
      <c r="E4" s="122">
        <f t="shared" si="3"/>
        <v>5011.2045627744164</v>
      </c>
      <c r="F4" s="122">
        <f t="shared" si="3"/>
        <v>4978.7232198849806</v>
      </c>
      <c r="G4" s="122">
        <f t="shared" si="3"/>
        <v>4316.8760437483388</v>
      </c>
      <c r="H4" s="122">
        <f t="shared" si="3"/>
        <v>5029.9978982539351</v>
      </c>
      <c r="I4" s="122">
        <f t="shared" si="3"/>
        <v>4206.0745703035564</v>
      </c>
      <c r="J4" s="122">
        <f t="shared" si="3"/>
        <v>4116.0546456997636</v>
      </c>
      <c r="K4" s="122">
        <f t="shared" si="3"/>
        <v>4392.5996341520622</v>
      </c>
      <c r="L4" s="122">
        <f t="shared" si="3"/>
        <v>5256.698522790165</v>
      </c>
      <c r="M4" s="122">
        <f t="shared" si="3"/>
        <v>4691.227124751269</v>
      </c>
      <c r="N4" s="122">
        <f t="shared" si="3"/>
        <v>4749.1142688717955</v>
      </c>
      <c r="O4" s="122">
        <f t="shared" si="3"/>
        <v>4845.3240796385053</v>
      </c>
      <c r="P4" s="122">
        <f t="shared" si="3"/>
        <v>4013.539763290602</v>
      </c>
      <c r="Q4" s="122">
        <f t="shared" si="3"/>
        <v>3939.9392053732377</v>
      </c>
      <c r="R4" s="122">
        <f t="shared" ref="R4:V4" si="4">SUM(R5:R6)</f>
        <v>3814.5469557715642</v>
      </c>
      <c r="S4" s="122">
        <f t="shared" si="4"/>
        <v>3760.6578921529035</v>
      </c>
      <c r="T4" s="122">
        <f t="shared" si="4"/>
        <v>3442.9392407950331</v>
      </c>
      <c r="U4" s="122">
        <f t="shared" si="4"/>
        <v>0</v>
      </c>
      <c r="V4" s="122">
        <f t="shared" si="4"/>
        <v>2704.4648487247018</v>
      </c>
      <c r="W4" s="122">
        <f t="shared" ref="W4:Y4" si="5">SUM(W5:W6)</f>
        <v>2428.4426178016652</v>
      </c>
      <c r="X4" s="122">
        <f t="shared" si="5"/>
        <v>2133.1143973054859</v>
      </c>
      <c r="Y4" s="122">
        <f t="shared" si="5"/>
        <v>1014.2487635761216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5185.0057887206085</v>
      </c>
      <c r="D5" s="98">
        <v>4873.2857820870031</v>
      </c>
      <c r="E5" s="98">
        <v>5011.2045627744164</v>
      </c>
      <c r="F5" s="98">
        <v>4978.7232198849806</v>
      </c>
      <c r="G5" s="98">
        <v>4316.8760437483388</v>
      </c>
      <c r="H5" s="98">
        <v>5029.9978982539351</v>
      </c>
      <c r="I5" s="98">
        <v>4206.0745703035564</v>
      </c>
      <c r="J5" s="98">
        <v>4116.0546456997636</v>
      </c>
      <c r="K5" s="98">
        <v>4392.5996341520622</v>
      </c>
      <c r="L5" s="98">
        <v>5256.698522790165</v>
      </c>
      <c r="M5" s="98">
        <v>4691.227124751269</v>
      </c>
      <c r="N5" s="98">
        <v>4749.1142688717955</v>
      </c>
      <c r="O5" s="98">
        <v>4845.3240796385053</v>
      </c>
      <c r="P5" s="98">
        <v>4013.539763290602</v>
      </c>
      <c r="Q5" s="98">
        <v>3939.9392053732377</v>
      </c>
      <c r="R5" s="98">
        <v>3814.5469557715642</v>
      </c>
      <c r="S5" s="98">
        <v>3760.6578921529035</v>
      </c>
      <c r="T5" s="98">
        <v>3442.9392407950331</v>
      </c>
      <c r="U5" s="98">
        <v>0</v>
      </c>
      <c r="V5" s="98">
        <v>2704.4648487247018</v>
      </c>
      <c r="W5" s="98">
        <v>2428.4426178016652</v>
      </c>
      <c r="X5" s="98">
        <v>2133.1143973054859</v>
      </c>
      <c r="Y5" s="98">
        <v>1014.2487635761216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5.8909892299439903</v>
      </c>
      <c r="D9" s="122">
        <v>10.332123557621356</v>
      </c>
      <c r="E9" s="122">
        <v>12.506993127770246</v>
      </c>
      <c r="F9" s="122">
        <v>19.35357313756754</v>
      </c>
      <c r="G9" s="122">
        <v>13.918793263975301</v>
      </c>
      <c r="H9" s="122">
        <v>26.777889476427315</v>
      </c>
      <c r="I9" s="122">
        <v>22.145578815887866</v>
      </c>
      <c r="J9" s="122">
        <v>146.75929010651527</v>
      </c>
      <c r="K9" s="122">
        <v>116.79580761466447</v>
      </c>
      <c r="L9" s="122">
        <v>133.66176443263384</v>
      </c>
      <c r="M9" s="122">
        <v>141.97788594032363</v>
      </c>
      <c r="N9" s="122">
        <v>126.2648124418684</v>
      </c>
      <c r="O9" s="122">
        <v>107.04776713303606</v>
      </c>
      <c r="P9" s="122">
        <v>12.974458740195802</v>
      </c>
      <c r="Q9" s="122">
        <v>30.229395514822166</v>
      </c>
      <c r="R9" s="122">
        <v>39.598454231421499</v>
      </c>
      <c r="S9" s="122">
        <v>42.715573908514777</v>
      </c>
      <c r="T9" s="122">
        <v>57.925229807551418</v>
      </c>
      <c r="U9" s="122">
        <v>0</v>
      </c>
      <c r="V9" s="122">
        <v>73.3976206957268</v>
      </c>
      <c r="W9" s="122">
        <v>76.384508018030758</v>
      </c>
      <c r="X9" s="122">
        <v>69.151136991159689</v>
      </c>
      <c r="Y9" s="122">
        <v>55.453313459576151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699.83111117600242</v>
      </c>
      <c r="D10" s="98">
        <v>686.44467949817704</v>
      </c>
      <c r="E10" s="98">
        <v>717.45844952740356</v>
      </c>
      <c r="F10" s="98">
        <v>710.49117385025727</v>
      </c>
      <c r="G10" s="98">
        <v>671.25462386308243</v>
      </c>
      <c r="H10" s="98">
        <v>752.4256351647972</v>
      </c>
      <c r="I10" s="98">
        <v>647.41572296035065</v>
      </c>
      <c r="J10" s="98">
        <v>619.46046646652962</v>
      </c>
      <c r="K10" s="98">
        <v>607.14329003284183</v>
      </c>
      <c r="L10" s="98">
        <v>642.76600271837606</v>
      </c>
      <c r="M10" s="98">
        <v>592.85046980473373</v>
      </c>
      <c r="N10" s="98">
        <v>567.28769828192253</v>
      </c>
      <c r="O10" s="98">
        <v>556.82143442707218</v>
      </c>
      <c r="P10" s="98">
        <v>557.25300289140966</v>
      </c>
      <c r="Q10" s="98">
        <v>575.69216458374558</v>
      </c>
      <c r="R10" s="98">
        <v>528.78879211865217</v>
      </c>
      <c r="S10" s="98">
        <v>594.65128997764907</v>
      </c>
      <c r="T10" s="98">
        <v>578.60689161526295</v>
      </c>
      <c r="U10" s="98">
        <v>0</v>
      </c>
      <c r="V10" s="98">
        <v>535.39793241832797</v>
      </c>
      <c r="W10" s="98">
        <v>464.52991536587234</v>
      </c>
      <c r="X10" s="98">
        <v>518.88929828336234</v>
      </c>
      <c r="Y10" s="98">
        <v>362.52166148054744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0</v>
      </c>
      <c r="D11" s="98">
        <v>0</v>
      </c>
      <c r="E11" s="98">
        <v>0</v>
      </c>
      <c r="F11" s="98">
        <v>0</v>
      </c>
      <c r="G11" s="98">
        <v>0</v>
      </c>
      <c r="H11" s="98">
        <v>0</v>
      </c>
      <c r="I11" s="98">
        <v>0</v>
      </c>
      <c r="J11" s="98">
        <v>0</v>
      </c>
      <c r="K11" s="98">
        <v>0</v>
      </c>
      <c r="L11" s="98">
        <v>0</v>
      </c>
      <c r="M11" s="98">
        <v>0</v>
      </c>
      <c r="N11" s="98">
        <v>0</v>
      </c>
      <c r="O11" s="98">
        <v>0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18.592506997659584</v>
      </c>
      <c r="D19" s="122">
        <v>7.4995151878578854</v>
      </c>
      <c r="E19" s="122">
        <v>6.831944817696546</v>
      </c>
      <c r="F19" s="122">
        <v>9.7459202400550904</v>
      </c>
      <c r="G19" s="122">
        <v>3.8045990337452364</v>
      </c>
      <c r="H19" s="122">
        <v>10.083335255145158</v>
      </c>
      <c r="I19" s="122">
        <v>0.6512801761033733</v>
      </c>
      <c r="J19" s="122">
        <v>6.5517114005946739</v>
      </c>
      <c r="K19" s="122">
        <v>5.576712073180297</v>
      </c>
      <c r="L19" s="122">
        <v>9.4629766950105285</v>
      </c>
      <c r="M19" s="122">
        <v>19.935751398446026</v>
      </c>
      <c r="N19" s="122">
        <v>22.582298276292299</v>
      </c>
      <c r="O19" s="122">
        <v>10.871600884289707</v>
      </c>
      <c r="P19" s="122">
        <v>15.390343916930002</v>
      </c>
      <c r="Q19" s="122">
        <v>4.0710042080135942</v>
      </c>
      <c r="R19" s="122">
        <v>1.0037733976875678</v>
      </c>
      <c r="S19" s="122">
        <v>7.299698525215522</v>
      </c>
      <c r="T19" s="122">
        <v>12.7603816478537</v>
      </c>
      <c r="U19" s="122">
        <v>0</v>
      </c>
      <c r="V19" s="122">
        <v>8.9749137850087344</v>
      </c>
      <c r="W19" s="122">
        <v>0.36105466801377895</v>
      </c>
      <c r="X19" s="122">
        <v>0.39645963858141359</v>
      </c>
      <c r="Y19" s="122">
        <v>0.36378112974942717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350.99168830166644</v>
      </c>
      <c r="D20" s="98">
        <v>344.3351483743599</v>
      </c>
      <c r="E20" s="98">
        <v>364.7743892028306</v>
      </c>
      <c r="F20" s="98">
        <v>372.13546399888537</v>
      </c>
      <c r="G20" s="98">
        <v>346.7508819602217</v>
      </c>
      <c r="H20" s="98">
        <v>420.78919568749899</v>
      </c>
      <c r="I20" s="98">
        <v>336.53055815752384</v>
      </c>
      <c r="J20" s="98">
        <v>347.90365461347307</v>
      </c>
      <c r="K20" s="98">
        <v>376.89573811614889</v>
      </c>
      <c r="L20" s="98">
        <v>418.70794617946251</v>
      </c>
      <c r="M20" s="98">
        <v>390.45833804793506</v>
      </c>
      <c r="N20" s="98">
        <v>381.36632875839553</v>
      </c>
      <c r="O20" s="98">
        <v>375.25074091410943</v>
      </c>
      <c r="P20" s="98">
        <v>369.46983311528771</v>
      </c>
      <c r="Q20" s="98">
        <v>387.76687310410415</v>
      </c>
      <c r="R20" s="98">
        <v>320.83374117449199</v>
      </c>
      <c r="S20" s="98">
        <v>367.73023614279543</v>
      </c>
      <c r="T20" s="98">
        <v>388.84838031257959</v>
      </c>
      <c r="U20" s="98">
        <v>0</v>
      </c>
      <c r="V20" s="98">
        <v>371.64664422890098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246.85443829782315</v>
      </c>
      <c r="D21" s="98">
        <v>231.13709311497328</v>
      </c>
      <c r="E21" s="98">
        <v>228.33370962449433</v>
      </c>
      <c r="F21" s="98">
        <v>268.59776434881371</v>
      </c>
      <c r="G21" s="98">
        <v>210.67936127235544</v>
      </c>
      <c r="H21" s="98">
        <v>254.8488054255547</v>
      </c>
      <c r="I21" s="98">
        <v>259.94585168641186</v>
      </c>
      <c r="J21" s="98">
        <v>205.02557546586087</v>
      </c>
      <c r="K21" s="98">
        <v>61.765750585371315</v>
      </c>
      <c r="L21" s="98">
        <v>210.15031936968418</v>
      </c>
      <c r="M21" s="98">
        <v>274.76883657792661</v>
      </c>
      <c r="N21" s="98">
        <v>284.97718455982482</v>
      </c>
      <c r="O21" s="98">
        <v>209.75664122178475</v>
      </c>
      <c r="P21" s="98">
        <v>310.56143398197457</v>
      </c>
      <c r="Q21" s="98">
        <v>256.79061437908075</v>
      </c>
      <c r="R21" s="98">
        <v>198.61543354402025</v>
      </c>
      <c r="S21" s="98">
        <v>206.54466859436792</v>
      </c>
      <c r="T21" s="98">
        <v>252.96088515070454</v>
      </c>
      <c r="U21" s="98">
        <v>0</v>
      </c>
      <c r="V21" s="98">
        <v>272.34994552103427</v>
      </c>
      <c r="W21" s="98">
        <v>235.38357323378295</v>
      </c>
      <c r="X21" s="98">
        <v>201.07712033142786</v>
      </c>
      <c r="Y21" s="98">
        <v>226.0639877728583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3955.3418879764276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</v>
      </c>
      <c r="H24" s="117">
        <f t="shared" si="7"/>
        <v>0</v>
      </c>
      <c r="I24" s="117">
        <f t="shared" si="7"/>
        <v>0</v>
      </c>
      <c r="J24" s="117">
        <f t="shared" si="7"/>
        <v>0</v>
      </c>
      <c r="K24" s="117">
        <f t="shared" si="7"/>
        <v>731.38772517861423</v>
      </c>
      <c r="L24" s="117">
        <f t="shared" si="7"/>
        <v>3210.451976694279</v>
      </c>
      <c r="M24" s="117">
        <f t="shared" si="7"/>
        <v>3165.5300290660616</v>
      </c>
      <c r="N24" s="117">
        <f t="shared" si="7"/>
        <v>3762.4385067915819</v>
      </c>
      <c r="O24" s="117">
        <f t="shared" si="7"/>
        <v>2885.4793530005095</v>
      </c>
      <c r="P24" s="117">
        <f t="shared" si="7"/>
        <v>2642.7855206200288</v>
      </c>
      <c r="Q24" s="117">
        <f t="shared" si="7"/>
        <v>2388.145699923879</v>
      </c>
      <c r="R24" s="117">
        <f t="shared" ref="R24:V24" si="8">R25+R28+R30+R39</f>
        <v>2412.6437259838299</v>
      </c>
      <c r="S24" s="117">
        <f t="shared" si="8"/>
        <v>2245.5295019104365</v>
      </c>
      <c r="T24" s="117">
        <f t="shared" si="8"/>
        <v>2295.0535034075519</v>
      </c>
      <c r="U24" s="117">
        <f t="shared" si="8"/>
        <v>1977.1444417698658</v>
      </c>
      <c r="V24" s="117">
        <f t="shared" si="8"/>
        <v>1895.6352327542056</v>
      </c>
      <c r="W24" s="117">
        <f t="shared" ref="W24:Y24" si="9">W25+W28+W30+W39</f>
        <v>1682.9341390104942</v>
      </c>
      <c r="X24" s="117">
        <f t="shared" si="9"/>
        <v>1151.137302910636</v>
      </c>
      <c r="Y24" s="117">
        <f t="shared" si="9"/>
        <v>976.3940009242599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3937.1462291338362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</v>
      </c>
      <c r="H25" s="122">
        <f t="shared" si="10"/>
        <v>0</v>
      </c>
      <c r="I25" s="122">
        <f t="shared" si="10"/>
        <v>0</v>
      </c>
      <c r="J25" s="122">
        <f t="shared" si="10"/>
        <v>0</v>
      </c>
      <c r="K25" s="122">
        <f t="shared" si="10"/>
        <v>729.20775751089525</v>
      </c>
      <c r="L25" s="122">
        <f t="shared" si="10"/>
        <v>3204.2710849481118</v>
      </c>
      <c r="M25" s="122">
        <f t="shared" si="10"/>
        <v>3148.3012803941483</v>
      </c>
      <c r="N25" s="122">
        <f t="shared" si="10"/>
        <v>3741.7343632724564</v>
      </c>
      <c r="O25" s="122">
        <f t="shared" si="10"/>
        <v>2876.3187651952903</v>
      </c>
      <c r="P25" s="122">
        <f t="shared" si="10"/>
        <v>2628.5520858105187</v>
      </c>
      <c r="Q25" s="122">
        <f t="shared" si="10"/>
        <v>2384.9597121524262</v>
      </c>
      <c r="R25" s="122">
        <f t="shared" ref="R25:V25" si="11">SUM(R26:R27)</f>
        <v>2412.4735328102702</v>
      </c>
      <c r="S25" s="122">
        <f t="shared" si="11"/>
        <v>2240.3005229586802</v>
      </c>
      <c r="T25" s="122">
        <f t="shared" si="11"/>
        <v>2284.9350680015236</v>
      </c>
      <c r="U25" s="122">
        <f t="shared" si="11"/>
        <v>1967.9438776351267</v>
      </c>
      <c r="V25" s="122">
        <f t="shared" si="11"/>
        <v>1887.1408874747972</v>
      </c>
      <c r="W25" s="122">
        <f t="shared" ref="W25:Y25" si="12">SUM(W26:W27)</f>
        <v>1682.5247762744355</v>
      </c>
      <c r="X25" s="122">
        <f t="shared" si="12"/>
        <v>1150.6930971956181</v>
      </c>
      <c r="Y25" s="122">
        <f t="shared" si="12"/>
        <v>976.07364572193649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3937.1462291338362</v>
      </c>
      <c r="D26" s="98">
        <v>0</v>
      </c>
      <c r="E26" s="98">
        <v>0</v>
      </c>
      <c r="F26" s="98">
        <v>0</v>
      </c>
      <c r="G26" s="98">
        <v>0</v>
      </c>
      <c r="H26" s="98">
        <v>0</v>
      </c>
      <c r="I26" s="98">
        <v>0</v>
      </c>
      <c r="J26" s="98">
        <v>0</v>
      </c>
      <c r="K26" s="98">
        <v>729.20775751089525</v>
      </c>
      <c r="L26" s="98">
        <v>3204.2710849481118</v>
      </c>
      <c r="M26" s="98">
        <v>3148.3012803941483</v>
      </c>
      <c r="N26" s="98">
        <v>3741.7343632724564</v>
      </c>
      <c r="O26" s="98">
        <v>2876.3187651952903</v>
      </c>
      <c r="P26" s="98">
        <v>2628.5520858105187</v>
      </c>
      <c r="Q26" s="98">
        <v>2384.9597121524262</v>
      </c>
      <c r="R26" s="98">
        <v>2412.4735328102702</v>
      </c>
      <c r="S26" s="98">
        <v>2240.3005229586802</v>
      </c>
      <c r="T26" s="98">
        <v>2284.9350680015236</v>
      </c>
      <c r="U26" s="98">
        <v>1967.9438776351267</v>
      </c>
      <c r="V26" s="98">
        <v>1887.1408874747972</v>
      </c>
      <c r="W26" s="98">
        <v>1682.5247762744355</v>
      </c>
      <c r="X26" s="98">
        <v>1150.6930971956181</v>
      </c>
      <c r="Y26" s="98">
        <v>976.07364572193649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0</v>
      </c>
      <c r="L30" s="122">
        <v>0</v>
      </c>
      <c r="M30" s="122">
        <v>0</v>
      </c>
      <c r="N30" s="122">
        <v>0</v>
      </c>
      <c r="O30" s="122">
        <v>0</v>
      </c>
      <c r="P30" s="122">
        <v>0</v>
      </c>
      <c r="Q30" s="122">
        <v>0</v>
      </c>
      <c r="R30" s="122">
        <v>0</v>
      </c>
      <c r="S30" s="122">
        <v>0</v>
      </c>
      <c r="T30" s="122">
        <v>0</v>
      </c>
      <c r="U30" s="122">
        <v>0</v>
      </c>
      <c r="V30" s="122">
        <v>0</v>
      </c>
      <c r="W30" s="122">
        <v>0</v>
      </c>
      <c r="X30" s="122">
        <v>0</v>
      </c>
      <c r="Y30" s="122">
        <v>0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0</v>
      </c>
      <c r="H31" s="98">
        <v>0</v>
      </c>
      <c r="I31" s="98">
        <v>0</v>
      </c>
      <c r="J31" s="98">
        <v>0</v>
      </c>
      <c r="K31" s="98">
        <v>0</v>
      </c>
      <c r="L31" s="98">
        <v>0</v>
      </c>
      <c r="M31" s="98">
        <v>0</v>
      </c>
      <c r="N31" s="98">
        <v>0</v>
      </c>
      <c r="O31" s="98">
        <v>0</v>
      </c>
      <c r="P31" s="98">
        <v>0</v>
      </c>
      <c r="Q31" s="98">
        <v>0</v>
      </c>
      <c r="R31" s="98">
        <v>0</v>
      </c>
      <c r="S31" s="98">
        <v>0</v>
      </c>
      <c r="T31" s="98">
        <v>0</v>
      </c>
      <c r="U31" s="98">
        <v>0</v>
      </c>
      <c r="V31" s="98">
        <v>0</v>
      </c>
      <c r="W31" s="98">
        <v>0</v>
      </c>
      <c r="X31" s="98">
        <v>0</v>
      </c>
      <c r="Y31" s="98">
        <v>0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18.195658842591389</v>
      </c>
      <c r="D39" s="122">
        <v>0</v>
      </c>
      <c r="E39" s="122">
        <v>0</v>
      </c>
      <c r="F39" s="122">
        <v>0</v>
      </c>
      <c r="G39" s="122">
        <v>0</v>
      </c>
      <c r="H39" s="122">
        <v>0</v>
      </c>
      <c r="I39" s="122">
        <v>0</v>
      </c>
      <c r="J39" s="122">
        <v>0</v>
      </c>
      <c r="K39" s="122">
        <v>2.1799676677189876</v>
      </c>
      <c r="L39" s="122">
        <v>6.1808917461671822</v>
      </c>
      <c r="M39" s="122">
        <v>17.228748671913241</v>
      </c>
      <c r="N39" s="122">
        <v>20.704143519125395</v>
      </c>
      <c r="O39" s="122">
        <v>9.1605878052193859</v>
      </c>
      <c r="P39" s="122">
        <v>14.233434809510292</v>
      </c>
      <c r="Q39" s="122">
        <v>3.185987771452615</v>
      </c>
      <c r="R39" s="122">
        <v>0.17019317355957175</v>
      </c>
      <c r="S39" s="122">
        <v>5.2289789517561491</v>
      </c>
      <c r="T39" s="122">
        <v>10.118435406028182</v>
      </c>
      <c r="U39" s="122">
        <v>9.2005641347391407</v>
      </c>
      <c r="V39" s="122">
        <v>8.4943452794084759</v>
      </c>
      <c r="W39" s="122">
        <v>0.4093627360587529</v>
      </c>
      <c r="X39" s="122">
        <v>0.44420571501788197</v>
      </c>
      <c r="Y39" s="122">
        <v>0.32035520232337034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246.85443829782315</v>
      </c>
      <c r="D40" s="98">
        <v>0</v>
      </c>
      <c r="E40" s="98">
        <v>0</v>
      </c>
      <c r="F40" s="98">
        <v>0</v>
      </c>
      <c r="G40" s="98">
        <v>0</v>
      </c>
      <c r="H40" s="98">
        <v>0</v>
      </c>
      <c r="I40" s="98">
        <v>0</v>
      </c>
      <c r="J40" s="98">
        <v>0</v>
      </c>
      <c r="K40" s="98">
        <v>61.765750585371315</v>
      </c>
      <c r="L40" s="98">
        <v>210.15031936968421</v>
      </c>
      <c r="M40" s="98">
        <v>274.76883657792666</v>
      </c>
      <c r="N40" s="98">
        <v>284.97718455982482</v>
      </c>
      <c r="O40" s="98">
        <v>209.7566412217848</v>
      </c>
      <c r="P40" s="98">
        <v>310.56143398197457</v>
      </c>
      <c r="Q40" s="98">
        <v>256.79061437908075</v>
      </c>
      <c r="R40" s="98">
        <v>198.61543354402022</v>
      </c>
      <c r="S40" s="98">
        <v>206.54466859436786</v>
      </c>
      <c r="T40" s="98">
        <v>252.96088515070454</v>
      </c>
      <c r="U40" s="98">
        <v>223.8803939453191</v>
      </c>
      <c r="V40" s="98">
        <v>272.34994552103427</v>
      </c>
      <c r="W40" s="98">
        <v>235.38357323378293</v>
      </c>
      <c r="X40" s="98">
        <v>201.07712033142789</v>
      </c>
      <c r="Y40" s="98">
        <v>226.06398777285833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0</v>
      </c>
      <c r="D43" s="117">
        <f t="shared" si="14"/>
        <v>0</v>
      </c>
      <c r="E43" s="117">
        <f t="shared" si="14"/>
        <v>0</v>
      </c>
      <c r="F43" s="117">
        <f t="shared" si="14"/>
        <v>0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</v>
      </c>
      <c r="L43" s="117">
        <f t="shared" si="14"/>
        <v>0</v>
      </c>
      <c r="M43" s="117">
        <f t="shared" si="14"/>
        <v>0</v>
      </c>
      <c r="N43" s="117">
        <f t="shared" si="14"/>
        <v>0</v>
      </c>
      <c r="O43" s="117">
        <f t="shared" si="14"/>
        <v>0</v>
      </c>
      <c r="P43" s="117">
        <f t="shared" si="14"/>
        <v>0</v>
      </c>
      <c r="Q43" s="117">
        <f t="shared" si="14"/>
        <v>0</v>
      </c>
      <c r="R43" s="117">
        <f t="shared" ref="R43:V43" si="15">R44+R47+R49+R58</f>
        <v>0</v>
      </c>
      <c r="S43" s="117">
        <f t="shared" si="15"/>
        <v>0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</v>
      </c>
      <c r="Y43" s="117">
        <f t="shared" si="16"/>
        <v>0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0</v>
      </c>
      <c r="D44" s="122">
        <f t="shared" si="17"/>
        <v>0</v>
      </c>
      <c r="E44" s="122">
        <f t="shared" si="17"/>
        <v>0</v>
      </c>
      <c r="F44" s="122">
        <f t="shared" si="17"/>
        <v>0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</v>
      </c>
      <c r="L44" s="122">
        <f t="shared" si="17"/>
        <v>0</v>
      </c>
      <c r="M44" s="122">
        <f t="shared" si="17"/>
        <v>0</v>
      </c>
      <c r="N44" s="122">
        <f t="shared" si="17"/>
        <v>0</v>
      </c>
      <c r="O44" s="122">
        <f t="shared" si="17"/>
        <v>0</v>
      </c>
      <c r="P44" s="122">
        <f t="shared" si="17"/>
        <v>0</v>
      </c>
      <c r="Q44" s="122">
        <f t="shared" si="17"/>
        <v>0</v>
      </c>
      <c r="R44" s="122">
        <f t="shared" ref="R44:V44" si="18">SUM(R45:R46)</f>
        <v>0</v>
      </c>
      <c r="S44" s="122">
        <f t="shared" si="18"/>
        <v>0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</v>
      </c>
      <c r="Y44" s="122">
        <f t="shared" si="19"/>
        <v>0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0</v>
      </c>
      <c r="D45" s="98">
        <v>0</v>
      </c>
      <c r="E45" s="98">
        <v>0</v>
      </c>
      <c r="F45" s="98">
        <v>0</v>
      </c>
      <c r="G45" s="98">
        <v>0</v>
      </c>
      <c r="H45" s="98">
        <v>0</v>
      </c>
      <c r="I45" s="98">
        <v>0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98">
        <v>0</v>
      </c>
      <c r="S45" s="98">
        <v>0</v>
      </c>
      <c r="T45" s="98">
        <v>0</v>
      </c>
      <c r="U45" s="98">
        <v>0</v>
      </c>
      <c r="V45" s="98">
        <v>0</v>
      </c>
      <c r="W45" s="98">
        <v>0</v>
      </c>
      <c r="X45" s="98">
        <v>0</v>
      </c>
      <c r="Y45" s="98">
        <v>0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0</v>
      </c>
      <c r="D49" s="122">
        <v>0</v>
      </c>
      <c r="E49" s="122">
        <v>0</v>
      </c>
      <c r="F49" s="122">
        <v>0</v>
      </c>
      <c r="G49" s="122">
        <v>0</v>
      </c>
      <c r="H49" s="122">
        <v>0</v>
      </c>
      <c r="I49" s="122">
        <v>0</v>
      </c>
      <c r="J49" s="122">
        <v>0</v>
      </c>
      <c r="K49" s="122">
        <v>0</v>
      </c>
      <c r="L49" s="122">
        <v>0</v>
      </c>
      <c r="M49" s="122">
        <v>0</v>
      </c>
      <c r="N49" s="122">
        <v>0</v>
      </c>
      <c r="O49" s="122">
        <v>0</v>
      </c>
      <c r="P49" s="122">
        <v>0</v>
      </c>
      <c r="Q49" s="122">
        <v>0</v>
      </c>
      <c r="R49" s="122">
        <v>0</v>
      </c>
      <c r="S49" s="122">
        <v>0</v>
      </c>
      <c r="T49" s="122">
        <v>0</v>
      </c>
      <c r="U49" s="122">
        <v>0</v>
      </c>
      <c r="V49" s="122">
        <v>0</v>
      </c>
      <c r="W49" s="122">
        <v>0</v>
      </c>
      <c r="X49" s="122">
        <v>0</v>
      </c>
      <c r="Y49" s="122">
        <v>0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0</v>
      </c>
      <c r="D50" s="98">
        <v>0</v>
      </c>
      <c r="E50" s="98">
        <v>0</v>
      </c>
      <c r="F50" s="98">
        <v>0</v>
      </c>
      <c r="G50" s="98">
        <v>0</v>
      </c>
      <c r="H50" s="98">
        <v>0</v>
      </c>
      <c r="I50" s="98">
        <v>0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98">
        <v>0</v>
      </c>
      <c r="S50" s="98">
        <v>0</v>
      </c>
      <c r="T50" s="98">
        <v>0</v>
      </c>
      <c r="U50" s="98">
        <v>0</v>
      </c>
      <c r="V50" s="98">
        <v>0</v>
      </c>
      <c r="W50" s="98">
        <v>0</v>
      </c>
      <c r="X50" s="98">
        <v>0</v>
      </c>
      <c r="Y50" s="98">
        <v>0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98">
        <v>0</v>
      </c>
      <c r="S51" s="98">
        <v>0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0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0</v>
      </c>
      <c r="D58" s="122">
        <v>0</v>
      </c>
      <c r="E58" s="122">
        <v>0</v>
      </c>
      <c r="F58" s="122">
        <v>0</v>
      </c>
      <c r="G58" s="122">
        <v>0</v>
      </c>
      <c r="H58" s="122">
        <v>0</v>
      </c>
      <c r="I58" s="122">
        <v>0</v>
      </c>
      <c r="J58" s="122">
        <v>0</v>
      </c>
      <c r="K58" s="122">
        <v>0</v>
      </c>
      <c r="L58" s="122">
        <v>0</v>
      </c>
      <c r="M58" s="122">
        <v>0</v>
      </c>
      <c r="N58" s="122">
        <v>0</v>
      </c>
      <c r="O58" s="122">
        <v>0</v>
      </c>
      <c r="P58" s="122">
        <v>0</v>
      </c>
      <c r="Q58" s="122">
        <v>0</v>
      </c>
      <c r="R58" s="122">
        <v>0</v>
      </c>
      <c r="S58" s="122">
        <v>0</v>
      </c>
      <c r="T58" s="122">
        <v>0</v>
      </c>
      <c r="U58" s="122">
        <v>0</v>
      </c>
      <c r="V58" s="122">
        <v>0</v>
      </c>
      <c r="W58" s="122">
        <v>0</v>
      </c>
      <c r="X58" s="122">
        <v>0</v>
      </c>
      <c r="Y58" s="122">
        <v>0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0</v>
      </c>
      <c r="D59" s="98">
        <v>0</v>
      </c>
      <c r="E59" s="98">
        <v>0</v>
      </c>
      <c r="F59" s="98">
        <v>0</v>
      </c>
      <c r="G59" s="98">
        <v>0</v>
      </c>
      <c r="H59" s="98">
        <v>0</v>
      </c>
      <c r="I59" s="98">
        <v>0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98">
        <v>0</v>
      </c>
      <c r="S59" s="98">
        <v>0</v>
      </c>
      <c r="T59" s="98">
        <v>0</v>
      </c>
      <c r="U59" s="98">
        <v>0</v>
      </c>
      <c r="V59" s="98">
        <v>0</v>
      </c>
      <c r="W59" s="98">
        <v>0</v>
      </c>
      <c r="X59" s="98">
        <v>0</v>
      </c>
      <c r="Y59" s="98">
        <v>0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4229.6328536988685</v>
      </c>
      <c r="D62" s="117">
        <f t="shared" si="21"/>
        <v>3907.3476030068941</v>
      </c>
      <c r="E62" s="117">
        <f t="shared" si="21"/>
        <v>4026.4636552566071</v>
      </c>
      <c r="F62" s="117">
        <f t="shared" si="21"/>
        <v>3854.3862687515284</v>
      </c>
      <c r="G62" s="117">
        <f t="shared" si="21"/>
        <v>3726.397806880459</v>
      </c>
      <c r="H62" s="117">
        <f t="shared" si="21"/>
        <v>3831.6627921001432</v>
      </c>
      <c r="I62" s="117">
        <f t="shared" si="21"/>
        <v>3520.9723037934436</v>
      </c>
      <c r="J62" s="117">
        <f t="shared" si="21"/>
        <v>3405.7854119738654</v>
      </c>
      <c r="K62" s="117">
        <f t="shared" si="21"/>
        <v>3570.4556136008991</v>
      </c>
      <c r="L62" s="117">
        <f t="shared" si="21"/>
        <v>4108.6990805576934</v>
      </c>
      <c r="M62" s="117">
        <f t="shared" si="21"/>
        <v>3508.0318395596123</v>
      </c>
      <c r="N62" s="117">
        <f t="shared" si="21"/>
        <v>3442.3611222932327</v>
      </c>
      <c r="O62" s="117">
        <f t="shared" si="21"/>
        <v>3399.8388289044501</v>
      </c>
      <c r="P62" s="117">
        <f t="shared" si="21"/>
        <v>2589.8545903949971</v>
      </c>
      <c r="Q62" s="117">
        <f t="shared" si="21"/>
        <v>2605.2956167974694</v>
      </c>
      <c r="R62" s="117">
        <f t="shared" ref="R62:V62" si="22">R63+R66+R68+R77</f>
        <v>2719.0439504901196</v>
      </c>
      <c r="S62" s="117">
        <f t="shared" si="22"/>
        <v>2625.8162447639866</v>
      </c>
      <c r="T62" s="117">
        <f t="shared" si="22"/>
        <v>2373.1066983654359</v>
      </c>
      <c r="U62" s="117">
        <f t="shared" si="22"/>
        <v>2170.9988307707035</v>
      </c>
      <c r="V62" s="117">
        <f t="shared" si="22"/>
        <v>2114.758961324314</v>
      </c>
      <c r="W62" s="117">
        <f t="shared" ref="W62:Y62" si="23">W63+W66+W68+W77</f>
        <v>2070.0554273403004</v>
      </c>
      <c r="X62" s="117">
        <f t="shared" si="23"/>
        <v>1374.9342836530986</v>
      </c>
      <c r="Y62" s="117">
        <f t="shared" si="23"/>
        <v>928.21333102937433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3599.8119129001934</v>
      </c>
      <c r="D63" s="122">
        <f t="shared" si="24"/>
        <v>3274.3037205262967</v>
      </c>
      <c r="E63" s="122">
        <f t="shared" si="24"/>
        <v>3383.5638261063427</v>
      </c>
      <c r="F63" s="122">
        <f t="shared" si="24"/>
        <v>3246.4489727573969</v>
      </c>
      <c r="G63" s="122">
        <f t="shared" si="24"/>
        <v>3115.7727511351263</v>
      </c>
      <c r="H63" s="122">
        <f t="shared" si="24"/>
        <v>3155.0980692967637</v>
      </c>
      <c r="I63" s="122">
        <f t="shared" si="24"/>
        <v>2906.0469713329608</v>
      </c>
      <c r="J63" s="122">
        <f t="shared" si="24"/>
        <v>2882.5453484222526</v>
      </c>
      <c r="K63" s="122">
        <f t="shared" si="24"/>
        <v>2966.159458098688</v>
      </c>
      <c r="L63" s="122">
        <f t="shared" si="24"/>
        <v>3480.0452169264859</v>
      </c>
      <c r="M63" s="122">
        <f t="shared" si="24"/>
        <v>2970.5921847212171</v>
      </c>
      <c r="N63" s="122">
        <f t="shared" si="24"/>
        <v>2944.0392177133549</v>
      </c>
      <c r="O63" s="122">
        <f t="shared" si="24"/>
        <v>2873.9777028002545</v>
      </c>
      <c r="P63" s="122">
        <f t="shared" si="24"/>
        <v>2143.3280536401694</v>
      </c>
      <c r="Q63" s="122">
        <f t="shared" si="24"/>
        <v>2128.0223365703596</v>
      </c>
      <c r="R63" s="122">
        <f t="shared" ref="R63:V63" si="25">SUM(R64:R65)</f>
        <v>2210.3202592910893</v>
      </c>
      <c r="S63" s="122">
        <f t="shared" si="25"/>
        <v>2098.2998995700082</v>
      </c>
      <c r="T63" s="122">
        <f t="shared" si="25"/>
        <v>1883.9283211607833</v>
      </c>
      <c r="U63" s="122">
        <f t="shared" si="25"/>
        <v>1714.5044792174951</v>
      </c>
      <c r="V63" s="122">
        <f t="shared" si="25"/>
        <v>1647.2782929976697</v>
      </c>
      <c r="W63" s="122">
        <f t="shared" ref="W63:Y63" si="26">SUM(W64:W65)</f>
        <v>1583.625662405196</v>
      </c>
      <c r="X63" s="122">
        <f t="shared" si="26"/>
        <v>1039.1467318028861</v>
      </c>
      <c r="Y63" s="122">
        <f t="shared" si="26"/>
        <v>645.05886356455483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3599.8119129001934</v>
      </c>
      <c r="D64" s="98">
        <v>3274.3037205262967</v>
      </c>
      <c r="E64" s="98">
        <v>3383.5638261063427</v>
      </c>
      <c r="F64" s="98">
        <v>3246.4489727573969</v>
      </c>
      <c r="G64" s="98">
        <v>3115.7727511351263</v>
      </c>
      <c r="H64" s="98">
        <v>3155.0980692967637</v>
      </c>
      <c r="I64" s="98">
        <v>2906.0469713329608</v>
      </c>
      <c r="J64" s="98">
        <v>2882.5453484222526</v>
      </c>
      <c r="K64" s="98">
        <v>2966.159458098688</v>
      </c>
      <c r="L64" s="98">
        <v>3480.0452169264859</v>
      </c>
      <c r="M64" s="98">
        <v>2970.5921847212171</v>
      </c>
      <c r="N64" s="98">
        <v>2944.0392177133549</v>
      </c>
      <c r="O64" s="98">
        <v>2873.9777028002545</v>
      </c>
      <c r="P64" s="98">
        <v>2143.3280536401694</v>
      </c>
      <c r="Q64" s="98">
        <v>2128.0223365703596</v>
      </c>
      <c r="R64" s="98">
        <v>2210.3202592910893</v>
      </c>
      <c r="S64" s="98">
        <v>2098.2998995700082</v>
      </c>
      <c r="T64" s="98">
        <v>1883.9283211607833</v>
      </c>
      <c r="U64" s="98">
        <v>1714.5044792174951</v>
      </c>
      <c r="V64" s="98">
        <v>1647.2782929976697</v>
      </c>
      <c r="W64" s="98">
        <v>1583.625662405196</v>
      </c>
      <c r="X64" s="98">
        <v>1039.1467318028861</v>
      </c>
      <c r="Y64" s="98">
        <v>645.05886356455483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442.60801509690418</v>
      </c>
      <c r="D68" s="122">
        <v>434.44763287860553</v>
      </c>
      <c r="E68" s="122">
        <v>438.05456022448953</v>
      </c>
      <c r="F68" s="122">
        <v>406.90811317180697</v>
      </c>
      <c r="G68" s="122">
        <v>412.32068291441726</v>
      </c>
      <c r="H68" s="122">
        <v>448.22473051086001</v>
      </c>
      <c r="I68" s="122">
        <v>419.40048266911117</v>
      </c>
      <c r="J68" s="122">
        <v>338.37525667260724</v>
      </c>
      <c r="K68" s="122">
        <v>388.98219924704068</v>
      </c>
      <c r="L68" s="122">
        <v>409.54151077248895</v>
      </c>
      <c r="M68" s="122">
        <v>330.93694681041313</v>
      </c>
      <c r="N68" s="122">
        <v>290.42197454075534</v>
      </c>
      <c r="O68" s="122">
        <v>322.0146674942925</v>
      </c>
      <c r="P68" s="122">
        <v>264.22528767282449</v>
      </c>
      <c r="Q68" s="122">
        <v>269.09133311670524</v>
      </c>
      <c r="R68" s="122">
        <v>288.60915656783533</v>
      </c>
      <c r="S68" s="122">
        <v>313.3748268674027</v>
      </c>
      <c r="T68" s="122">
        <v>293.84649626941689</v>
      </c>
      <c r="U68" s="122">
        <v>274.64674621235264</v>
      </c>
      <c r="V68" s="122">
        <v>279.02233797141213</v>
      </c>
      <c r="W68" s="122">
        <v>265.93802299774609</v>
      </c>
      <c r="X68" s="122">
        <v>181.78585911705446</v>
      </c>
      <c r="Y68" s="122">
        <v>136.18132630227151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469.96247113071558</v>
      </c>
      <c r="D69" s="98">
        <v>443.7311095562896</v>
      </c>
      <c r="E69" s="98">
        <v>465.54164112938156</v>
      </c>
      <c r="F69" s="98">
        <v>444.90242451798656</v>
      </c>
      <c r="G69" s="98">
        <v>465.99475351514474</v>
      </c>
      <c r="H69" s="98">
        <v>448.3789289394598</v>
      </c>
      <c r="I69" s="98">
        <v>419.66560825407299</v>
      </c>
      <c r="J69" s="98">
        <v>411.82124285082023</v>
      </c>
      <c r="K69" s="98">
        <v>389.35989309553435</v>
      </c>
      <c r="L69" s="98">
        <v>410.11143527335628</v>
      </c>
      <c r="M69" s="98">
        <v>342.34917735318248</v>
      </c>
      <c r="N69" s="98">
        <v>333.46505930661164</v>
      </c>
      <c r="O69" s="98">
        <v>322.25730506450748</v>
      </c>
      <c r="P69" s="98">
        <v>281.99210643913966</v>
      </c>
      <c r="Q69" s="98">
        <v>287.00557975214912</v>
      </c>
      <c r="R69" s="98">
        <v>310.27048652523422</v>
      </c>
      <c r="S69" s="98">
        <v>321.8222866892504</v>
      </c>
      <c r="T69" s="98">
        <v>305.49022379882882</v>
      </c>
      <c r="U69" s="98">
        <v>291.52672486988109</v>
      </c>
      <c r="V69" s="98">
        <v>308.63614335130558</v>
      </c>
      <c r="W69" s="98">
        <v>302.57323197390798</v>
      </c>
      <c r="X69" s="98">
        <v>243.3770948920249</v>
      </c>
      <c r="Y69" s="98">
        <v>221.46589017078333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0</v>
      </c>
      <c r="D70" s="98">
        <v>0</v>
      </c>
      <c r="E70" s="98">
        <v>227.59782567177055</v>
      </c>
      <c r="F70" s="98">
        <v>219.01985025991502</v>
      </c>
      <c r="G70" s="98">
        <v>221.70821162013004</v>
      </c>
      <c r="H70" s="98">
        <v>222.92981215314794</v>
      </c>
      <c r="I70" s="98">
        <v>205.4441356049322</v>
      </c>
      <c r="J70" s="98">
        <v>197.94667580893463</v>
      </c>
      <c r="K70" s="98">
        <v>190.19801960709921</v>
      </c>
      <c r="L70" s="98">
        <v>196.03721682900681</v>
      </c>
      <c r="M70" s="98">
        <v>146.32521987711374</v>
      </c>
      <c r="N70" s="98">
        <v>138.75851545505842</v>
      </c>
      <c r="O70" s="98">
        <v>130.73354481144949</v>
      </c>
      <c r="P70" s="98">
        <v>0</v>
      </c>
      <c r="Q70" s="98">
        <v>116.32256291312038</v>
      </c>
      <c r="R70" s="98">
        <v>122.23249818995885</v>
      </c>
      <c r="S70" s="98">
        <v>130.87025848071562</v>
      </c>
      <c r="T70" s="98">
        <v>127.15277103017955</v>
      </c>
      <c r="U70" s="98">
        <v>121.07599745236482</v>
      </c>
      <c r="V70" s="98">
        <v>135.9176876930039</v>
      </c>
      <c r="W70" s="98">
        <v>119.24578654744899</v>
      </c>
      <c r="X70" s="98">
        <v>102.66994841896647</v>
      </c>
      <c r="Y70" s="98">
        <v>82.759498081471648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0</v>
      </c>
      <c r="D71" s="101">
        <v>0</v>
      </c>
      <c r="E71" s="101">
        <v>227.59782567177055</v>
      </c>
      <c r="F71" s="101">
        <v>219.01985025991502</v>
      </c>
      <c r="G71" s="101">
        <v>221.70821162013004</v>
      </c>
      <c r="H71" s="101">
        <v>222.92981215314794</v>
      </c>
      <c r="I71" s="101">
        <v>205.4441356049322</v>
      </c>
      <c r="J71" s="101">
        <v>197.94667580893463</v>
      </c>
      <c r="K71" s="101">
        <v>190.19801960709921</v>
      </c>
      <c r="L71" s="101">
        <v>196.03721682900681</v>
      </c>
      <c r="M71" s="101">
        <v>146.32521987711374</v>
      </c>
      <c r="N71" s="101">
        <v>138.75851545505842</v>
      </c>
      <c r="O71" s="101">
        <v>130.73354481144949</v>
      </c>
      <c r="P71" s="101">
        <v>0</v>
      </c>
      <c r="Q71" s="101">
        <v>116.32256291312038</v>
      </c>
      <c r="R71" s="101">
        <v>122.23249818995885</v>
      </c>
      <c r="S71" s="101">
        <v>130.87025848071562</v>
      </c>
      <c r="T71" s="101">
        <v>127.15277103017955</v>
      </c>
      <c r="U71" s="101">
        <v>121.07599745236482</v>
      </c>
      <c r="V71" s="101">
        <v>135.9176876930039</v>
      </c>
      <c r="W71" s="101">
        <v>119.24578654744899</v>
      </c>
      <c r="X71" s="101">
        <v>102.66994841896647</v>
      </c>
      <c r="Y71" s="101">
        <v>82.759498081471648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187.2129257017713</v>
      </c>
      <c r="D77" s="122">
        <v>198.59624960199201</v>
      </c>
      <c r="E77" s="122">
        <v>204.84526892577452</v>
      </c>
      <c r="F77" s="122">
        <v>201.02918282232426</v>
      </c>
      <c r="G77" s="122">
        <v>198.30437283091538</v>
      </c>
      <c r="H77" s="122">
        <v>228.33999229251947</v>
      </c>
      <c r="I77" s="122">
        <v>195.52484979137171</v>
      </c>
      <c r="J77" s="122">
        <v>184.86480687900558</v>
      </c>
      <c r="K77" s="122">
        <v>215.31395625517058</v>
      </c>
      <c r="L77" s="122">
        <v>219.11235285871845</v>
      </c>
      <c r="M77" s="122">
        <v>206.50270802798195</v>
      </c>
      <c r="N77" s="122">
        <v>207.89993003912255</v>
      </c>
      <c r="O77" s="122">
        <v>203.84645860990287</v>
      </c>
      <c r="P77" s="122">
        <v>182.30124908200349</v>
      </c>
      <c r="Q77" s="122">
        <v>208.18194711040451</v>
      </c>
      <c r="R77" s="122">
        <v>220.11453463119483</v>
      </c>
      <c r="S77" s="122">
        <v>214.14151832657583</v>
      </c>
      <c r="T77" s="122">
        <v>195.33188093523594</v>
      </c>
      <c r="U77" s="122">
        <v>181.84760534085572</v>
      </c>
      <c r="V77" s="122">
        <v>188.45833035523236</v>
      </c>
      <c r="W77" s="122">
        <v>220.4917419373582</v>
      </c>
      <c r="X77" s="122">
        <v>154.00169273315817</v>
      </c>
      <c r="Y77" s="122">
        <v>146.97314116254805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212.93877002357402</v>
      </c>
      <c r="D78" s="98">
        <v>201.94340449972088</v>
      </c>
      <c r="E78" s="98">
        <v>215.82811478451424</v>
      </c>
      <c r="F78" s="98">
        <v>213.61938527191899</v>
      </c>
      <c r="G78" s="98">
        <v>221.82042482670917</v>
      </c>
      <c r="H78" s="98">
        <v>232.34695278562245</v>
      </c>
      <c r="I78" s="98">
        <v>203.39115369350284</v>
      </c>
      <c r="J78" s="98">
        <v>216.20996420649709</v>
      </c>
      <c r="K78" s="98">
        <v>226.98845396946459</v>
      </c>
      <c r="L78" s="98">
        <v>250.96220101246129</v>
      </c>
      <c r="M78" s="98">
        <v>210.80497805563695</v>
      </c>
      <c r="N78" s="98">
        <v>229.55459848808044</v>
      </c>
      <c r="O78" s="98">
        <v>236.05599339759058</v>
      </c>
      <c r="P78" s="98">
        <v>188.34261146165355</v>
      </c>
      <c r="Q78" s="98">
        <v>210.51801502190995</v>
      </c>
      <c r="R78" s="98">
        <v>223.90285819216223</v>
      </c>
      <c r="S78" s="98">
        <v>219.07584471163619</v>
      </c>
      <c r="T78" s="98">
        <v>202.30619609435382</v>
      </c>
      <c r="U78" s="98">
        <v>191.71228289392036</v>
      </c>
      <c r="V78" s="98">
        <v>209.61773181989284</v>
      </c>
      <c r="W78" s="98">
        <v>256.28618739194604</v>
      </c>
      <c r="X78" s="98">
        <v>187.07125053505652</v>
      </c>
      <c r="Y78" s="98">
        <v>200.17882357800642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17.894417530298142</v>
      </c>
      <c r="D81" s="117">
        <f t="shared" si="28"/>
        <v>6.7649506340085539</v>
      </c>
      <c r="E81" s="117">
        <f t="shared" si="28"/>
        <v>5.9934317700643227</v>
      </c>
      <c r="F81" s="117">
        <f t="shared" si="28"/>
        <v>8.6487780219206432</v>
      </c>
      <c r="G81" s="117">
        <f t="shared" si="28"/>
        <v>2.9391680339702502</v>
      </c>
      <c r="H81" s="117">
        <f t="shared" si="28"/>
        <v>8.5092652235180974</v>
      </c>
      <c r="I81" s="117">
        <f t="shared" si="28"/>
        <v>0.19453053735291728</v>
      </c>
      <c r="J81" s="117">
        <f t="shared" si="28"/>
        <v>3.152515169809246</v>
      </c>
      <c r="K81" s="117">
        <f t="shared" si="28"/>
        <v>2.2123260132223996</v>
      </c>
      <c r="L81" s="117">
        <f t="shared" si="28"/>
        <v>5.9526406252955368</v>
      </c>
      <c r="M81" s="117">
        <f t="shared" si="28"/>
        <v>16.772847664764154</v>
      </c>
      <c r="N81" s="117">
        <f t="shared" si="28"/>
        <v>20.044661931510465</v>
      </c>
      <c r="O81" s="117">
        <f t="shared" si="28"/>
        <v>8.804701541974719</v>
      </c>
      <c r="P81" s="117">
        <f t="shared" si="28"/>
        <v>13.541143879736236</v>
      </c>
      <c r="Q81" s="117">
        <f t="shared" si="28"/>
        <v>3.1817330961318411</v>
      </c>
      <c r="R81" s="117">
        <f t="shared" ref="R81:V81" si="29">R82+R85+R87+R100</f>
        <v>0.22563525537520049</v>
      </c>
      <c r="S81" s="117">
        <f t="shared" si="29"/>
        <v>5.0020799150011088</v>
      </c>
      <c r="T81" s="117">
        <f t="shared" si="29"/>
        <v>9.9294890788649273</v>
      </c>
      <c r="U81" s="117">
        <f t="shared" si="29"/>
        <v>9.1544284478101989</v>
      </c>
      <c r="V81" s="117">
        <f t="shared" si="29"/>
        <v>8.5300014340933146</v>
      </c>
      <c r="W81" s="117">
        <f t="shared" ref="W81:Y81" si="30">W82+W85+W87+W100</f>
        <v>0.37085054194350942</v>
      </c>
      <c r="X81" s="117">
        <f t="shared" si="30"/>
        <v>0.39541277692511606</v>
      </c>
      <c r="Y81" s="117">
        <f t="shared" si="30"/>
        <v>0.365150284333492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0</v>
      </c>
      <c r="D87" s="122">
        <v>0</v>
      </c>
      <c r="E87" s="122">
        <v>0</v>
      </c>
      <c r="F87" s="122">
        <v>0</v>
      </c>
      <c r="G87" s="122">
        <v>0</v>
      </c>
      <c r="H87" s="122">
        <v>0</v>
      </c>
      <c r="I87" s="122">
        <v>0</v>
      </c>
      <c r="J87" s="122">
        <v>0</v>
      </c>
      <c r="K87" s="122">
        <v>0</v>
      </c>
      <c r="L87" s="122">
        <v>0</v>
      </c>
      <c r="M87" s="122">
        <v>0</v>
      </c>
      <c r="N87" s="122">
        <v>0</v>
      </c>
      <c r="O87" s="122">
        <v>0</v>
      </c>
      <c r="P87" s="122">
        <v>0</v>
      </c>
      <c r="Q87" s="122">
        <v>0</v>
      </c>
      <c r="R87" s="122">
        <v>0</v>
      </c>
      <c r="S87" s="122">
        <v>0</v>
      </c>
      <c r="T87" s="122">
        <v>0</v>
      </c>
      <c r="U87" s="122">
        <v>0</v>
      </c>
      <c r="V87" s="122">
        <v>0</v>
      </c>
      <c r="W87" s="122">
        <v>0</v>
      </c>
      <c r="X87" s="122">
        <v>0</v>
      </c>
      <c r="Y87" s="122">
        <v>0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0</v>
      </c>
      <c r="D92" s="101">
        <v>0</v>
      </c>
      <c r="E92" s="101">
        <v>0</v>
      </c>
      <c r="F92" s="101">
        <v>0</v>
      </c>
      <c r="G92" s="101">
        <v>0</v>
      </c>
      <c r="H92" s="101">
        <v>0</v>
      </c>
      <c r="I92" s="101">
        <v>0</v>
      </c>
      <c r="J92" s="101">
        <v>0</v>
      </c>
      <c r="K92" s="101">
        <v>0</v>
      </c>
      <c r="L92" s="101">
        <v>0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0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0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17.894417530298142</v>
      </c>
      <c r="D100" s="122">
        <v>6.7649506340085539</v>
      </c>
      <c r="E100" s="122">
        <v>5.9934317700643227</v>
      </c>
      <c r="F100" s="122">
        <v>8.6487780219206432</v>
      </c>
      <c r="G100" s="122">
        <v>2.9391680339702502</v>
      </c>
      <c r="H100" s="122">
        <v>8.5092652235180974</v>
      </c>
      <c r="I100" s="122">
        <v>0.19453053735291728</v>
      </c>
      <c r="J100" s="122">
        <v>3.152515169809246</v>
      </c>
      <c r="K100" s="122">
        <v>2.2123260132223996</v>
      </c>
      <c r="L100" s="122">
        <v>5.9526406252955368</v>
      </c>
      <c r="M100" s="122">
        <v>16.772847664764154</v>
      </c>
      <c r="N100" s="122">
        <v>20.044661931510465</v>
      </c>
      <c r="O100" s="122">
        <v>8.804701541974719</v>
      </c>
      <c r="P100" s="122">
        <v>13.541143879736236</v>
      </c>
      <c r="Q100" s="122">
        <v>3.1817330961318411</v>
      </c>
      <c r="R100" s="122">
        <v>0.22563525537520049</v>
      </c>
      <c r="S100" s="122">
        <v>5.0020799150011088</v>
      </c>
      <c r="T100" s="122">
        <v>9.9294890788649273</v>
      </c>
      <c r="U100" s="122">
        <v>9.1544284478101989</v>
      </c>
      <c r="V100" s="122">
        <v>8.5300014340933146</v>
      </c>
      <c r="W100" s="122">
        <v>0.37085054194350942</v>
      </c>
      <c r="X100" s="122">
        <v>0.39541277692511606</v>
      </c>
      <c r="Y100" s="122">
        <v>0.365150284333492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246.85443829782312</v>
      </c>
      <c r="D102" s="98">
        <v>231.13709311497331</v>
      </c>
      <c r="E102" s="98">
        <v>228.33370962449433</v>
      </c>
      <c r="F102" s="98">
        <v>268.59776434881371</v>
      </c>
      <c r="G102" s="98">
        <v>210.67936127235541</v>
      </c>
      <c r="H102" s="98">
        <v>254.84880542555464</v>
      </c>
      <c r="I102" s="98">
        <v>259.94585168641191</v>
      </c>
      <c r="J102" s="98">
        <v>205.02557546586087</v>
      </c>
      <c r="K102" s="98">
        <v>61.765750585371329</v>
      </c>
      <c r="L102" s="98">
        <v>210.15031936968421</v>
      </c>
      <c r="M102" s="98">
        <v>274.76883657792666</v>
      </c>
      <c r="N102" s="98">
        <v>284.97718455982488</v>
      </c>
      <c r="O102" s="98">
        <v>209.75664122178478</v>
      </c>
      <c r="P102" s="98">
        <v>310.56143398197457</v>
      </c>
      <c r="Q102" s="98">
        <v>256.79061437908081</v>
      </c>
      <c r="R102" s="98">
        <v>198.61543354402022</v>
      </c>
      <c r="S102" s="98">
        <v>206.54466859436789</v>
      </c>
      <c r="T102" s="98">
        <v>252.9608851507046</v>
      </c>
      <c r="U102" s="98">
        <v>223.88039394531913</v>
      </c>
      <c r="V102" s="98">
        <v>272.34994552103421</v>
      </c>
      <c r="W102" s="98">
        <v>235.38357323378298</v>
      </c>
      <c r="X102" s="98">
        <v>201.07712033142786</v>
      </c>
      <c r="Y102" s="98">
        <v>226.06398777285833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18.1162361183648</v>
      </c>
      <c r="D124" s="117">
        <f t="shared" si="42"/>
        <v>6.9123907665397013</v>
      </c>
      <c r="E124" s="117">
        <f t="shared" si="42"/>
        <v>6.1449031035036805</v>
      </c>
      <c r="F124" s="117">
        <f t="shared" si="42"/>
        <v>8.8716107456983089</v>
      </c>
      <c r="G124" s="117">
        <f t="shared" si="42"/>
        <v>3.0235438499446299</v>
      </c>
      <c r="H124" s="117">
        <f t="shared" si="42"/>
        <v>8.752182065601195</v>
      </c>
      <c r="I124" s="117">
        <f t="shared" si="42"/>
        <v>0.1948727786409685</v>
      </c>
      <c r="J124" s="117">
        <f t="shared" si="42"/>
        <v>3.2926535864855073</v>
      </c>
      <c r="K124" s="117">
        <f t="shared" si="42"/>
        <v>2.2923611276032685</v>
      </c>
      <c r="L124" s="117">
        <f t="shared" si="42"/>
        <v>6.1264002572211247</v>
      </c>
      <c r="M124" s="117">
        <f t="shared" si="42"/>
        <v>17.259541009205158</v>
      </c>
      <c r="N124" s="117">
        <f t="shared" si="42"/>
        <v>20.702113472105456</v>
      </c>
      <c r="O124" s="117">
        <f t="shared" si="42"/>
        <v>9.130560920157162</v>
      </c>
      <c r="P124" s="117">
        <f t="shared" si="42"/>
        <v>14.314374066943774</v>
      </c>
      <c r="Q124" s="117">
        <f t="shared" si="42"/>
        <v>3.2815486855141054</v>
      </c>
      <c r="R124" s="117">
        <f t="shared" ref="R124:V124" si="43">R125+R128+R130+R139</f>
        <v>0.23818694674126165</v>
      </c>
      <c r="S124" s="117">
        <f t="shared" si="43"/>
        <v>5.1911532843439288</v>
      </c>
      <c r="T124" s="117">
        <f t="shared" si="43"/>
        <v>10.195140386473096</v>
      </c>
      <c r="U124" s="117">
        <f t="shared" si="43"/>
        <v>9.3502415724229344</v>
      </c>
      <c r="V124" s="117">
        <f t="shared" si="43"/>
        <v>8.6636605834586753</v>
      </c>
      <c r="W124" s="117">
        <f t="shared" ref="W124:Y124" si="44">W125+W128+W130+W139</f>
        <v>0.37310135834018965</v>
      </c>
      <c r="X124" s="117">
        <f t="shared" si="44"/>
        <v>0.4012216713726382</v>
      </c>
      <c r="Y124" s="117">
        <f t="shared" si="44"/>
        <v>0.36744388661378963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18.1162361183648</v>
      </c>
      <c r="D139" s="122">
        <v>6.9123907665397013</v>
      </c>
      <c r="E139" s="122">
        <v>6.1449031035036805</v>
      </c>
      <c r="F139" s="122">
        <v>8.8716107456983089</v>
      </c>
      <c r="G139" s="122">
        <v>3.0235438499446299</v>
      </c>
      <c r="H139" s="122">
        <v>8.752182065601195</v>
      </c>
      <c r="I139" s="122">
        <v>0.1948727786409685</v>
      </c>
      <c r="J139" s="122">
        <v>3.2926535864855073</v>
      </c>
      <c r="K139" s="122">
        <v>2.2923611276032685</v>
      </c>
      <c r="L139" s="122">
        <v>6.1264002572211247</v>
      </c>
      <c r="M139" s="122">
        <v>17.259541009205158</v>
      </c>
      <c r="N139" s="122">
        <v>20.702113472105456</v>
      </c>
      <c r="O139" s="122">
        <v>9.130560920157162</v>
      </c>
      <c r="P139" s="122">
        <v>14.314374066943774</v>
      </c>
      <c r="Q139" s="122">
        <v>3.2815486855141054</v>
      </c>
      <c r="R139" s="122">
        <v>0.23818694674126165</v>
      </c>
      <c r="S139" s="122">
        <v>5.1911532843439288</v>
      </c>
      <c r="T139" s="122">
        <v>10.195140386473096</v>
      </c>
      <c r="U139" s="122">
        <v>9.3502415724229344</v>
      </c>
      <c r="V139" s="122">
        <v>8.6636605834586753</v>
      </c>
      <c r="W139" s="122">
        <v>0.37310135834018965</v>
      </c>
      <c r="X139" s="122">
        <v>0.4012216713726382</v>
      </c>
      <c r="Y139" s="122">
        <v>0.36744388661378963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246.85443829782312</v>
      </c>
      <c r="D140" s="98">
        <v>231.13709311497334</v>
      </c>
      <c r="E140" s="98">
        <v>228.33370962449436</v>
      </c>
      <c r="F140" s="98">
        <v>268.59776434881377</v>
      </c>
      <c r="G140" s="98">
        <v>210.67936127235544</v>
      </c>
      <c r="H140" s="98">
        <v>254.8488054255547</v>
      </c>
      <c r="I140" s="98">
        <v>259.94585168641191</v>
      </c>
      <c r="J140" s="98">
        <v>205.02557546586087</v>
      </c>
      <c r="K140" s="98">
        <v>61.765750585371315</v>
      </c>
      <c r="L140" s="98">
        <v>210.15031936968421</v>
      </c>
      <c r="M140" s="98">
        <v>274.76883657792666</v>
      </c>
      <c r="N140" s="98">
        <v>284.97718455982482</v>
      </c>
      <c r="O140" s="98">
        <v>209.75664122178475</v>
      </c>
      <c r="P140" s="98">
        <v>310.56143398197452</v>
      </c>
      <c r="Q140" s="98">
        <v>256.79061437908081</v>
      </c>
      <c r="R140" s="98">
        <v>198.61543354402022</v>
      </c>
      <c r="S140" s="98">
        <v>206.54466859436786</v>
      </c>
      <c r="T140" s="98">
        <v>252.96088515070457</v>
      </c>
      <c r="U140" s="98">
        <v>223.88039394531916</v>
      </c>
      <c r="V140" s="98">
        <v>272.34994552103427</v>
      </c>
      <c r="W140" s="98">
        <v>235.38357323378293</v>
      </c>
      <c r="X140" s="98">
        <v>201.07712033142786</v>
      </c>
      <c r="Y140" s="98">
        <v>226.0639877728583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18.096802238203406</v>
      </c>
      <c r="D143" s="117">
        <f t="shared" si="49"/>
        <v>6.9298872524416124</v>
      </c>
      <c r="E143" s="117">
        <f t="shared" si="49"/>
        <v>6.1182666030143187</v>
      </c>
      <c r="F143" s="117">
        <f t="shared" si="49"/>
        <v>8.8585448105084783</v>
      </c>
      <c r="G143" s="117">
        <f t="shared" si="49"/>
        <v>3.0138450580914671</v>
      </c>
      <c r="H143" s="117">
        <f t="shared" si="49"/>
        <v>8.7565764144692988</v>
      </c>
      <c r="I143" s="117">
        <f t="shared" si="49"/>
        <v>0.2140793507814798</v>
      </c>
      <c r="J143" s="117">
        <f t="shared" si="49"/>
        <v>3.2976936708319275</v>
      </c>
      <c r="K143" s="117">
        <f t="shared" si="49"/>
        <v>2.2983779608541361</v>
      </c>
      <c r="L143" s="117">
        <f t="shared" si="49"/>
        <v>6.1474091256570675</v>
      </c>
      <c r="M143" s="117">
        <f t="shared" si="49"/>
        <v>17.275257236396424</v>
      </c>
      <c r="N143" s="117">
        <f t="shared" si="49"/>
        <v>20.71543384816016</v>
      </c>
      <c r="O143" s="117">
        <f t="shared" si="49"/>
        <v>9.1176698315780005</v>
      </c>
      <c r="P143" s="117">
        <f t="shared" si="49"/>
        <v>14.303723769816818</v>
      </c>
      <c r="Q143" s="117">
        <f t="shared" si="49"/>
        <v>3.2755968133394551</v>
      </c>
      <c r="R143" s="117">
        <f t="shared" ref="R143:V143" si="50">R144+R146+R148+R157</f>
        <v>0.24278636648686361</v>
      </c>
      <c r="S143" s="117">
        <f t="shared" si="50"/>
        <v>5.196092291682211</v>
      </c>
      <c r="T143" s="117">
        <f t="shared" si="50"/>
        <v>10.194546435562273</v>
      </c>
      <c r="U143" s="117">
        <f t="shared" si="50"/>
        <v>9.3467488596500754</v>
      </c>
      <c r="V143" s="117">
        <f t="shared" si="50"/>
        <v>8.6547988096609938</v>
      </c>
      <c r="W143" s="117">
        <f t="shared" ref="W143:Y143" si="51">W144+W146+W148+W157</f>
        <v>0.37583198664183765</v>
      </c>
      <c r="X143" s="117">
        <f t="shared" si="51"/>
        <v>0.39932822552834746</v>
      </c>
      <c r="Y143" s="117">
        <f t="shared" si="51"/>
        <v>0.36913428402154036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0</v>
      </c>
      <c r="D148" s="122">
        <v>0</v>
      </c>
      <c r="E148" s="122">
        <v>0</v>
      </c>
      <c r="F148" s="122">
        <v>0</v>
      </c>
      <c r="G148" s="122">
        <v>0</v>
      </c>
      <c r="H148" s="122">
        <v>0</v>
      </c>
      <c r="I148" s="122">
        <v>0</v>
      </c>
      <c r="J148" s="122">
        <v>0</v>
      </c>
      <c r="K148" s="122">
        <v>0</v>
      </c>
      <c r="L148" s="122">
        <v>0</v>
      </c>
      <c r="M148" s="122">
        <v>0</v>
      </c>
      <c r="N148" s="122">
        <v>0</v>
      </c>
      <c r="O148" s="122">
        <v>0</v>
      </c>
      <c r="P148" s="122">
        <v>0</v>
      </c>
      <c r="Q148" s="122">
        <v>0</v>
      </c>
      <c r="R148" s="122">
        <v>0</v>
      </c>
      <c r="S148" s="122">
        <v>0</v>
      </c>
      <c r="T148" s="122">
        <v>0</v>
      </c>
      <c r="U148" s="122">
        <v>0</v>
      </c>
      <c r="V148" s="122">
        <v>0</v>
      </c>
      <c r="W148" s="122">
        <v>0</v>
      </c>
      <c r="X148" s="122">
        <v>0</v>
      </c>
      <c r="Y148" s="122">
        <v>0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0</v>
      </c>
      <c r="D149" s="98">
        <v>0</v>
      </c>
      <c r="E149" s="98">
        <v>0</v>
      </c>
      <c r="F149" s="98">
        <v>0</v>
      </c>
      <c r="G149" s="98">
        <v>0</v>
      </c>
      <c r="H149" s="98">
        <v>0</v>
      </c>
      <c r="I149" s="98">
        <v>0</v>
      </c>
      <c r="J149" s="98">
        <v>0</v>
      </c>
      <c r="K149" s="98">
        <v>0</v>
      </c>
      <c r="L149" s="98">
        <v>0</v>
      </c>
      <c r="M149" s="98">
        <v>0</v>
      </c>
      <c r="N149" s="98">
        <v>0</v>
      </c>
      <c r="O149" s="98">
        <v>0</v>
      </c>
      <c r="P149" s="98">
        <v>0</v>
      </c>
      <c r="Q149" s="98">
        <v>0</v>
      </c>
      <c r="R149" s="98">
        <v>0</v>
      </c>
      <c r="S149" s="98">
        <v>0</v>
      </c>
      <c r="T149" s="98">
        <v>0</v>
      </c>
      <c r="U149" s="98">
        <v>0</v>
      </c>
      <c r="V149" s="98">
        <v>0</v>
      </c>
      <c r="W149" s="98">
        <v>0</v>
      </c>
      <c r="X149" s="98">
        <v>0</v>
      </c>
      <c r="Y149" s="98">
        <v>0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18.096802238203406</v>
      </c>
      <c r="D157" s="122">
        <v>6.9298872524416124</v>
      </c>
      <c r="E157" s="122">
        <v>6.1182666030143187</v>
      </c>
      <c r="F157" s="122">
        <v>8.8585448105084783</v>
      </c>
      <c r="G157" s="122">
        <v>3.0138450580914671</v>
      </c>
      <c r="H157" s="122">
        <v>8.7565764144692988</v>
      </c>
      <c r="I157" s="122">
        <v>0.2140793507814798</v>
      </c>
      <c r="J157" s="122">
        <v>3.2976936708319275</v>
      </c>
      <c r="K157" s="122">
        <v>2.2983779608541361</v>
      </c>
      <c r="L157" s="122">
        <v>6.1474091256570675</v>
      </c>
      <c r="M157" s="122">
        <v>17.275257236396424</v>
      </c>
      <c r="N157" s="122">
        <v>20.71543384816016</v>
      </c>
      <c r="O157" s="122">
        <v>9.1176698315780005</v>
      </c>
      <c r="P157" s="122">
        <v>14.303723769816818</v>
      </c>
      <c r="Q157" s="122">
        <v>3.2755968133394551</v>
      </c>
      <c r="R157" s="122">
        <v>0.24278636648686361</v>
      </c>
      <c r="S157" s="122">
        <v>5.196092291682211</v>
      </c>
      <c r="T157" s="122">
        <v>10.194546435562273</v>
      </c>
      <c r="U157" s="122">
        <v>9.3467488596500754</v>
      </c>
      <c r="V157" s="122">
        <v>8.6547988096609938</v>
      </c>
      <c r="W157" s="122">
        <v>0.37583198664183765</v>
      </c>
      <c r="X157" s="122">
        <v>0.39932822552834746</v>
      </c>
      <c r="Y157" s="122">
        <v>0.36913428402154036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246.85443829782312</v>
      </c>
      <c r="D158" s="98">
        <v>231.13709311497328</v>
      </c>
      <c r="E158" s="98">
        <v>228.33370962449436</v>
      </c>
      <c r="F158" s="98">
        <v>268.59776434881371</v>
      </c>
      <c r="G158" s="98">
        <v>210.67936127235544</v>
      </c>
      <c r="H158" s="98">
        <v>254.84880542555464</v>
      </c>
      <c r="I158" s="98">
        <v>259.94585168641186</v>
      </c>
      <c r="J158" s="98">
        <v>205.02557546586087</v>
      </c>
      <c r="K158" s="98">
        <v>61.765750585371322</v>
      </c>
      <c r="L158" s="98">
        <v>210.15031936968418</v>
      </c>
      <c r="M158" s="98">
        <v>274.76883657792661</v>
      </c>
      <c r="N158" s="98">
        <v>284.97718455982488</v>
      </c>
      <c r="O158" s="98">
        <v>209.7566412217848</v>
      </c>
      <c r="P158" s="98">
        <v>310.56143398197452</v>
      </c>
      <c r="Q158" s="98">
        <v>256.79061437908075</v>
      </c>
      <c r="R158" s="98">
        <v>198.61543354402022</v>
      </c>
      <c r="S158" s="98">
        <v>206.54466859436789</v>
      </c>
      <c r="T158" s="98">
        <v>252.96088515070454</v>
      </c>
      <c r="U158" s="98">
        <v>223.88039394531913</v>
      </c>
      <c r="V158" s="98">
        <v>272.34994552103427</v>
      </c>
      <c r="W158" s="98">
        <v>235.38357323378293</v>
      </c>
      <c r="X158" s="98">
        <v>201.07712033142789</v>
      </c>
      <c r="Y158" s="98">
        <v>226.06398777285833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18.129901623645203</v>
      </c>
      <c r="D161" s="117">
        <f t="shared" si="54"/>
        <v>6.9296420566384649</v>
      </c>
      <c r="E161" s="117">
        <f t="shared" si="54"/>
        <v>6.1471033804487361</v>
      </c>
      <c r="F161" s="117">
        <f t="shared" si="54"/>
        <v>8.8845096299666686</v>
      </c>
      <c r="G161" s="117">
        <f t="shared" si="54"/>
        <v>3.000047061840601</v>
      </c>
      <c r="H161" s="117">
        <f t="shared" si="54"/>
        <v>8.7642382248620763</v>
      </c>
      <c r="I161" s="117">
        <f t="shared" si="54"/>
        <v>0.20630623149715227</v>
      </c>
      <c r="J161" s="117">
        <f t="shared" si="54"/>
        <v>3.1542396225517058</v>
      </c>
      <c r="K161" s="117">
        <f t="shared" si="54"/>
        <v>0</v>
      </c>
      <c r="L161" s="117">
        <f t="shared" si="54"/>
        <v>6.2465063082284038</v>
      </c>
      <c r="M161" s="117">
        <f t="shared" si="54"/>
        <v>17.276334721958211</v>
      </c>
      <c r="N161" s="117">
        <f t="shared" si="54"/>
        <v>20.667801390670704</v>
      </c>
      <c r="O161" s="117">
        <f t="shared" si="54"/>
        <v>9.1450683646248141</v>
      </c>
      <c r="P161" s="117">
        <f t="shared" si="54"/>
        <v>14.345934627812502</v>
      </c>
      <c r="Q161" s="117">
        <f t="shared" si="54"/>
        <v>3.2653943842711182</v>
      </c>
      <c r="R161" s="117">
        <f t="shared" ref="R161:V161" si="55">R162+R164+R166+R175</f>
        <v>0.24426604289371168</v>
      </c>
      <c r="S161" s="117">
        <f t="shared" si="55"/>
        <v>5.1738282179208825</v>
      </c>
      <c r="T161" s="117">
        <f t="shared" si="55"/>
        <v>10.206620608082011</v>
      </c>
      <c r="U161" s="117">
        <f t="shared" si="55"/>
        <v>9.3649315114381864</v>
      </c>
      <c r="V161" s="117">
        <f t="shared" si="55"/>
        <v>8.7176031127041878</v>
      </c>
      <c r="W161" s="117">
        <f t="shared" ref="W161:Y161" si="56">W162+W164+W166+W175</f>
        <v>0</v>
      </c>
      <c r="X161" s="117">
        <f t="shared" si="56"/>
        <v>0</v>
      </c>
      <c r="Y161" s="117">
        <f t="shared" si="56"/>
        <v>0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0</v>
      </c>
      <c r="D166" s="122">
        <v>0</v>
      </c>
      <c r="E166" s="122">
        <v>0</v>
      </c>
      <c r="F166" s="122">
        <v>0</v>
      </c>
      <c r="G166" s="122">
        <v>0</v>
      </c>
      <c r="H166" s="122">
        <v>0</v>
      </c>
      <c r="I166" s="122">
        <v>0</v>
      </c>
      <c r="J166" s="122">
        <v>0</v>
      </c>
      <c r="K166" s="122">
        <v>0</v>
      </c>
      <c r="L166" s="122">
        <v>0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0</v>
      </c>
      <c r="X166" s="122">
        <v>0</v>
      </c>
      <c r="Y166" s="122">
        <v>0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0</v>
      </c>
      <c r="D167" s="98">
        <v>0</v>
      </c>
      <c r="E167" s="98">
        <v>0</v>
      </c>
      <c r="F167" s="98">
        <v>0</v>
      </c>
      <c r="G167" s="98">
        <v>0</v>
      </c>
      <c r="H167" s="98">
        <v>0</v>
      </c>
      <c r="I167" s="98">
        <v>0</v>
      </c>
      <c r="J167" s="98">
        <v>0</v>
      </c>
      <c r="K167" s="98">
        <v>0</v>
      </c>
      <c r="L167" s="98">
        <v>0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0</v>
      </c>
      <c r="X167" s="98">
        <v>0</v>
      </c>
      <c r="Y167" s="98">
        <v>0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18.129901623645203</v>
      </c>
      <c r="D175" s="122">
        <v>6.9296420566384649</v>
      </c>
      <c r="E175" s="122">
        <v>6.1471033804487361</v>
      </c>
      <c r="F175" s="122">
        <v>8.8845096299666686</v>
      </c>
      <c r="G175" s="122">
        <v>3.000047061840601</v>
      </c>
      <c r="H175" s="122">
        <v>8.7642382248620763</v>
      </c>
      <c r="I175" s="122">
        <v>0.20630623149715227</v>
      </c>
      <c r="J175" s="122">
        <v>3.1542396225517058</v>
      </c>
      <c r="K175" s="122">
        <v>0</v>
      </c>
      <c r="L175" s="122">
        <v>6.2465063082284038</v>
      </c>
      <c r="M175" s="122">
        <v>17.276334721958211</v>
      </c>
      <c r="N175" s="122">
        <v>20.667801390670704</v>
      </c>
      <c r="O175" s="122">
        <v>9.1450683646248141</v>
      </c>
      <c r="P175" s="122">
        <v>14.345934627812502</v>
      </c>
      <c r="Q175" s="122">
        <v>3.2653943842711182</v>
      </c>
      <c r="R175" s="122">
        <v>0.24426604289371168</v>
      </c>
      <c r="S175" s="122">
        <v>5.1738282179208825</v>
      </c>
      <c r="T175" s="122">
        <v>10.206620608082011</v>
      </c>
      <c r="U175" s="122">
        <v>9.3649315114381864</v>
      </c>
      <c r="V175" s="122">
        <v>8.7176031127041878</v>
      </c>
      <c r="W175" s="122">
        <v>0</v>
      </c>
      <c r="X175" s="122">
        <v>0</v>
      </c>
      <c r="Y175" s="122">
        <v>0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246.85443829782312</v>
      </c>
      <c r="D176" s="98">
        <v>231.13709311497331</v>
      </c>
      <c r="E176" s="98">
        <v>228.33370962449436</v>
      </c>
      <c r="F176" s="98">
        <v>268.59776434881377</v>
      </c>
      <c r="G176" s="98">
        <v>210.67936127235544</v>
      </c>
      <c r="H176" s="98">
        <v>254.84880542555464</v>
      </c>
      <c r="I176" s="98">
        <v>259.94585168641186</v>
      </c>
      <c r="J176" s="98">
        <v>205.02557546586087</v>
      </c>
      <c r="K176" s="98">
        <v>0</v>
      </c>
      <c r="L176" s="98">
        <v>210.15031936968415</v>
      </c>
      <c r="M176" s="98">
        <v>274.76883657792666</v>
      </c>
      <c r="N176" s="98">
        <v>284.97718455982493</v>
      </c>
      <c r="O176" s="98">
        <v>209.75664122178478</v>
      </c>
      <c r="P176" s="98">
        <v>310.56143398197457</v>
      </c>
      <c r="Q176" s="98">
        <v>256.79061437908075</v>
      </c>
      <c r="R176" s="98">
        <v>198.61543354402022</v>
      </c>
      <c r="S176" s="98">
        <v>206.54466859436789</v>
      </c>
      <c r="T176" s="98">
        <v>252.96088515070454</v>
      </c>
      <c r="U176" s="98">
        <v>223.88039394531916</v>
      </c>
      <c r="V176" s="98">
        <v>272.34994552103433</v>
      </c>
      <c r="W176" s="98">
        <v>0</v>
      </c>
      <c r="X176" s="98">
        <v>0</v>
      </c>
      <c r="Y176" s="98">
        <v>0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223.65644386659062</v>
      </c>
      <c r="D3" s="118">
        <f t="shared" si="0"/>
        <v>209.94772233930945</v>
      </c>
      <c r="E3" s="118">
        <f t="shared" si="0"/>
        <v>213.98999072422413</v>
      </c>
      <c r="F3" s="118">
        <f t="shared" si="0"/>
        <v>210.24587608735078</v>
      </c>
      <c r="G3" s="118">
        <f t="shared" si="0"/>
        <v>184.19493901037896</v>
      </c>
      <c r="H3" s="118">
        <f t="shared" si="0"/>
        <v>206.70477415546404</v>
      </c>
      <c r="I3" s="118">
        <f t="shared" si="0"/>
        <v>171.83799541903943</v>
      </c>
      <c r="J3" s="118">
        <f t="shared" si="0"/>
        <v>166.30259396328006</v>
      </c>
      <c r="K3" s="118">
        <f t="shared" si="0"/>
        <v>170.36986786648319</v>
      </c>
      <c r="L3" s="118">
        <f t="shared" si="0"/>
        <v>196.64449578072035</v>
      </c>
      <c r="M3" s="118">
        <f t="shared" si="0"/>
        <v>169.59618718956185</v>
      </c>
      <c r="N3" s="118">
        <f t="shared" si="0"/>
        <v>168.77364926403627</v>
      </c>
      <c r="O3" s="118">
        <f t="shared" si="0"/>
        <v>168.45371929531828</v>
      </c>
      <c r="P3" s="118">
        <f t="shared" si="0"/>
        <v>141.84577831974272</v>
      </c>
      <c r="Q3" s="118">
        <f t="shared" si="0"/>
        <v>139.0713891343396</v>
      </c>
      <c r="R3" s="118">
        <f t="shared" ref="R3:V3" si="1">R4+R7+R9+R19</f>
        <v>134.0816229520704</v>
      </c>
      <c r="S3" s="118">
        <f t="shared" si="1"/>
        <v>131.84383669828281</v>
      </c>
      <c r="T3" s="118">
        <f t="shared" si="1"/>
        <v>121.08388882154236</v>
      </c>
      <c r="U3" s="118">
        <f t="shared" si="1"/>
        <v>0</v>
      </c>
      <c r="V3" s="118">
        <f t="shared" si="1"/>
        <v>98.494502265340657</v>
      </c>
      <c r="W3" s="118">
        <f t="shared" ref="W3:Y3" si="2">W4+W7+W9+W19</f>
        <v>88.996483988718978</v>
      </c>
      <c r="X3" s="118">
        <f t="shared" si="2"/>
        <v>77.759763598764138</v>
      </c>
      <c r="Y3" s="118">
        <f t="shared" si="2"/>
        <v>44.133221501547489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188.16320713386438</v>
      </c>
      <c r="D4" s="123">
        <f t="shared" si="3"/>
        <v>175.04839102041942</v>
      </c>
      <c r="E4" s="123">
        <f t="shared" si="3"/>
        <v>178.79472798637795</v>
      </c>
      <c r="F4" s="123">
        <f t="shared" si="3"/>
        <v>175.57509630272264</v>
      </c>
      <c r="G4" s="123">
        <f t="shared" si="3"/>
        <v>149.82935505093766</v>
      </c>
      <c r="H4" s="123">
        <f t="shared" si="3"/>
        <v>171.58093826437695</v>
      </c>
      <c r="I4" s="123">
        <f t="shared" si="3"/>
        <v>139.82940116807936</v>
      </c>
      <c r="J4" s="123">
        <f t="shared" si="3"/>
        <v>135.4177326614884</v>
      </c>
      <c r="K4" s="123">
        <f t="shared" si="3"/>
        <v>140.55243749739981</v>
      </c>
      <c r="L4" s="123">
        <f t="shared" si="3"/>
        <v>166.52675952311301</v>
      </c>
      <c r="M4" s="123">
        <f t="shared" si="3"/>
        <v>142.97668165943492</v>
      </c>
      <c r="N4" s="123">
        <f t="shared" si="3"/>
        <v>142.63981258063001</v>
      </c>
      <c r="O4" s="123">
        <f t="shared" si="3"/>
        <v>143.46727762019768</v>
      </c>
      <c r="P4" s="123">
        <f t="shared" si="3"/>
        <v>118.20996902740482</v>
      </c>
      <c r="Q4" s="123">
        <f t="shared" si="3"/>
        <v>115.29323779457313</v>
      </c>
      <c r="R4" s="123">
        <f t="shared" ref="R4:V4" si="4">SUM(R5:R6)</f>
        <v>110.54493030444267</v>
      </c>
      <c r="S4" s="123">
        <f t="shared" si="4"/>
        <v>107.77651725989989</v>
      </c>
      <c r="T4" s="123">
        <f t="shared" si="4"/>
        <v>97.869101648292045</v>
      </c>
      <c r="U4" s="123">
        <f t="shared" si="4"/>
        <v>0</v>
      </c>
      <c r="V4" s="123">
        <f t="shared" si="4"/>
        <v>75.579022794524107</v>
      </c>
      <c r="W4" s="123">
        <f t="shared" ref="W4:Y4" si="5">SUM(W5:W6)</f>
        <v>67.171534249850623</v>
      </c>
      <c r="X4" s="123">
        <f t="shared" si="5"/>
        <v>58.398623549568065</v>
      </c>
      <c r="Y4" s="123">
        <f t="shared" si="5"/>
        <v>27.535167592427953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187.21421499776076</v>
      </c>
      <c r="D5" s="99">
        <v>174.18844603824121</v>
      </c>
      <c r="E5" s="99">
        <v>177.91885176358161</v>
      </c>
      <c r="F5" s="99">
        <v>174.72717370195443</v>
      </c>
      <c r="G5" s="99">
        <v>149.11365566596371</v>
      </c>
      <c r="H5" s="99">
        <v>170.76023227580387</v>
      </c>
      <c r="I5" s="99">
        <v>139.18291842912069</v>
      </c>
      <c r="J5" s="99">
        <v>134.79386046953377</v>
      </c>
      <c r="K5" s="99">
        <v>139.90371898449385</v>
      </c>
      <c r="L5" s="99">
        <v>165.73796676926463</v>
      </c>
      <c r="M5" s="99">
        <v>142.33159026342605</v>
      </c>
      <c r="N5" s="99">
        <v>141.98534794944396</v>
      </c>
      <c r="O5" s="99">
        <v>142.80548077047573</v>
      </c>
      <c r="P5" s="99">
        <v>117.68432152709393</v>
      </c>
      <c r="Q5" s="99">
        <v>114.76871067061396</v>
      </c>
      <c r="R5" s="99">
        <v>110.02689293633698</v>
      </c>
      <c r="S5" s="99">
        <v>107.25563196142403</v>
      </c>
      <c r="T5" s="99">
        <v>97.386574506945351</v>
      </c>
      <c r="U5" s="99">
        <v>0</v>
      </c>
      <c r="V5" s="99">
        <v>75.185382498183728</v>
      </c>
      <c r="W5" s="99">
        <v>66.818955059872593</v>
      </c>
      <c r="X5" s="99">
        <v>58.093944402241505</v>
      </c>
      <c r="Y5" s="99">
        <v>27.392383393367393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0.94899213610360356</v>
      </c>
      <c r="D6" s="99">
        <v>0.85994498217819526</v>
      </c>
      <c r="E6" s="99">
        <v>0.8758762227963478</v>
      </c>
      <c r="F6" s="99">
        <v>0.84792260076821646</v>
      </c>
      <c r="G6" s="99">
        <v>0.71569938497395724</v>
      </c>
      <c r="H6" s="99">
        <v>0.82070598857308008</v>
      </c>
      <c r="I6" s="99">
        <v>0.64648273895867159</v>
      </c>
      <c r="J6" s="99">
        <v>0.62387219195461963</v>
      </c>
      <c r="K6" s="99">
        <v>0.64871851290596494</v>
      </c>
      <c r="L6" s="99">
        <v>0.7887927538483831</v>
      </c>
      <c r="M6" s="99">
        <v>0.64509139600886733</v>
      </c>
      <c r="N6" s="99">
        <v>0.65446463118604892</v>
      </c>
      <c r="O6" s="99">
        <v>0.66179684972194164</v>
      </c>
      <c r="P6" s="99">
        <v>0.52564750031090268</v>
      </c>
      <c r="Q6" s="99">
        <v>0.52452712395917778</v>
      </c>
      <c r="R6" s="99">
        <v>0.51803736810569745</v>
      </c>
      <c r="S6" s="99">
        <v>0.52088529847586185</v>
      </c>
      <c r="T6" s="99">
        <v>0.48252714134670044</v>
      </c>
      <c r="U6" s="99">
        <v>0</v>
      </c>
      <c r="V6" s="99">
        <v>0.39364029634038183</v>
      </c>
      <c r="W6" s="99">
        <v>0.35257918997802629</v>
      </c>
      <c r="X6" s="99">
        <v>0.3046791473265601</v>
      </c>
      <c r="Y6" s="99">
        <v>0.14278419906055992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1.6680833487169994E-2</v>
      </c>
      <c r="F7" s="123">
        <f t="shared" si="6"/>
        <v>3.4095802252342468E-2</v>
      </c>
      <c r="G7" s="123">
        <f t="shared" si="6"/>
        <v>4.2172543939873505E-2</v>
      </c>
      <c r="H7" s="123">
        <f t="shared" si="6"/>
        <v>4.8523164192511077E-2</v>
      </c>
      <c r="I7" s="123">
        <f t="shared" si="6"/>
        <v>4.4738198279976167E-2</v>
      </c>
      <c r="J7" s="123">
        <f t="shared" si="6"/>
        <v>3.940115050621263E-2</v>
      </c>
      <c r="K7" s="123">
        <f t="shared" si="6"/>
        <v>4.9856099479502362E-2</v>
      </c>
      <c r="L7" s="123">
        <f t="shared" si="6"/>
        <v>6.3144870139357143E-2</v>
      </c>
      <c r="M7" s="123">
        <f t="shared" si="6"/>
        <v>5.8758942843931572E-2</v>
      </c>
      <c r="N7" s="123">
        <f t="shared" si="6"/>
        <v>6.5379650227176664E-2</v>
      </c>
      <c r="O7" s="123">
        <f t="shared" si="6"/>
        <v>9.3847982002286529E-2</v>
      </c>
      <c r="P7" s="123">
        <f t="shared" si="6"/>
        <v>7.8243305976791327E-2</v>
      </c>
      <c r="Q7" s="123">
        <f t="shared" si="6"/>
        <v>0.19184707629558972</v>
      </c>
      <c r="R7" s="123">
        <f t="shared" si="6"/>
        <v>0.23470216404595021</v>
      </c>
      <c r="S7" s="123">
        <f t="shared" si="6"/>
        <v>0.26826104314127702</v>
      </c>
      <c r="T7" s="123">
        <f t="shared" si="6"/>
        <v>0.28651929834120177</v>
      </c>
      <c r="U7" s="123">
        <f t="shared" si="6"/>
        <v>0</v>
      </c>
      <c r="V7" s="123">
        <f t="shared" si="6"/>
        <v>0.23414736721315865</v>
      </c>
      <c r="W7" s="123">
        <f t="shared" si="6"/>
        <v>0.15015625531808532</v>
      </c>
      <c r="X7" s="123">
        <f t="shared" si="6"/>
        <v>0.10725659202713574</v>
      </c>
      <c r="Y7" s="123">
        <f t="shared" si="6"/>
        <v>6.2479650131313749E-2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0</v>
      </c>
      <c r="E8" s="99">
        <f>RES_hhdet_in_fech!E8/RES_summary!E$21</f>
        <v>1.6680833487169994E-2</v>
      </c>
      <c r="F8" s="99">
        <f>RES_hhdet_in_fech!F8/RES_summary!F$21</f>
        <v>3.4095802252342468E-2</v>
      </c>
      <c r="G8" s="99">
        <f>RES_hhdet_in_fech!G8/RES_summary!G$21</f>
        <v>4.2172543939873505E-2</v>
      </c>
      <c r="H8" s="99">
        <f>RES_hhdet_in_fech!H8/RES_summary!H$21</f>
        <v>4.8523164192511077E-2</v>
      </c>
      <c r="I8" s="99">
        <f>RES_hhdet_in_fech!I8/RES_summary!I$21</f>
        <v>4.4738198279976167E-2</v>
      </c>
      <c r="J8" s="99">
        <f>RES_hhdet_in_fech!J8/RES_summary!J$21</f>
        <v>3.940115050621263E-2</v>
      </c>
      <c r="K8" s="99">
        <f>RES_hhdet_in_fech!K8/RES_summary!K$21</f>
        <v>4.9856099479502362E-2</v>
      </c>
      <c r="L8" s="99">
        <f>RES_hhdet_in_fech!L8/RES_summary!L$21</f>
        <v>6.3144870139357143E-2</v>
      </c>
      <c r="M8" s="99">
        <f>RES_hhdet_in_fech!M8/RES_summary!M$21</f>
        <v>5.8758942843931572E-2</v>
      </c>
      <c r="N8" s="99">
        <f>RES_hhdet_in_fech!N8/RES_summary!N$21</f>
        <v>6.5379650227176664E-2</v>
      </c>
      <c r="O8" s="99">
        <f>RES_hhdet_in_fech!O8/RES_summary!O$21</f>
        <v>9.3847982002286529E-2</v>
      </c>
      <c r="P8" s="99">
        <f>RES_hhdet_in_fech!P8/RES_summary!P$21</f>
        <v>7.8243305976791327E-2</v>
      </c>
      <c r="Q8" s="99">
        <f>RES_hhdet_in_fech!Q8/RES_summary!Q$21</f>
        <v>0.19184707629558972</v>
      </c>
      <c r="R8" s="99">
        <f>RES_hhdet_in_fech!R8/RES_summary!R$21</f>
        <v>0.23470216404595021</v>
      </c>
      <c r="S8" s="99">
        <f>RES_hhdet_in_fech!S8/RES_summary!S$21</f>
        <v>0.26826104314127702</v>
      </c>
      <c r="T8" s="99">
        <f>RES_hhdet_in_fech!T8/RES_summary!T$21</f>
        <v>0.28651929834120177</v>
      </c>
      <c r="U8" s="99">
        <f>RES_hhdet_in_fech!U8/RES_summary!U$21</f>
        <v>0</v>
      </c>
      <c r="V8" s="99">
        <f>RES_hhdet_in_fech!V8/RES_summary!V$21</f>
        <v>0.23414736721315865</v>
      </c>
      <c r="W8" s="99">
        <f>RES_hhdet_in_fech!W8/RES_summary!W$21</f>
        <v>0.15015625531808532</v>
      </c>
      <c r="X8" s="99">
        <f>RES_hhdet_in_fech!X8/RES_summary!X$21</f>
        <v>0.10725659202713574</v>
      </c>
      <c r="Y8" s="99">
        <f>RES_hhdet_in_fech!Y8/RES_summary!Y$21</f>
        <v>6.2479650131313749E-2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25.239104143168145</v>
      </c>
      <c r="D9" s="123">
        <v>24.970253843812635</v>
      </c>
      <c r="E9" s="123">
        <v>24.9846796849646</v>
      </c>
      <c r="F9" s="123">
        <v>24.655786265934868</v>
      </c>
      <c r="G9" s="123">
        <v>24.423897906738823</v>
      </c>
      <c r="H9" s="123">
        <v>24.652797247244379</v>
      </c>
      <c r="I9" s="123">
        <v>22.839397052017869</v>
      </c>
      <c r="J9" s="123">
        <v>21.368717473833001</v>
      </c>
      <c r="K9" s="123">
        <v>20.213949746547812</v>
      </c>
      <c r="L9" s="123">
        <v>20.097493890817717</v>
      </c>
      <c r="M9" s="123">
        <v>17.766289791454589</v>
      </c>
      <c r="N9" s="123">
        <v>16.867788076391157</v>
      </c>
      <c r="O9" s="123">
        <v>16.009903851545019</v>
      </c>
      <c r="P9" s="123">
        <v>15.824309815092157</v>
      </c>
      <c r="Q9" s="123">
        <v>15.61766177214167</v>
      </c>
      <c r="R9" s="123">
        <v>15.467587749791575</v>
      </c>
      <c r="S9" s="123">
        <v>16.103547811037998</v>
      </c>
      <c r="T9" s="123">
        <v>15.689519551883382</v>
      </c>
      <c r="U9" s="123">
        <v>0</v>
      </c>
      <c r="V9" s="123">
        <v>15.600516080993204</v>
      </c>
      <c r="W9" s="123">
        <v>13.644346112087344</v>
      </c>
      <c r="X9" s="123">
        <v>12.681253645567983</v>
      </c>
      <c r="Y9" s="123">
        <v>10.19334494175803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25.268695436144252</v>
      </c>
      <c r="D10" s="99">
        <v>24.535957331400205</v>
      </c>
      <c r="E10" s="99">
        <v>25.472794400818291</v>
      </c>
      <c r="F10" s="99">
        <v>24.934528244353249</v>
      </c>
      <c r="G10" s="99">
        <v>23.186496399835196</v>
      </c>
      <c r="H10" s="99">
        <v>25.543624238016253</v>
      </c>
      <c r="I10" s="99">
        <v>21.423588253695037</v>
      </c>
      <c r="J10" s="99">
        <v>20.286287445313086</v>
      </c>
      <c r="K10" s="99">
        <v>19.337433708199242</v>
      </c>
      <c r="L10" s="99">
        <v>20.265710490546947</v>
      </c>
      <c r="M10" s="99">
        <v>17.987052835392394</v>
      </c>
      <c r="N10" s="99">
        <v>16.960329161996071</v>
      </c>
      <c r="O10" s="99">
        <v>16.411111277534296</v>
      </c>
      <c r="P10" s="99">
        <v>16.33967655286013</v>
      </c>
      <c r="Q10" s="99">
        <v>16.769661669485661</v>
      </c>
      <c r="R10" s="99">
        <v>15.25239785771773</v>
      </c>
      <c r="S10" s="99">
        <v>16.959718680157884</v>
      </c>
      <c r="T10" s="99">
        <v>16.366406497347896</v>
      </c>
      <c r="U10" s="99">
        <v>0</v>
      </c>
      <c r="V10" s="99">
        <v>14.884311902441864</v>
      </c>
      <c r="W10" s="99">
        <v>12.781608801980626</v>
      </c>
      <c r="X10" s="99">
        <v>14.131603107395257</v>
      </c>
      <c r="Y10" s="99">
        <v>9.7908251863798377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25.238852937073112</v>
      </c>
      <c r="D15" s="102">
        <v>24.97689061632553</v>
      </c>
      <c r="E15" s="102">
        <v>25.554730852852703</v>
      </c>
      <c r="F15" s="102">
        <v>24.719822968795963</v>
      </c>
      <c r="G15" s="102">
        <v>24.532934907009235</v>
      </c>
      <c r="H15" s="102">
        <v>24.774835339610156</v>
      </c>
      <c r="I15" s="102">
        <v>23.210092888695272</v>
      </c>
      <c r="J15" s="102">
        <v>22.063990255434636</v>
      </c>
      <c r="K15" s="102">
        <v>20.903518823793267</v>
      </c>
      <c r="L15" s="102">
        <v>20.634956428680741</v>
      </c>
      <c r="M15" s="102">
        <v>18.225453963683989</v>
      </c>
      <c r="N15" s="102">
        <v>17.204206612528107</v>
      </c>
      <c r="O15" s="102">
        <v>16.227229675022176</v>
      </c>
      <c r="P15" s="102">
        <v>16.19569352644676</v>
      </c>
      <c r="Q15" s="102">
        <v>15.853641900196351</v>
      </c>
      <c r="R15" s="102">
        <v>15.824173500102207</v>
      </c>
      <c r="S15" s="102">
        <v>16.395861397106344</v>
      </c>
      <c r="T15" s="102">
        <v>15.972668545950672</v>
      </c>
      <c r="U15" s="102">
        <v>0</v>
      </c>
      <c r="V15" s="102">
        <v>15.950890474945515</v>
      </c>
      <c r="W15" s="102">
        <v>14.065727846021646</v>
      </c>
      <c r="X15" s="102">
        <v>12.843150747407192</v>
      </c>
      <c r="Y15" s="102">
        <v>10.503338234270281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20.467150215704898</v>
      </c>
      <c r="F16" s="105">
        <v>19.848499317884485</v>
      </c>
      <c r="G16" s="105">
        <v>19.55784829085238</v>
      </c>
      <c r="H16" s="105">
        <v>19.977225477241198</v>
      </c>
      <c r="I16" s="105">
        <v>18.673091497155561</v>
      </c>
      <c r="J16" s="105">
        <v>17.70433186824793</v>
      </c>
      <c r="K16" s="105">
        <v>16.865176163741356</v>
      </c>
      <c r="L16" s="105">
        <v>16.597100868968269</v>
      </c>
      <c r="M16" s="105">
        <v>14.379225160836723</v>
      </c>
      <c r="N16" s="105">
        <v>13.589302279171884</v>
      </c>
      <c r="O16" s="105">
        <v>12.887803927213955</v>
      </c>
      <c r="P16" s="105">
        <v>13.187298492971324</v>
      </c>
      <c r="Q16" s="105">
        <v>12.933930708589342</v>
      </c>
      <c r="R16" s="105">
        <v>12.967974712501265</v>
      </c>
      <c r="S16" s="105">
        <v>13.617305347804722</v>
      </c>
      <c r="T16" s="105">
        <v>13.42481784710284</v>
      </c>
      <c r="U16" s="105">
        <v>0</v>
      </c>
      <c r="V16" s="105">
        <v>13.712849709712939</v>
      </c>
      <c r="W16" s="105">
        <v>12.011953067474622</v>
      </c>
      <c r="X16" s="105">
        <v>11.158817479703961</v>
      </c>
      <c r="Y16" s="105">
        <v>9.0816071117304507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12.487793999731529</v>
      </c>
      <c r="F17" s="99">
        <v>12.164144895339389</v>
      </c>
      <c r="G17" s="99">
        <v>11.66119705483967</v>
      </c>
      <c r="H17" s="99">
        <v>12.30997198801218</v>
      </c>
      <c r="I17" s="99">
        <v>11.355731460756932</v>
      </c>
      <c r="J17" s="99">
        <v>10.596068935328434</v>
      </c>
      <c r="K17" s="99">
        <v>10.203833016610364</v>
      </c>
      <c r="L17" s="99">
        <v>9.8478515416518917</v>
      </c>
      <c r="M17" s="99">
        <v>7.7885420734080384</v>
      </c>
      <c r="N17" s="99">
        <v>7.1519551745619578</v>
      </c>
      <c r="O17" s="99">
        <v>6.5720177421066515</v>
      </c>
      <c r="P17" s="99">
        <v>7.0054691809564682</v>
      </c>
      <c r="Q17" s="99">
        <v>6.4277560206717439</v>
      </c>
      <c r="R17" s="99">
        <v>6.2286252415554202</v>
      </c>
      <c r="S17" s="99">
        <v>6.6697550219982871</v>
      </c>
      <c r="T17" s="99">
        <v>6.6582301931175811</v>
      </c>
      <c r="U17" s="99">
        <v>0</v>
      </c>
      <c r="V17" s="99">
        <v>7.0369259815207563</v>
      </c>
      <c r="W17" s="99">
        <v>5.5351682059346343</v>
      </c>
      <c r="X17" s="99">
        <v>5.4285798853870286</v>
      </c>
      <c r="Y17" s="99">
        <v>3.9065654967965227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7.97935621597337</v>
      </c>
      <c r="F18" s="99">
        <v>7.6843544225450939</v>
      </c>
      <c r="G18" s="99">
        <v>7.8966512360127066</v>
      </c>
      <c r="H18" s="99">
        <v>7.6672534892290196</v>
      </c>
      <c r="I18" s="99">
        <v>7.3173600363986289</v>
      </c>
      <c r="J18" s="99">
        <v>7.1082629329194944</v>
      </c>
      <c r="K18" s="99">
        <v>6.6613431471309896</v>
      </c>
      <c r="L18" s="99">
        <v>6.7492493273163765</v>
      </c>
      <c r="M18" s="99">
        <v>6.5906830874286868</v>
      </c>
      <c r="N18" s="99">
        <v>6.4373471046099251</v>
      </c>
      <c r="O18" s="99">
        <v>6.3157861851073047</v>
      </c>
      <c r="P18" s="99">
        <v>6.1818293120148535</v>
      </c>
      <c r="Q18" s="99">
        <v>6.5061746879175981</v>
      </c>
      <c r="R18" s="99">
        <v>6.7393494709458466</v>
      </c>
      <c r="S18" s="99">
        <v>6.9475503258064348</v>
      </c>
      <c r="T18" s="99">
        <v>6.766587653985261</v>
      </c>
      <c r="U18" s="99">
        <v>0</v>
      </c>
      <c r="V18" s="99">
        <v>6.6759237281921822</v>
      </c>
      <c r="W18" s="99">
        <v>6.4767848615399863</v>
      </c>
      <c r="X18" s="99">
        <v>5.7302375943169332</v>
      </c>
      <c r="Y18" s="99">
        <v>5.1750416149339289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10.254132589558106</v>
      </c>
      <c r="D19" s="123">
        <v>9.9290774750774133</v>
      </c>
      <c r="E19" s="123">
        <v>10.193902219394417</v>
      </c>
      <c r="F19" s="123">
        <v>9.9808977164409072</v>
      </c>
      <c r="G19" s="123">
        <v>9.8995135087626025</v>
      </c>
      <c r="H19" s="123">
        <v>10.422515479650167</v>
      </c>
      <c r="I19" s="123">
        <v>9.1244590006622133</v>
      </c>
      <c r="J19" s="123">
        <v>9.4767426774524086</v>
      </c>
      <c r="K19" s="123">
        <v>9.5536245230560617</v>
      </c>
      <c r="L19" s="123">
        <v>9.9570974966502774</v>
      </c>
      <c r="M19" s="123">
        <v>8.7944567958284114</v>
      </c>
      <c r="N19" s="123">
        <v>9.2006689567879096</v>
      </c>
      <c r="O19" s="123">
        <v>8.8826898415732884</v>
      </c>
      <c r="P19" s="123">
        <v>7.7332561712689394</v>
      </c>
      <c r="Q19" s="123">
        <v>7.9686424913291951</v>
      </c>
      <c r="R19" s="123">
        <v>7.8344027337902027</v>
      </c>
      <c r="S19" s="123">
        <v>7.6955105842036593</v>
      </c>
      <c r="T19" s="123">
        <v>7.238748323025737</v>
      </c>
      <c r="U19" s="123">
        <v>0</v>
      </c>
      <c r="V19" s="123">
        <v>7.0808160226101995</v>
      </c>
      <c r="W19" s="123">
        <v>8.0304473714629196</v>
      </c>
      <c r="X19" s="123">
        <v>6.5726298116009589</v>
      </c>
      <c r="Y19" s="123">
        <v>6.3422293172301938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12.673203478206569</v>
      </c>
      <c r="D20" s="99">
        <v>12.307754376348241</v>
      </c>
      <c r="E20" s="99">
        <v>12.951025979230412</v>
      </c>
      <c r="F20" s="99">
        <v>13.060010566382278</v>
      </c>
      <c r="G20" s="99">
        <v>11.977478873725101</v>
      </c>
      <c r="H20" s="99">
        <v>14.285107518571476</v>
      </c>
      <c r="I20" s="99">
        <v>11.136109082717633</v>
      </c>
      <c r="J20" s="99">
        <v>11.393259009766325</v>
      </c>
      <c r="K20" s="99">
        <v>12.004079548222652</v>
      </c>
      <c r="L20" s="99">
        <v>13.201404525874297</v>
      </c>
      <c r="M20" s="99">
        <v>11.846485942401177</v>
      </c>
      <c r="N20" s="99">
        <v>11.401795749552765</v>
      </c>
      <c r="O20" s="99">
        <v>11.059706551086803</v>
      </c>
      <c r="P20" s="99">
        <v>10.833530798073472</v>
      </c>
      <c r="Q20" s="99">
        <v>11.295479891222762</v>
      </c>
      <c r="R20" s="99">
        <v>9.2541368869924199</v>
      </c>
      <c r="S20" s="99">
        <v>10.487829523424137</v>
      </c>
      <c r="T20" s="99">
        <v>10.99891956050655</v>
      </c>
      <c r="U20" s="99">
        <v>0</v>
      </c>
      <c r="V20" s="99">
        <v>10.331949817610919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13.723423001248323</v>
      </c>
      <c r="D21" s="99">
        <v>12.739487378211171</v>
      </c>
      <c r="E21" s="99">
        <v>12.534193471078801</v>
      </c>
      <c r="F21" s="99">
        <v>14.540454835166143</v>
      </c>
      <c r="G21" s="99">
        <v>11.204114825787331</v>
      </c>
      <c r="H21" s="99">
        <v>13.256009877923287</v>
      </c>
      <c r="I21" s="99">
        <v>13.236021448859431</v>
      </c>
      <c r="J21" s="99">
        <v>10.318468315106637</v>
      </c>
      <c r="K21" s="99">
        <v>3.0209901494083846</v>
      </c>
      <c r="L21" s="99">
        <v>10.071631659977774</v>
      </c>
      <c r="M21" s="99">
        <v>12.744392926408537</v>
      </c>
      <c r="N21" s="99">
        <v>12.958613971640041</v>
      </c>
      <c r="O21" s="99">
        <v>9.4158834593087963</v>
      </c>
      <c r="P21" s="99">
        <v>13.852161201999357</v>
      </c>
      <c r="Q21" s="99">
        <v>11.366609301337935</v>
      </c>
      <c r="R21" s="99">
        <v>8.7017281205377603</v>
      </c>
      <c r="S21" s="99">
        <v>8.953539192857777</v>
      </c>
      <c r="T21" s="99">
        <v>10.857435585130213</v>
      </c>
      <c r="U21" s="99">
        <v>0</v>
      </c>
      <c r="V21" s="99">
        <v>11.507097085422506</v>
      </c>
      <c r="W21" s="99">
        <v>9.8324995830707973</v>
      </c>
      <c r="X21" s="99">
        <v>8.3370113152992946</v>
      </c>
      <c r="Y21" s="99">
        <v>9.3078558704324532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9.9756671255799123</v>
      </c>
      <c r="D22" s="110">
        <v>9.838223108471114</v>
      </c>
      <c r="E22" s="110">
        <v>10.123730600299801</v>
      </c>
      <c r="F22" s="110">
        <v>9.8175214873630843</v>
      </c>
      <c r="G22" s="110">
        <v>9.8757193195816697</v>
      </c>
      <c r="H22" s="110">
        <v>10.308789590090628</v>
      </c>
      <c r="I22" s="110">
        <v>9.1185239522246668</v>
      </c>
      <c r="J22" s="110">
        <v>9.4444072062210402</v>
      </c>
      <c r="K22" s="110">
        <v>9.7829573479668213</v>
      </c>
      <c r="L22" s="110">
        <v>9.9264418274712103</v>
      </c>
      <c r="M22" s="110">
        <v>8.5061460353676743</v>
      </c>
      <c r="N22" s="110">
        <v>8.8938929128910207</v>
      </c>
      <c r="O22" s="110">
        <v>8.8475579729665519</v>
      </c>
      <c r="P22" s="110">
        <v>7.4297823400830145</v>
      </c>
      <c r="Q22" s="110">
        <v>7.9182130390095864</v>
      </c>
      <c r="R22" s="110">
        <v>7.8299574607548763</v>
      </c>
      <c r="S22" s="110">
        <v>7.6463085836898745</v>
      </c>
      <c r="T22" s="110">
        <v>7.0598907819366259</v>
      </c>
      <c r="U22" s="110">
        <v>0</v>
      </c>
      <c r="V22" s="110">
        <v>6.9325088541507274</v>
      </c>
      <c r="W22" s="110">
        <v>8.0276789586019905</v>
      </c>
      <c r="X22" s="110">
        <v>6.5691441441187957</v>
      </c>
      <c r="Y22" s="110">
        <v>6.3374493527189317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256.89083985049893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66.083704029921165</v>
      </c>
      <c r="L24" s="118">
        <f t="shared" si="7"/>
        <v>185.30235385077148</v>
      </c>
      <c r="M24" s="118">
        <f t="shared" si="7"/>
        <v>174.10566264495736</v>
      </c>
      <c r="N24" s="118">
        <f t="shared" si="7"/>
        <v>198.13348219746661</v>
      </c>
      <c r="O24" s="118">
        <f t="shared" si="7"/>
        <v>155.49736924361784</v>
      </c>
      <c r="P24" s="118">
        <f t="shared" si="7"/>
        <v>142.23007066009242</v>
      </c>
      <c r="Q24" s="118">
        <f t="shared" si="7"/>
        <v>130.57166810999402</v>
      </c>
      <c r="R24" s="118">
        <f t="shared" ref="R24:V24" si="8">R25+R28+R30+R39</f>
        <v>130.57779695145791</v>
      </c>
      <c r="S24" s="118">
        <f t="shared" si="8"/>
        <v>122.32925415787152</v>
      </c>
      <c r="T24" s="118">
        <f t="shared" si="8"/>
        <v>122.42748382882411</v>
      </c>
      <c r="U24" s="118">
        <f t="shared" si="8"/>
        <v>106.99428926143133</v>
      </c>
      <c r="V24" s="118">
        <f t="shared" si="8"/>
        <v>103.77681379422627</v>
      </c>
      <c r="W24" s="118">
        <f t="shared" ref="W24:Y24" si="9">W25+W28+W30+W39</f>
        <v>93.175276906307005</v>
      </c>
      <c r="X24" s="118">
        <f t="shared" si="9"/>
        <v>67.450870266057876</v>
      </c>
      <c r="Y24" s="118">
        <f t="shared" si="9"/>
        <v>57.358207067186562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221.40007242600305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36.046789978484426</v>
      </c>
      <c r="L25" s="123">
        <f t="shared" si="10"/>
        <v>155.25764100826001</v>
      </c>
      <c r="M25" s="123">
        <f t="shared" si="10"/>
        <v>147.57796138707451</v>
      </c>
      <c r="N25" s="123">
        <f t="shared" si="10"/>
        <v>172.03644592904396</v>
      </c>
      <c r="O25" s="123">
        <f t="shared" si="10"/>
        <v>130.61830948790401</v>
      </c>
      <c r="P25" s="123">
        <f t="shared" si="10"/>
        <v>118.61745933934888</v>
      </c>
      <c r="Q25" s="123">
        <f t="shared" si="10"/>
        <v>106.87054803746635</v>
      </c>
      <c r="R25" s="123">
        <f t="shared" ref="R25:V25" si="11">SUM(R26:R27)</f>
        <v>107.02794747966054</v>
      </c>
      <c r="S25" s="123">
        <f t="shared" si="11"/>
        <v>98.350936963619461</v>
      </c>
      <c r="T25" s="123">
        <f t="shared" si="11"/>
        <v>99.311521999496577</v>
      </c>
      <c r="U25" s="123">
        <f t="shared" si="11"/>
        <v>84.787915946815076</v>
      </c>
      <c r="V25" s="123">
        <f t="shared" si="11"/>
        <v>80.752900810079524</v>
      </c>
      <c r="W25" s="123">
        <f t="shared" ref="W25:Y25" si="12">SUM(W26:W27)</f>
        <v>71.178669849674336</v>
      </c>
      <c r="X25" s="123">
        <f t="shared" si="12"/>
        <v>48.310189616285093</v>
      </c>
      <c r="Y25" s="123">
        <f t="shared" si="12"/>
        <v>40.688391365527423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218.87847548030024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35.665873585843499</v>
      </c>
      <c r="L26" s="99">
        <v>153.56739976941597</v>
      </c>
      <c r="M26" s="99">
        <v>146.02525187269143</v>
      </c>
      <c r="N26" s="99">
        <v>170.14587070527097</v>
      </c>
      <c r="O26" s="99">
        <v>129.11668554163072</v>
      </c>
      <c r="P26" s="99">
        <v>117.24291311268323</v>
      </c>
      <c r="Q26" s="99">
        <v>105.56813111342595</v>
      </c>
      <c r="R26" s="99">
        <v>105.69515372457435</v>
      </c>
      <c r="S26" s="99">
        <v>97.115159992259805</v>
      </c>
      <c r="T26" s="99">
        <v>98.0726142788901</v>
      </c>
      <c r="U26" s="99">
        <v>83.724548994780534</v>
      </c>
      <c r="V26" s="99">
        <v>79.733863594129986</v>
      </c>
      <c r="W26" s="99">
        <v>70.282832119273436</v>
      </c>
      <c r="X26" s="99">
        <v>47.709761090393158</v>
      </c>
      <c r="Y26" s="99">
        <v>40.188412594206717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2.5215969457028016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0.38091639264092469</v>
      </c>
      <c r="L27" s="99">
        <v>1.6902412388440304</v>
      </c>
      <c r="M27" s="99">
        <v>1.5527095143830894</v>
      </c>
      <c r="N27" s="99">
        <v>1.8905752237729871</v>
      </c>
      <c r="O27" s="99">
        <v>1.5016239462733059</v>
      </c>
      <c r="P27" s="99">
        <v>1.3745462266656545</v>
      </c>
      <c r="Q27" s="99">
        <v>1.3024169240403938</v>
      </c>
      <c r="R27" s="99">
        <v>1.3327937550861901</v>
      </c>
      <c r="S27" s="99">
        <v>1.2357769713596578</v>
      </c>
      <c r="T27" s="99">
        <v>1.2389077206064816</v>
      </c>
      <c r="U27" s="99">
        <v>1.0633669520345448</v>
      </c>
      <c r="V27" s="99">
        <v>1.0190372159495364</v>
      </c>
      <c r="W27" s="99">
        <v>0.89583773040089654</v>
      </c>
      <c r="X27" s="99">
        <v>0.60042852589193241</v>
      </c>
      <c r="Y27" s="99">
        <v>0.49997877132070628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6.419468198481551E-2</v>
      </c>
      <c r="L28" s="123">
        <f t="shared" si="13"/>
        <v>6.0345484557077618E-2</v>
      </c>
      <c r="M28" s="123">
        <f t="shared" si="13"/>
        <v>5.8428543459548454E-2</v>
      </c>
      <c r="N28" s="123">
        <f t="shared" si="13"/>
        <v>6.6115923820434852E-2</v>
      </c>
      <c r="O28" s="123">
        <f t="shared" si="13"/>
        <v>9.2678471763630574E-2</v>
      </c>
      <c r="P28" s="123">
        <f t="shared" si="13"/>
        <v>7.562277294460161E-2</v>
      </c>
      <c r="Q28" s="123">
        <f t="shared" si="13"/>
        <v>0.18714610885534416</v>
      </c>
      <c r="R28" s="123">
        <f t="shared" si="13"/>
        <v>0.2351699769358</v>
      </c>
      <c r="S28" s="123">
        <f t="shared" si="13"/>
        <v>0.26258463338654003</v>
      </c>
      <c r="T28" s="123">
        <f t="shared" si="13"/>
        <v>0.28950639725318383</v>
      </c>
      <c r="U28" s="123">
        <f t="shared" si="13"/>
        <v>0.24778324611789937</v>
      </c>
      <c r="V28" s="123">
        <f t="shared" si="13"/>
        <v>0.2334196777058751</v>
      </c>
      <c r="W28" s="123">
        <f t="shared" si="13"/>
        <v>0.15187208029266433</v>
      </c>
      <c r="X28" s="123">
        <f t="shared" si="13"/>
        <v>0.1089746474032494</v>
      </c>
      <c r="Y28" s="123">
        <f t="shared" si="13"/>
        <v>6.1885869371591559E-2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0</v>
      </c>
      <c r="H29" s="99">
        <f>RES_hhdet_in_fech!H29/RES_summary!H$21</f>
        <v>0</v>
      </c>
      <c r="I29" s="99">
        <f>RES_hhdet_in_fech!I29/RES_summary!I$21</f>
        <v>0</v>
      </c>
      <c r="J29" s="99">
        <f>RES_hhdet_in_fech!J29/RES_summary!J$21</f>
        <v>0</v>
      </c>
      <c r="K29" s="99">
        <f>RES_hhdet_in_fech!K29/RES_summary!K$21</f>
        <v>6.419468198481551E-2</v>
      </c>
      <c r="L29" s="99">
        <f>RES_hhdet_in_fech!L29/RES_summary!L$21</f>
        <v>6.0345484557077618E-2</v>
      </c>
      <c r="M29" s="99">
        <f>RES_hhdet_in_fech!M29/RES_summary!M$21</f>
        <v>5.8428543459548454E-2</v>
      </c>
      <c r="N29" s="99">
        <f>RES_hhdet_in_fech!N29/RES_summary!N$21</f>
        <v>6.6115923820434852E-2</v>
      </c>
      <c r="O29" s="99">
        <f>RES_hhdet_in_fech!O29/RES_summary!O$21</f>
        <v>9.2678471763630574E-2</v>
      </c>
      <c r="P29" s="99">
        <f>RES_hhdet_in_fech!P29/RES_summary!P$21</f>
        <v>7.562277294460161E-2</v>
      </c>
      <c r="Q29" s="99">
        <f>RES_hhdet_in_fech!Q29/RES_summary!Q$21</f>
        <v>0.18714610885534416</v>
      </c>
      <c r="R29" s="99">
        <f>RES_hhdet_in_fech!R29/RES_summary!R$21</f>
        <v>0.2351699769358</v>
      </c>
      <c r="S29" s="99">
        <f>RES_hhdet_in_fech!S29/RES_summary!S$21</f>
        <v>0.26258463338654003</v>
      </c>
      <c r="T29" s="99">
        <f>RES_hhdet_in_fech!T29/RES_summary!T$21</f>
        <v>0.28950639725318383</v>
      </c>
      <c r="U29" s="99">
        <f>RES_hhdet_in_fech!U29/RES_summary!U$21</f>
        <v>0.24778324611789937</v>
      </c>
      <c r="V29" s="99">
        <f>RES_hhdet_in_fech!V29/RES_summary!V$21</f>
        <v>0.2334196777058751</v>
      </c>
      <c r="W29" s="99">
        <f>RES_hhdet_in_fech!W29/RES_summary!W$21</f>
        <v>0.15187208029266433</v>
      </c>
      <c r="X29" s="99">
        <f>RES_hhdet_in_fech!X29/RES_summary!X$21</f>
        <v>0.1089746474032494</v>
      </c>
      <c r="Y29" s="99">
        <f>RES_hhdet_in_fech!Y29/RES_summary!Y$21</f>
        <v>6.1885869371591559E-2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25.238852937073105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20.428419687316573</v>
      </c>
      <c r="L30" s="123">
        <v>20.053655241291793</v>
      </c>
      <c r="M30" s="123">
        <v>17.697377144266042</v>
      </c>
      <c r="N30" s="123">
        <v>16.841717586835205</v>
      </c>
      <c r="O30" s="123">
        <v>15.914003140860514</v>
      </c>
      <c r="P30" s="123">
        <v>15.812860223795811</v>
      </c>
      <c r="Q30" s="123">
        <v>15.552976851929126</v>
      </c>
      <c r="R30" s="123">
        <v>15.483975015546479</v>
      </c>
      <c r="S30" s="123">
        <v>16.036329531373919</v>
      </c>
      <c r="T30" s="123">
        <v>15.61466285801</v>
      </c>
      <c r="U30" s="123">
        <v>15.149578009001964</v>
      </c>
      <c r="V30" s="123">
        <v>15.715307236499982</v>
      </c>
      <c r="W30" s="123">
        <v>13.813917199260667</v>
      </c>
      <c r="X30" s="123">
        <v>12.45865640794622</v>
      </c>
      <c r="Y30" s="123">
        <v>10.266271117474547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25.238852937073105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20.903518823793267</v>
      </c>
      <c r="L35" s="102">
        <v>20.634956428680741</v>
      </c>
      <c r="M35" s="102">
        <v>18.225453963683993</v>
      </c>
      <c r="N35" s="102">
        <v>17.204206612528107</v>
      </c>
      <c r="O35" s="102">
        <v>16.227229675022176</v>
      </c>
      <c r="P35" s="102">
        <v>16.19569352644676</v>
      </c>
      <c r="Q35" s="102">
        <v>15.853641900196351</v>
      </c>
      <c r="R35" s="102">
        <v>15.824173500102203</v>
      </c>
      <c r="S35" s="102">
        <v>16.395861397106337</v>
      </c>
      <c r="T35" s="102">
        <v>15.972668545950672</v>
      </c>
      <c r="U35" s="102">
        <v>15.413421008738389</v>
      </c>
      <c r="V35" s="102">
        <v>15.950890474945515</v>
      </c>
      <c r="W35" s="102">
        <v>14.065727846021646</v>
      </c>
      <c r="X35" s="102">
        <v>12.843150747407194</v>
      </c>
      <c r="Y35" s="102">
        <v>10.503338234270275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16.865176163741353</v>
      </c>
      <c r="L36" s="105">
        <v>16.597100868968266</v>
      </c>
      <c r="M36" s="105">
        <v>14.379225160836723</v>
      </c>
      <c r="N36" s="105">
        <v>13.589302279171884</v>
      </c>
      <c r="O36" s="105">
        <v>12.887803927213955</v>
      </c>
      <c r="P36" s="105">
        <v>13.187298492971319</v>
      </c>
      <c r="Q36" s="105">
        <v>12.933930708589337</v>
      </c>
      <c r="R36" s="105">
        <v>12.967974712501265</v>
      </c>
      <c r="S36" s="105">
        <v>13.61730534780472</v>
      </c>
      <c r="T36" s="105">
        <v>13.42481784710284</v>
      </c>
      <c r="U36" s="105">
        <v>13.054987664155659</v>
      </c>
      <c r="V36" s="105">
        <v>13.712849709712939</v>
      </c>
      <c r="W36" s="105">
        <v>12.011953067474622</v>
      </c>
      <c r="X36" s="105">
        <v>11.158817479703963</v>
      </c>
      <c r="Y36" s="105">
        <v>9.0816071117304542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10.203833016610364</v>
      </c>
      <c r="L37" s="99">
        <v>9.8478515416518935</v>
      </c>
      <c r="M37" s="99">
        <v>7.7885420734080384</v>
      </c>
      <c r="N37" s="99">
        <v>7.1519551745619578</v>
      </c>
      <c r="O37" s="99">
        <v>6.5720177421066515</v>
      </c>
      <c r="P37" s="99">
        <v>7.0054691809564709</v>
      </c>
      <c r="Q37" s="99">
        <v>6.427756020671743</v>
      </c>
      <c r="R37" s="99">
        <v>6.2286252415554202</v>
      </c>
      <c r="S37" s="99">
        <v>6.6697550219982871</v>
      </c>
      <c r="T37" s="99">
        <v>6.6582301931175794</v>
      </c>
      <c r="U37" s="99">
        <v>6.4136394700643784</v>
      </c>
      <c r="V37" s="99">
        <v>7.0369259815207563</v>
      </c>
      <c r="W37" s="99">
        <v>5.5351682059346361</v>
      </c>
      <c r="X37" s="99">
        <v>5.4285798853870286</v>
      </c>
      <c r="Y37" s="99">
        <v>3.9065654967965227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6.6613431471309879</v>
      </c>
      <c r="L38" s="99">
        <v>6.7492493273163729</v>
      </c>
      <c r="M38" s="99">
        <v>6.5906830874286859</v>
      </c>
      <c r="N38" s="99">
        <v>6.4373471046099251</v>
      </c>
      <c r="O38" s="99">
        <v>6.3157861851073021</v>
      </c>
      <c r="P38" s="99">
        <v>6.1818293120148509</v>
      </c>
      <c r="Q38" s="99">
        <v>6.5061746879175946</v>
      </c>
      <c r="R38" s="99">
        <v>6.7393494709458439</v>
      </c>
      <c r="S38" s="99">
        <v>6.9475503258064348</v>
      </c>
      <c r="T38" s="99">
        <v>6.7665876539852619</v>
      </c>
      <c r="U38" s="99">
        <v>6.6413481940912824</v>
      </c>
      <c r="V38" s="99">
        <v>6.6759237281921822</v>
      </c>
      <c r="W38" s="99">
        <v>6.4767848615399854</v>
      </c>
      <c r="X38" s="99">
        <v>5.7302375943169324</v>
      </c>
      <c r="Y38" s="99">
        <v>5.1750416149339298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10.251914487422793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9.5442996821353443</v>
      </c>
      <c r="L39" s="123">
        <v>9.9307121166625798</v>
      </c>
      <c r="M39" s="123">
        <v>8.7718955701572625</v>
      </c>
      <c r="N39" s="123">
        <v>9.189202757766985</v>
      </c>
      <c r="O39" s="123">
        <v>8.8723781430896871</v>
      </c>
      <c r="P39" s="123">
        <v>7.7241283240031189</v>
      </c>
      <c r="Q39" s="123">
        <v>7.9609971117431879</v>
      </c>
      <c r="R39" s="123">
        <v>7.8307044793151004</v>
      </c>
      <c r="S39" s="123">
        <v>7.6794030294915929</v>
      </c>
      <c r="T39" s="123">
        <v>7.2117925740643685</v>
      </c>
      <c r="U39" s="123">
        <v>6.8090120594963865</v>
      </c>
      <c r="V39" s="123">
        <v>7.0751860699408784</v>
      </c>
      <c r="W39" s="123">
        <v>8.0308177770793279</v>
      </c>
      <c r="X39" s="123">
        <v>6.5730495944233169</v>
      </c>
      <c r="Y39" s="123">
        <v>6.3416587148129988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13.723423001248323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3.0209901494083846</v>
      </c>
      <c r="L40" s="99">
        <v>10.071631659977776</v>
      </c>
      <c r="M40" s="99">
        <v>12.744392926408539</v>
      </c>
      <c r="N40" s="99">
        <v>12.958613971640043</v>
      </c>
      <c r="O40" s="99">
        <v>9.4158834593087981</v>
      </c>
      <c r="P40" s="99">
        <v>13.852161201999357</v>
      </c>
      <c r="Q40" s="99">
        <v>11.366609301337931</v>
      </c>
      <c r="R40" s="99">
        <v>8.7017281205377586</v>
      </c>
      <c r="S40" s="99">
        <v>8.9535391928577752</v>
      </c>
      <c r="T40" s="99">
        <v>10.857435585130213</v>
      </c>
      <c r="U40" s="99">
        <v>9.5248066903059261</v>
      </c>
      <c r="V40" s="99">
        <v>11.507097085422506</v>
      </c>
      <c r="W40" s="99">
        <v>9.8324995830707973</v>
      </c>
      <c r="X40" s="99">
        <v>8.3370113152992964</v>
      </c>
      <c r="Y40" s="99">
        <v>9.3078558704324532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9.9756671255799123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9.7829573479668177</v>
      </c>
      <c r="L41" s="110">
        <v>9.9264418274712067</v>
      </c>
      <c r="M41" s="110">
        <v>8.5061460353676726</v>
      </c>
      <c r="N41" s="110">
        <v>8.8938929128910207</v>
      </c>
      <c r="O41" s="110">
        <v>8.8475579729665537</v>
      </c>
      <c r="P41" s="110">
        <v>7.4297823400830136</v>
      </c>
      <c r="Q41" s="110">
        <v>7.9182130390095864</v>
      </c>
      <c r="R41" s="110">
        <v>7.8299574607548763</v>
      </c>
      <c r="S41" s="110">
        <v>7.6463085836898745</v>
      </c>
      <c r="T41" s="110">
        <v>7.0598907819366259</v>
      </c>
      <c r="U41" s="110">
        <v>6.692620861033121</v>
      </c>
      <c r="V41" s="110">
        <v>6.9325088541507265</v>
      </c>
      <c r="W41" s="110">
        <v>8.0276789586019905</v>
      </c>
      <c r="X41" s="110">
        <v>6.5691441441187948</v>
      </c>
      <c r="Y41" s="110">
        <v>6.3374493527189317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0</v>
      </c>
      <c r="E48" s="99">
        <f>RES_hhdet_in_fech!E48/RES_summary!E$21</f>
        <v>0</v>
      </c>
      <c r="F48" s="99">
        <f>RES_hhdet_in_fech!F48/RES_summary!F$21</f>
        <v>0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0</v>
      </c>
      <c r="L48" s="99">
        <f>RES_hhdet_in_fech!L48/RES_summary!L$21</f>
        <v>0</v>
      </c>
      <c r="M48" s="99">
        <f>RES_hhdet_in_fech!M48/RES_summary!M$21</f>
        <v>0</v>
      </c>
      <c r="N48" s="99">
        <f>RES_hhdet_in_fech!N48/RES_summary!N$21</f>
        <v>0</v>
      </c>
      <c r="O48" s="99">
        <f>RES_hhdet_in_fech!O48/RES_summary!O$21</f>
        <v>0</v>
      </c>
      <c r="P48" s="99">
        <f>RES_hhdet_in_fech!P48/RES_summary!P$21</f>
        <v>0</v>
      </c>
      <c r="Q48" s="99">
        <f>RES_hhdet_in_fech!Q48/RES_summary!Q$21</f>
        <v>0</v>
      </c>
      <c r="R48" s="99">
        <f>RES_hhdet_in_fech!R48/RES_summary!R$21</f>
        <v>0</v>
      </c>
      <c r="S48" s="99">
        <f>RES_hhdet_in_fech!S48/RES_summary!S$21</f>
        <v>0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0</v>
      </c>
      <c r="Y48" s="99">
        <f>RES_hhdet_in_fech!Y48/RES_summary!Y$21</f>
        <v>0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269.57080510920764</v>
      </c>
      <c r="D62" s="118">
        <f t="shared" si="21"/>
        <v>245.04527345428951</v>
      </c>
      <c r="E62" s="118">
        <f t="shared" si="21"/>
        <v>252.79565703502035</v>
      </c>
      <c r="F62" s="118">
        <f t="shared" si="21"/>
        <v>239.45389534801816</v>
      </c>
      <c r="G62" s="118">
        <f t="shared" si="21"/>
        <v>228.71628656340573</v>
      </c>
      <c r="H62" s="118">
        <f t="shared" si="21"/>
        <v>226.30559286477231</v>
      </c>
      <c r="I62" s="118">
        <f t="shared" si="21"/>
        <v>203.71908002351626</v>
      </c>
      <c r="J62" s="118">
        <f t="shared" si="21"/>
        <v>199.69560225070856</v>
      </c>
      <c r="K62" s="118">
        <f t="shared" si="21"/>
        <v>198.62658119004104</v>
      </c>
      <c r="L62" s="118">
        <f t="shared" si="21"/>
        <v>224.76954811121095</v>
      </c>
      <c r="M62" s="118">
        <f t="shared" si="21"/>
        <v>185.38932922216452</v>
      </c>
      <c r="N62" s="118">
        <f t="shared" si="21"/>
        <v>180.73026956776968</v>
      </c>
      <c r="O62" s="118">
        <f t="shared" si="21"/>
        <v>174.58983896282382</v>
      </c>
      <c r="P62" s="118">
        <f t="shared" si="21"/>
        <v>132.46526349196208</v>
      </c>
      <c r="Q62" s="118">
        <f t="shared" si="21"/>
        <v>132.24351559800101</v>
      </c>
      <c r="R62" s="118">
        <f t="shared" ref="R62:V62" si="22">R63+R66+R68+R77</f>
        <v>136.79416226596317</v>
      </c>
      <c r="S62" s="118">
        <f t="shared" si="22"/>
        <v>130.19313017018104</v>
      </c>
      <c r="T62" s="118">
        <f t="shared" si="22"/>
        <v>116.85463523378986</v>
      </c>
      <c r="U62" s="118">
        <f t="shared" si="22"/>
        <v>106.43411868916884</v>
      </c>
      <c r="V62" s="118">
        <f t="shared" si="22"/>
        <v>103.98422148150506</v>
      </c>
      <c r="W62" s="118">
        <f t="shared" ref="W62:Y62" si="23">W63+W66+W68+W77</f>
        <v>101.19936193916062</v>
      </c>
      <c r="X62" s="118">
        <f t="shared" si="23"/>
        <v>69.186871285296036</v>
      </c>
      <c r="Y62" s="118">
        <f t="shared" si="23"/>
        <v>49.088304180747492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227.51390312550052</v>
      </c>
      <c r="D63" s="123">
        <f t="shared" si="24"/>
        <v>205.11481095956239</v>
      </c>
      <c r="E63" s="123">
        <f t="shared" si="24"/>
        <v>211.10289844253256</v>
      </c>
      <c r="F63" s="123">
        <f t="shared" si="24"/>
        <v>199.72038533675641</v>
      </c>
      <c r="G63" s="123">
        <f t="shared" si="24"/>
        <v>188.28704341796529</v>
      </c>
      <c r="H63" s="123">
        <f t="shared" si="24"/>
        <v>186.49122974798036</v>
      </c>
      <c r="I63" s="123">
        <f t="shared" si="24"/>
        <v>168.09509430715144</v>
      </c>
      <c r="J63" s="123">
        <f t="shared" si="24"/>
        <v>164.80123955692872</v>
      </c>
      <c r="K63" s="123">
        <f t="shared" si="24"/>
        <v>164.81664801675888</v>
      </c>
      <c r="L63" s="123">
        <f t="shared" si="24"/>
        <v>189.53967488143226</v>
      </c>
      <c r="M63" s="123">
        <f t="shared" si="24"/>
        <v>156.53303972153748</v>
      </c>
      <c r="N63" s="123">
        <f t="shared" si="24"/>
        <v>152.16903410852927</v>
      </c>
      <c r="O63" s="123">
        <f t="shared" si="24"/>
        <v>146.72948970750377</v>
      </c>
      <c r="P63" s="123">
        <f t="shared" si="24"/>
        <v>108.7519713457008</v>
      </c>
      <c r="Q63" s="123">
        <f t="shared" si="24"/>
        <v>107.22956201202757</v>
      </c>
      <c r="R63" s="123">
        <f t="shared" ref="R63:V63" si="25">SUM(R64:R65)</f>
        <v>110.2811588012724</v>
      </c>
      <c r="S63" s="123">
        <f t="shared" si="25"/>
        <v>103.61302533117986</v>
      </c>
      <c r="T63" s="123">
        <f t="shared" si="25"/>
        <v>92.115659895311097</v>
      </c>
      <c r="U63" s="123">
        <f t="shared" si="25"/>
        <v>83.113202115055685</v>
      </c>
      <c r="V63" s="123">
        <f t="shared" si="25"/>
        <v>79.326638848424054</v>
      </c>
      <c r="W63" s="123">
        <f t="shared" ref="W63:Y63" si="26">SUM(W64:W65)</f>
        <v>75.401977892572503</v>
      </c>
      <c r="X63" s="123">
        <f t="shared" si="26"/>
        <v>49.104997085074359</v>
      </c>
      <c r="Y63" s="123">
        <f t="shared" si="26"/>
        <v>30.273482814933217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225.09602084264787</v>
      </c>
      <c r="D64" s="99">
        <v>202.98678512937022</v>
      </c>
      <c r="E64" s="99">
        <v>208.91385004475708</v>
      </c>
      <c r="F64" s="99">
        <v>197.67451289528768</v>
      </c>
      <c r="G64" s="99">
        <v>186.3750748688349</v>
      </c>
      <c r="H64" s="99">
        <v>184.59059839358423</v>
      </c>
      <c r="I64" s="99">
        <v>166.4346314717971</v>
      </c>
      <c r="J64" s="99">
        <v>163.17357990602289</v>
      </c>
      <c r="K64" s="99">
        <v>163.17836539738482</v>
      </c>
      <c r="L64" s="99">
        <v>187.59495938850148</v>
      </c>
      <c r="M64" s="99">
        <v>154.9748448141967</v>
      </c>
      <c r="N64" s="99">
        <v>150.57696874591957</v>
      </c>
      <c r="O64" s="99">
        <v>145.10929991492944</v>
      </c>
      <c r="P64" s="99">
        <v>107.52888932572763</v>
      </c>
      <c r="Q64" s="99">
        <v>105.94841555555129</v>
      </c>
      <c r="R64" s="99">
        <v>108.92165201505817</v>
      </c>
      <c r="S64" s="99">
        <v>102.30922798953554</v>
      </c>
      <c r="T64" s="99">
        <v>90.950431140595654</v>
      </c>
      <c r="U64" s="99">
        <v>82.04369848276724</v>
      </c>
      <c r="V64" s="99">
        <v>78.290306333503523</v>
      </c>
      <c r="W64" s="99">
        <v>74.41473880273449</v>
      </c>
      <c r="X64" s="99">
        <v>48.468792374055155</v>
      </c>
      <c r="Y64" s="99">
        <v>29.885313291891585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2.4178822828526472</v>
      </c>
      <c r="D65" s="99">
        <v>2.1280258301921835</v>
      </c>
      <c r="E65" s="99">
        <v>2.1890483977754771</v>
      </c>
      <c r="F65" s="99">
        <v>2.0458724414687333</v>
      </c>
      <c r="G65" s="99">
        <v>1.9119685491303868</v>
      </c>
      <c r="H65" s="99">
        <v>1.9006313543961237</v>
      </c>
      <c r="I65" s="99">
        <v>1.6604628353543414</v>
      </c>
      <c r="J65" s="99">
        <v>1.6276596509058152</v>
      </c>
      <c r="K65" s="99">
        <v>1.6382826193740414</v>
      </c>
      <c r="L65" s="99">
        <v>1.9447154929307826</v>
      </c>
      <c r="M65" s="99">
        <v>1.5581949073407912</v>
      </c>
      <c r="N65" s="99">
        <v>1.592065362609701</v>
      </c>
      <c r="O65" s="99">
        <v>1.6201897925743489</v>
      </c>
      <c r="P65" s="99">
        <v>1.2230820199731582</v>
      </c>
      <c r="Q65" s="99">
        <v>1.2811464564762787</v>
      </c>
      <c r="R65" s="99">
        <v>1.3595067862142194</v>
      </c>
      <c r="S65" s="99">
        <v>1.3037973416443136</v>
      </c>
      <c r="T65" s="99">
        <v>1.1652287547154432</v>
      </c>
      <c r="U65" s="99">
        <v>1.0695036322884448</v>
      </c>
      <c r="V65" s="99">
        <v>1.0363325149205365</v>
      </c>
      <c r="W65" s="99">
        <v>0.98723908983801623</v>
      </c>
      <c r="X65" s="99">
        <v>0.63620471101920051</v>
      </c>
      <c r="Y65" s="99">
        <v>0.38816952304163438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1.6444064828094893E-2</v>
      </c>
      <c r="F66" s="123">
        <f t="shared" si="27"/>
        <v>3.410814390529901E-2</v>
      </c>
      <c r="G66" s="123">
        <f t="shared" si="27"/>
        <v>4.2447471162989782E-2</v>
      </c>
      <c r="H66" s="123">
        <f t="shared" si="27"/>
        <v>4.8644364204502945E-2</v>
      </c>
      <c r="I66" s="123">
        <f t="shared" si="27"/>
        <v>4.4583882666638791E-2</v>
      </c>
      <c r="J66" s="123">
        <f t="shared" si="27"/>
        <v>3.9344950554824405E-2</v>
      </c>
      <c r="K66" s="123">
        <f t="shared" si="27"/>
        <v>4.9955317526765915E-2</v>
      </c>
      <c r="L66" s="123">
        <f t="shared" si="27"/>
        <v>6.3208631941674434E-2</v>
      </c>
      <c r="M66" s="123">
        <f t="shared" si="27"/>
        <v>5.8877148332415467E-2</v>
      </c>
      <c r="N66" s="123">
        <f t="shared" si="27"/>
        <v>6.5520745036253034E-2</v>
      </c>
      <c r="O66" s="123">
        <f t="shared" si="27"/>
        <v>9.3712692710313572E-2</v>
      </c>
      <c r="P66" s="123">
        <f t="shared" si="27"/>
        <v>7.6790904549794467E-2</v>
      </c>
      <c r="Q66" s="123">
        <f t="shared" si="27"/>
        <v>0.19546879144404525</v>
      </c>
      <c r="R66" s="123">
        <f t="shared" si="27"/>
        <v>0.2342584432239978</v>
      </c>
      <c r="S66" s="123">
        <f t="shared" si="27"/>
        <v>0.26810353997945618</v>
      </c>
      <c r="T66" s="123">
        <f t="shared" si="27"/>
        <v>0.28637197759788363</v>
      </c>
      <c r="U66" s="123">
        <f t="shared" si="27"/>
        <v>0.25660889029044848</v>
      </c>
      <c r="V66" s="123">
        <f t="shared" si="27"/>
        <v>0.23453447738301697</v>
      </c>
      <c r="W66" s="123">
        <f t="shared" si="27"/>
        <v>0.15039034602292431</v>
      </c>
      <c r="X66" s="123">
        <f t="shared" si="27"/>
        <v>0.10748840490695148</v>
      </c>
      <c r="Y66" s="123">
        <f t="shared" si="27"/>
        <v>6.2464931383114285E-2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0</v>
      </c>
      <c r="E67" s="99">
        <f>RES_hhdet_in_fech!E67/RES_summary!E$21</f>
        <v>1.6444064828094893E-2</v>
      </c>
      <c r="F67" s="99">
        <f>RES_hhdet_in_fech!F67/RES_summary!F$21</f>
        <v>3.410814390529901E-2</v>
      </c>
      <c r="G67" s="99">
        <f>RES_hhdet_in_fech!G67/RES_summary!G$21</f>
        <v>4.2447471162989782E-2</v>
      </c>
      <c r="H67" s="99">
        <f>RES_hhdet_in_fech!H67/RES_summary!H$21</f>
        <v>4.8644364204502945E-2</v>
      </c>
      <c r="I67" s="99">
        <f>RES_hhdet_in_fech!I67/RES_summary!I$21</f>
        <v>4.4583882666638791E-2</v>
      </c>
      <c r="J67" s="99">
        <f>RES_hhdet_in_fech!J67/RES_summary!J$21</f>
        <v>3.9344950554824405E-2</v>
      </c>
      <c r="K67" s="99">
        <f>RES_hhdet_in_fech!K67/RES_summary!K$21</f>
        <v>4.9955317526765915E-2</v>
      </c>
      <c r="L67" s="99">
        <f>RES_hhdet_in_fech!L67/RES_summary!L$21</f>
        <v>6.3208631941674434E-2</v>
      </c>
      <c r="M67" s="99">
        <f>RES_hhdet_in_fech!M67/RES_summary!M$21</f>
        <v>5.8877148332415467E-2</v>
      </c>
      <c r="N67" s="99">
        <f>RES_hhdet_in_fech!N67/RES_summary!N$21</f>
        <v>6.5520745036253034E-2</v>
      </c>
      <c r="O67" s="99">
        <f>RES_hhdet_in_fech!O67/RES_summary!O$21</f>
        <v>9.3712692710313572E-2</v>
      </c>
      <c r="P67" s="99">
        <f>RES_hhdet_in_fech!P67/RES_summary!P$21</f>
        <v>7.6790904549794467E-2</v>
      </c>
      <c r="Q67" s="99">
        <f>RES_hhdet_in_fech!Q67/RES_summary!Q$21</f>
        <v>0.19546879144404525</v>
      </c>
      <c r="R67" s="99">
        <f>RES_hhdet_in_fech!R67/RES_summary!R$21</f>
        <v>0.2342584432239978</v>
      </c>
      <c r="S67" s="99">
        <f>RES_hhdet_in_fech!S67/RES_summary!S$21</f>
        <v>0.26810353997945618</v>
      </c>
      <c r="T67" s="99">
        <f>RES_hhdet_in_fech!T67/RES_summary!T$21</f>
        <v>0.28637197759788363</v>
      </c>
      <c r="U67" s="99">
        <f>RES_hhdet_in_fech!U67/RES_summary!U$21</f>
        <v>0.25660889029044848</v>
      </c>
      <c r="V67" s="99">
        <f>RES_hhdet_in_fech!V67/RES_summary!V$21</f>
        <v>0.23453447738301697</v>
      </c>
      <c r="W67" s="99">
        <f>RES_hhdet_in_fech!W67/RES_summary!W$21</f>
        <v>0.15039034602292431</v>
      </c>
      <c r="X67" s="99">
        <f>RES_hhdet_in_fech!X67/RES_summary!X$21</f>
        <v>0.10748840490695148</v>
      </c>
      <c r="Y67" s="99">
        <f>RES_hhdet_in_fech!Y67/RES_summary!Y$21</f>
        <v>6.2464931383114285E-2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29.145295402430218</v>
      </c>
      <c r="D68" s="123">
        <v>27.45564507160298</v>
      </c>
      <c r="E68" s="123">
        <v>28.513237322002091</v>
      </c>
      <c r="F68" s="123">
        <v>26.880223593463732</v>
      </c>
      <c r="G68" s="123">
        <v>27.47792957212533</v>
      </c>
      <c r="H68" s="123">
        <v>26.228791564928748</v>
      </c>
      <c r="I68" s="123">
        <v>24.02866996473141</v>
      </c>
      <c r="J68" s="123">
        <v>23.021081900796169</v>
      </c>
      <c r="K68" s="123">
        <v>21.411677790436975</v>
      </c>
      <c r="L68" s="123">
        <v>22.095442613706265</v>
      </c>
      <c r="M68" s="123">
        <v>17.85063211046284</v>
      </c>
      <c r="N68" s="123">
        <v>17.023393203412329</v>
      </c>
      <c r="O68" s="123">
        <v>16.267037423246599</v>
      </c>
      <c r="P68" s="123">
        <v>14.252286362159753</v>
      </c>
      <c r="Q68" s="123">
        <v>14.36580816678131</v>
      </c>
      <c r="R68" s="123">
        <v>15.299313639150423</v>
      </c>
      <c r="S68" s="123">
        <v>15.698635699206635</v>
      </c>
      <c r="T68" s="123">
        <v>14.779180629056048</v>
      </c>
      <c r="U68" s="123">
        <v>14.0180325321769</v>
      </c>
      <c r="V68" s="123">
        <v>14.766389523619315</v>
      </c>
      <c r="W68" s="123">
        <v>14.164870081360508</v>
      </c>
      <c r="X68" s="123">
        <v>11.630042132731889</v>
      </c>
      <c r="Y68" s="123">
        <v>10.258715418754573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29.386724850208815</v>
      </c>
      <c r="D69" s="99">
        <v>27.508612235960165</v>
      </c>
      <c r="E69" s="99">
        <v>28.744277218619544</v>
      </c>
      <c r="F69" s="99">
        <v>27.089866740713926</v>
      </c>
      <c r="G69" s="99">
        <v>27.874243088886566</v>
      </c>
      <c r="H69" s="99">
        <v>26.232634606650116</v>
      </c>
      <c r="I69" s="99">
        <v>24.035017857648906</v>
      </c>
      <c r="J69" s="99">
        <v>23.312155874354822</v>
      </c>
      <c r="K69" s="99">
        <v>21.419991677506069</v>
      </c>
      <c r="L69" s="99">
        <v>22.107424831914344</v>
      </c>
      <c r="M69" s="99">
        <v>17.860247160636924</v>
      </c>
      <c r="N69" s="99">
        <v>17.055532925973665</v>
      </c>
      <c r="O69" s="99">
        <v>16.27101417134153</v>
      </c>
      <c r="P69" s="99">
        <v>14.147296748402329</v>
      </c>
      <c r="Q69" s="99">
        <v>14.2892233355734</v>
      </c>
      <c r="R69" s="99">
        <v>15.289718230553346</v>
      </c>
      <c r="S69" s="99">
        <v>15.691460361672506</v>
      </c>
      <c r="T69" s="99">
        <v>14.748155357960295</v>
      </c>
      <c r="U69" s="99">
        <v>13.950346006567088</v>
      </c>
      <c r="V69" s="99">
        <v>14.668570763834499</v>
      </c>
      <c r="W69" s="99">
        <v>14.217948446124955</v>
      </c>
      <c r="X69" s="99">
        <v>11.351807709057848</v>
      </c>
      <c r="Y69" s="99">
        <v>10.26042410245736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22.168144254831329</v>
      </c>
      <c r="F70" s="99">
        <v>21.028162445216871</v>
      </c>
      <c r="G70" s="99">
        <v>21.539972755756857</v>
      </c>
      <c r="H70" s="99">
        <v>20.613833107031791</v>
      </c>
      <c r="I70" s="99">
        <v>18.905920380316015</v>
      </c>
      <c r="J70" s="99">
        <v>18.355655895035191</v>
      </c>
      <c r="K70" s="99">
        <v>17.035993020244497</v>
      </c>
      <c r="L70" s="99">
        <v>17.606681322517264</v>
      </c>
      <c r="M70" s="99">
        <v>14.023133893623818</v>
      </c>
      <c r="N70" s="99">
        <v>13.533262687010703</v>
      </c>
      <c r="O70" s="99">
        <v>13.132004214864191</v>
      </c>
      <c r="P70" s="99">
        <v>0</v>
      </c>
      <c r="Q70" s="99">
        <v>12.06374037329226</v>
      </c>
      <c r="R70" s="99">
        <v>13.037705996298781</v>
      </c>
      <c r="S70" s="99">
        <v>13.565087311773311</v>
      </c>
      <c r="T70" s="99">
        <v>12.888907641682033</v>
      </c>
      <c r="U70" s="99">
        <v>12.271437258277539</v>
      </c>
      <c r="V70" s="99">
        <v>13.049913491410102</v>
      </c>
      <c r="W70" s="99">
        <v>12.59331255490997</v>
      </c>
      <c r="X70" s="99">
        <v>10.131556472112742</v>
      </c>
      <c r="Y70" s="99">
        <v>9.1185411940270793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14.052738611294819</v>
      </c>
      <c r="F71" s="102">
        <v>13.335999603824026</v>
      </c>
      <c r="G71" s="102">
        <v>13.261841552688127</v>
      </c>
      <c r="H71" s="102">
        <v>13.042620711403417</v>
      </c>
      <c r="I71" s="102">
        <v>11.766161846229544</v>
      </c>
      <c r="J71" s="102">
        <v>11.20525917828834</v>
      </c>
      <c r="K71" s="102">
        <v>10.463430027865204</v>
      </c>
      <c r="L71" s="102">
        <v>10.567562039366818</v>
      </c>
      <c r="M71" s="102">
        <v>7.6337399524220011</v>
      </c>
      <c r="N71" s="102">
        <v>7.0969967109116299</v>
      </c>
      <c r="O71" s="102">
        <v>6.6008351924590336</v>
      </c>
      <c r="P71" s="102">
        <v>0</v>
      </c>
      <c r="Q71" s="102">
        <v>5.7913824597670329</v>
      </c>
      <c r="R71" s="102">
        <v>6.0234554593676917</v>
      </c>
      <c r="S71" s="102">
        <v>6.3809921139951218</v>
      </c>
      <c r="T71" s="102">
        <v>6.1385559185132585</v>
      </c>
      <c r="U71" s="102">
        <v>5.7938155011503989</v>
      </c>
      <c r="V71" s="102">
        <v>6.4597690935770693</v>
      </c>
      <c r="W71" s="102">
        <v>5.6033722298853386</v>
      </c>
      <c r="X71" s="102">
        <v>4.7888216944493855</v>
      </c>
      <c r="Y71" s="102">
        <v>3.8342136938902223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8.1154056435365085</v>
      </c>
      <c r="F72" s="105">
        <v>7.6921628413928484</v>
      </c>
      <c r="G72" s="105">
        <v>8.2781312030687282</v>
      </c>
      <c r="H72" s="105">
        <v>7.5712123956283728</v>
      </c>
      <c r="I72" s="105">
        <v>7.1397585340864689</v>
      </c>
      <c r="J72" s="105">
        <v>7.1503967167468527</v>
      </c>
      <c r="K72" s="105">
        <v>6.5725629923792939</v>
      </c>
      <c r="L72" s="105">
        <v>7.0391192831504474</v>
      </c>
      <c r="M72" s="105">
        <v>6.3893939412018161</v>
      </c>
      <c r="N72" s="105">
        <v>6.4362659760990724</v>
      </c>
      <c r="O72" s="105">
        <v>6.531169022405158</v>
      </c>
      <c r="P72" s="105">
        <v>0</v>
      </c>
      <c r="Q72" s="105">
        <v>6.2723579135252265</v>
      </c>
      <c r="R72" s="105">
        <v>7.0142505369310868</v>
      </c>
      <c r="S72" s="105">
        <v>7.1840951977781904</v>
      </c>
      <c r="T72" s="105">
        <v>6.7503517231687731</v>
      </c>
      <c r="U72" s="105">
        <v>6.4776217571271406</v>
      </c>
      <c r="V72" s="105">
        <v>6.5901443978330363</v>
      </c>
      <c r="W72" s="105">
        <v>6.9899403250246319</v>
      </c>
      <c r="X72" s="105">
        <v>5.3427347776633569</v>
      </c>
      <c r="Y72" s="105">
        <v>5.2843275001368557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25.238852937073105</v>
      </c>
      <c r="D73" s="102">
        <v>24.976890616325527</v>
      </c>
      <c r="E73" s="102">
        <v>25.554730852852703</v>
      </c>
      <c r="F73" s="102">
        <v>24.719822968795963</v>
      </c>
      <c r="G73" s="102">
        <v>24.532934907009231</v>
      </c>
      <c r="H73" s="102">
        <v>0</v>
      </c>
      <c r="I73" s="102">
        <v>0</v>
      </c>
      <c r="J73" s="102">
        <v>22.063990255434636</v>
      </c>
      <c r="K73" s="102">
        <v>0</v>
      </c>
      <c r="L73" s="102">
        <v>0</v>
      </c>
      <c r="M73" s="102">
        <v>18.225453963683986</v>
      </c>
      <c r="N73" s="102">
        <v>17.204206612528111</v>
      </c>
      <c r="O73" s="102">
        <v>0</v>
      </c>
      <c r="P73" s="102">
        <v>16.19569352644676</v>
      </c>
      <c r="Q73" s="102">
        <v>15.853641900196349</v>
      </c>
      <c r="R73" s="102">
        <v>15.824173500102209</v>
      </c>
      <c r="S73" s="102">
        <v>16.395861397106337</v>
      </c>
      <c r="T73" s="102">
        <v>15.972668545950674</v>
      </c>
      <c r="U73" s="102">
        <v>15.413421008738387</v>
      </c>
      <c r="V73" s="102">
        <v>15.950890474945515</v>
      </c>
      <c r="W73" s="102">
        <v>14.065727846021646</v>
      </c>
      <c r="X73" s="102">
        <v>12.843150747407194</v>
      </c>
      <c r="Y73" s="102">
        <v>10.503338234270275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20.467150215704905</v>
      </c>
      <c r="F74" s="105">
        <v>19.848499317884478</v>
      </c>
      <c r="G74" s="105">
        <v>19.557848290852373</v>
      </c>
      <c r="H74" s="105">
        <v>0</v>
      </c>
      <c r="I74" s="105">
        <v>0</v>
      </c>
      <c r="J74" s="105">
        <v>17.70433186824793</v>
      </c>
      <c r="K74" s="105">
        <v>0</v>
      </c>
      <c r="L74" s="105">
        <v>0</v>
      </c>
      <c r="M74" s="105">
        <v>14.379225160836723</v>
      </c>
      <c r="N74" s="105">
        <v>13.589302279171884</v>
      </c>
      <c r="O74" s="105">
        <v>0</v>
      </c>
      <c r="P74" s="105">
        <v>13.187298492971323</v>
      </c>
      <c r="Q74" s="105">
        <v>12.933930708589338</v>
      </c>
      <c r="R74" s="105">
        <v>12.967974712501269</v>
      </c>
      <c r="S74" s="105">
        <v>13.61730534780472</v>
      </c>
      <c r="T74" s="105">
        <v>13.424817847102839</v>
      </c>
      <c r="U74" s="105">
        <v>13.054987664155659</v>
      </c>
      <c r="V74" s="105">
        <v>13.712849709712938</v>
      </c>
      <c r="W74" s="105">
        <v>12.011953067474625</v>
      </c>
      <c r="X74" s="105">
        <v>11.158817479703963</v>
      </c>
      <c r="Y74" s="105">
        <v>9.0816071117304542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12.487793999731531</v>
      </c>
      <c r="F75" s="99">
        <v>12.164144895339389</v>
      </c>
      <c r="G75" s="99">
        <v>11.66119705483967</v>
      </c>
      <c r="H75" s="99">
        <v>0</v>
      </c>
      <c r="I75" s="99">
        <v>0</v>
      </c>
      <c r="J75" s="99">
        <v>10.596068935328436</v>
      </c>
      <c r="K75" s="99">
        <v>0</v>
      </c>
      <c r="L75" s="99">
        <v>0</v>
      </c>
      <c r="M75" s="99">
        <v>7.7885420734080366</v>
      </c>
      <c r="N75" s="99">
        <v>7.151955174561957</v>
      </c>
      <c r="O75" s="99">
        <v>0</v>
      </c>
      <c r="P75" s="99">
        <v>7.00546918095647</v>
      </c>
      <c r="Q75" s="99">
        <v>6.4277560206717439</v>
      </c>
      <c r="R75" s="99">
        <v>6.2286252415554202</v>
      </c>
      <c r="S75" s="99">
        <v>6.6697550219982862</v>
      </c>
      <c r="T75" s="99">
        <v>6.6582301931175785</v>
      </c>
      <c r="U75" s="99">
        <v>6.4136394700643775</v>
      </c>
      <c r="V75" s="99">
        <v>7.0369259815207545</v>
      </c>
      <c r="W75" s="99">
        <v>5.5351682059346343</v>
      </c>
      <c r="X75" s="99">
        <v>5.4285798853870286</v>
      </c>
      <c r="Y75" s="99">
        <v>3.9065654967965227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7.9793562159733726</v>
      </c>
      <c r="F76" s="99">
        <v>7.684354422545093</v>
      </c>
      <c r="G76" s="99">
        <v>7.8966512360127039</v>
      </c>
      <c r="H76" s="99">
        <v>0</v>
      </c>
      <c r="I76" s="99">
        <v>0</v>
      </c>
      <c r="J76" s="99">
        <v>7.1082629329194971</v>
      </c>
      <c r="K76" s="99">
        <v>0</v>
      </c>
      <c r="L76" s="99">
        <v>0</v>
      </c>
      <c r="M76" s="99">
        <v>6.5906830874286868</v>
      </c>
      <c r="N76" s="99">
        <v>6.4373471046099278</v>
      </c>
      <c r="O76" s="99">
        <v>0</v>
      </c>
      <c r="P76" s="99">
        <v>6.1818293120148509</v>
      </c>
      <c r="Q76" s="99">
        <v>6.5061746879175963</v>
      </c>
      <c r="R76" s="99">
        <v>6.7393494709458475</v>
      </c>
      <c r="S76" s="99">
        <v>6.9475503258064331</v>
      </c>
      <c r="T76" s="99">
        <v>6.7665876539852592</v>
      </c>
      <c r="U76" s="99">
        <v>6.6413481940912824</v>
      </c>
      <c r="V76" s="99">
        <v>6.6759237281921839</v>
      </c>
      <c r="W76" s="99">
        <v>6.476784861539989</v>
      </c>
      <c r="X76" s="99">
        <v>5.7302375943169332</v>
      </c>
      <c r="Y76" s="99">
        <v>5.1750416149339316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12.91160658127686</v>
      </c>
      <c r="D77" s="123">
        <v>12.474817423124138</v>
      </c>
      <c r="E77" s="123">
        <v>13.163077205657592</v>
      </c>
      <c r="F77" s="123">
        <v>12.819178273892732</v>
      </c>
      <c r="G77" s="123">
        <v>12.9088661021521</v>
      </c>
      <c r="H77" s="123">
        <v>13.536927187658716</v>
      </c>
      <c r="I77" s="123">
        <v>11.55073186896675</v>
      </c>
      <c r="J77" s="123">
        <v>11.833935842428842</v>
      </c>
      <c r="K77" s="123">
        <v>12.348300065318435</v>
      </c>
      <c r="L77" s="123">
        <v>13.071221984130744</v>
      </c>
      <c r="M77" s="123">
        <v>10.946780241831794</v>
      </c>
      <c r="N77" s="123">
        <v>11.472321510791833</v>
      </c>
      <c r="O77" s="123">
        <v>11.499599139363141</v>
      </c>
      <c r="P77" s="123">
        <v>9.384214879551747</v>
      </c>
      <c r="Q77" s="123">
        <v>10.45267662774809</v>
      </c>
      <c r="R77" s="123">
        <v>10.979431382316337</v>
      </c>
      <c r="S77" s="123">
        <v>10.613365599815095</v>
      </c>
      <c r="T77" s="123">
        <v>9.6734227318248447</v>
      </c>
      <c r="U77" s="123">
        <v>9.0462751516457995</v>
      </c>
      <c r="V77" s="123">
        <v>9.656658632078674</v>
      </c>
      <c r="W77" s="123">
        <v>11.482123619204689</v>
      </c>
      <c r="X77" s="123">
        <v>8.3443436625828333</v>
      </c>
      <c r="Y77" s="123">
        <v>8.4936410156765874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13.315048390074914</v>
      </c>
      <c r="D78" s="99">
        <v>12.519254765678701</v>
      </c>
      <c r="E78" s="99">
        <v>13.32603276451907</v>
      </c>
      <c r="F78" s="99">
        <v>13.007168226873887</v>
      </c>
      <c r="G78" s="99">
        <v>13.2685537703137</v>
      </c>
      <c r="H78" s="99">
        <v>13.593575257450993</v>
      </c>
      <c r="I78" s="99">
        <v>11.648583812833104</v>
      </c>
      <c r="J78" s="99">
        <v>12.239097605259676</v>
      </c>
      <c r="K78" s="99">
        <v>12.487395032551351</v>
      </c>
      <c r="L78" s="99">
        <v>13.528342585318811</v>
      </c>
      <c r="M78" s="99">
        <v>10.997628327531073</v>
      </c>
      <c r="N78" s="99">
        <v>11.740888298651486</v>
      </c>
      <c r="O78" s="99">
        <v>11.918644987841184</v>
      </c>
      <c r="P78" s="99">
        <v>9.4489836909393148</v>
      </c>
      <c r="Q78" s="99">
        <v>10.481116553230153</v>
      </c>
      <c r="R78" s="99">
        <v>11.033636009383308</v>
      </c>
      <c r="S78" s="99">
        <v>10.681733601662909</v>
      </c>
      <c r="T78" s="99">
        <v>9.7667387609833831</v>
      </c>
      <c r="U78" s="99">
        <v>9.1739537130695883</v>
      </c>
      <c r="V78" s="99">
        <v>9.9625160526150491</v>
      </c>
      <c r="W78" s="99">
        <v>12.042915283751316</v>
      </c>
      <c r="X78" s="99">
        <v>8.7255411808949734</v>
      </c>
      <c r="Y78" s="99">
        <v>9.2742030145475578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9.9756671255799105</v>
      </c>
      <c r="D79" s="110">
        <v>9.8382231084711123</v>
      </c>
      <c r="E79" s="110">
        <v>10.123730600299799</v>
      </c>
      <c r="F79" s="110">
        <v>9.8175214873630861</v>
      </c>
      <c r="G79" s="110">
        <v>9.8757193195816697</v>
      </c>
      <c r="H79" s="110">
        <v>10.308789590090624</v>
      </c>
      <c r="I79" s="110">
        <v>9.1185239522246651</v>
      </c>
      <c r="J79" s="110">
        <v>9.4444072062210402</v>
      </c>
      <c r="K79" s="110">
        <v>9.7829573479668195</v>
      </c>
      <c r="L79" s="110">
        <v>9.9264418274712067</v>
      </c>
      <c r="M79" s="110">
        <v>8.5061460353676726</v>
      </c>
      <c r="N79" s="110">
        <v>8.8938929128910225</v>
      </c>
      <c r="O79" s="110">
        <v>8.8475579729665501</v>
      </c>
      <c r="P79" s="110">
        <v>7.4297823400830136</v>
      </c>
      <c r="Q79" s="110">
        <v>7.9182130390095882</v>
      </c>
      <c r="R79" s="110">
        <v>7.8299574607548763</v>
      </c>
      <c r="S79" s="110">
        <v>7.6463085836898737</v>
      </c>
      <c r="T79" s="110">
        <v>7.0598907819366259</v>
      </c>
      <c r="U79" s="110">
        <v>6.692620861033121</v>
      </c>
      <c r="V79" s="110">
        <v>6.9325088541507283</v>
      </c>
      <c r="W79" s="110">
        <v>8.0276789586019888</v>
      </c>
      <c r="X79" s="110">
        <v>6.5691441441187948</v>
      </c>
      <c r="Y79" s="110">
        <v>6.3374493527189335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244.21113663489524</v>
      </c>
      <c r="D81" s="118">
        <f t="shared" si="28"/>
        <v>235.85294747429541</v>
      </c>
      <c r="E81" s="118">
        <f t="shared" si="28"/>
        <v>229.24771384509202</v>
      </c>
      <c r="F81" s="118">
        <f t="shared" si="28"/>
        <v>219.56767594504245</v>
      </c>
      <c r="G81" s="118">
        <f t="shared" si="28"/>
        <v>208.27681750395786</v>
      </c>
      <c r="H81" s="118">
        <f t="shared" si="28"/>
        <v>201.36418767555654</v>
      </c>
      <c r="I81" s="118">
        <f t="shared" si="28"/>
        <v>188.95862976533439</v>
      </c>
      <c r="J81" s="118">
        <f t="shared" si="28"/>
        <v>185.62999874994907</v>
      </c>
      <c r="K81" s="118">
        <f t="shared" si="28"/>
        <v>184.52913175374269</v>
      </c>
      <c r="L81" s="118">
        <f t="shared" si="28"/>
        <v>184.30693822915208</v>
      </c>
      <c r="M81" s="118">
        <f t="shared" si="28"/>
        <v>174.09891277040597</v>
      </c>
      <c r="N81" s="118">
        <f t="shared" si="28"/>
        <v>169.27824601119622</v>
      </c>
      <c r="O81" s="118">
        <f t="shared" si="28"/>
        <v>160.48696014739863</v>
      </c>
      <c r="P81" s="118">
        <f t="shared" si="28"/>
        <v>149.95999770228011</v>
      </c>
      <c r="Q81" s="118">
        <f t="shared" si="28"/>
        <v>144.05943066153165</v>
      </c>
      <c r="R81" s="118">
        <f t="shared" ref="R81:V81" si="29">R82+R85+R87+R100</f>
        <v>137.23218417036463</v>
      </c>
      <c r="S81" s="118">
        <f t="shared" si="29"/>
        <v>131.10349948316633</v>
      </c>
      <c r="T81" s="118">
        <f t="shared" si="29"/>
        <v>122.84077974855893</v>
      </c>
      <c r="U81" s="118">
        <f t="shared" si="29"/>
        <v>115.98663691723263</v>
      </c>
      <c r="V81" s="118">
        <f t="shared" si="29"/>
        <v>108.89996505008006</v>
      </c>
      <c r="W81" s="118">
        <f t="shared" ref="W81:Y81" si="30">W82+W85+W87+W100</f>
        <v>100.18451931567799</v>
      </c>
      <c r="X81" s="118">
        <f t="shared" si="30"/>
        <v>76.230630287836973</v>
      </c>
      <c r="Y81" s="118">
        <f t="shared" si="30"/>
        <v>51.249146094105328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208.63857039019149</v>
      </c>
      <c r="D82" s="123">
        <f t="shared" si="31"/>
        <v>200.76012230432119</v>
      </c>
      <c r="E82" s="123">
        <f t="shared" si="31"/>
        <v>193.87309774105705</v>
      </c>
      <c r="F82" s="123">
        <f t="shared" si="31"/>
        <v>184.77353753147023</v>
      </c>
      <c r="G82" s="123">
        <f t="shared" si="31"/>
        <v>173.68725251185728</v>
      </c>
      <c r="H82" s="123">
        <f t="shared" si="31"/>
        <v>166.25172707239847</v>
      </c>
      <c r="I82" s="123">
        <f t="shared" si="31"/>
        <v>156.80081367905271</v>
      </c>
      <c r="J82" s="123">
        <f t="shared" si="31"/>
        <v>154.2165634840261</v>
      </c>
      <c r="K82" s="123">
        <f t="shared" si="31"/>
        <v>154.39127816352243</v>
      </c>
      <c r="L82" s="123">
        <f t="shared" si="31"/>
        <v>154.34637121920221</v>
      </c>
      <c r="M82" s="123">
        <f t="shared" si="31"/>
        <v>147.56311594560381</v>
      </c>
      <c r="N82" s="123">
        <f t="shared" si="31"/>
        <v>143.27402677582322</v>
      </c>
      <c r="O82" s="123">
        <f t="shared" si="31"/>
        <v>135.73220093996119</v>
      </c>
      <c r="P82" s="123">
        <f t="shared" si="31"/>
        <v>126.05790577501236</v>
      </c>
      <c r="Q82" s="123">
        <f t="shared" si="31"/>
        <v>120.46712487410066</v>
      </c>
      <c r="R82" s="123">
        <f t="shared" ref="R82:V82" si="32">SUM(R83:R84)</f>
        <v>113.58593804213515</v>
      </c>
      <c r="S82" s="123">
        <f t="shared" si="32"/>
        <v>107.00421270979335</v>
      </c>
      <c r="T82" s="123">
        <f t="shared" si="32"/>
        <v>99.599000127122608</v>
      </c>
      <c r="U82" s="123">
        <f t="shared" si="32"/>
        <v>93.717637039072784</v>
      </c>
      <c r="V82" s="123">
        <f t="shared" si="32"/>
        <v>86.115036730326239</v>
      </c>
      <c r="W82" s="123">
        <f t="shared" ref="W82:Y82" si="33">SUM(W83:W84)</f>
        <v>78.08176486816356</v>
      </c>
      <c r="X82" s="123">
        <f t="shared" si="33"/>
        <v>57.269794546327518</v>
      </c>
      <c r="Y82" s="123">
        <f t="shared" si="33"/>
        <v>34.390381555155109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207.71007463359686</v>
      </c>
      <c r="D83" s="99">
        <v>199.87925405711988</v>
      </c>
      <c r="E83" s="99">
        <v>193.01490299659332</v>
      </c>
      <c r="F83" s="99">
        <v>183.95809427584274</v>
      </c>
      <c r="G83" s="99">
        <v>172.92087301698032</v>
      </c>
      <c r="H83" s="99">
        <v>165.50953185700772</v>
      </c>
      <c r="I83" s="99">
        <v>156.11748032588022</v>
      </c>
      <c r="J83" s="99">
        <v>153.54054770378283</v>
      </c>
      <c r="K83" s="99">
        <v>153.70722030771171</v>
      </c>
      <c r="L83" s="99">
        <v>153.63868188365399</v>
      </c>
      <c r="M83" s="99">
        <v>146.91429069874962</v>
      </c>
      <c r="N83" s="99">
        <v>142.63010692260383</v>
      </c>
      <c r="O83" s="99">
        <v>135.11676465277151</v>
      </c>
      <c r="P83" s="99">
        <v>125.50583174166559</v>
      </c>
      <c r="Q83" s="99">
        <v>119.92777304208731</v>
      </c>
      <c r="R83" s="99">
        <v>113.06541426706687</v>
      </c>
      <c r="S83" s="99">
        <v>106.50382397598207</v>
      </c>
      <c r="T83" s="99">
        <v>99.129345929554972</v>
      </c>
      <c r="U83" s="99">
        <v>93.266471487485717</v>
      </c>
      <c r="V83" s="99">
        <v>85.693295577222997</v>
      </c>
      <c r="W83" s="99">
        <v>77.697725969802008</v>
      </c>
      <c r="X83" s="99">
        <v>56.989809081161184</v>
      </c>
      <c r="Y83" s="99">
        <v>34.223098753801068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0.92849575659461892</v>
      </c>
      <c r="D84" s="99">
        <v>0.88086824720130497</v>
      </c>
      <c r="E84" s="99">
        <v>0.85819474446372446</v>
      </c>
      <c r="F84" s="99">
        <v>0.81544325562749043</v>
      </c>
      <c r="G84" s="99">
        <v>0.76637949487694923</v>
      </c>
      <c r="H84" s="99">
        <v>0.74219521539076039</v>
      </c>
      <c r="I84" s="99">
        <v>0.68333335317248944</v>
      </c>
      <c r="J84" s="99">
        <v>0.67601578024327202</v>
      </c>
      <c r="K84" s="99">
        <v>0.68405785581071521</v>
      </c>
      <c r="L84" s="99">
        <v>0.70768933554823632</v>
      </c>
      <c r="M84" s="99">
        <v>0.64882524685418919</v>
      </c>
      <c r="N84" s="99">
        <v>0.64391985321938083</v>
      </c>
      <c r="O84" s="99">
        <v>0.61543628718968801</v>
      </c>
      <c r="P84" s="99">
        <v>0.5520740333467673</v>
      </c>
      <c r="Q84" s="99">
        <v>0.53935183201335757</v>
      </c>
      <c r="R84" s="99">
        <v>0.52052377506828862</v>
      </c>
      <c r="S84" s="99">
        <v>0.5003887338112708</v>
      </c>
      <c r="T84" s="99">
        <v>0.46965419756764215</v>
      </c>
      <c r="U84" s="99">
        <v>0.45116555158706773</v>
      </c>
      <c r="V84" s="99">
        <v>0.42174115310324045</v>
      </c>
      <c r="W84" s="99">
        <v>0.38403889836155941</v>
      </c>
      <c r="X84" s="99">
        <v>0.27998546516633366</v>
      </c>
      <c r="Y84" s="99">
        <v>0.16728280135404242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1.6133523600592305E-2</v>
      </c>
      <c r="F85" s="123">
        <f t="shared" si="34"/>
        <v>3.4103808610424211E-2</v>
      </c>
      <c r="G85" s="123">
        <f t="shared" si="34"/>
        <v>4.2328742523626867E-2</v>
      </c>
      <c r="H85" s="123">
        <f t="shared" si="34"/>
        <v>4.8522637290631346E-2</v>
      </c>
      <c r="I85" s="123">
        <f t="shared" si="34"/>
        <v>4.4611004945099328E-2</v>
      </c>
      <c r="J85" s="123">
        <f t="shared" si="34"/>
        <v>3.9296425245015365E-2</v>
      </c>
      <c r="K85" s="123">
        <f t="shared" si="34"/>
        <v>4.9870505607758422E-2</v>
      </c>
      <c r="L85" s="123">
        <f t="shared" si="34"/>
        <v>6.3085599624815136E-2</v>
      </c>
      <c r="M85" s="123">
        <f t="shared" si="34"/>
        <v>5.8822081016784052E-2</v>
      </c>
      <c r="N85" s="123">
        <f t="shared" si="34"/>
        <v>6.5531771128824315E-2</v>
      </c>
      <c r="O85" s="123">
        <f t="shared" si="34"/>
        <v>9.3720259724194177E-2</v>
      </c>
      <c r="P85" s="123">
        <f t="shared" si="34"/>
        <v>7.6771049311363596E-2</v>
      </c>
      <c r="Q85" s="123">
        <f t="shared" si="34"/>
        <v>0.19526156003188302</v>
      </c>
      <c r="R85" s="123">
        <f t="shared" si="34"/>
        <v>0.23439357525162549</v>
      </c>
      <c r="S85" s="123">
        <f t="shared" si="34"/>
        <v>0.26808172967529192</v>
      </c>
      <c r="T85" s="123">
        <f t="shared" si="34"/>
        <v>0.28634505062211174</v>
      </c>
      <c r="U85" s="123">
        <f t="shared" si="34"/>
        <v>0.2565639907136692</v>
      </c>
      <c r="V85" s="123">
        <f t="shared" si="34"/>
        <v>0.23454695557500599</v>
      </c>
      <c r="W85" s="123">
        <f t="shared" si="34"/>
        <v>0.15043189377682584</v>
      </c>
      <c r="X85" s="123">
        <f t="shared" si="34"/>
        <v>0.10744479279557559</v>
      </c>
      <c r="Y85" s="123">
        <f t="shared" si="34"/>
        <v>6.2460631812146832E-2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0</v>
      </c>
      <c r="E86" s="99">
        <f>RES_hhdet_in_fech!E86/RES_summary!E$21</f>
        <v>1.6133523600592305E-2</v>
      </c>
      <c r="F86" s="99">
        <f>RES_hhdet_in_fech!F86/RES_summary!F$21</f>
        <v>3.4103808610424211E-2</v>
      </c>
      <c r="G86" s="99">
        <f>RES_hhdet_in_fech!G86/RES_summary!G$21</f>
        <v>4.2328742523626867E-2</v>
      </c>
      <c r="H86" s="99">
        <f>RES_hhdet_in_fech!H86/RES_summary!H$21</f>
        <v>4.8522637290631346E-2</v>
      </c>
      <c r="I86" s="99">
        <f>RES_hhdet_in_fech!I86/RES_summary!I$21</f>
        <v>4.4611004945099328E-2</v>
      </c>
      <c r="J86" s="99">
        <f>RES_hhdet_in_fech!J86/RES_summary!J$21</f>
        <v>3.9296425245015365E-2</v>
      </c>
      <c r="K86" s="99">
        <f>RES_hhdet_in_fech!K86/RES_summary!K$21</f>
        <v>4.9870505607758422E-2</v>
      </c>
      <c r="L86" s="99">
        <f>RES_hhdet_in_fech!L86/RES_summary!L$21</f>
        <v>6.3085599624815136E-2</v>
      </c>
      <c r="M86" s="99">
        <f>RES_hhdet_in_fech!M86/RES_summary!M$21</f>
        <v>5.8822081016784052E-2</v>
      </c>
      <c r="N86" s="99">
        <f>RES_hhdet_in_fech!N86/RES_summary!N$21</f>
        <v>6.5531771128824315E-2</v>
      </c>
      <c r="O86" s="99">
        <f>RES_hhdet_in_fech!O86/RES_summary!O$21</f>
        <v>9.3720259724194177E-2</v>
      </c>
      <c r="P86" s="99">
        <f>RES_hhdet_in_fech!P86/RES_summary!P$21</f>
        <v>7.6771049311363596E-2</v>
      </c>
      <c r="Q86" s="99">
        <f>RES_hhdet_in_fech!Q86/RES_summary!Q$21</f>
        <v>0.19526156003188302</v>
      </c>
      <c r="R86" s="99">
        <f>RES_hhdet_in_fech!R86/RES_summary!R$21</f>
        <v>0.23439357525162549</v>
      </c>
      <c r="S86" s="99">
        <f>RES_hhdet_in_fech!S86/RES_summary!S$21</f>
        <v>0.26808172967529192</v>
      </c>
      <c r="T86" s="99">
        <f>RES_hhdet_in_fech!T86/RES_summary!T$21</f>
        <v>0.28634505062211174</v>
      </c>
      <c r="U86" s="99">
        <f>RES_hhdet_in_fech!U86/RES_summary!U$21</f>
        <v>0.2565639907136692</v>
      </c>
      <c r="V86" s="99">
        <f>RES_hhdet_in_fech!V86/RES_summary!V$21</f>
        <v>0.23454695557500599</v>
      </c>
      <c r="W86" s="99">
        <f>RES_hhdet_in_fech!W86/RES_summary!W$21</f>
        <v>0.15043189377682584</v>
      </c>
      <c r="X86" s="99">
        <f>RES_hhdet_in_fech!X86/RES_summary!X$21</f>
        <v>0.10744479279557559</v>
      </c>
      <c r="Y86" s="99">
        <f>RES_hhdet_in_fech!Y86/RES_summary!Y$21</f>
        <v>6.2460631812146832E-2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25.293512567050129</v>
      </c>
      <c r="D87" s="123">
        <v>25.107460194685636</v>
      </c>
      <c r="E87" s="123">
        <v>25.105582719225897</v>
      </c>
      <c r="F87" s="123">
        <v>24.716351283672154</v>
      </c>
      <c r="G87" s="123">
        <v>24.569648040975405</v>
      </c>
      <c r="H87" s="123">
        <v>24.580252872033274</v>
      </c>
      <c r="I87" s="123">
        <v>22.927258023226742</v>
      </c>
      <c r="J87" s="123">
        <v>21.784777245905719</v>
      </c>
      <c r="K87" s="123">
        <v>20.436896950383186</v>
      </c>
      <c r="L87" s="123">
        <v>19.894102072151458</v>
      </c>
      <c r="M87" s="123">
        <v>17.612419923437518</v>
      </c>
      <c r="N87" s="123">
        <v>16.694982322129576</v>
      </c>
      <c r="O87" s="123">
        <v>15.746929845982713</v>
      </c>
      <c r="P87" s="123">
        <v>15.875989134206142</v>
      </c>
      <c r="Q87" s="123">
        <v>15.378519925413389</v>
      </c>
      <c r="R87" s="123">
        <v>15.433118823460051</v>
      </c>
      <c r="S87" s="123">
        <v>16.05718476022405</v>
      </c>
      <c r="T87" s="123">
        <v>15.643235670177978</v>
      </c>
      <c r="U87" s="123">
        <v>15.113224653052967</v>
      </c>
      <c r="V87" s="123">
        <v>15.380219935370777</v>
      </c>
      <c r="W87" s="123">
        <v>13.895715192948041</v>
      </c>
      <c r="X87" s="123">
        <v>12.277003092909389</v>
      </c>
      <c r="Y87" s="123">
        <v>10.435131414519859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27.708658439738603</v>
      </c>
      <c r="D88" s="99">
        <v>27.734978250162424</v>
      </c>
      <c r="E88" s="99">
        <v>27.121829408550497</v>
      </c>
      <c r="F88" s="99">
        <v>25.667320382195971</v>
      </c>
      <c r="G88" s="99">
        <v>26.193960498213773</v>
      </c>
      <c r="H88" s="99">
        <v>24.014798284354086</v>
      </c>
      <c r="I88" s="99">
        <v>23.220797613178021</v>
      </c>
      <c r="J88" s="99">
        <v>22.219207552274334</v>
      </c>
      <c r="K88" s="99">
        <v>20.560281591577759</v>
      </c>
      <c r="L88" s="99">
        <v>18.424252926151844</v>
      </c>
      <c r="M88" s="99">
        <v>17.002010767954687</v>
      </c>
      <c r="N88" s="99">
        <v>15.848561894084021</v>
      </c>
      <c r="O88" s="99">
        <v>14.765871807900199</v>
      </c>
      <c r="P88" s="99">
        <v>16.245376015561693</v>
      </c>
      <c r="Q88" s="99">
        <v>14.301835316168544</v>
      </c>
      <c r="R88" s="99">
        <v>15.275501811917161</v>
      </c>
      <c r="S88" s="99">
        <v>16.117174082704331</v>
      </c>
      <c r="T88" s="99">
        <v>15.753118371388268</v>
      </c>
      <c r="U88" s="99">
        <v>14.948126134296922</v>
      </c>
      <c r="V88" s="99">
        <v>14.23914889341847</v>
      </c>
      <c r="W88" s="99">
        <v>14.073134070028306</v>
      </c>
      <c r="X88" s="99">
        <v>12.045941979399732</v>
      </c>
      <c r="Y88" s="99">
        <v>10.753393525832401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21.117825054988415</v>
      </c>
      <c r="F89" s="99">
        <v>20.19657583365484</v>
      </c>
      <c r="G89" s="99">
        <v>20.610710905226071</v>
      </c>
      <c r="H89" s="99">
        <v>19.266705419718765</v>
      </c>
      <c r="I89" s="99">
        <v>18.725420546283079</v>
      </c>
      <c r="J89" s="99">
        <v>17.997112709408139</v>
      </c>
      <c r="K89" s="99">
        <v>16.856728889292704</v>
      </c>
      <c r="L89" s="99">
        <v>15.162680229842104</v>
      </c>
      <c r="M89" s="99">
        <v>13.824737883279605</v>
      </c>
      <c r="N89" s="99">
        <v>12.921574968253738</v>
      </c>
      <c r="O89" s="99">
        <v>12.060329989183025</v>
      </c>
      <c r="P89" s="99">
        <v>13.483778058318688</v>
      </c>
      <c r="Q89" s="99">
        <v>0</v>
      </c>
      <c r="R89" s="99">
        <v>12.698136118632132</v>
      </c>
      <c r="S89" s="99">
        <v>13.601005291935424</v>
      </c>
      <c r="T89" s="99">
        <v>13.480039100709794</v>
      </c>
      <c r="U89" s="99">
        <v>12.912208101956724</v>
      </c>
      <c r="V89" s="99">
        <v>12.472777824621803</v>
      </c>
      <c r="W89" s="99">
        <v>12.276966652211609</v>
      </c>
      <c r="X89" s="99">
        <v>10.63576323161675</v>
      </c>
      <c r="Y89" s="99">
        <v>9.4533363656449794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13.247912835853928</v>
      </c>
      <c r="F90" s="102">
        <v>12.627055136968657</v>
      </c>
      <c r="G90" s="102">
        <v>12.450936139123746</v>
      </c>
      <c r="H90" s="102">
        <v>11.931318951949176</v>
      </c>
      <c r="I90" s="102">
        <v>11.364021816739736</v>
      </c>
      <c r="J90" s="102">
        <v>10.671703206065864</v>
      </c>
      <c r="K90" s="102">
        <v>10.03687056423904</v>
      </c>
      <c r="L90" s="102">
        <v>8.789810348406478</v>
      </c>
      <c r="M90" s="102">
        <v>7.2627910757618084</v>
      </c>
      <c r="N90" s="102">
        <v>6.5866584075395007</v>
      </c>
      <c r="O90" s="102">
        <v>5.9796406891937579</v>
      </c>
      <c r="P90" s="102">
        <v>7.0320587695659258</v>
      </c>
      <c r="Q90" s="102">
        <v>0</v>
      </c>
      <c r="R90" s="102">
        <v>6.01339689944108</v>
      </c>
      <c r="S90" s="102">
        <v>6.5565900126294236</v>
      </c>
      <c r="T90" s="102">
        <v>6.5663835775093302</v>
      </c>
      <c r="U90" s="102">
        <v>6.2196412282513327</v>
      </c>
      <c r="V90" s="102">
        <v>6.2787291337310087</v>
      </c>
      <c r="W90" s="102">
        <v>5.5518943569251746</v>
      </c>
      <c r="X90" s="102">
        <v>5.0881528051810054</v>
      </c>
      <c r="Y90" s="102">
        <v>4.0153608776109158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7.8699122191344895</v>
      </c>
      <c r="F91" s="105">
        <v>7.5695206966861841</v>
      </c>
      <c r="G91" s="105">
        <v>8.1597747661023234</v>
      </c>
      <c r="H91" s="105">
        <v>7.3353864677695864</v>
      </c>
      <c r="I91" s="105">
        <v>7.361398729543339</v>
      </c>
      <c r="J91" s="105">
        <v>7.3254095033422715</v>
      </c>
      <c r="K91" s="105">
        <v>6.8198583250536648</v>
      </c>
      <c r="L91" s="105">
        <v>6.3728698814356246</v>
      </c>
      <c r="M91" s="105">
        <v>6.5619468075177974</v>
      </c>
      <c r="N91" s="105">
        <v>6.3349165607142357</v>
      </c>
      <c r="O91" s="105">
        <v>6.0806892999892641</v>
      </c>
      <c r="P91" s="105">
        <v>6.451719288752761</v>
      </c>
      <c r="Q91" s="105">
        <v>0</v>
      </c>
      <c r="R91" s="105">
        <v>6.6847392191910497</v>
      </c>
      <c r="S91" s="105">
        <v>7.0444152793060022</v>
      </c>
      <c r="T91" s="105">
        <v>6.9136555232004655</v>
      </c>
      <c r="U91" s="105">
        <v>6.6925668737053954</v>
      </c>
      <c r="V91" s="105">
        <v>6.194048690890793</v>
      </c>
      <c r="W91" s="105">
        <v>6.7250722952864335</v>
      </c>
      <c r="X91" s="105">
        <v>5.5476104264357442</v>
      </c>
      <c r="Y91" s="105">
        <v>5.4379754880340645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25.238852937073109</v>
      </c>
      <c r="D96" s="102">
        <v>24.97689061632553</v>
      </c>
      <c r="E96" s="102">
        <v>25.554730852852703</v>
      </c>
      <c r="F96" s="102">
        <v>24.719822968795963</v>
      </c>
      <c r="G96" s="102">
        <v>24.532934907009228</v>
      </c>
      <c r="H96" s="102">
        <v>24.774835339610156</v>
      </c>
      <c r="I96" s="102">
        <v>23.210092888695272</v>
      </c>
      <c r="J96" s="102">
        <v>22.063990255434636</v>
      </c>
      <c r="K96" s="102">
        <v>20.903518823793263</v>
      </c>
      <c r="L96" s="102">
        <v>20.634956428680738</v>
      </c>
      <c r="M96" s="102">
        <v>18.225453963683993</v>
      </c>
      <c r="N96" s="102">
        <v>17.204206612528107</v>
      </c>
      <c r="O96" s="102">
        <v>16.227229675022176</v>
      </c>
      <c r="P96" s="102">
        <v>16.195693526446764</v>
      </c>
      <c r="Q96" s="102">
        <v>15.853641900196349</v>
      </c>
      <c r="R96" s="102">
        <v>15.824173500102209</v>
      </c>
      <c r="S96" s="102">
        <v>16.395861397106341</v>
      </c>
      <c r="T96" s="102">
        <v>15.972668545950674</v>
      </c>
      <c r="U96" s="102">
        <v>15.413421008738391</v>
      </c>
      <c r="V96" s="102">
        <v>15.950890474945519</v>
      </c>
      <c r="W96" s="102">
        <v>14.065727846021648</v>
      </c>
      <c r="X96" s="102">
        <v>12.843150747407194</v>
      </c>
      <c r="Y96" s="102">
        <v>10.503338234270275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20.467150215704898</v>
      </c>
      <c r="F97" s="105">
        <v>19.848499317884482</v>
      </c>
      <c r="G97" s="105">
        <v>19.557848290852373</v>
      </c>
      <c r="H97" s="105">
        <v>19.977225477241195</v>
      </c>
      <c r="I97" s="105">
        <v>18.673091497155564</v>
      </c>
      <c r="J97" s="105">
        <v>17.704331868247934</v>
      </c>
      <c r="K97" s="105">
        <v>16.865176163741356</v>
      </c>
      <c r="L97" s="105">
        <v>16.597100868968266</v>
      </c>
      <c r="M97" s="105">
        <v>14.379225160836722</v>
      </c>
      <c r="N97" s="105">
        <v>13.589302279171884</v>
      </c>
      <c r="O97" s="105">
        <v>12.887803927213957</v>
      </c>
      <c r="P97" s="105">
        <v>13.187298492971319</v>
      </c>
      <c r="Q97" s="105">
        <v>12.93393070858934</v>
      </c>
      <c r="R97" s="105">
        <v>12.96797471250127</v>
      </c>
      <c r="S97" s="105">
        <v>13.617305347804718</v>
      </c>
      <c r="T97" s="105">
        <v>13.42481784710284</v>
      </c>
      <c r="U97" s="105">
        <v>13.054987664155657</v>
      </c>
      <c r="V97" s="105">
        <v>13.712849709712939</v>
      </c>
      <c r="W97" s="105">
        <v>12.011953067474625</v>
      </c>
      <c r="X97" s="105">
        <v>11.158817479703961</v>
      </c>
      <c r="Y97" s="105">
        <v>9.0816071117304524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12.487793999731526</v>
      </c>
      <c r="F98" s="99">
        <v>12.164144895339389</v>
      </c>
      <c r="G98" s="99">
        <v>11.66119705483967</v>
      </c>
      <c r="H98" s="99">
        <v>12.309971988012176</v>
      </c>
      <c r="I98" s="99">
        <v>11.355731460756937</v>
      </c>
      <c r="J98" s="99">
        <v>10.596068935328436</v>
      </c>
      <c r="K98" s="99">
        <v>10.203833016610364</v>
      </c>
      <c r="L98" s="99">
        <v>9.8478515416518899</v>
      </c>
      <c r="M98" s="99">
        <v>7.7885420734080366</v>
      </c>
      <c r="N98" s="99">
        <v>7.151955174561957</v>
      </c>
      <c r="O98" s="99">
        <v>6.5720177421066515</v>
      </c>
      <c r="P98" s="99">
        <v>7.0054691809564682</v>
      </c>
      <c r="Q98" s="99">
        <v>6.4277560206717448</v>
      </c>
      <c r="R98" s="99">
        <v>6.2286252415554229</v>
      </c>
      <c r="S98" s="99">
        <v>6.6697550219982844</v>
      </c>
      <c r="T98" s="99">
        <v>6.6582301931175776</v>
      </c>
      <c r="U98" s="99">
        <v>6.4136394700643775</v>
      </c>
      <c r="V98" s="99">
        <v>7.0369259815207572</v>
      </c>
      <c r="W98" s="99">
        <v>5.5351682059346343</v>
      </c>
      <c r="X98" s="99">
        <v>5.4285798853870304</v>
      </c>
      <c r="Y98" s="99">
        <v>3.9065654967965227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7.97935621597337</v>
      </c>
      <c r="F99" s="99">
        <v>7.684354422545093</v>
      </c>
      <c r="G99" s="99">
        <v>7.8966512360127057</v>
      </c>
      <c r="H99" s="99">
        <v>7.6672534892290178</v>
      </c>
      <c r="I99" s="99">
        <v>7.3173600363986271</v>
      </c>
      <c r="J99" s="99">
        <v>7.1082629329194971</v>
      </c>
      <c r="K99" s="99">
        <v>6.6613431471309905</v>
      </c>
      <c r="L99" s="99">
        <v>6.7492493273163738</v>
      </c>
      <c r="M99" s="99">
        <v>6.5906830874286859</v>
      </c>
      <c r="N99" s="99">
        <v>6.437347104609926</v>
      </c>
      <c r="O99" s="99">
        <v>6.3157861851073047</v>
      </c>
      <c r="P99" s="99">
        <v>6.1818293120148509</v>
      </c>
      <c r="Q99" s="99">
        <v>6.5061746879175955</v>
      </c>
      <c r="R99" s="99">
        <v>6.7393494709458484</v>
      </c>
      <c r="S99" s="99">
        <v>6.9475503258064331</v>
      </c>
      <c r="T99" s="99">
        <v>6.7665876539852619</v>
      </c>
      <c r="U99" s="99">
        <v>6.6413481940912824</v>
      </c>
      <c r="V99" s="99">
        <v>6.6759237281921813</v>
      </c>
      <c r="W99" s="99">
        <v>6.476784861539989</v>
      </c>
      <c r="X99" s="99">
        <v>5.7302375943169324</v>
      </c>
      <c r="Y99" s="99">
        <v>5.1750416149339316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10.279053677653634</v>
      </c>
      <c r="D100" s="123">
        <v>9.9853649752885776</v>
      </c>
      <c r="E100" s="123">
        <v>10.252899861208476</v>
      </c>
      <c r="F100" s="123">
        <v>10.043683321289645</v>
      </c>
      <c r="G100" s="123">
        <v>9.9775882086015439</v>
      </c>
      <c r="H100" s="123">
        <v>10.483685093834177</v>
      </c>
      <c r="I100" s="123">
        <v>9.1859470581098641</v>
      </c>
      <c r="J100" s="123">
        <v>9.5893615947722211</v>
      </c>
      <c r="K100" s="123">
        <v>9.6510861342293097</v>
      </c>
      <c r="L100" s="123">
        <v>10.003379338173584</v>
      </c>
      <c r="M100" s="123">
        <v>8.8645548203478448</v>
      </c>
      <c r="N100" s="123">
        <v>9.2437051421145782</v>
      </c>
      <c r="O100" s="123">
        <v>8.9141091017305243</v>
      </c>
      <c r="P100" s="123">
        <v>7.9493317437502311</v>
      </c>
      <c r="Q100" s="123">
        <v>8.0185243019857104</v>
      </c>
      <c r="R100" s="123">
        <v>7.9787337295177947</v>
      </c>
      <c r="S100" s="123">
        <v>7.7740202834736474</v>
      </c>
      <c r="T100" s="123">
        <v>7.3121989006362345</v>
      </c>
      <c r="U100" s="123">
        <v>6.8992112343932037</v>
      </c>
      <c r="V100" s="123">
        <v>7.1701614288080338</v>
      </c>
      <c r="W100" s="123">
        <v>8.0566073607895614</v>
      </c>
      <c r="X100" s="123">
        <v>6.5763878558044917</v>
      </c>
      <c r="Y100" s="123">
        <v>6.3611724926182189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12.54426020611203</v>
      </c>
      <c r="D101" s="99">
        <v>12.769527508207409</v>
      </c>
      <c r="E101" s="99">
        <v>12.860685633238509</v>
      </c>
      <c r="F101" s="99">
        <v>12.735058794121771</v>
      </c>
      <c r="G101" s="99">
        <v>13.011702369895641</v>
      </c>
      <c r="H101" s="99">
        <v>13.101350560328607</v>
      </c>
      <c r="I101" s="99">
        <v>11.938881092215434</v>
      </c>
      <c r="J101" s="99">
        <v>12.515344150109602</v>
      </c>
      <c r="K101" s="99">
        <v>12.977494830982215</v>
      </c>
      <c r="L101" s="99">
        <v>12.450564827050224</v>
      </c>
      <c r="M101" s="99">
        <v>12.025444251442249</v>
      </c>
      <c r="N101" s="99">
        <v>10.910177584610347</v>
      </c>
      <c r="O101" s="99">
        <v>10.048353527874005</v>
      </c>
      <c r="P101" s="99">
        <v>11.88234004307018</v>
      </c>
      <c r="Q101" s="99">
        <v>9.8713502941263513</v>
      </c>
      <c r="R101" s="99">
        <v>11.027664587249927</v>
      </c>
      <c r="S101" s="99">
        <v>10.260208155394778</v>
      </c>
      <c r="T101" s="99">
        <v>11.04204188751765</v>
      </c>
      <c r="U101" s="99">
        <v>11.024904423761907</v>
      </c>
      <c r="V101" s="99">
        <v>13.057361074970942</v>
      </c>
      <c r="W101" s="99">
        <v>11.190894651725969</v>
      </c>
      <c r="X101" s="99">
        <v>8.1067762368595186</v>
      </c>
      <c r="Y101" s="99">
        <v>9.7743050313218696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13.723423001248319</v>
      </c>
      <c r="D102" s="99">
        <v>12.739487378211169</v>
      </c>
      <c r="E102" s="99">
        <v>12.534193471078801</v>
      </c>
      <c r="F102" s="99">
        <v>14.540454835166143</v>
      </c>
      <c r="G102" s="99">
        <v>11.204114825787329</v>
      </c>
      <c r="H102" s="99">
        <v>13.256009877923287</v>
      </c>
      <c r="I102" s="99">
        <v>13.236021448859432</v>
      </c>
      <c r="J102" s="99">
        <v>10.318468315106637</v>
      </c>
      <c r="K102" s="99">
        <v>3.0209901494083846</v>
      </c>
      <c r="L102" s="99">
        <v>10.071631659977774</v>
      </c>
      <c r="M102" s="99">
        <v>12.744392926408539</v>
      </c>
      <c r="N102" s="99">
        <v>12.958613971640043</v>
      </c>
      <c r="O102" s="99">
        <v>9.4158834593087963</v>
      </c>
      <c r="P102" s="99">
        <v>13.852161201999355</v>
      </c>
      <c r="Q102" s="99">
        <v>11.366609301337935</v>
      </c>
      <c r="R102" s="99">
        <v>8.7017281205377603</v>
      </c>
      <c r="S102" s="99">
        <v>8.9535391928577752</v>
      </c>
      <c r="T102" s="99">
        <v>10.857435585130215</v>
      </c>
      <c r="U102" s="99">
        <v>9.5248066903059261</v>
      </c>
      <c r="V102" s="99">
        <v>11.507097085422505</v>
      </c>
      <c r="W102" s="99">
        <v>9.8324995830707991</v>
      </c>
      <c r="X102" s="99">
        <v>8.3370113152992946</v>
      </c>
      <c r="Y102" s="99">
        <v>9.3078558704324514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9.9756671255799105</v>
      </c>
      <c r="D103" s="110">
        <v>9.8382231084711123</v>
      </c>
      <c r="E103" s="110">
        <v>10.123730600299803</v>
      </c>
      <c r="F103" s="110">
        <v>9.8175214873630843</v>
      </c>
      <c r="G103" s="110">
        <v>9.8757193195816679</v>
      </c>
      <c r="H103" s="110">
        <v>10.308789590090626</v>
      </c>
      <c r="I103" s="110">
        <v>9.1185239522246651</v>
      </c>
      <c r="J103" s="110">
        <v>9.4444072062210402</v>
      </c>
      <c r="K103" s="110">
        <v>9.7829573479668195</v>
      </c>
      <c r="L103" s="110">
        <v>9.9264418274712067</v>
      </c>
      <c r="M103" s="110">
        <v>8.5061460353676726</v>
      </c>
      <c r="N103" s="110">
        <v>8.8938929128910207</v>
      </c>
      <c r="O103" s="110">
        <v>8.8475579729665519</v>
      </c>
      <c r="P103" s="110">
        <v>7.4297823400830145</v>
      </c>
      <c r="Q103" s="110">
        <v>7.9182130390095873</v>
      </c>
      <c r="R103" s="110">
        <v>7.8299574607548772</v>
      </c>
      <c r="S103" s="110">
        <v>7.6463085836898745</v>
      </c>
      <c r="T103" s="110">
        <v>7.0598907819366259</v>
      </c>
      <c r="U103" s="110">
        <v>6.6926208610331201</v>
      </c>
      <c r="V103" s="110">
        <v>6.9325088541507274</v>
      </c>
      <c r="W103" s="110">
        <v>8.0276789586019888</v>
      </c>
      <c r="X103" s="110">
        <v>6.5691441441187948</v>
      </c>
      <c r="Y103" s="110">
        <v>6.3374493527189335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186.66962380230154</v>
      </c>
      <c r="D124" s="118">
        <f t="shared" si="42"/>
        <v>178.56605066522604</v>
      </c>
      <c r="E124" s="118">
        <f t="shared" si="42"/>
        <v>178.25953525729696</v>
      </c>
      <c r="F124" s="118">
        <f t="shared" si="42"/>
        <v>169.65394833679156</v>
      </c>
      <c r="G124" s="118">
        <f t="shared" si="42"/>
        <v>165.85336993154141</v>
      </c>
      <c r="H124" s="118">
        <f t="shared" si="42"/>
        <v>158.09009288852323</v>
      </c>
      <c r="I124" s="118">
        <f t="shared" si="42"/>
        <v>154.73501448494301</v>
      </c>
      <c r="J124" s="118">
        <f t="shared" si="42"/>
        <v>153.7151130442349</v>
      </c>
      <c r="K124" s="118">
        <f t="shared" si="42"/>
        <v>148.79662111178575</v>
      </c>
      <c r="L124" s="118">
        <f t="shared" si="42"/>
        <v>163.69542501626572</v>
      </c>
      <c r="M124" s="118">
        <f t="shared" si="42"/>
        <v>144.281363925893</v>
      </c>
      <c r="N124" s="118">
        <f t="shared" si="42"/>
        <v>148.21491464977092</v>
      </c>
      <c r="O124" s="118">
        <f t="shared" si="42"/>
        <v>147.70534372037281</v>
      </c>
      <c r="P124" s="118">
        <f t="shared" si="42"/>
        <v>123.51402565249161</v>
      </c>
      <c r="Q124" s="118">
        <f t="shared" si="42"/>
        <v>122.22311654388834</v>
      </c>
      <c r="R124" s="118">
        <f t="shared" ref="R124:V124" si="43">R125+R128+R130+R139</f>
        <v>123.59704192372845</v>
      </c>
      <c r="S124" s="118">
        <f t="shared" si="43"/>
        <v>120.89023632767216</v>
      </c>
      <c r="T124" s="118">
        <f t="shared" si="43"/>
        <v>110.01011013608151</v>
      </c>
      <c r="U124" s="118">
        <f t="shared" si="43"/>
        <v>102.37504023535332</v>
      </c>
      <c r="V124" s="118">
        <f t="shared" si="43"/>
        <v>98.042833412017529</v>
      </c>
      <c r="W124" s="118">
        <f t="shared" ref="W124:Y124" si="44">W125+W128+W130+W139</f>
        <v>94.990000752080192</v>
      </c>
      <c r="X124" s="118">
        <f t="shared" si="44"/>
        <v>69.544997409012765</v>
      </c>
      <c r="Y124" s="118">
        <f t="shared" si="44"/>
        <v>46.967200703082732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156.143063673169</v>
      </c>
      <c r="D125" s="123">
        <f t="shared" si="45"/>
        <v>148.5816116407957</v>
      </c>
      <c r="E125" s="123">
        <f t="shared" si="45"/>
        <v>147.81442185733272</v>
      </c>
      <c r="F125" s="123">
        <f t="shared" si="45"/>
        <v>140.45157267980207</v>
      </c>
      <c r="G125" s="123">
        <f t="shared" si="45"/>
        <v>135.73977607483744</v>
      </c>
      <c r="H125" s="123">
        <f t="shared" si="45"/>
        <v>129.01828743832192</v>
      </c>
      <c r="I125" s="123">
        <f t="shared" si="45"/>
        <v>126.97588637100361</v>
      </c>
      <c r="J125" s="123">
        <f t="shared" si="45"/>
        <v>126.23043742346212</v>
      </c>
      <c r="K125" s="123">
        <f t="shared" si="45"/>
        <v>122.9124306727292</v>
      </c>
      <c r="L125" s="123">
        <f t="shared" si="45"/>
        <v>137.32183472323251</v>
      </c>
      <c r="M125" s="123">
        <f t="shared" si="45"/>
        <v>121.35568552842426</v>
      </c>
      <c r="N125" s="123">
        <f t="shared" si="45"/>
        <v>124.99367441559637</v>
      </c>
      <c r="O125" s="123">
        <f t="shared" si="45"/>
        <v>125.02584319915449</v>
      </c>
      <c r="P125" s="123">
        <f t="shared" si="45"/>
        <v>102.22284436443982</v>
      </c>
      <c r="Q125" s="123">
        <f t="shared" si="45"/>
        <v>100.95814486573532</v>
      </c>
      <c r="R125" s="123">
        <f t="shared" ref="R125:V125" si="46">SUM(R126:R127)</f>
        <v>101.91431468382673</v>
      </c>
      <c r="S125" s="123">
        <f t="shared" si="46"/>
        <v>98.572393240472806</v>
      </c>
      <c r="T125" s="123">
        <f t="shared" si="46"/>
        <v>88.698370033756376</v>
      </c>
      <c r="U125" s="123">
        <f t="shared" si="46"/>
        <v>81.897571068524769</v>
      </c>
      <c r="V125" s="123">
        <f t="shared" si="46"/>
        <v>76.891217567511518</v>
      </c>
      <c r="W125" s="123">
        <f t="shared" ref="W125:Y125" si="47">SUM(W126:W127)</f>
        <v>73.57313347513039</v>
      </c>
      <c r="X125" s="123">
        <f t="shared" si="47"/>
        <v>51.604915597944562</v>
      </c>
      <c r="Y125" s="123">
        <f t="shared" si="47"/>
        <v>30.990851810421315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155.65990944035067</v>
      </c>
      <c r="D126" s="99">
        <v>148.13637943977463</v>
      </c>
      <c r="E126" s="99">
        <v>147.37538409946723</v>
      </c>
      <c r="F126" s="99">
        <v>140.0428657022903</v>
      </c>
      <c r="G126" s="99">
        <v>135.35158453125879</v>
      </c>
      <c r="H126" s="99">
        <v>128.65123689730456</v>
      </c>
      <c r="I126" s="99">
        <v>126.6290735896501</v>
      </c>
      <c r="J126" s="99">
        <v>125.88921477219129</v>
      </c>
      <c r="K126" s="99">
        <v>122.58184179793844</v>
      </c>
      <c r="L126" s="99">
        <v>136.94535653422679</v>
      </c>
      <c r="M126" s="99">
        <v>121.04067135074767</v>
      </c>
      <c r="N126" s="99">
        <v>124.66509198700915</v>
      </c>
      <c r="O126" s="99">
        <v>124.69606583604983</v>
      </c>
      <c r="P126" s="99">
        <v>101.96321899521718</v>
      </c>
      <c r="Q126" s="99">
        <v>100.69733840112424</v>
      </c>
      <c r="R126" s="99">
        <v>101.64796063770217</v>
      </c>
      <c r="S126" s="99">
        <v>98.313037534370906</v>
      </c>
      <c r="T126" s="99">
        <v>88.466210233156517</v>
      </c>
      <c r="U126" s="99">
        <v>81.681358132290811</v>
      </c>
      <c r="V126" s="99">
        <v>76.686666826705618</v>
      </c>
      <c r="W126" s="99">
        <v>73.377965427071075</v>
      </c>
      <c r="X126" s="99">
        <v>51.469423847300476</v>
      </c>
      <c r="Y126" s="99">
        <v>30.910205928074372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0.48315423281833192</v>
      </c>
      <c r="D127" s="99">
        <v>0.44523220102106403</v>
      </c>
      <c r="E127" s="99">
        <v>0.43903775786548754</v>
      </c>
      <c r="F127" s="99">
        <v>0.4087069775117716</v>
      </c>
      <c r="G127" s="99">
        <v>0.38819154357865593</v>
      </c>
      <c r="H127" s="99">
        <v>0.36705054101735235</v>
      </c>
      <c r="I127" s="99">
        <v>0.34681278135350219</v>
      </c>
      <c r="J127" s="99">
        <v>0.34122265127081991</v>
      </c>
      <c r="K127" s="99">
        <v>0.3305888747907626</v>
      </c>
      <c r="L127" s="99">
        <v>0.37647818900571572</v>
      </c>
      <c r="M127" s="99">
        <v>0.31501417767659257</v>
      </c>
      <c r="N127" s="99">
        <v>0.32858242858722569</v>
      </c>
      <c r="O127" s="99">
        <v>0.32977736310466982</v>
      </c>
      <c r="P127" s="99">
        <v>0.25962536922265272</v>
      </c>
      <c r="Q127" s="99">
        <v>0.26080646461108226</v>
      </c>
      <c r="R127" s="99">
        <v>0.26635404612455732</v>
      </c>
      <c r="S127" s="99">
        <v>0.25935570610189534</v>
      </c>
      <c r="T127" s="99">
        <v>0.23215980059986435</v>
      </c>
      <c r="U127" s="99">
        <v>0.21621293623395987</v>
      </c>
      <c r="V127" s="99">
        <v>0.20455074080590219</v>
      </c>
      <c r="W127" s="99">
        <v>0.19516804805931601</v>
      </c>
      <c r="X127" s="99">
        <v>0.13549175064408242</v>
      </c>
      <c r="Y127" s="99">
        <v>8.0645882346941838E-2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1.6428958868086773E-2</v>
      </c>
      <c r="F128" s="123">
        <f t="shared" si="48"/>
        <v>3.4176261056839546E-2</v>
      </c>
      <c r="G128" s="123">
        <f t="shared" si="48"/>
        <v>4.2466568725817125E-2</v>
      </c>
      <c r="H128" s="123">
        <f t="shared" si="48"/>
        <v>4.8764713998539218E-2</v>
      </c>
      <c r="I128" s="123">
        <f t="shared" si="48"/>
        <v>4.4531353030676707E-2</v>
      </c>
      <c r="J128" s="123">
        <f t="shared" si="48"/>
        <v>3.9215596082493774E-2</v>
      </c>
      <c r="K128" s="123">
        <f t="shared" si="48"/>
        <v>4.9754506722971166E-2</v>
      </c>
      <c r="L128" s="123">
        <f t="shared" si="48"/>
        <v>6.3093244462311723E-2</v>
      </c>
      <c r="M128" s="123">
        <f t="shared" si="48"/>
        <v>5.8907259291576378E-2</v>
      </c>
      <c r="N128" s="123">
        <f t="shared" si="48"/>
        <v>6.5426030590396297E-2</v>
      </c>
      <c r="O128" s="123">
        <f t="shared" si="48"/>
        <v>9.3761858878025045E-2</v>
      </c>
      <c r="P128" s="123">
        <f t="shared" si="48"/>
        <v>7.7195383625804817E-2</v>
      </c>
      <c r="Q128" s="123">
        <f t="shared" si="48"/>
        <v>0.1954963413338211</v>
      </c>
      <c r="R128" s="123">
        <f t="shared" si="48"/>
        <v>0.23424395150697422</v>
      </c>
      <c r="S128" s="123">
        <f t="shared" si="48"/>
        <v>0.26818117082984211</v>
      </c>
      <c r="T128" s="123">
        <f t="shared" si="48"/>
        <v>0.28633281600057209</v>
      </c>
      <c r="U128" s="123">
        <f t="shared" si="48"/>
        <v>0.25654225253925428</v>
      </c>
      <c r="V128" s="123">
        <f t="shared" si="48"/>
        <v>0.23454489660640301</v>
      </c>
      <c r="W128" s="123">
        <f t="shared" si="48"/>
        <v>0.15034165686157747</v>
      </c>
      <c r="X128" s="123">
        <f t="shared" si="48"/>
        <v>0.10739351607716288</v>
      </c>
      <c r="Y128" s="123">
        <f t="shared" si="48"/>
        <v>6.2453860253866157E-2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1.6428958868086773E-2</v>
      </c>
      <c r="F129" s="99">
        <f>RES_hhdet_in_fech!F129/RES_summary!F$21</f>
        <v>3.4176261056839546E-2</v>
      </c>
      <c r="G129" s="99">
        <f>RES_hhdet_in_fech!G129/RES_summary!G$21</f>
        <v>4.2466568725817125E-2</v>
      </c>
      <c r="H129" s="99">
        <f>RES_hhdet_in_fech!H129/RES_summary!H$21</f>
        <v>4.8764713998539218E-2</v>
      </c>
      <c r="I129" s="99">
        <f>RES_hhdet_in_fech!I129/RES_summary!I$21</f>
        <v>4.4531353030676707E-2</v>
      </c>
      <c r="J129" s="99">
        <f>RES_hhdet_in_fech!J129/RES_summary!J$21</f>
        <v>3.9215596082493774E-2</v>
      </c>
      <c r="K129" s="99">
        <f>RES_hhdet_in_fech!K129/RES_summary!K$21</f>
        <v>4.9754506722971166E-2</v>
      </c>
      <c r="L129" s="99">
        <f>RES_hhdet_in_fech!L129/RES_summary!L$21</f>
        <v>6.3093244462311723E-2</v>
      </c>
      <c r="M129" s="99">
        <f>RES_hhdet_in_fech!M129/RES_summary!M$21</f>
        <v>5.8907259291576378E-2</v>
      </c>
      <c r="N129" s="99">
        <f>RES_hhdet_in_fech!N129/RES_summary!N$21</f>
        <v>6.5426030590396297E-2</v>
      </c>
      <c r="O129" s="99">
        <f>RES_hhdet_in_fech!O129/RES_summary!O$21</f>
        <v>9.3761858878025045E-2</v>
      </c>
      <c r="P129" s="99">
        <f>RES_hhdet_in_fech!P129/RES_summary!P$21</f>
        <v>7.7195383625804817E-2</v>
      </c>
      <c r="Q129" s="99">
        <f>RES_hhdet_in_fech!Q129/RES_summary!Q$21</f>
        <v>0.1954963413338211</v>
      </c>
      <c r="R129" s="99">
        <f>RES_hhdet_in_fech!R129/RES_summary!R$21</f>
        <v>0.23424395150697422</v>
      </c>
      <c r="S129" s="99">
        <f>RES_hhdet_in_fech!S129/RES_summary!S$21</f>
        <v>0.26818117082984211</v>
      </c>
      <c r="T129" s="99">
        <f>RES_hhdet_in_fech!T129/RES_summary!T$21</f>
        <v>0.28633281600057209</v>
      </c>
      <c r="U129" s="99">
        <f>RES_hhdet_in_fech!U129/RES_summary!U$21</f>
        <v>0.25654225253925428</v>
      </c>
      <c r="V129" s="99">
        <f>RES_hhdet_in_fech!V129/RES_summary!V$21</f>
        <v>0.23454489660640301</v>
      </c>
      <c r="W129" s="99">
        <f>RES_hhdet_in_fech!W129/RES_summary!W$21</f>
        <v>0.15034165686157747</v>
      </c>
      <c r="X129" s="99">
        <f>RES_hhdet_in_fech!X129/RES_summary!X$21</f>
        <v>0.10739351607716288</v>
      </c>
      <c r="Y129" s="99">
        <f>RES_hhdet_in_fech!Y129/RES_summary!Y$21</f>
        <v>6.2453860253866157E-2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20.275851441303388</v>
      </c>
      <c r="D130" s="123">
        <v>20.059450645706956</v>
      </c>
      <c r="E130" s="123">
        <v>20.240083608538981</v>
      </c>
      <c r="F130" s="123">
        <v>19.194682469288175</v>
      </c>
      <c r="G130" s="123">
        <v>20.176343632721526</v>
      </c>
      <c r="H130" s="123">
        <v>18.613035805889243</v>
      </c>
      <c r="I130" s="123">
        <v>18.592986057451014</v>
      </c>
      <c r="J130" s="123">
        <v>17.987015640724771</v>
      </c>
      <c r="K130" s="123">
        <v>16.302440818375068</v>
      </c>
      <c r="L130" s="123">
        <v>16.379822579294117</v>
      </c>
      <c r="M130" s="123">
        <v>14.094400603211602</v>
      </c>
      <c r="N130" s="123">
        <v>13.966640401029444</v>
      </c>
      <c r="O130" s="123">
        <v>13.713441875645126</v>
      </c>
      <c r="P130" s="123">
        <v>13.488183764812929</v>
      </c>
      <c r="Q130" s="123">
        <v>13.107194954269278</v>
      </c>
      <c r="R130" s="123">
        <v>13.617480368140543</v>
      </c>
      <c r="S130" s="123">
        <v>14.370498287248736</v>
      </c>
      <c r="T130" s="123">
        <v>13.812463187985225</v>
      </c>
      <c r="U130" s="123">
        <v>13.410021369121845</v>
      </c>
      <c r="V130" s="123">
        <v>13.839040934679064</v>
      </c>
      <c r="W130" s="123">
        <v>13.23598587975326</v>
      </c>
      <c r="X130" s="123">
        <v>11.260016615665771</v>
      </c>
      <c r="Y130" s="123">
        <v>9.5716175877556839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20.036983290481384</v>
      </c>
      <c r="D131" s="99">
        <v>19.884023352656882</v>
      </c>
      <c r="E131" s="99">
        <v>20.085770749158748</v>
      </c>
      <c r="F131" s="99">
        <v>18.999032848029259</v>
      </c>
      <c r="G131" s="99">
        <v>19.990484281640391</v>
      </c>
      <c r="H131" s="99">
        <v>18.254417772363599</v>
      </c>
      <c r="I131" s="99">
        <v>18.476234268077963</v>
      </c>
      <c r="J131" s="99">
        <v>17.925286748242886</v>
      </c>
      <c r="K131" s="99">
        <v>16.183496012381337</v>
      </c>
      <c r="L131" s="99">
        <v>16.295602882031133</v>
      </c>
      <c r="M131" s="99">
        <v>14.014163883326933</v>
      </c>
      <c r="N131" s="99">
        <v>13.893077043857462</v>
      </c>
      <c r="O131" s="99">
        <v>13.643886740891213</v>
      </c>
      <c r="P131" s="99">
        <v>12.89744086850145</v>
      </c>
      <c r="Q131" s="99">
        <v>12.947747550561111</v>
      </c>
      <c r="R131" s="99">
        <v>13.59224744214661</v>
      </c>
      <c r="S131" s="99">
        <v>14.372077603776939</v>
      </c>
      <c r="T131" s="99">
        <v>13.813852351277111</v>
      </c>
      <c r="U131" s="99">
        <v>13.387874037733813</v>
      </c>
      <c r="V131" s="99">
        <v>13.672502777242942</v>
      </c>
      <c r="W131" s="99">
        <v>13.210066315075723</v>
      </c>
      <c r="X131" s="99">
        <v>11.238376068826836</v>
      </c>
      <c r="Y131" s="99">
        <v>9.574361271281683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17.83098974093771</v>
      </c>
      <c r="F132" s="99">
        <v>16.897716836276111</v>
      </c>
      <c r="G132" s="99">
        <v>17.72770588483132</v>
      </c>
      <c r="H132" s="99">
        <v>16.289178544480983</v>
      </c>
      <c r="I132" s="99">
        <v>16.480090486379385</v>
      </c>
      <c r="J132" s="99">
        <v>15.976808728448173</v>
      </c>
      <c r="K132" s="99">
        <v>14.470316635294786</v>
      </c>
      <c r="L132" s="99">
        <v>14.556948384088457</v>
      </c>
      <c r="M132" s="99">
        <v>12.399009011259432</v>
      </c>
      <c r="N132" s="99">
        <v>12.292729918885643</v>
      </c>
      <c r="O132" s="99">
        <v>12.086142568331745</v>
      </c>
      <c r="P132" s="99">
        <v>0</v>
      </c>
      <c r="Q132" s="99">
        <v>11.562871323371633</v>
      </c>
      <c r="R132" s="99">
        <v>12.151881160018364</v>
      </c>
      <c r="S132" s="99">
        <v>12.918244952450092</v>
      </c>
      <c r="T132" s="99">
        <v>12.473236660749553</v>
      </c>
      <c r="U132" s="99">
        <v>12.119345846919337</v>
      </c>
      <c r="V132" s="99">
        <v>12.452928225856789</v>
      </c>
      <c r="W132" s="99">
        <v>11.985151396853821</v>
      </c>
      <c r="X132" s="99">
        <v>10.280303661255305</v>
      </c>
      <c r="Y132" s="99">
        <v>8.7392417677259555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9.8193161199110577</v>
      </c>
      <c r="F133" s="102">
        <v>9.3528371572368538</v>
      </c>
      <c r="G133" s="102">
        <v>9.511525706153888</v>
      </c>
      <c r="H133" s="102">
        <v>9.0740042073880822</v>
      </c>
      <c r="I133" s="102">
        <v>9.0481212692662698</v>
      </c>
      <c r="J133" s="102">
        <v>8.6179366746269022</v>
      </c>
      <c r="K133" s="102">
        <v>7.9044251154913541</v>
      </c>
      <c r="L133" s="102">
        <v>7.7841768898363703</v>
      </c>
      <c r="M133" s="102">
        <v>5.9893027699517507</v>
      </c>
      <c r="N133" s="102">
        <v>5.7806457813494987</v>
      </c>
      <c r="O133" s="102">
        <v>5.5333385439204852</v>
      </c>
      <c r="P133" s="102">
        <v>0</v>
      </c>
      <c r="Q133" s="102">
        <v>5.2490154520721815</v>
      </c>
      <c r="R133" s="102">
        <v>5.3534342259579013</v>
      </c>
      <c r="S133" s="102">
        <v>5.8468801925777019</v>
      </c>
      <c r="T133" s="102">
        <v>5.7531758131812794</v>
      </c>
      <c r="U133" s="102">
        <v>5.5649742978117542</v>
      </c>
      <c r="V133" s="102">
        <v>6.0225319013719387</v>
      </c>
      <c r="W133" s="102">
        <v>5.2045366676961295</v>
      </c>
      <c r="X133" s="102">
        <v>4.7443798862608269</v>
      </c>
      <c r="Y133" s="102">
        <v>3.5683031656031536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8.0116736210266506</v>
      </c>
      <c r="F134" s="105">
        <v>7.5448796790392549</v>
      </c>
      <c r="G134" s="105">
        <v>8.216180178677428</v>
      </c>
      <c r="H134" s="105">
        <v>7.2151743370929005</v>
      </c>
      <c r="I134" s="105">
        <v>7.4319692171131155</v>
      </c>
      <c r="J134" s="105">
        <v>7.3588720538212664</v>
      </c>
      <c r="K134" s="105">
        <v>6.5658915198034311</v>
      </c>
      <c r="L134" s="105">
        <v>6.7727714942520851</v>
      </c>
      <c r="M134" s="105">
        <v>6.4097062413076804</v>
      </c>
      <c r="N134" s="105">
        <v>6.5120841375361458</v>
      </c>
      <c r="O134" s="105">
        <v>6.5528040244112571</v>
      </c>
      <c r="P134" s="105">
        <v>0</v>
      </c>
      <c r="Q134" s="105">
        <v>6.3138558712994524</v>
      </c>
      <c r="R134" s="105">
        <v>6.7984469340604639</v>
      </c>
      <c r="S134" s="105">
        <v>7.071364759872389</v>
      </c>
      <c r="T134" s="105">
        <v>6.7200608475682735</v>
      </c>
      <c r="U134" s="105">
        <v>6.5543715491075849</v>
      </c>
      <c r="V134" s="105">
        <v>6.4303963244848523</v>
      </c>
      <c r="W134" s="105">
        <v>6.7806147291576906</v>
      </c>
      <c r="X134" s="105">
        <v>5.5359237749944787</v>
      </c>
      <c r="Y134" s="105">
        <v>5.1709386021228028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25.238852937073112</v>
      </c>
      <c r="D135" s="102">
        <v>24.976890616325534</v>
      </c>
      <c r="E135" s="102">
        <v>25.554730852852703</v>
      </c>
      <c r="F135" s="102">
        <v>24.719822968795963</v>
      </c>
      <c r="G135" s="102">
        <v>24.532934907009224</v>
      </c>
      <c r="H135" s="102">
        <v>24.774835339610153</v>
      </c>
      <c r="I135" s="102">
        <v>23.210092888695268</v>
      </c>
      <c r="J135" s="102">
        <v>22.063990255434643</v>
      </c>
      <c r="K135" s="102">
        <v>20.903518823793259</v>
      </c>
      <c r="L135" s="102">
        <v>20.634956428680741</v>
      </c>
      <c r="M135" s="102">
        <v>18.225453963683989</v>
      </c>
      <c r="N135" s="102">
        <v>17.204206612528111</v>
      </c>
      <c r="O135" s="102">
        <v>16.227229675022176</v>
      </c>
      <c r="P135" s="102">
        <v>16.195693526446757</v>
      </c>
      <c r="Q135" s="102">
        <v>15.853641900196349</v>
      </c>
      <c r="R135" s="102">
        <v>15.824173500102207</v>
      </c>
      <c r="S135" s="102">
        <v>0</v>
      </c>
      <c r="T135" s="102">
        <v>0</v>
      </c>
      <c r="U135" s="102">
        <v>15.413421008738389</v>
      </c>
      <c r="V135" s="102">
        <v>15.950890474945515</v>
      </c>
      <c r="W135" s="102">
        <v>14.065727846021648</v>
      </c>
      <c r="X135" s="102">
        <v>12.843150747407194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20.467150215704901</v>
      </c>
      <c r="F136" s="105">
        <v>19.848499317884478</v>
      </c>
      <c r="G136" s="105">
        <v>19.557848290852373</v>
      </c>
      <c r="H136" s="105">
        <v>19.977225477241198</v>
      </c>
      <c r="I136" s="105">
        <v>18.673091497155561</v>
      </c>
      <c r="J136" s="105">
        <v>17.70433186824793</v>
      </c>
      <c r="K136" s="105">
        <v>16.865176163741349</v>
      </c>
      <c r="L136" s="105">
        <v>16.597100868968269</v>
      </c>
      <c r="M136" s="105">
        <v>14.379225160836718</v>
      </c>
      <c r="N136" s="105">
        <v>13.589302279171882</v>
      </c>
      <c r="O136" s="105">
        <v>12.887803927213955</v>
      </c>
      <c r="P136" s="105">
        <v>13.187298492971323</v>
      </c>
      <c r="Q136" s="105">
        <v>12.933930708589338</v>
      </c>
      <c r="R136" s="105">
        <v>12.967974712501269</v>
      </c>
      <c r="S136" s="105">
        <v>0</v>
      </c>
      <c r="T136" s="105">
        <v>0</v>
      </c>
      <c r="U136" s="105">
        <v>13.054987664155659</v>
      </c>
      <c r="V136" s="105">
        <v>13.712849709712939</v>
      </c>
      <c r="W136" s="105">
        <v>12.011953067474623</v>
      </c>
      <c r="X136" s="105">
        <v>11.158817479703963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12.487793999731531</v>
      </c>
      <c r="F137" s="99">
        <v>12.164144895339387</v>
      </c>
      <c r="G137" s="99">
        <v>11.661197054839668</v>
      </c>
      <c r="H137" s="99">
        <v>12.30997198801218</v>
      </c>
      <c r="I137" s="99">
        <v>11.355731460756935</v>
      </c>
      <c r="J137" s="99">
        <v>10.596068935328434</v>
      </c>
      <c r="K137" s="99">
        <v>10.203833016610361</v>
      </c>
      <c r="L137" s="99">
        <v>9.8478515416518952</v>
      </c>
      <c r="M137" s="99">
        <v>7.7885420734080348</v>
      </c>
      <c r="N137" s="99">
        <v>7.1519551745619578</v>
      </c>
      <c r="O137" s="99">
        <v>6.5720177421066506</v>
      </c>
      <c r="P137" s="99">
        <v>7.00546918095647</v>
      </c>
      <c r="Q137" s="99">
        <v>6.427756020671743</v>
      </c>
      <c r="R137" s="99">
        <v>6.2286252415554193</v>
      </c>
      <c r="S137" s="99">
        <v>0</v>
      </c>
      <c r="T137" s="99">
        <v>0</v>
      </c>
      <c r="U137" s="99">
        <v>6.4136394700643784</v>
      </c>
      <c r="V137" s="99">
        <v>7.0369259815207572</v>
      </c>
      <c r="W137" s="99">
        <v>5.5351682059346352</v>
      </c>
      <c r="X137" s="99">
        <v>5.4285798853870304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7.9793562159733709</v>
      </c>
      <c r="F138" s="99">
        <v>7.684354422545093</v>
      </c>
      <c r="G138" s="99">
        <v>7.8966512360127039</v>
      </c>
      <c r="H138" s="99">
        <v>7.6672534892290178</v>
      </c>
      <c r="I138" s="99">
        <v>7.3173600363986262</v>
      </c>
      <c r="J138" s="99">
        <v>7.1082629329194971</v>
      </c>
      <c r="K138" s="99">
        <v>6.6613431471309905</v>
      </c>
      <c r="L138" s="99">
        <v>6.7492493273163738</v>
      </c>
      <c r="M138" s="99">
        <v>6.5906830874286859</v>
      </c>
      <c r="N138" s="99">
        <v>6.4373471046099251</v>
      </c>
      <c r="O138" s="99">
        <v>6.3157861851073029</v>
      </c>
      <c r="P138" s="99">
        <v>6.1818293120148509</v>
      </c>
      <c r="Q138" s="99">
        <v>6.5061746879175955</v>
      </c>
      <c r="R138" s="99">
        <v>6.7393494709458466</v>
      </c>
      <c r="S138" s="99">
        <v>0</v>
      </c>
      <c r="T138" s="99">
        <v>0</v>
      </c>
      <c r="U138" s="99">
        <v>6.6413481940912833</v>
      </c>
      <c r="V138" s="99">
        <v>6.675923728192183</v>
      </c>
      <c r="W138" s="99">
        <v>6.476784861539989</v>
      </c>
      <c r="X138" s="99">
        <v>5.7302375943169332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10.250708687829174</v>
      </c>
      <c r="D139" s="123">
        <v>9.9249883787233735</v>
      </c>
      <c r="E139" s="123">
        <v>10.188600832557183</v>
      </c>
      <c r="F139" s="123">
        <v>9.9735169266444554</v>
      </c>
      <c r="G139" s="123">
        <v>9.8947836552566262</v>
      </c>
      <c r="H139" s="123">
        <v>10.410004930313521</v>
      </c>
      <c r="I139" s="123">
        <v>9.121610703457705</v>
      </c>
      <c r="J139" s="123">
        <v>9.4584443839655261</v>
      </c>
      <c r="K139" s="123">
        <v>9.5319951139585282</v>
      </c>
      <c r="L139" s="123">
        <v>9.9306744692767595</v>
      </c>
      <c r="M139" s="123">
        <v>8.7723705349655745</v>
      </c>
      <c r="N139" s="123">
        <v>9.1891738025547127</v>
      </c>
      <c r="O139" s="123">
        <v>8.8722967866951681</v>
      </c>
      <c r="P139" s="123">
        <v>7.7258021396130472</v>
      </c>
      <c r="Q139" s="123">
        <v>7.9622803825499187</v>
      </c>
      <c r="R139" s="123">
        <v>7.8310029202542069</v>
      </c>
      <c r="S139" s="123">
        <v>7.6791636291207697</v>
      </c>
      <c r="T139" s="123">
        <v>7.2129440983393343</v>
      </c>
      <c r="U139" s="123">
        <v>6.8109055451674614</v>
      </c>
      <c r="V139" s="123">
        <v>7.0780300132205465</v>
      </c>
      <c r="W139" s="123">
        <v>8.0305397403349659</v>
      </c>
      <c r="X139" s="123">
        <v>6.5726716793252695</v>
      </c>
      <c r="Y139" s="123">
        <v>6.3422774446518604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13.723423001248319</v>
      </c>
      <c r="D140" s="99">
        <v>12.739487378211171</v>
      </c>
      <c r="E140" s="99">
        <v>12.534193471078801</v>
      </c>
      <c r="F140" s="99">
        <v>14.540454835166141</v>
      </c>
      <c r="G140" s="99">
        <v>11.204114825787332</v>
      </c>
      <c r="H140" s="99">
        <v>13.256009877923288</v>
      </c>
      <c r="I140" s="99">
        <v>13.236021448859431</v>
      </c>
      <c r="J140" s="99">
        <v>10.318468315106637</v>
      </c>
      <c r="K140" s="99">
        <v>3.0209901494083846</v>
      </c>
      <c r="L140" s="99">
        <v>10.071631659977776</v>
      </c>
      <c r="M140" s="99">
        <v>12.744392926408539</v>
      </c>
      <c r="N140" s="99">
        <v>12.958613971640041</v>
      </c>
      <c r="O140" s="99">
        <v>9.4158834593087946</v>
      </c>
      <c r="P140" s="99">
        <v>13.852161201999355</v>
      </c>
      <c r="Q140" s="99">
        <v>11.366609301337935</v>
      </c>
      <c r="R140" s="99">
        <v>8.7017281205377603</v>
      </c>
      <c r="S140" s="99">
        <v>8.9535391928577752</v>
      </c>
      <c r="T140" s="99">
        <v>10.857435585130213</v>
      </c>
      <c r="U140" s="99">
        <v>9.5248066903059261</v>
      </c>
      <c r="V140" s="99">
        <v>11.507097085422505</v>
      </c>
      <c r="W140" s="99">
        <v>9.8324995830707937</v>
      </c>
      <c r="X140" s="99">
        <v>8.3370113152992946</v>
      </c>
      <c r="Y140" s="99">
        <v>9.3078558704324514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9.9756671255799105</v>
      </c>
      <c r="D141" s="110">
        <v>9.8382231084711123</v>
      </c>
      <c r="E141" s="110">
        <v>10.123730600299803</v>
      </c>
      <c r="F141" s="110">
        <v>9.8175214873630843</v>
      </c>
      <c r="G141" s="110">
        <v>9.8757193195816662</v>
      </c>
      <c r="H141" s="110">
        <v>10.308789590090628</v>
      </c>
      <c r="I141" s="110">
        <v>9.1185239522246651</v>
      </c>
      <c r="J141" s="110">
        <v>9.4444072062210402</v>
      </c>
      <c r="K141" s="110">
        <v>9.7829573479668195</v>
      </c>
      <c r="L141" s="110">
        <v>9.9264418274712085</v>
      </c>
      <c r="M141" s="110">
        <v>8.5061460353676726</v>
      </c>
      <c r="N141" s="110">
        <v>8.8938929128910207</v>
      </c>
      <c r="O141" s="110">
        <v>8.8475579729665537</v>
      </c>
      <c r="P141" s="110">
        <v>7.4297823400830154</v>
      </c>
      <c r="Q141" s="110">
        <v>7.9182130390095891</v>
      </c>
      <c r="R141" s="110">
        <v>7.8299574607548772</v>
      </c>
      <c r="S141" s="110">
        <v>7.6463085836898745</v>
      </c>
      <c r="T141" s="110">
        <v>7.0598907819366259</v>
      </c>
      <c r="U141" s="110">
        <v>6.692620861033121</v>
      </c>
      <c r="V141" s="110">
        <v>6.9325088541507265</v>
      </c>
      <c r="W141" s="110">
        <v>8.0276789586019905</v>
      </c>
      <c r="X141" s="110">
        <v>6.5691441441187948</v>
      </c>
      <c r="Y141" s="110">
        <v>6.3374493527189317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101.90048588473093</v>
      </c>
      <c r="D143" s="118">
        <f t="shared" si="49"/>
        <v>103.1126883213347</v>
      </c>
      <c r="E143" s="118">
        <f t="shared" si="49"/>
        <v>98.565596615111048</v>
      </c>
      <c r="F143" s="118">
        <f t="shared" si="49"/>
        <v>92.468535343484177</v>
      </c>
      <c r="G143" s="118">
        <f t="shared" si="49"/>
        <v>84.238577782822333</v>
      </c>
      <c r="H143" s="118">
        <f t="shared" si="49"/>
        <v>82.545817422551934</v>
      </c>
      <c r="I143" s="118">
        <f t="shared" si="49"/>
        <v>76.552611646061834</v>
      </c>
      <c r="J143" s="118">
        <f t="shared" si="49"/>
        <v>72.977652422433835</v>
      </c>
      <c r="K143" s="118">
        <f t="shared" si="49"/>
        <v>70.426385434355311</v>
      </c>
      <c r="L143" s="118">
        <f t="shared" si="49"/>
        <v>69.761878989270656</v>
      </c>
      <c r="M143" s="118">
        <f t="shared" si="49"/>
        <v>63.272146771447119</v>
      </c>
      <c r="N143" s="118">
        <f t="shared" si="49"/>
        <v>59.841034785211036</v>
      </c>
      <c r="O143" s="118">
        <f t="shared" si="49"/>
        <v>54.942824194590351</v>
      </c>
      <c r="P143" s="118">
        <f t="shared" si="49"/>
        <v>49.654667922247178</v>
      </c>
      <c r="Q143" s="118">
        <f t="shared" si="49"/>
        <v>47.602689264408333</v>
      </c>
      <c r="R143" s="118">
        <f t="shared" ref="R143:V143" si="50">R144+R146+R148+R157</f>
        <v>46.836977204397002</v>
      </c>
      <c r="S143" s="118">
        <f t="shared" si="50"/>
        <v>46.363376177105742</v>
      </c>
      <c r="T143" s="118">
        <f t="shared" si="50"/>
        <v>44.458537537538554</v>
      </c>
      <c r="U143" s="118">
        <f t="shared" si="50"/>
        <v>42.681158875058323</v>
      </c>
      <c r="V143" s="118">
        <f t="shared" si="50"/>
        <v>41.65738909285318</v>
      </c>
      <c r="W143" s="118">
        <f t="shared" ref="W143:Y143" si="51">W144+W146+W148+W157</f>
        <v>36.906227120321589</v>
      </c>
      <c r="X143" s="118">
        <f t="shared" si="51"/>
        <v>32.056075922338515</v>
      </c>
      <c r="Y143" s="118">
        <f t="shared" si="51"/>
        <v>25.492264821874784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66.411219305925712</v>
      </c>
      <c r="D144" s="123">
        <f t="shared" si="52"/>
        <v>68.210589708012023</v>
      </c>
      <c r="E144" s="123">
        <f t="shared" si="52"/>
        <v>63.262715103811495</v>
      </c>
      <c r="F144" s="123">
        <f t="shared" si="52"/>
        <v>57.73264117895198</v>
      </c>
      <c r="G144" s="123">
        <f t="shared" si="52"/>
        <v>49.772450000397221</v>
      </c>
      <c r="H144" s="123">
        <f t="shared" si="52"/>
        <v>47.371444502245268</v>
      </c>
      <c r="I144" s="123">
        <f t="shared" si="52"/>
        <v>44.402987183411348</v>
      </c>
      <c r="J144" s="123">
        <f t="shared" si="52"/>
        <v>41.679464309856385</v>
      </c>
      <c r="K144" s="123">
        <f t="shared" si="52"/>
        <v>40.324805833116223</v>
      </c>
      <c r="L144" s="123">
        <f t="shared" si="52"/>
        <v>39.597432617059525</v>
      </c>
      <c r="M144" s="123">
        <f t="shared" si="52"/>
        <v>36.61350432454153</v>
      </c>
      <c r="N144" s="123">
        <f t="shared" si="52"/>
        <v>33.591857993783321</v>
      </c>
      <c r="O144" s="123">
        <f t="shared" si="52"/>
        <v>29.862936270626381</v>
      </c>
      <c r="P144" s="123">
        <f t="shared" si="52"/>
        <v>25.853591179548388</v>
      </c>
      <c r="Q144" s="123">
        <f t="shared" si="52"/>
        <v>23.544946517895049</v>
      </c>
      <c r="R144" s="123">
        <f t="shared" si="52"/>
        <v>22.966257729797864</v>
      </c>
      <c r="S144" s="123">
        <f t="shared" si="52"/>
        <v>22.100000922380922</v>
      </c>
      <c r="T144" s="123">
        <f t="shared" si="52"/>
        <v>20.950143462056168</v>
      </c>
      <c r="U144" s="123">
        <f t="shared" si="52"/>
        <v>20.018441840252478</v>
      </c>
      <c r="V144" s="123">
        <f t="shared" si="52"/>
        <v>18.235940654361368</v>
      </c>
      <c r="W144" s="123">
        <f t="shared" si="52"/>
        <v>14.392696085400072</v>
      </c>
      <c r="X144" s="123">
        <f t="shared" si="52"/>
        <v>12.29484390889337</v>
      </c>
      <c r="Y144" s="123">
        <f t="shared" si="52"/>
        <v>8.2608593601471476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66.411219305925712</v>
      </c>
      <c r="D145" s="99">
        <v>68.210589708012023</v>
      </c>
      <c r="E145" s="99">
        <v>63.262715103811495</v>
      </c>
      <c r="F145" s="99">
        <v>57.73264117895198</v>
      </c>
      <c r="G145" s="99">
        <v>49.772450000397221</v>
      </c>
      <c r="H145" s="99">
        <v>47.371444502245268</v>
      </c>
      <c r="I145" s="99">
        <v>44.402987183411348</v>
      </c>
      <c r="J145" s="99">
        <v>41.679464309856385</v>
      </c>
      <c r="K145" s="99">
        <v>40.324805833116223</v>
      </c>
      <c r="L145" s="99">
        <v>39.597432617059525</v>
      </c>
      <c r="M145" s="99">
        <v>36.61350432454153</v>
      </c>
      <c r="N145" s="99">
        <v>33.591857993783321</v>
      </c>
      <c r="O145" s="99">
        <v>29.862936270626381</v>
      </c>
      <c r="P145" s="99">
        <v>25.853591179548388</v>
      </c>
      <c r="Q145" s="99">
        <v>23.544946517895049</v>
      </c>
      <c r="R145" s="99">
        <v>22.966257729797864</v>
      </c>
      <c r="S145" s="99">
        <v>22.100000922380922</v>
      </c>
      <c r="T145" s="99">
        <v>20.950143462056168</v>
      </c>
      <c r="U145" s="99">
        <v>20.018441840252478</v>
      </c>
      <c r="V145" s="99">
        <v>18.235940654361368</v>
      </c>
      <c r="W145" s="99">
        <v>14.392696085400072</v>
      </c>
      <c r="X145" s="99">
        <v>12.29484390889337</v>
      </c>
      <c r="Y145" s="99">
        <v>8.2608593601471476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0.13784125404006781</v>
      </c>
      <c r="F146" s="123">
        <f t="shared" si="53"/>
        <v>0.11401992515151961</v>
      </c>
      <c r="G146" s="123">
        <f t="shared" si="53"/>
        <v>0.12195876003308823</v>
      </c>
      <c r="H146" s="123">
        <f t="shared" si="53"/>
        <v>0.14455855656755945</v>
      </c>
      <c r="I146" s="123">
        <f t="shared" si="53"/>
        <v>0.1380184282595957</v>
      </c>
      <c r="J146" s="123">
        <f t="shared" si="53"/>
        <v>0.13520834813238378</v>
      </c>
      <c r="K146" s="123">
        <f t="shared" si="53"/>
        <v>0.14726320422605399</v>
      </c>
      <c r="L146" s="123">
        <f t="shared" si="53"/>
        <v>0.18063713443847751</v>
      </c>
      <c r="M146" s="123">
        <f t="shared" si="53"/>
        <v>0.18940997910014798</v>
      </c>
      <c r="N146" s="123">
        <f t="shared" si="53"/>
        <v>0.21831429799253887</v>
      </c>
      <c r="O146" s="123">
        <f t="shared" si="53"/>
        <v>0.29310515961118278</v>
      </c>
      <c r="P146" s="123">
        <f t="shared" si="53"/>
        <v>0.2625984473120373</v>
      </c>
      <c r="Q146" s="123">
        <f t="shared" si="53"/>
        <v>0.54145816070630282</v>
      </c>
      <c r="R146" s="123">
        <f t="shared" si="53"/>
        <v>0.55442152448692061</v>
      </c>
      <c r="S146" s="123">
        <f t="shared" si="53"/>
        <v>0.54712784897737643</v>
      </c>
      <c r="T146" s="123">
        <f t="shared" si="53"/>
        <v>0.68115975872800694</v>
      </c>
      <c r="U146" s="123">
        <f t="shared" si="53"/>
        <v>0.7029379008690434</v>
      </c>
      <c r="V146" s="123">
        <f t="shared" si="53"/>
        <v>0.62920349778925522</v>
      </c>
      <c r="W146" s="123">
        <f t="shared" si="53"/>
        <v>0.66875859863587539</v>
      </c>
      <c r="X146" s="123">
        <f t="shared" si="53"/>
        <v>0.73031499742288164</v>
      </c>
      <c r="Y146" s="123">
        <f t="shared" si="53"/>
        <v>0.62309892915323029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0</v>
      </c>
      <c r="E147" s="99">
        <f>RES_hhdet_in_fech!E147/RES_summary!E$21</f>
        <v>0.13784125404006781</v>
      </c>
      <c r="F147" s="99">
        <f>RES_hhdet_in_fech!F147/RES_summary!F$21</f>
        <v>0.11401992515151961</v>
      </c>
      <c r="G147" s="99">
        <f>RES_hhdet_in_fech!G147/RES_summary!G$21</f>
        <v>0.12195876003308823</v>
      </c>
      <c r="H147" s="99">
        <f>RES_hhdet_in_fech!H147/RES_summary!H$21</f>
        <v>0.14455855656755945</v>
      </c>
      <c r="I147" s="99">
        <f>RES_hhdet_in_fech!I147/RES_summary!I$21</f>
        <v>0.1380184282595957</v>
      </c>
      <c r="J147" s="99">
        <f>RES_hhdet_in_fech!J147/RES_summary!J$21</f>
        <v>0.13520834813238378</v>
      </c>
      <c r="K147" s="99">
        <f>RES_hhdet_in_fech!K147/RES_summary!K$21</f>
        <v>0.14726320422605399</v>
      </c>
      <c r="L147" s="99">
        <f>RES_hhdet_in_fech!L147/RES_summary!L$21</f>
        <v>0.18063713443847751</v>
      </c>
      <c r="M147" s="99">
        <f>RES_hhdet_in_fech!M147/RES_summary!M$21</f>
        <v>0.18940997910014798</v>
      </c>
      <c r="N147" s="99">
        <f>RES_hhdet_in_fech!N147/RES_summary!N$21</f>
        <v>0.21831429799253887</v>
      </c>
      <c r="O147" s="99">
        <f>RES_hhdet_in_fech!O147/RES_summary!O$21</f>
        <v>0.29310515961118278</v>
      </c>
      <c r="P147" s="99">
        <f>RES_hhdet_in_fech!P147/RES_summary!P$21</f>
        <v>0.2625984473120373</v>
      </c>
      <c r="Q147" s="99">
        <f>RES_hhdet_in_fech!Q147/RES_summary!Q$21</f>
        <v>0.54145816070630282</v>
      </c>
      <c r="R147" s="99">
        <f>RES_hhdet_in_fech!R147/RES_summary!R$21</f>
        <v>0.55442152448692061</v>
      </c>
      <c r="S147" s="99">
        <f>RES_hhdet_in_fech!S147/RES_summary!S$21</f>
        <v>0.54712784897737643</v>
      </c>
      <c r="T147" s="99">
        <f>RES_hhdet_in_fech!T147/RES_summary!T$21</f>
        <v>0.68115975872800694</v>
      </c>
      <c r="U147" s="99">
        <f>RES_hhdet_in_fech!U147/RES_summary!U$21</f>
        <v>0.7029379008690434</v>
      </c>
      <c r="V147" s="99">
        <f>RES_hhdet_in_fech!V147/RES_summary!V$21</f>
        <v>0.62920349778925522</v>
      </c>
      <c r="W147" s="99">
        <f>RES_hhdet_in_fech!W147/RES_summary!W$21</f>
        <v>0.66875859863587539</v>
      </c>
      <c r="X147" s="99">
        <f>RES_hhdet_in_fech!X147/RES_summary!X$21</f>
        <v>0.73031499742288164</v>
      </c>
      <c r="Y147" s="99">
        <f>RES_hhdet_in_fech!Y147/RES_summary!Y$21</f>
        <v>0.62309892915323029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25.238852937073109</v>
      </c>
      <c r="D148" s="123">
        <v>24.97689061632553</v>
      </c>
      <c r="E148" s="123">
        <v>24.976720619693364</v>
      </c>
      <c r="F148" s="123">
        <v>24.648587059775171</v>
      </c>
      <c r="G148" s="123">
        <v>24.4494465208784</v>
      </c>
      <c r="H148" s="123">
        <v>24.619758614611214</v>
      </c>
      <c r="I148" s="123">
        <v>22.889691102140173</v>
      </c>
      <c r="J148" s="123">
        <v>21.704513893688425</v>
      </c>
      <c r="K148" s="123">
        <v>20.422979991621883</v>
      </c>
      <c r="L148" s="123">
        <v>20.053120253770924</v>
      </c>
      <c r="M148" s="123">
        <v>17.696619513605345</v>
      </c>
      <c r="N148" s="123">
        <v>16.841498698081057</v>
      </c>
      <c r="O148" s="123">
        <v>15.914520905439371</v>
      </c>
      <c r="P148" s="123">
        <v>15.812896402834859</v>
      </c>
      <c r="Q148" s="123">
        <v>15.554084129907853</v>
      </c>
      <c r="R148" s="123">
        <v>15.485274841904264</v>
      </c>
      <c r="S148" s="123">
        <v>16.03705251742441</v>
      </c>
      <c r="T148" s="123">
        <v>15.614299135031516</v>
      </c>
      <c r="U148" s="123">
        <v>15.148917773127998</v>
      </c>
      <c r="V148" s="123">
        <v>15.714363776295047</v>
      </c>
      <c r="W148" s="123">
        <v>13.814211758660068</v>
      </c>
      <c r="X148" s="123">
        <v>12.458261983845819</v>
      </c>
      <c r="Y148" s="123">
        <v>10.266006876656053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25.238852937073109</v>
      </c>
      <c r="D153" s="102">
        <v>24.97689061632553</v>
      </c>
      <c r="E153" s="102">
        <v>25.55473085285271</v>
      </c>
      <c r="F153" s="102">
        <v>24.719822968795963</v>
      </c>
      <c r="G153" s="102">
        <v>24.532934907009231</v>
      </c>
      <c r="H153" s="102">
        <v>24.774835339610156</v>
      </c>
      <c r="I153" s="102">
        <v>23.210092888695272</v>
      </c>
      <c r="J153" s="102">
        <v>22.063990255434639</v>
      </c>
      <c r="K153" s="102">
        <v>20.903518823793267</v>
      </c>
      <c r="L153" s="102">
        <v>20.634956428680734</v>
      </c>
      <c r="M153" s="102">
        <v>18.225453963683989</v>
      </c>
      <c r="N153" s="102">
        <v>17.204206612528107</v>
      </c>
      <c r="O153" s="102">
        <v>16.227229675022176</v>
      </c>
      <c r="P153" s="102">
        <v>16.195693526446757</v>
      </c>
      <c r="Q153" s="102">
        <v>15.853641900196353</v>
      </c>
      <c r="R153" s="102">
        <v>15.824173500102207</v>
      </c>
      <c r="S153" s="102">
        <v>16.395861397106341</v>
      </c>
      <c r="T153" s="102">
        <v>15.972668545950672</v>
      </c>
      <c r="U153" s="102">
        <v>15.413421008738391</v>
      </c>
      <c r="V153" s="102">
        <v>15.950890474945519</v>
      </c>
      <c r="W153" s="102">
        <v>14.065727846021648</v>
      </c>
      <c r="X153" s="102">
        <v>12.843150747407195</v>
      </c>
      <c r="Y153" s="102">
        <v>10.503338234270275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20.467150215704898</v>
      </c>
      <c r="F154" s="105">
        <v>19.848499317884485</v>
      </c>
      <c r="G154" s="105">
        <v>19.557848290852373</v>
      </c>
      <c r="H154" s="105">
        <v>19.977225477241198</v>
      </c>
      <c r="I154" s="105">
        <v>18.673091497155561</v>
      </c>
      <c r="J154" s="105">
        <v>17.70433186824793</v>
      </c>
      <c r="K154" s="105">
        <v>16.865176163741356</v>
      </c>
      <c r="L154" s="105">
        <v>16.597100868968266</v>
      </c>
      <c r="M154" s="105">
        <v>14.379225160836723</v>
      </c>
      <c r="N154" s="105">
        <v>13.589302279171886</v>
      </c>
      <c r="O154" s="105">
        <v>12.887803927213955</v>
      </c>
      <c r="P154" s="105">
        <v>13.187298492971323</v>
      </c>
      <c r="Q154" s="105">
        <v>12.933930708589338</v>
      </c>
      <c r="R154" s="105">
        <v>12.967974712501265</v>
      </c>
      <c r="S154" s="105">
        <v>13.61730534780472</v>
      </c>
      <c r="T154" s="105">
        <v>13.424817847102839</v>
      </c>
      <c r="U154" s="105">
        <v>13.054987664155657</v>
      </c>
      <c r="V154" s="105">
        <v>13.712849709712938</v>
      </c>
      <c r="W154" s="105">
        <v>12.011953067474623</v>
      </c>
      <c r="X154" s="105">
        <v>11.158817479703963</v>
      </c>
      <c r="Y154" s="105">
        <v>9.0816071117304524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12.487793999731528</v>
      </c>
      <c r="F155" s="99">
        <v>12.16414489533939</v>
      </c>
      <c r="G155" s="99">
        <v>11.661197054839672</v>
      </c>
      <c r="H155" s="99">
        <v>12.30997198801218</v>
      </c>
      <c r="I155" s="99">
        <v>11.355731460756934</v>
      </c>
      <c r="J155" s="99">
        <v>10.596068935328432</v>
      </c>
      <c r="K155" s="99">
        <v>10.203833016610364</v>
      </c>
      <c r="L155" s="99">
        <v>9.8478515416518899</v>
      </c>
      <c r="M155" s="99">
        <v>7.7885420734080384</v>
      </c>
      <c r="N155" s="99">
        <v>7.151955174561957</v>
      </c>
      <c r="O155" s="99">
        <v>6.5720177421066515</v>
      </c>
      <c r="P155" s="99">
        <v>7.0054691809564682</v>
      </c>
      <c r="Q155" s="99">
        <v>6.427756020671743</v>
      </c>
      <c r="R155" s="99">
        <v>6.2286252415554202</v>
      </c>
      <c r="S155" s="99">
        <v>6.6697550219982862</v>
      </c>
      <c r="T155" s="99">
        <v>6.6582301931175785</v>
      </c>
      <c r="U155" s="99">
        <v>6.4136394700643775</v>
      </c>
      <c r="V155" s="99">
        <v>7.0369259815207572</v>
      </c>
      <c r="W155" s="99">
        <v>5.5351682059346352</v>
      </c>
      <c r="X155" s="99">
        <v>5.4285798853870286</v>
      </c>
      <c r="Y155" s="99">
        <v>3.9065654967965222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7.9793562159733726</v>
      </c>
      <c r="F156" s="99">
        <v>7.684354422545093</v>
      </c>
      <c r="G156" s="99">
        <v>7.8966512360127057</v>
      </c>
      <c r="H156" s="99">
        <v>7.6672534892290205</v>
      </c>
      <c r="I156" s="99">
        <v>7.3173600363986235</v>
      </c>
      <c r="J156" s="99">
        <v>7.1082629329194962</v>
      </c>
      <c r="K156" s="99">
        <v>6.6613431471309923</v>
      </c>
      <c r="L156" s="99">
        <v>6.7492493273163738</v>
      </c>
      <c r="M156" s="99">
        <v>6.5906830874286868</v>
      </c>
      <c r="N156" s="99">
        <v>6.4373471046099278</v>
      </c>
      <c r="O156" s="99">
        <v>6.3157861851073029</v>
      </c>
      <c r="P156" s="99">
        <v>6.1818293120148526</v>
      </c>
      <c r="Q156" s="99">
        <v>6.5061746879175963</v>
      </c>
      <c r="R156" s="99">
        <v>6.7393494709458475</v>
      </c>
      <c r="S156" s="99">
        <v>6.9475503258064331</v>
      </c>
      <c r="T156" s="99">
        <v>6.7665876539852619</v>
      </c>
      <c r="U156" s="99">
        <v>6.6413481940912806</v>
      </c>
      <c r="V156" s="99">
        <v>6.6759237281921813</v>
      </c>
      <c r="W156" s="99">
        <v>6.4767848615399881</v>
      </c>
      <c r="X156" s="99">
        <v>5.7302375943169324</v>
      </c>
      <c r="Y156" s="99">
        <v>5.1750416149339324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10.250413641732115</v>
      </c>
      <c r="D157" s="123">
        <v>9.9252079969971412</v>
      </c>
      <c r="E157" s="123">
        <v>10.188319637566121</v>
      </c>
      <c r="F157" s="123">
        <v>9.9732871796054994</v>
      </c>
      <c r="G157" s="123">
        <v>9.8947225015136322</v>
      </c>
      <c r="H157" s="123">
        <v>10.41005574912789</v>
      </c>
      <c r="I157" s="123">
        <v>9.1219149322507178</v>
      </c>
      <c r="J157" s="123">
        <v>9.4584658707566387</v>
      </c>
      <c r="K157" s="123">
        <v>9.5313364053911389</v>
      </c>
      <c r="L157" s="123">
        <v>9.9306889840017352</v>
      </c>
      <c r="M157" s="123">
        <v>8.7726129542000919</v>
      </c>
      <c r="N157" s="123">
        <v>9.1893637953541134</v>
      </c>
      <c r="O157" s="123">
        <v>8.8722618589134132</v>
      </c>
      <c r="P157" s="123">
        <v>7.7255818925518955</v>
      </c>
      <c r="Q157" s="123">
        <v>7.9622004558991311</v>
      </c>
      <c r="R157" s="123">
        <v>7.8310231082079573</v>
      </c>
      <c r="S157" s="123">
        <v>7.6791948883230301</v>
      </c>
      <c r="T157" s="123">
        <v>7.2129351817228624</v>
      </c>
      <c r="U157" s="123">
        <v>6.8108613608088096</v>
      </c>
      <c r="V157" s="123">
        <v>7.0778811644075041</v>
      </c>
      <c r="W157" s="123">
        <v>8.0305606776255711</v>
      </c>
      <c r="X157" s="123">
        <v>6.5726550321764403</v>
      </c>
      <c r="Y157" s="123">
        <v>6.3422996559183549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13.723423001248319</v>
      </c>
      <c r="D158" s="99">
        <v>12.739487378211171</v>
      </c>
      <c r="E158" s="99">
        <v>12.534193471078805</v>
      </c>
      <c r="F158" s="99">
        <v>14.540454835166138</v>
      </c>
      <c r="G158" s="99">
        <v>11.204114825787331</v>
      </c>
      <c r="H158" s="99">
        <v>13.256009877923287</v>
      </c>
      <c r="I158" s="99">
        <v>13.236021448859431</v>
      </c>
      <c r="J158" s="99">
        <v>10.318468315106637</v>
      </c>
      <c r="K158" s="99">
        <v>3.0209901494083846</v>
      </c>
      <c r="L158" s="99">
        <v>10.071631659977774</v>
      </c>
      <c r="M158" s="99">
        <v>12.744392926408539</v>
      </c>
      <c r="N158" s="99">
        <v>12.958613971640043</v>
      </c>
      <c r="O158" s="99">
        <v>9.4158834593087963</v>
      </c>
      <c r="P158" s="99">
        <v>13.852161201999355</v>
      </c>
      <c r="Q158" s="99">
        <v>11.366609301337929</v>
      </c>
      <c r="R158" s="99">
        <v>8.7017281205377586</v>
      </c>
      <c r="S158" s="99">
        <v>8.953539192857777</v>
      </c>
      <c r="T158" s="99">
        <v>10.857435585130215</v>
      </c>
      <c r="U158" s="99">
        <v>9.5248066903059261</v>
      </c>
      <c r="V158" s="99">
        <v>11.507097085422506</v>
      </c>
      <c r="W158" s="99">
        <v>9.8324995830707973</v>
      </c>
      <c r="X158" s="99">
        <v>8.3370113152992964</v>
      </c>
      <c r="Y158" s="99">
        <v>9.3078558704324532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9.9756671255799105</v>
      </c>
      <c r="D159" s="110">
        <v>9.8382231084711123</v>
      </c>
      <c r="E159" s="110">
        <v>10.123730600299803</v>
      </c>
      <c r="F159" s="110">
        <v>9.8175214873630843</v>
      </c>
      <c r="G159" s="110">
        <v>9.8757193195816679</v>
      </c>
      <c r="H159" s="110">
        <v>10.308789590090624</v>
      </c>
      <c r="I159" s="110">
        <v>9.1185239522246651</v>
      </c>
      <c r="J159" s="110">
        <v>9.444407206221042</v>
      </c>
      <c r="K159" s="110">
        <v>9.7829573479668177</v>
      </c>
      <c r="L159" s="110">
        <v>9.9264418274712085</v>
      </c>
      <c r="M159" s="110">
        <v>8.5061460353676726</v>
      </c>
      <c r="N159" s="110">
        <v>8.8938929128910207</v>
      </c>
      <c r="O159" s="110">
        <v>8.8475579729665519</v>
      </c>
      <c r="P159" s="110">
        <v>7.4297823400830154</v>
      </c>
      <c r="Q159" s="110">
        <v>7.9182130390095891</v>
      </c>
      <c r="R159" s="110">
        <v>7.8299574607548763</v>
      </c>
      <c r="S159" s="110">
        <v>7.6463085836898763</v>
      </c>
      <c r="T159" s="110">
        <v>7.059890781936625</v>
      </c>
      <c r="U159" s="110">
        <v>6.692620861033121</v>
      </c>
      <c r="V159" s="110">
        <v>6.9325088541507283</v>
      </c>
      <c r="W159" s="110">
        <v>8.0276789586019888</v>
      </c>
      <c r="X159" s="110">
        <v>6.5691441441187957</v>
      </c>
      <c r="Y159" s="110">
        <v>6.3374493527189317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207.64021316189996</v>
      </c>
      <c r="D161" s="118">
        <f t="shared" si="54"/>
        <v>190.4337724997508</v>
      </c>
      <c r="E161" s="118">
        <f t="shared" si="54"/>
        <v>195.74288294356714</v>
      </c>
      <c r="F161" s="118">
        <f t="shared" si="54"/>
        <v>186.46542300321073</v>
      </c>
      <c r="G161" s="118">
        <f t="shared" si="54"/>
        <v>178.23197087625414</v>
      </c>
      <c r="H161" s="118">
        <f t="shared" si="54"/>
        <v>182.74828733136488</v>
      </c>
      <c r="I161" s="118">
        <f t="shared" si="54"/>
        <v>164.93322001352647</v>
      </c>
      <c r="J161" s="118">
        <f t="shared" si="54"/>
        <v>161.14579858865514</v>
      </c>
      <c r="K161" s="118">
        <f t="shared" si="54"/>
        <v>0</v>
      </c>
      <c r="L161" s="118">
        <f t="shared" si="54"/>
        <v>173.9245862975458</v>
      </c>
      <c r="M161" s="118">
        <f t="shared" si="54"/>
        <v>145.91474119210267</v>
      </c>
      <c r="N161" s="118">
        <f t="shared" si="54"/>
        <v>152.14476172306414</v>
      </c>
      <c r="O161" s="118">
        <f t="shared" si="54"/>
        <v>153.41927801688217</v>
      </c>
      <c r="P161" s="118">
        <f t="shared" si="54"/>
        <v>125.48569545977469</v>
      </c>
      <c r="Q161" s="118">
        <f t="shared" si="54"/>
        <v>122.2268194467452</v>
      </c>
      <c r="R161" s="118">
        <f t="shared" ref="R161:V161" si="55">R162+R164+R166+R175</f>
        <v>136.13421200325521</v>
      </c>
      <c r="S161" s="118">
        <f t="shared" si="55"/>
        <v>124.08150928440129</v>
      </c>
      <c r="T161" s="118">
        <f t="shared" si="55"/>
        <v>104.19534957872207</v>
      </c>
      <c r="U161" s="118">
        <f t="shared" si="55"/>
        <v>98.200449989437232</v>
      </c>
      <c r="V161" s="118">
        <f t="shared" si="55"/>
        <v>93.139220335828753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172.15044406664364</v>
      </c>
      <c r="D162" s="123">
        <f t="shared" si="57"/>
        <v>155.53167696415923</v>
      </c>
      <c r="E162" s="123">
        <f t="shared" si="57"/>
        <v>160.49572336814111</v>
      </c>
      <c r="F162" s="123">
        <f t="shared" si="57"/>
        <v>151.73422544904133</v>
      </c>
      <c r="G162" s="123">
        <f t="shared" si="57"/>
        <v>143.76823231623578</v>
      </c>
      <c r="H162" s="123">
        <f t="shared" si="57"/>
        <v>147.57776309421948</v>
      </c>
      <c r="I162" s="123">
        <f t="shared" si="57"/>
        <v>132.78755594931587</v>
      </c>
      <c r="J162" s="123">
        <f t="shared" si="57"/>
        <v>129.84724729469781</v>
      </c>
      <c r="K162" s="123">
        <f t="shared" si="57"/>
        <v>0</v>
      </c>
      <c r="L162" s="123">
        <f t="shared" si="57"/>
        <v>143.76356541206204</v>
      </c>
      <c r="M162" s="123">
        <f t="shared" si="57"/>
        <v>119.26107700851998</v>
      </c>
      <c r="N162" s="123">
        <f t="shared" si="57"/>
        <v>125.90160805200698</v>
      </c>
      <c r="O162" s="123">
        <f t="shared" si="57"/>
        <v>128.34567997331285</v>
      </c>
      <c r="P162" s="123">
        <f t="shared" si="57"/>
        <v>101.68878942331719</v>
      </c>
      <c r="Q162" s="123">
        <f t="shared" si="57"/>
        <v>98.182566758545391</v>
      </c>
      <c r="R162" s="123">
        <f t="shared" si="57"/>
        <v>112.28327341595052</v>
      </c>
      <c r="S162" s="123">
        <f t="shared" si="57"/>
        <v>99.837257765983509</v>
      </c>
      <c r="T162" s="123">
        <f t="shared" si="57"/>
        <v>80.708479129494634</v>
      </c>
      <c r="U162" s="123">
        <f t="shared" si="57"/>
        <v>75.557943340936475</v>
      </c>
      <c r="V162" s="123">
        <f t="shared" si="57"/>
        <v>69.732344266858249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172.15044406664364</v>
      </c>
      <c r="D163" s="110">
        <v>155.53167696415923</v>
      </c>
      <c r="E163" s="110">
        <v>160.49572336814111</v>
      </c>
      <c r="F163" s="110">
        <v>151.73422544904133</v>
      </c>
      <c r="G163" s="110">
        <v>143.76823231623578</v>
      </c>
      <c r="H163" s="110">
        <v>147.57776309421948</v>
      </c>
      <c r="I163" s="110">
        <v>132.78755594931587</v>
      </c>
      <c r="J163" s="110">
        <v>129.84724729469781</v>
      </c>
      <c r="K163" s="110">
        <v>0</v>
      </c>
      <c r="L163" s="110">
        <v>143.76356541206204</v>
      </c>
      <c r="M163" s="110">
        <v>119.26107700851998</v>
      </c>
      <c r="N163" s="110">
        <v>125.90160805200698</v>
      </c>
      <c r="O163" s="110">
        <v>128.34567997331285</v>
      </c>
      <c r="P163" s="110">
        <v>101.68878942331719</v>
      </c>
      <c r="Q163" s="110">
        <v>98.182566758545391</v>
      </c>
      <c r="R163" s="110">
        <v>112.28327341595052</v>
      </c>
      <c r="S163" s="110">
        <v>99.837257765983509</v>
      </c>
      <c r="T163" s="110">
        <v>80.708479129494634</v>
      </c>
      <c r="U163" s="110">
        <v>75.557943340936475</v>
      </c>
      <c r="V163" s="110">
        <v>69.732344266858249</v>
      </c>
      <c r="W163" s="110">
        <v>0</v>
      </c>
      <c r="X163" s="110">
        <v>0</v>
      </c>
      <c r="Y163" s="110">
        <v>0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8.2435078045978896E-2</v>
      </c>
      <c r="F164" s="123">
        <f t="shared" si="58"/>
        <v>0.10956415754717204</v>
      </c>
      <c r="G164" s="123">
        <f t="shared" si="58"/>
        <v>0.11898648108098292</v>
      </c>
      <c r="H164" s="123">
        <f t="shared" si="58"/>
        <v>0.14049127276608947</v>
      </c>
      <c r="I164" s="123">
        <f t="shared" si="58"/>
        <v>0.13425010134649992</v>
      </c>
      <c r="J164" s="123">
        <f t="shared" si="58"/>
        <v>0.12883299266847867</v>
      </c>
      <c r="K164" s="123">
        <f t="shared" si="58"/>
        <v>0</v>
      </c>
      <c r="L164" s="123">
        <f t="shared" si="58"/>
        <v>0.17826704632833903</v>
      </c>
      <c r="M164" s="123">
        <f t="shared" si="58"/>
        <v>0.1834119357858037</v>
      </c>
      <c r="N164" s="123">
        <f t="shared" si="58"/>
        <v>0.21326560581471429</v>
      </c>
      <c r="O164" s="123">
        <f t="shared" si="58"/>
        <v>0.2865263896970176</v>
      </c>
      <c r="P164" s="123">
        <f t="shared" si="58"/>
        <v>0.25750318546847251</v>
      </c>
      <c r="Q164" s="123">
        <f t="shared" si="58"/>
        <v>0.52804297640107334</v>
      </c>
      <c r="R164" s="123">
        <f t="shared" si="58"/>
        <v>0.53490421164673485</v>
      </c>
      <c r="S164" s="123">
        <f t="shared" si="58"/>
        <v>0.52833217869917182</v>
      </c>
      <c r="T164" s="123">
        <f t="shared" si="58"/>
        <v>0.65965967017760652</v>
      </c>
      <c r="U164" s="123">
        <f t="shared" si="58"/>
        <v>0.68261150928257008</v>
      </c>
      <c r="V164" s="123">
        <f t="shared" si="58"/>
        <v>0.6141929151010258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0</v>
      </c>
      <c r="E165" s="99">
        <f>RES_hhdet_in_fech!E165/RES_summary!E$21</f>
        <v>8.2435078045978896E-2</v>
      </c>
      <c r="F165" s="99">
        <f>RES_hhdet_in_fech!F165/RES_summary!F$21</f>
        <v>0.10956415754717204</v>
      </c>
      <c r="G165" s="99">
        <f>RES_hhdet_in_fech!G165/RES_summary!G$21</f>
        <v>0.11898648108098292</v>
      </c>
      <c r="H165" s="99">
        <f>RES_hhdet_in_fech!H165/RES_summary!H$21</f>
        <v>0.14049127276608947</v>
      </c>
      <c r="I165" s="99">
        <f>RES_hhdet_in_fech!I165/RES_summary!I$21</f>
        <v>0.13425010134649992</v>
      </c>
      <c r="J165" s="99">
        <f>RES_hhdet_in_fech!J165/RES_summary!J$21</f>
        <v>0.12883299266847867</v>
      </c>
      <c r="K165" s="99">
        <f>RES_hhdet_in_fech!K165/RES_summary!K$21</f>
        <v>0</v>
      </c>
      <c r="L165" s="99">
        <f>RES_hhdet_in_fech!L165/RES_summary!L$21</f>
        <v>0.17826704632833903</v>
      </c>
      <c r="M165" s="99">
        <f>RES_hhdet_in_fech!M165/RES_summary!M$21</f>
        <v>0.1834119357858037</v>
      </c>
      <c r="N165" s="99">
        <f>RES_hhdet_in_fech!N165/RES_summary!N$21</f>
        <v>0.21326560581471429</v>
      </c>
      <c r="O165" s="99">
        <f>RES_hhdet_in_fech!O165/RES_summary!O$21</f>
        <v>0.2865263896970176</v>
      </c>
      <c r="P165" s="99">
        <f>RES_hhdet_in_fech!P165/RES_summary!P$21</f>
        <v>0.25750318546847251</v>
      </c>
      <c r="Q165" s="99">
        <f>RES_hhdet_in_fech!Q165/RES_summary!Q$21</f>
        <v>0.52804297640107334</v>
      </c>
      <c r="R165" s="99">
        <f>RES_hhdet_in_fech!R165/RES_summary!R$21</f>
        <v>0.53490421164673485</v>
      </c>
      <c r="S165" s="99">
        <f>RES_hhdet_in_fech!S165/RES_summary!S$21</f>
        <v>0.52833217869917182</v>
      </c>
      <c r="T165" s="99">
        <f>RES_hhdet_in_fech!T165/RES_summary!T$21</f>
        <v>0.65965967017760652</v>
      </c>
      <c r="U165" s="99">
        <f>RES_hhdet_in_fech!U165/RES_summary!U$21</f>
        <v>0.68261150928257008</v>
      </c>
      <c r="V165" s="99">
        <f>RES_hhdet_in_fech!V165/RES_summary!V$21</f>
        <v>0.6141929151010258</v>
      </c>
      <c r="W165" s="99">
        <f>RES_hhdet_in_fech!W165/RES_summary!W$21</f>
        <v>0</v>
      </c>
      <c r="X165" s="99">
        <f>RES_hhdet_in_fech!X165/RES_summary!X$21</f>
        <v>0</v>
      </c>
      <c r="Y165" s="99">
        <f>RES_hhdet_in_fech!Y165/RES_summary!Y$21</f>
        <v>0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25.238852937073109</v>
      </c>
      <c r="D166" s="123">
        <v>24.97689061632553</v>
      </c>
      <c r="E166" s="123">
        <v>24.976100437039758</v>
      </c>
      <c r="F166" s="123">
        <v>24.647889660306429</v>
      </c>
      <c r="G166" s="123">
        <v>24.450116577859408</v>
      </c>
      <c r="H166" s="123">
        <v>24.619888609605418</v>
      </c>
      <c r="I166" s="123">
        <v>22.889622155483341</v>
      </c>
      <c r="J166" s="123">
        <v>21.711864001084944</v>
      </c>
      <c r="K166" s="123">
        <v>0</v>
      </c>
      <c r="L166" s="123">
        <v>20.051996390335837</v>
      </c>
      <c r="M166" s="123">
        <v>17.697622673626768</v>
      </c>
      <c r="N166" s="123">
        <v>16.841203666919117</v>
      </c>
      <c r="O166" s="123">
        <v>15.91473555995718</v>
      </c>
      <c r="P166" s="123">
        <v>15.812948042187818</v>
      </c>
      <c r="Q166" s="123">
        <v>15.554146262535744</v>
      </c>
      <c r="R166" s="123">
        <v>15.485004772796216</v>
      </c>
      <c r="S166" s="123">
        <v>16.036865361731838</v>
      </c>
      <c r="T166" s="123">
        <v>15.614094335267115</v>
      </c>
      <c r="U166" s="123">
        <v>15.148803759836401</v>
      </c>
      <c r="V166" s="123">
        <v>15.713747082602991</v>
      </c>
      <c r="W166" s="123">
        <v>0</v>
      </c>
      <c r="X166" s="123">
        <v>0</v>
      </c>
      <c r="Y166" s="123">
        <v>0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25.238852937073109</v>
      </c>
      <c r="D171" s="102">
        <v>24.97689061632553</v>
      </c>
      <c r="E171" s="102">
        <v>25.554730852852703</v>
      </c>
      <c r="F171" s="102">
        <v>24.719822968795967</v>
      </c>
      <c r="G171" s="102">
        <v>24.532934907009228</v>
      </c>
      <c r="H171" s="102">
        <v>24.774835339610156</v>
      </c>
      <c r="I171" s="102">
        <v>23.210092888695268</v>
      </c>
      <c r="J171" s="102">
        <v>22.063990255434643</v>
      </c>
      <c r="K171" s="102">
        <v>0</v>
      </c>
      <c r="L171" s="102">
        <v>20.634956428680738</v>
      </c>
      <c r="M171" s="102">
        <v>18.225453963683989</v>
      </c>
      <c r="N171" s="102">
        <v>17.204206612528107</v>
      </c>
      <c r="O171" s="102">
        <v>16.227229675022176</v>
      </c>
      <c r="P171" s="102">
        <v>16.19569352644676</v>
      </c>
      <c r="Q171" s="102">
        <v>15.853641900196351</v>
      </c>
      <c r="R171" s="102">
        <v>15.824173500102209</v>
      </c>
      <c r="S171" s="102">
        <v>16.395861397106341</v>
      </c>
      <c r="T171" s="102">
        <v>15.972668545950674</v>
      </c>
      <c r="U171" s="102">
        <v>15.413421008738387</v>
      </c>
      <c r="V171" s="102">
        <v>15.950890474945515</v>
      </c>
      <c r="W171" s="102">
        <v>0</v>
      </c>
      <c r="X171" s="102">
        <v>0</v>
      </c>
      <c r="Y171" s="102">
        <v>0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20.467150215704905</v>
      </c>
      <c r="F172" s="105">
        <v>19.848499317884478</v>
      </c>
      <c r="G172" s="105">
        <v>19.55784829085238</v>
      </c>
      <c r="H172" s="105">
        <v>19.977225477241198</v>
      </c>
      <c r="I172" s="105">
        <v>18.673091497155561</v>
      </c>
      <c r="J172" s="105">
        <v>17.704331868247934</v>
      </c>
      <c r="K172" s="105">
        <v>0</v>
      </c>
      <c r="L172" s="105">
        <v>16.597100868968269</v>
      </c>
      <c r="M172" s="105">
        <v>14.379225160836722</v>
      </c>
      <c r="N172" s="105">
        <v>13.58930227917188</v>
      </c>
      <c r="O172" s="105">
        <v>12.887803927213957</v>
      </c>
      <c r="P172" s="105">
        <v>13.187298492971319</v>
      </c>
      <c r="Q172" s="105">
        <v>12.933930708589337</v>
      </c>
      <c r="R172" s="105">
        <v>12.967974712501269</v>
      </c>
      <c r="S172" s="105">
        <v>13.61730534780472</v>
      </c>
      <c r="T172" s="105">
        <v>13.42481784710284</v>
      </c>
      <c r="U172" s="105">
        <v>13.054987664155659</v>
      </c>
      <c r="V172" s="105">
        <v>13.712849709712938</v>
      </c>
      <c r="W172" s="105">
        <v>0</v>
      </c>
      <c r="X172" s="105">
        <v>0</v>
      </c>
      <c r="Y172" s="105">
        <v>0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12.487793999731533</v>
      </c>
      <c r="F173" s="99">
        <v>12.164144895339389</v>
      </c>
      <c r="G173" s="99">
        <v>11.661197054839672</v>
      </c>
      <c r="H173" s="99">
        <v>12.309971988012176</v>
      </c>
      <c r="I173" s="99">
        <v>11.355731460756935</v>
      </c>
      <c r="J173" s="99">
        <v>10.596068935328434</v>
      </c>
      <c r="K173" s="99">
        <v>0</v>
      </c>
      <c r="L173" s="99">
        <v>9.8478515416518952</v>
      </c>
      <c r="M173" s="99">
        <v>7.7885420734080384</v>
      </c>
      <c r="N173" s="99">
        <v>7.151955174561957</v>
      </c>
      <c r="O173" s="99">
        <v>6.5720177421066523</v>
      </c>
      <c r="P173" s="99">
        <v>7.0054691809564682</v>
      </c>
      <c r="Q173" s="99">
        <v>6.4277560206717439</v>
      </c>
      <c r="R173" s="99">
        <v>6.228625241555422</v>
      </c>
      <c r="S173" s="99">
        <v>6.6697550219982871</v>
      </c>
      <c r="T173" s="99">
        <v>6.6582301931175785</v>
      </c>
      <c r="U173" s="99">
        <v>6.4136394700643784</v>
      </c>
      <c r="V173" s="99">
        <v>7.0369259815207545</v>
      </c>
      <c r="W173" s="99">
        <v>0</v>
      </c>
      <c r="X173" s="99">
        <v>0</v>
      </c>
      <c r="Y173" s="99">
        <v>0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7.97935621597337</v>
      </c>
      <c r="F174" s="110">
        <v>7.6843544225450939</v>
      </c>
      <c r="G174" s="110">
        <v>7.8966512360127057</v>
      </c>
      <c r="H174" s="110">
        <v>7.6672534892290205</v>
      </c>
      <c r="I174" s="110">
        <v>7.3173600363986262</v>
      </c>
      <c r="J174" s="110">
        <v>7.1082629329194971</v>
      </c>
      <c r="K174" s="110">
        <v>0</v>
      </c>
      <c r="L174" s="110">
        <v>6.7492493273163738</v>
      </c>
      <c r="M174" s="110">
        <v>6.5906830874286841</v>
      </c>
      <c r="N174" s="110">
        <v>6.437347104609926</v>
      </c>
      <c r="O174" s="110">
        <v>6.3157861851073029</v>
      </c>
      <c r="P174" s="110">
        <v>6.1818293120148526</v>
      </c>
      <c r="Q174" s="110">
        <v>6.5061746879175946</v>
      </c>
      <c r="R174" s="110">
        <v>6.7393494709458466</v>
      </c>
      <c r="S174" s="110">
        <v>6.9475503258064366</v>
      </c>
      <c r="T174" s="110">
        <v>6.766587653985261</v>
      </c>
      <c r="U174" s="110">
        <v>6.6413481940912815</v>
      </c>
      <c r="V174" s="110">
        <v>6.6759237281921839</v>
      </c>
      <c r="W174" s="110">
        <v>0</v>
      </c>
      <c r="X174" s="110">
        <v>0</v>
      </c>
      <c r="Y174" s="110">
        <v>0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10.250916158183211</v>
      </c>
      <c r="D175" s="123">
        <v>9.9252049192660277</v>
      </c>
      <c r="E175" s="123">
        <v>10.188624060340283</v>
      </c>
      <c r="F175" s="123">
        <v>9.9737437363158143</v>
      </c>
      <c r="G175" s="123">
        <v>9.8946355010779765</v>
      </c>
      <c r="H175" s="123">
        <v>10.410144354773866</v>
      </c>
      <c r="I175" s="123">
        <v>9.1217918073807258</v>
      </c>
      <c r="J175" s="123">
        <v>9.4578543002038948</v>
      </c>
      <c r="K175" s="123">
        <v>0</v>
      </c>
      <c r="L175" s="123">
        <v>9.9307574488196</v>
      </c>
      <c r="M175" s="123">
        <v>8.7726295741701357</v>
      </c>
      <c r="N175" s="123">
        <v>9.1886843983233089</v>
      </c>
      <c r="O175" s="123">
        <v>8.8723360939151199</v>
      </c>
      <c r="P175" s="123">
        <v>7.7264548088012139</v>
      </c>
      <c r="Q175" s="123">
        <v>7.9620634492629998</v>
      </c>
      <c r="R175" s="123">
        <v>7.8310296028617437</v>
      </c>
      <c r="S175" s="123">
        <v>7.6790539779867641</v>
      </c>
      <c r="T175" s="123">
        <v>7.2131164437827184</v>
      </c>
      <c r="U175" s="123">
        <v>6.8110913793817875</v>
      </c>
      <c r="V175" s="123">
        <v>7.0789360712664893</v>
      </c>
      <c r="W175" s="123">
        <v>0</v>
      </c>
      <c r="X175" s="123">
        <v>0</v>
      </c>
      <c r="Y175" s="123">
        <v>0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13.723423001248323</v>
      </c>
      <c r="D176" s="99">
        <v>12.739487378211171</v>
      </c>
      <c r="E176" s="99">
        <v>12.534193471078803</v>
      </c>
      <c r="F176" s="99">
        <v>14.540454835166141</v>
      </c>
      <c r="G176" s="99">
        <v>11.204114825787331</v>
      </c>
      <c r="H176" s="99">
        <v>13.256009877923288</v>
      </c>
      <c r="I176" s="99">
        <v>13.236021448859431</v>
      </c>
      <c r="J176" s="99">
        <v>10.318468315106637</v>
      </c>
      <c r="K176" s="99">
        <v>0</v>
      </c>
      <c r="L176" s="99">
        <v>10.071631659977772</v>
      </c>
      <c r="M176" s="99">
        <v>12.744392926408539</v>
      </c>
      <c r="N176" s="99">
        <v>12.958613971640045</v>
      </c>
      <c r="O176" s="99">
        <v>9.4158834593087946</v>
      </c>
      <c r="P176" s="99">
        <v>13.852161201999357</v>
      </c>
      <c r="Q176" s="99">
        <v>11.366609301337931</v>
      </c>
      <c r="R176" s="99">
        <v>8.7017281205377586</v>
      </c>
      <c r="S176" s="99">
        <v>8.9535391928577752</v>
      </c>
      <c r="T176" s="99">
        <v>10.857435585130213</v>
      </c>
      <c r="U176" s="99">
        <v>9.5248066903059261</v>
      </c>
      <c r="V176" s="99">
        <v>11.507097085422506</v>
      </c>
      <c r="W176" s="99">
        <v>0</v>
      </c>
      <c r="X176" s="99">
        <v>0</v>
      </c>
      <c r="Y176" s="99">
        <v>0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9.9756671255799105</v>
      </c>
      <c r="D177" s="110">
        <v>9.8382231084711123</v>
      </c>
      <c r="E177" s="110">
        <v>10.123730600299803</v>
      </c>
      <c r="F177" s="110">
        <v>9.8175214873630843</v>
      </c>
      <c r="G177" s="110">
        <v>9.8757193195816679</v>
      </c>
      <c r="H177" s="110">
        <v>10.308789590090626</v>
      </c>
      <c r="I177" s="110">
        <v>9.1185239522246651</v>
      </c>
      <c r="J177" s="110">
        <v>9.444407206221042</v>
      </c>
      <c r="K177" s="110">
        <v>0</v>
      </c>
      <c r="L177" s="110">
        <v>9.9264418274712085</v>
      </c>
      <c r="M177" s="110">
        <v>8.5061460353676743</v>
      </c>
      <c r="N177" s="110">
        <v>8.8938929128910207</v>
      </c>
      <c r="O177" s="110">
        <v>8.8475579729665519</v>
      </c>
      <c r="P177" s="110">
        <v>7.4297823400830136</v>
      </c>
      <c r="Q177" s="110">
        <v>7.9182130390095873</v>
      </c>
      <c r="R177" s="110">
        <v>7.8299574607548763</v>
      </c>
      <c r="S177" s="110">
        <v>7.6463085836898745</v>
      </c>
      <c r="T177" s="110">
        <v>7.0598907819366232</v>
      </c>
      <c r="U177" s="110">
        <v>6.692620861033121</v>
      </c>
      <c r="V177" s="110">
        <v>6.9325088541507265</v>
      </c>
      <c r="W177" s="110">
        <v>0</v>
      </c>
      <c r="X177" s="110">
        <v>0</v>
      </c>
      <c r="Y177" s="110">
        <v>0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134.49450760715462</v>
      </c>
      <c r="D3" s="118">
        <f t="shared" si="0"/>
        <v>127.22580260423658</v>
      </c>
      <c r="E3" s="118">
        <f t="shared" si="0"/>
        <v>130.95291560195554</v>
      </c>
      <c r="F3" s="118">
        <f t="shared" si="0"/>
        <v>129.26179388628969</v>
      </c>
      <c r="G3" s="118">
        <f t="shared" si="0"/>
        <v>114.29921748242199</v>
      </c>
      <c r="H3" s="118">
        <f t="shared" si="0"/>
        <v>129.11921780444297</v>
      </c>
      <c r="I3" s="118">
        <f t="shared" si="0"/>
        <v>108.38429215596602</v>
      </c>
      <c r="J3" s="118">
        <f t="shared" si="0"/>
        <v>105.79844612302574</v>
      </c>
      <c r="K3" s="118">
        <f t="shared" si="0"/>
        <v>109.33645252324024</v>
      </c>
      <c r="L3" s="118">
        <f t="shared" si="0"/>
        <v>127.16609885216035</v>
      </c>
      <c r="M3" s="118">
        <f t="shared" si="0"/>
        <v>110.56407277459554</v>
      </c>
      <c r="N3" s="118">
        <f t="shared" si="0"/>
        <v>110.95170387744447</v>
      </c>
      <c r="O3" s="118">
        <f t="shared" si="0"/>
        <v>111.81144975413541</v>
      </c>
      <c r="P3" s="118">
        <f t="shared" si="0"/>
        <v>95.118802748755343</v>
      </c>
      <c r="Q3" s="118">
        <f t="shared" si="0"/>
        <v>94.953486086210233</v>
      </c>
      <c r="R3" s="118">
        <f t="shared" ref="R3:V3" si="1">R4+R7+R9+R19</f>
        <v>93.751441976558851</v>
      </c>
      <c r="S3" s="118">
        <f t="shared" si="1"/>
        <v>94.726023650787099</v>
      </c>
      <c r="T3" s="118">
        <f t="shared" si="1"/>
        <v>89.461256388108183</v>
      </c>
      <c r="U3" s="118">
        <f t="shared" si="1"/>
        <v>0</v>
      </c>
      <c r="V3" s="118">
        <f t="shared" si="1"/>
        <v>76.05185633141059</v>
      </c>
      <c r="W3" s="118">
        <f t="shared" ref="W3:Y3" si="2">W4+W7+W9+W19</f>
        <v>69.746138470393916</v>
      </c>
      <c r="X3" s="118">
        <f t="shared" si="2"/>
        <v>61.555341530861476</v>
      </c>
      <c r="Y3" s="118">
        <f t="shared" si="2"/>
        <v>35.511226028454956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111.76133372241618</v>
      </c>
      <c r="D4" s="123">
        <f t="shared" si="3"/>
        <v>104.74082464832465</v>
      </c>
      <c r="E4" s="123">
        <f t="shared" si="3"/>
        <v>107.81334301412785</v>
      </c>
      <c r="F4" s="123">
        <f t="shared" si="3"/>
        <v>106.7110938867641</v>
      </c>
      <c r="G4" s="123">
        <f t="shared" si="3"/>
        <v>91.807780068358298</v>
      </c>
      <c r="H4" s="123">
        <f t="shared" si="3"/>
        <v>106.02091338659159</v>
      </c>
      <c r="I4" s="123">
        <f t="shared" si="3"/>
        <v>87.13598760478196</v>
      </c>
      <c r="J4" s="123">
        <f t="shared" si="3"/>
        <v>85.127739652525193</v>
      </c>
      <c r="K4" s="123">
        <f t="shared" si="3"/>
        <v>89.147003624760742</v>
      </c>
      <c r="L4" s="123">
        <f t="shared" si="3"/>
        <v>106.58569711121174</v>
      </c>
      <c r="M4" s="123">
        <f t="shared" si="3"/>
        <v>92.320614592913742</v>
      </c>
      <c r="N4" s="123">
        <f t="shared" si="3"/>
        <v>92.870904591152978</v>
      </c>
      <c r="O4" s="123">
        <f t="shared" si="3"/>
        <v>94.097347240320175</v>
      </c>
      <c r="P4" s="123">
        <f t="shared" si="3"/>
        <v>78.088060707129927</v>
      </c>
      <c r="Q4" s="123">
        <f t="shared" si="3"/>
        <v>77.060289652402361</v>
      </c>
      <c r="R4" s="123">
        <f t="shared" ref="R4:V4" si="4">SUM(R5:R6)</f>
        <v>75.5646268092529</v>
      </c>
      <c r="S4" s="123">
        <f t="shared" si="4"/>
        <v>75.797629424818624</v>
      </c>
      <c r="T4" s="123">
        <f t="shared" si="4"/>
        <v>70.873349496239356</v>
      </c>
      <c r="U4" s="123">
        <f t="shared" si="4"/>
        <v>0</v>
      </c>
      <c r="V4" s="123">
        <f t="shared" si="4"/>
        <v>57.326094630632035</v>
      </c>
      <c r="W4" s="123">
        <f t="shared" ref="W4:Y4" si="5">SUM(W5:W6)</f>
        <v>51.66744960010206</v>
      </c>
      <c r="X4" s="123">
        <f t="shared" si="5"/>
        <v>45.346331069640897</v>
      </c>
      <c r="Y4" s="123">
        <f t="shared" si="5"/>
        <v>21.548954475985077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110.81234158631258</v>
      </c>
      <c r="D5" s="99">
        <v>103.88087966614646</v>
      </c>
      <c r="E5" s="99">
        <v>106.9374667913315</v>
      </c>
      <c r="F5" s="99">
        <v>105.86317128599589</v>
      </c>
      <c r="G5" s="99">
        <v>91.092080683384339</v>
      </c>
      <c r="H5" s="99">
        <v>105.20020739801851</v>
      </c>
      <c r="I5" s="99">
        <v>86.489504865823292</v>
      </c>
      <c r="J5" s="99">
        <v>84.503867460570575</v>
      </c>
      <c r="K5" s="99">
        <v>88.498285111854784</v>
      </c>
      <c r="L5" s="99">
        <v>105.79690435736336</v>
      </c>
      <c r="M5" s="99">
        <v>91.675523196904876</v>
      </c>
      <c r="N5" s="99">
        <v>92.216439959966934</v>
      </c>
      <c r="O5" s="99">
        <v>93.435550390598237</v>
      </c>
      <c r="P5" s="99">
        <v>77.562413206819031</v>
      </c>
      <c r="Q5" s="99">
        <v>76.535762528443186</v>
      </c>
      <c r="R5" s="99">
        <v>75.046589441147205</v>
      </c>
      <c r="S5" s="99">
        <v>75.276744126342763</v>
      </c>
      <c r="T5" s="99">
        <v>70.390822354892663</v>
      </c>
      <c r="U5" s="99">
        <v>0</v>
      </c>
      <c r="V5" s="99">
        <v>56.932454334291656</v>
      </c>
      <c r="W5" s="99">
        <v>51.314870410124037</v>
      </c>
      <c r="X5" s="99">
        <v>45.041651922314337</v>
      </c>
      <c r="Y5" s="99">
        <v>21.406170276924517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0.94899213610360356</v>
      </c>
      <c r="D6" s="99">
        <v>0.85994498217819526</v>
      </c>
      <c r="E6" s="99">
        <v>0.8758762227963478</v>
      </c>
      <c r="F6" s="99">
        <v>0.84792260076821646</v>
      </c>
      <c r="G6" s="99">
        <v>0.71569938497395724</v>
      </c>
      <c r="H6" s="99">
        <v>0.82070598857308008</v>
      </c>
      <c r="I6" s="99">
        <v>0.64648273895867159</v>
      </c>
      <c r="J6" s="99">
        <v>0.62387219195461963</v>
      </c>
      <c r="K6" s="99">
        <v>0.64871851290596494</v>
      </c>
      <c r="L6" s="99">
        <v>0.7887927538483831</v>
      </c>
      <c r="M6" s="99">
        <v>0.64509139600886733</v>
      </c>
      <c r="N6" s="99">
        <v>0.65446463118604892</v>
      </c>
      <c r="O6" s="99">
        <v>0.66179684972194164</v>
      </c>
      <c r="P6" s="99">
        <v>0.52564750031090268</v>
      </c>
      <c r="Q6" s="99">
        <v>0.52452712395917778</v>
      </c>
      <c r="R6" s="99">
        <v>0.51803736810569745</v>
      </c>
      <c r="S6" s="99">
        <v>0.52088529847586185</v>
      </c>
      <c r="T6" s="99">
        <v>0.48252714134670044</v>
      </c>
      <c r="U6" s="99">
        <v>0</v>
      </c>
      <c r="V6" s="99">
        <v>0.39364029634038183</v>
      </c>
      <c r="W6" s="99">
        <v>0.35257918997802629</v>
      </c>
      <c r="X6" s="99">
        <v>0.3046791473265601</v>
      </c>
      <c r="Y6" s="99">
        <v>0.14278419906055992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4.0042852189231357E-2</v>
      </c>
      <c r="F7" s="123">
        <f t="shared" si="6"/>
        <v>8.5016165914882438E-2</v>
      </c>
      <c r="G7" s="123">
        <f t="shared" si="6"/>
        <v>0.10912766834815646</v>
      </c>
      <c r="H7" s="123">
        <f t="shared" si="6"/>
        <v>0.13018953959427385</v>
      </c>
      <c r="I7" s="123">
        <f t="shared" si="6"/>
        <v>0.12436044817522565</v>
      </c>
      <c r="J7" s="123">
        <f t="shared" si="6"/>
        <v>0.11340631052461241</v>
      </c>
      <c r="K7" s="123">
        <f t="shared" si="6"/>
        <v>0.14851997992046168</v>
      </c>
      <c r="L7" s="123">
        <f t="shared" si="6"/>
        <v>0.19461020758198555</v>
      </c>
      <c r="M7" s="123">
        <f t="shared" si="6"/>
        <v>0.18802765691791515</v>
      </c>
      <c r="N7" s="123">
        <f t="shared" si="6"/>
        <v>0.21816020179594925</v>
      </c>
      <c r="O7" s="123">
        <f t="shared" si="6"/>
        <v>0.32773895634335726</v>
      </c>
      <c r="P7" s="123">
        <f t="shared" si="6"/>
        <v>0.28567354541312401</v>
      </c>
      <c r="Q7" s="123">
        <f t="shared" si="6"/>
        <v>0.72384193473938907</v>
      </c>
      <c r="R7" s="123">
        <f t="shared" si="6"/>
        <v>0.89173519093914988</v>
      </c>
      <c r="S7" s="123">
        <f t="shared" si="6"/>
        <v>1.0200273450645296</v>
      </c>
      <c r="T7" s="123">
        <f t="shared" si="6"/>
        <v>1.090386436764327</v>
      </c>
      <c r="U7" s="123">
        <f t="shared" si="6"/>
        <v>0</v>
      </c>
      <c r="V7" s="123">
        <f t="shared" si="6"/>
        <v>0.89435143689098751</v>
      </c>
      <c r="W7" s="123">
        <f t="shared" si="6"/>
        <v>0.57864175500582904</v>
      </c>
      <c r="X7" s="123">
        <f t="shared" si="6"/>
        <v>0.4178158921570404</v>
      </c>
      <c r="Y7" s="123">
        <f t="shared" si="6"/>
        <v>0.24633781676857736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0</v>
      </c>
      <c r="E8" s="99">
        <f>RES_hhdet_in_tesh!E8/RES_summary!E$21</f>
        <v>4.0042852189231357E-2</v>
      </c>
      <c r="F8" s="99">
        <f>RES_hhdet_in_tesh!F8/RES_summary!F$21</f>
        <v>8.5016165914882438E-2</v>
      </c>
      <c r="G8" s="99">
        <f>RES_hhdet_in_tesh!G8/RES_summary!G$21</f>
        <v>0.10912766834815646</v>
      </c>
      <c r="H8" s="99">
        <f>RES_hhdet_in_tesh!H8/RES_summary!H$21</f>
        <v>0.13018953959427385</v>
      </c>
      <c r="I8" s="99">
        <f>RES_hhdet_in_tesh!I8/RES_summary!I$21</f>
        <v>0.12436044817522565</v>
      </c>
      <c r="J8" s="99">
        <f>RES_hhdet_in_tesh!J8/RES_summary!J$21</f>
        <v>0.11340631052461241</v>
      </c>
      <c r="K8" s="99">
        <f>RES_hhdet_in_tesh!K8/RES_summary!K$21</f>
        <v>0.14851997992046168</v>
      </c>
      <c r="L8" s="99">
        <f>RES_hhdet_in_tesh!L8/RES_summary!L$21</f>
        <v>0.19461020758198555</v>
      </c>
      <c r="M8" s="99">
        <f>RES_hhdet_in_tesh!M8/RES_summary!M$21</f>
        <v>0.18802765691791515</v>
      </c>
      <c r="N8" s="99">
        <f>RES_hhdet_in_tesh!N8/RES_summary!N$21</f>
        <v>0.21816020179594925</v>
      </c>
      <c r="O8" s="99">
        <f>RES_hhdet_in_tesh!O8/RES_summary!O$21</f>
        <v>0.32773895634335726</v>
      </c>
      <c r="P8" s="99">
        <f>RES_hhdet_in_tesh!P8/RES_summary!P$21</f>
        <v>0.28567354541312401</v>
      </c>
      <c r="Q8" s="99">
        <f>RES_hhdet_in_tesh!Q8/RES_summary!Q$21</f>
        <v>0.72384193473938907</v>
      </c>
      <c r="R8" s="99">
        <f>RES_hhdet_in_tesh!R8/RES_summary!R$21</f>
        <v>0.89173519093914988</v>
      </c>
      <c r="S8" s="99">
        <f>RES_hhdet_in_tesh!S8/RES_summary!S$21</f>
        <v>1.0200273450645296</v>
      </c>
      <c r="T8" s="99">
        <f>RES_hhdet_in_tesh!T8/RES_summary!T$21</f>
        <v>1.090386436764327</v>
      </c>
      <c r="U8" s="99">
        <f>RES_hhdet_in_tesh!U8/RES_summary!U$21</f>
        <v>0</v>
      </c>
      <c r="V8" s="99">
        <f>RES_hhdet_in_tesh!V8/RES_summary!V$21</f>
        <v>0.89435143689098751</v>
      </c>
      <c r="W8" s="99">
        <f>RES_hhdet_in_tesh!W8/RES_summary!W$21</f>
        <v>0.57864175500582904</v>
      </c>
      <c r="X8" s="99">
        <f>RES_hhdet_in_tesh!X8/RES_summary!X$21</f>
        <v>0.4178158921570404</v>
      </c>
      <c r="Y8" s="99">
        <f>RES_hhdet_in_tesh!Y8/RES_summary!Y$21</f>
        <v>0.24633781676857736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15.314682500752239</v>
      </c>
      <c r="D9" s="123">
        <v>15.188410548254717</v>
      </c>
      <c r="E9" s="123">
        <v>15.585994126775832</v>
      </c>
      <c r="F9" s="123">
        <v>15.122660166034096</v>
      </c>
      <c r="G9" s="123">
        <v>15.030081795204707</v>
      </c>
      <c r="H9" s="123">
        <v>15.26484081138066</v>
      </c>
      <c r="I9" s="123">
        <v>14.294201400205251</v>
      </c>
      <c r="J9" s="123">
        <v>13.490899933652804</v>
      </c>
      <c r="K9" s="123">
        <v>12.8900244595348</v>
      </c>
      <c r="L9" s="123">
        <v>12.944500069742773</v>
      </c>
      <c r="M9" s="123">
        <v>11.555027964236926</v>
      </c>
      <c r="N9" s="123">
        <v>11.043870192267592</v>
      </c>
      <c r="O9" s="123">
        <v>10.665174634429281</v>
      </c>
      <c r="P9" s="123">
        <v>10.893774989125161</v>
      </c>
      <c r="Q9" s="123">
        <v>10.965397171770938</v>
      </c>
      <c r="R9" s="123">
        <v>11.070928059321593</v>
      </c>
      <c r="S9" s="123">
        <v>11.730635559845988</v>
      </c>
      <c r="T9" s="123">
        <v>11.623547059693898</v>
      </c>
      <c r="U9" s="123">
        <v>0</v>
      </c>
      <c r="V9" s="123">
        <v>11.854575781950096</v>
      </c>
      <c r="W9" s="123">
        <v>10.537984227361131</v>
      </c>
      <c r="X9" s="123">
        <v>10.044155475608507</v>
      </c>
      <c r="Y9" s="123">
        <v>8.1274142433217449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15.29935527020791</v>
      </c>
      <c r="D10" s="99">
        <v>14.956602250116392</v>
      </c>
      <c r="E10" s="99">
        <v>15.63726105987598</v>
      </c>
      <c r="F10" s="99">
        <v>15.417653955243503</v>
      </c>
      <c r="G10" s="99">
        <v>14.443751972740518</v>
      </c>
      <c r="H10" s="99">
        <v>16.033824934126471</v>
      </c>
      <c r="I10" s="99">
        <v>13.552906441655521</v>
      </c>
      <c r="J10" s="99">
        <v>12.936143972974429</v>
      </c>
      <c r="K10" s="99">
        <v>12.431671818083958</v>
      </c>
      <c r="L10" s="99">
        <v>13.136082300946544</v>
      </c>
      <c r="M10" s="99">
        <v>11.754395977581204</v>
      </c>
      <c r="N10" s="99">
        <v>11.167399765387014</v>
      </c>
      <c r="O10" s="99">
        <v>10.878353339450346</v>
      </c>
      <c r="P10" s="99">
        <v>10.902957986736196</v>
      </c>
      <c r="Q10" s="99">
        <v>11.310189566933339</v>
      </c>
      <c r="R10" s="99">
        <v>10.500264286085773</v>
      </c>
      <c r="S10" s="99">
        <v>11.984126341841259</v>
      </c>
      <c r="T10" s="99">
        <v>11.880408928766959</v>
      </c>
      <c r="U10" s="99">
        <v>0</v>
      </c>
      <c r="V10" s="99">
        <v>11.276059274549151</v>
      </c>
      <c r="W10" s="99">
        <v>9.8094090698658452</v>
      </c>
      <c r="X10" s="99">
        <v>10.949357720933904</v>
      </c>
      <c r="Y10" s="99">
        <v>7.6461395177935971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15.314812616517576</v>
      </c>
      <c r="D15" s="102">
        <v>15.191952964316956</v>
      </c>
      <c r="E15" s="102">
        <v>15.583851125518409</v>
      </c>
      <c r="F15" s="102">
        <v>15.114288794255625</v>
      </c>
      <c r="G15" s="102">
        <v>15.042425211160639</v>
      </c>
      <c r="H15" s="102">
        <v>15.236418008102921</v>
      </c>
      <c r="I15" s="102">
        <v>14.320213951857369</v>
      </c>
      <c r="J15" s="102">
        <v>13.662553848544503</v>
      </c>
      <c r="K15" s="102">
        <v>12.998240141975378</v>
      </c>
      <c r="L15" s="102">
        <v>12.892847490452947</v>
      </c>
      <c r="M15" s="102">
        <v>11.490818380180556</v>
      </c>
      <c r="N15" s="102">
        <v>11.007950716467397</v>
      </c>
      <c r="O15" s="102">
        <v>10.614418553679657</v>
      </c>
      <c r="P15" s="102">
        <v>10.893515436033487</v>
      </c>
      <c r="Q15" s="102">
        <v>10.946508977845147</v>
      </c>
      <c r="R15" s="102">
        <v>11.117366079944967</v>
      </c>
      <c r="S15" s="102">
        <v>11.710945115633718</v>
      </c>
      <c r="T15" s="102">
        <v>11.59420563202176</v>
      </c>
      <c r="U15" s="102">
        <v>0</v>
      </c>
      <c r="V15" s="102">
        <v>11.946509651562835</v>
      </c>
      <c r="W15" s="102">
        <v>10.681525990942205</v>
      </c>
      <c r="X15" s="102">
        <v>9.9018329860262781</v>
      </c>
      <c r="Y15" s="102">
        <v>8.2113599120273495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15.594694592986009</v>
      </c>
      <c r="F16" s="105">
        <v>15.121802462339245</v>
      </c>
      <c r="G16" s="105">
        <v>15.046740910767268</v>
      </c>
      <c r="H16" s="105">
        <v>15.23783372947463</v>
      </c>
      <c r="I16" s="105">
        <v>14.323644107630468</v>
      </c>
      <c r="J16" s="105">
        <v>13.669603866078937</v>
      </c>
      <c r="K16" s="105">
        <v>13.0062974601604</v>
      </c>
      <c r="L16" s="105">
        <v>12.902247443593824</v>
      </c>
      <c r="M16" s="105">
        <v>11.501217694152761</v>
      </c>
      <c r="N16" s="105">
        <v>11.013458741785453</v>
      </c>
      <c r="O16" s="105">
        <v>10.614618977515747</v>
      </c>
      <c r="P16" s="105">
        <v>10.893834175208202</v>
      </c>
      <c r="Q16" s="105">
        <v>10.944365573685618</v>
      </c>
      <c r="R16" s="105">
        <v>11.115306735614993</v>
      </c>
      <c r="S16" s="105">
        <v>11.711504661937234</v>
      </c>
      <c r="T16" s="105">
        <v>11.599649191715086</v>
      </c>
      <c r="U16" s="105">
        <v>0</v>
      </c>
      <c r="V16" s="105">
        <v>11.946269248250564</v>
      </c>
      <c r="W16" s="105">
        <v>10.68019642354105</v>
      </c>
      <c r="X16" s="105">
        <v>9.9155728312529163</v>
      </c>
      <c r="Y16" s="105">
        <v>8.2291387599196462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7.6153383770126437</v>
      </c>
      <c r="F17" s="99">
        <v>7.4374480397941483</v>
      </c>
      <c r="G17" s="99">
        <v>7.1500896747545628</v>
      </c>
      <c r="H17" s="99">
        <v>7.5705802402456097</v>
      </c>
      <c r="I17" s="99">
        <v>7.0062840712318408</v>
      </c>
      <c r="J17" s="99">
        <v>6.5613409331594426</v>
      </c>
      <c r="K17" s="99">
        <v>6.3449543130294099</v>
      </c>
      <c r="L17" s="99">
        <v>6.1529981162774474</v>
      </c>
      <c r="M17" s="99">
        <v>4.9105346067240738</v>
      </c>
      <c r="N17" s="99">
        <v>4.5761116371755248</v>
      </c>
      <c r="O17" s="99">
        <v>4.298832792408442</v>
      </c>
      <c r="P17" s="99">
        <v>4.7120048631933491</v>
      </c>
      <c r="Q17" s="99">
        <v>4.4381908857680212</v>
      </c>
      <c r="R17" s="99">
        <v>4.3759572646691485</v>
      </c>
      <c r="S17" s="99">
        <v>4.7639543361307979</v>
      </c>
      <c r="T17" s="99">
        <v>4.8330615377298258</v>
      </c>
      <c r="U17" s="99">
        <v>0</v>
      </c>
      <c r="V17" s="99">
        <v>5.270345520058382</v>
      </c>
      <c r="W17" s="99">
        <v>4.2034115620010661</v>
      </c>
      <c r="X17" s="99">
        <v>4.1853352369359831</v>
      </c>
      <c r="Y17" s="99">
        <v>3.0540971449857159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7.97935621597337</v>
      </c>
      <c r="F18" s="99">
        <v>7.6843544225450939</v>
      </c>
      <c r="G18" s="99">
        <v>7.8966512360127066</v>
      </c>
      <c r="H18" s="99">
        <v>7.6672534892290196</v>
      </c>
      <c r="I18" s="99">
        <v>7.3173600363986289</v>
      </c>
      <c r="J18" s="99">
        <v>7.1082629329194944</v>
      </c>
      <c r="K18" s="99">
        <v>6.6613431471309896</v>
      </c>
      <c r="L18" s="99">
        <v>6.7492493273163765</v>
      </c>
      <c r="M18" s="99">
        <v>6.5906830874286868</v>
      </c>
      <c r="N18" s="99">
        <v>6.4373471046099251</v>
      </c>
      <c r="O18" s="99">
        <v>6.3157861851073047</v>
      </c>
      <c r="P18" s="99">
        <v>6.1818293120148535</v>
      </c>
      <c r="Q18" s="99">
        <v>6.5061746879175981</v>
      </c>
      <c r="R18" s="99">
        <v>6.7393494709458466</v>
      </c>
      <c r="S18" s="99">
        <v>6.9475503258064348</v>
      </c>
      <c r="T18" s="99">
        <v>6.766587653985261</v>
      </c>
      <c r="U18" s="99">
        <v>0</v>
      </c>
      <c r="V18" s="99">
        <v>6.6759237281921822</v>
      </c>
      <c r="W18" s="99">
        <v>6.4767848615399863</v>
      </c>
      <c r="X18" s="99">
        <v>5.7302375943169332</v>
      </c>
      <c r="Y18" s="99">
        <v>5.1750416149339289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7.4184913839862068</v>
      </c>
      <c r="D19" s="123">
        <v>7.2965674076572054</v>
      </c>
      <c r="E19" s="123">
        <v>7.5135356088626279</v>
      </c>
      <c r="F19" s="123">
        <v>7.3430236675766185</v>
      </c>
      <c r="G19" s="123">
        <v>7.3522279505108354</v>
      </c>
      <c r="H19" s="123">
        <v>7.7032740668764541</v>
      </c>
      <c r="I19" s="123">
        <v>6.8297427028035846</v>
      </c>
      <c r="J19" s="123">
        <v>7.0664002263231334</v>
      </c>
      <c r="K19" s="123">
        <v>7.1509044590242352</v>
      </c>
      <c r="L19" s="123">
        <v>7.4412914636238465</v>
      </c>
      <c r="M19" s="123">
        <v>6.5004025605269673</v>
      </c>
      <c r="N19" s="123">
        <v>6.818768892227955</v>
      </c>
      <c r="O19" s="123">
        <v>6.7211889230425985</v>
      </c>
      <c r="P19" s="123">
        <v>5.8512935070871404</v>
      </c>
      <c r="Q19" s="123">
        <v>6.2039573272975526</v>
      </c>
      <c r="R19" s="123">
        <v>6.2241519170452122</v>
      </c>
      <c r="S19" s="123">
        <v>6.1777313210579496</v>
      </c>
      <c r="T19" s="123">
        <v>5.8739733954105899</v>
      </c>
      <c r="U19" s="123">
        <v>0</v>
      </c>
      <c r="V19" s="123">
        <v>5.976834481937467</v>
      </c>
      <c r="W19" s="123">
        <v>6.9620628879248976</v>
      </c>
      <c r="X19" s="123">
        <v>5.7470390934550366</v>
      </c>
      <c r="Y19" s="123">
        <v>5.5885194923795556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7.3409823389122764</v>
      </c>
      <c r="D20" s="99">
        <v>7.1328566185047979</v>
      </c>
      <c r="E20" s="99">
        <v>7.5094073190569759</v>
      </c>
      <c r="F20" s="99">
        <v>7.5763795523955446</v>
      </c>
      <c r="G20" s="99">
        <v>6.9518473355814541</v>
      </c>
      <c r="H20" s="99">
        <v>8.2953526280943173</v>
      </c>
      <c r="I20" s="99">
        <v>6.4699548941302663</v>
      </c>
      <c r="J20" s="99">
        <v>6.6226547087655341</v>
      </c>
      <c r="K20" s="99">
        <v>6.9811876623802993</v>
      </c>
      <c r="L20" s="99">
        <v>7.6813373158531242</v>
      </c>
      <c r="M20" s="99">
        <v>6.8955736095658899</v>
      </c>
      <c r="N20" s="99">
        <v>6.638131350887444</v>
      </c>
      <c r="O20" s="99">
        <v>6.4397795966722429</v>
      </c>
      <c r="P20" s="99">
        <v>6.3103048104000417</v>
      </c>
      <c r="Q20" s="99">
        <v>6.5888079572041063</v>
      </c>
      <c r="R20" s="99">
        <v>5.4183529470983931</v>
      </c>
      <c r="S20" s="99">
        <v>6.1731216453781821</v>
      </c>
      <c r="T20" s="99">
        <v>6.5112694203849468</v>
      </c>
      <c r="U20" s="99">
        <v>0</v>
      </c>
      <c r="V20" s="99">
        <v>6.1710800909372061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7.8223978186607805</v>
      </c>
      <c r="D21" s="99">
        <v>7.2689255585863091</v>
      </c>
      <c r="E21" s="99">
        <v>7.1590447069498824</v>
      </c>
      <c r="F21" s="99">
        <v>8.3133610763424297</v>
      </c>
      <c r="G21" s="99">
        <v>6.4123285398600869</v>
      </c>
      <c r="H21" s="99">
        <v>7.5943425818948604</v>
      </c>
      <c r="I21" s="99">
        <v>7.5905557594353441</v>
      </c>
      <c r="J21" s="99">
        <v>5.9233817576496621</v>
      </c>
      <c r="K21" s="99">
        <v>1.735968456421219</v>
      </c>
      <c r="L21" s="99">
        <v>5.7933537778238682</v>
      </c>
      <c r="M21" s="99">
        <v>7.3363742630330062</v>
      </c>
      <c r="N21" s="99">
        <v>7.4628790278490174</v>
      </c>
      <c r="O21" s="99">
        <v>5.4240010921395463</v>
      </c>
      <c r="P21" s="99">
        <v>7.9851922144845897</v>
      </c>
      <c r="Q21" s="99">
        <v>6.5713529328252962</v>
      </c>
      <c r="R21" s="99">
        <v>5.0688732280820128</v>
      </c>
      <c r="S21" s="99">
        <v>5.2709465134008218</v>
      </c>
      <c r="T21" s="99">
        <v>6.4654665564273133</v>
      </c>
      <c r="U21" s="99">
        <v>0</v>
      </c>
      <c r="V21" s="99">
        <v>6.9740910835754404</v>
      </c>
      <c r="W21" s="99">
        <v>5.9799236146245986</v>
      </c>
      <c r="X21" s="99">
        <v>5.0737508339607054</v>
      </c>
      <c r="Y21" s="99">
        <v>5.6649631422017057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7.3866330635003612</v>
      </c>
      <c r="D22" s="110">
        <v>7.2977175777581023</v>
      </c>
      <c r="E22" s="110">
        <v>7.5233529409232149</v>
      </c>
      <c r="F22" s="110">
        <v>7.3093139671648855</v>
      </c>
      <c r="G22" s="110">
        <v>7.3668011800209214</v>
      </c>
      <c r="H22" s="110">
        <v>7.7051530854791981</v>
      </c>
      <c r="I22" s="110">
        <v>6.8296145554072085</v>
      </c>
      <c r="J22" s="110">
        <v>7.0893610429644207</v>
      </c>
      <c r="K22" s="110">
        <v>7.3612150439320523</v>
      </c>
      <c r="L22" s="110">
        <v>7.4887939071962917</v>
      </c>
      <c r="M22" s="110">
        <v>6.4413123917460657</v>
      </c>
      <c r="N22" s="110">
        <v>6.7693484645265318</v>
      </c>
      <c r="O22" s="110">
        <v>6.7816465093365759</v>
      </c>
      <c r="P22" s="110">
        <v>5.7477450572726498</v>
      </c>
      <c r="Q22" s="110">
        <v>6.19844566461874</v>
      </c>
      <c r="R22" s="110">
        <v>6.2273800024250479</v>
      </c>
      <c r="S22" s="110">
        <v>6.2010991153582582</v>
      </c>
      <c r="T22" s="110">
        <v>5.8445789776850798</v>
      </c>
      <c r="U22" s="110">
        <v>0</v>
      </c>
      <c r="V22" s="110">
        <v>5.9438982895474783</v>
      </c>
      <c r="W22" s="110">
        <v>6.9635717049158332</v>
      </c>
      <c r="X22" s="110">
        <v>5.7483692247148133</v>
      </c>
      <c r="Y22" s="110">
        <v>5.5883962813390857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143.0323504687654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41.519886127002607</v>
      </c>
      <c r="L24" s="118">
        <f t="shared" si="7"/>
        <v>112.89086041457551</v>
      </c>
      <c r="M24" s="118">
        <f t="shared" si="7"/>
        <v>107.99310682870021</v>
      </c>
      <c r="N24" s="118">
        <f t="shared" si="7"/>
        <v>126.49499217214462</v>
      </c>
      <c r="O24" s="118">
        <f t="shared" si="7"/>
        <v>103.96456573233411</v>
      </c>
      <c r="P24" s="118">
        <f t="shared" si="7"/>
        <v>99.523484644173678</v>
      </c>
      <c r="Q24" s="118">
        <f t="shared" si="7"/>
        <v>95.174140181690888</v>
      </c>
      <c r="R24" s="118">
        <f t="shared" ref="R24:V24" si="8">R25+R28+R30+R39</f>
        <v>96.801019685714735</v>
      </c>
      <c r="S24" s="118">
        <f t="shared" si="8"/>
        <v>91.559066520531957</v>
      </c>
      <c r="T24" s="118">
        <f t="shared" si="8"/>
        <v>92.097546837987295</v>
      </c>
      <c r="U24" s="118">
        <f t="shared" si="8"/>
        <v>80.78679208975251</v>
      </c>
      <c r="V24" s="118">
        <f t="shared" si="8"/>
        <v>78.786731028888283</v>
      </c>
      <c r="W24" s="118">
        <f t="shared" ref="W24:Y24" si="9">W25+W28+W30+W39</f>
        <v>71.276908067394771</v>
      </c>
      <c r="X24" s="118">
        <f t="shared" si="9"/>
        <v>52.182060954110305</v>
      </c>
      <c r="Y24" s="118">
        <f t="shared" si="9"/>
        <v>44.529480082252398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120.29878453652437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21.166786904464761</v>
      </c>
      <c r="L25" s="123">
        <f t="shared" si="10"/>
        <v>92.371749056663219</v>
      </c>
      <c r="M25" s="123">
        <f t="shared" si="10"/>
        <v>89.816455076368655</v>
      </c>
      <c r="N25" s="123">
        <f t="shared" si="10"/>
        <v>108.44613731544017</v>
      </c>
      <c r="O25" s="123">
        <f t="shared" si="10"/>
        <v>86.304118825902009</v>
      </c>
      <c r="P25" s="123">
        <f t="shared" si="10"/>
        <v>82.503532736794526</v>
      </c>
      <c r="Q25" s="123">
        <f t="shared" si="10"/>
        <v>77.318674507805582</v>
      </c>
      <c r="R25" s="123">
        <f t="shared" ref="R25:V25" si="11">SUM(R26:R27)</f>
        <v>78.563998996844205</v>
      </c>
      <c r="S25" s="123">
        <f t="shared" si="11"/>
        <v>72.672054510744744</v>
      </c>
      <c r="T25" s="123">
        <f t="shared" si="11"/>
        <v>73.531407605213971</v>
      </c>
      <c r="U25" s="123">
        <f t="shared" si="11"/>
        <v>62.823016077089733</v>
      </c>
      <c r="V25" s="123">
        <f t="shared" si="11"/>
        <v>59.972645676627856</v>
      </c>
      <c r="W25" s="123">
        <f t="shared" ref="W25:Y25" si="12">SUM(W26:W27)</f>
        <v>53.048430226726715</v>
      </c>
      <c r="X25" s="123">
        <f t="shared" si="12"/>
        <v>36.105704032608777</v>
      </c>
      <c r="Y25" s="123">
        <f t="shared" si="12"/>
        <v>30.482654120990638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117.77718759082157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20.785870511823838</v>
      </c>
      <c r="L26" s="99">
        <v>90.681507817819195</v>
      </c>
      <c r="M26" s="99">
        <v>88.263745561985559</v>
      </c>
      <c r="N26" s="99">
        <v>106.55556209166718</v>
      </c>
      <c r="O26" s="99">
        <v>84.802494879628696</v>
      </c>
      <c r="P26" s="99">
        <v>81.128986510128868</v>
      </c>
      <c r="Q26" s="99">
        <v>76.016257583765181</v>
      </c>
      <c r="R26" s="99">
        <v>77.231205241758019</v>
      </c>
      <c r="S26" s="99">
        <v>71.436277539385088</v>
      </c>
      <c r="T26" s="99">
        <v>72.292499884607494</v>
      </c>
      <c r="U26" s="99">
        <v>61.759649125055191</v>
      </c>
      <c r="V26" s="99">
        <v>58.953608460678318</v>
      </c>
      <c r="W26" s="99">
        <v>52.152592496325816</v>
      </c>
      <c r="X26" s="99">
        <v>35.505275506716842</v>
      </c>
      <c r="Y26" s="99">
        <v>29.982675349669933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2.5215969457028016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0.38091639264092469</v>
      </c>
      <c r="L27" s="99">
        <v>1.6902412388440304</v>
      </c>
      <c r="M27" s="99">
        <v>1.5527095143830894</v>
      </c>
      <c r="N27" s="99">
        <v>1.8905752237729871</v>
      </c>
      <c r="O27" s="99">
        <v>1.5016239462733059</v>
      </c>
      <c r="P27" s="99">
        <v>1.3745462266656545</v>
      </c>
      <c r="Q27" s="99">
        <v>1.3024169240403938</v>
      </c>
      <c r="R27" s="99">
        <v>1.3327937550861901</v>
      </c>
      <c r="S27" s="99">
        <v>1.2357769713596578</v>
      </c>
      <c r="T27" s="99">
        <v>1.2389077206064816</v>
      </c>
      <c r="U27" s="99">
        <v>1.0633669520345448</v>
      </c>
      <c r="V27" s="99">
        <v>1.0190372159495364</v>
      </c>
      <c r="W27" s="99">
        <v>0.89583773040089654</v>
      </c>
      <c r="X27" s="99">
        <v>0.60042852589193241</v>
      </c>
      <c r="Y27" s="99">
        <v>0.49997877132070628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0.19123423169726858</v>
      </c>
      <c r="L28" s="123">
        <f t="shared" si="13"/>
        <v>0.18598260239304279</v>
      </c>
      <c r="M28" s="123">
        <f t="shared" si="13"/>
        <v>0.18697038428696114</v>
      </c>
      <c r="N28" s="123">
        <f t="shared" si="13"/>
        <v>0.22061701511820014</v>
      </c>
      <c r="O28" s="123">
        <f t="shared" si="13"/>
        <v>0.3236547548840159</v>
      </c>
      <c r="P28" s="123">
        <f t="shared" si="13"/>
        <v>0.27610573698744362</v>
      </c>
      <c r="Q28" s="123">
        <f t="shared" si="13"/>
        <v>0.70610511313752389</v>
      </c>
      <c r="R28" s="123">
        <f t="shared" si="13"/>
        <v>0.89351261475775756</v>
      </c>
      <c r="S28" s="123">
        <f t="shared" si="13"/>
        <v>0.99844354331746255</v>
      </c>
      <c r="T28" s="123">
        <f t="shared" si="13"/>
        <v>1.1017542299906671</v>
      </c>
      <c r="U28" s="123">
        <f t="shared" si="13"/>
        <v>0.94386928783930157</v>
      </c>
      <c r="V28" s="123">
        <f t="shared" si="13"/>
        <v>0.89157194735755607</v>
      </c>
      <c r="W28" s="123">
        <f t="shared" si="13"/>
        <v>0.58525385366578841</v>
      </c>
      <c r="X28" s="123">
        <f t="shared" si="13"/>
        <v>0.42450854224203022</v>
      </c>
      <c r="Y28" s="123">
        <f t="shared" si="13"/>
        <v>0.24399672401786995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0</v>
      </c>
      <c r="H29" s="99">
        <f>RES_hhdet_in_tesh!H29/RES_summary!H$21</f>
        <v>0</v>
      </c>
      <c r="I29" s="99">
        <f>RES_hhdet_in_tesh!I29/RES_summary!I$21</f>
        <v>0</v>
      </c>
      <c r="J29" s="99">
        <f>RES_hhdet_in_tesh!J29/RES_summary!J$21</f>
        <v>0</v>
      </c>
      <c r="K29" s="99">
        <f>RES_hhdet_in_tesh!K29/RES_summary!K$21</f>
        <v>0.19123423169726858</v>
      </c>
      <c r="L29" s="99">
        <f>RES_hhdet_in_tesh!L29/RES_summary!L$21</f>
        <v>0.18598260239304279</v>
      </c>
      <c r="M29" s="99">
        <f>RES_hhdet_in_tesh!M29/RES_summary!M$21</f>
        <v>0.18697038428696114</v>
      </c>
      <c r="N29" s="99">
        <f>RES_hhdet_in_tesh!N29/RES_summary!N$21</f>
        <v>0.22061701511820014</v>
      </c>
      <c r="O29" s="99">
        <f>RES_hhdet_in_tesh!O29/RES_summary!O$21</f>
        <v>0.3236547548840159</v>
      </c>
      <c r="P29" s="99">
        <f>RES_hhdet_in_tesh!P29/RES_summary!P$21</f>
        <v>0.27610573698744362</v>
      </c>
      <c r="Q29" s="99">
        <f>RES_hhdet_in_tesh!Q29/RES_summary!Q$21</f>
        <v>0.70610511313752389</v>
      </c>
      <c r="R29" s="99">
        <f>RES_hhdet_in_tesh!R29/RES_summary!R$21</f>
        <v>0.89351261475775756</v>
      </c>
      <c r="S29" s="99">
        <f>RES_hhdet_in_tesh!S29/RES_summary!S$21</f>
        <v>0.99844354331746255</v>
      </c>
      <c r="T29" s="99">
        <f>RES_hhdet_in_tesh!T29/RES_summary!T$21</f>
        <v>1.1017542299906671</v>
      </c>
      <c r="U29" s="99">
        <f>RES_hhdet_in_tesh!U29/RES_summary!U$21</f>
        <v>0.94386928783930157</v>
      </c>
      <c r="V29" s="99">
        <f>RES_hhdet_in_tesh!V29/RES_summary!V$21</f>
        <v>0.89157194735755607</v>
      </c>
      <c r="W29" s="99">
        <f>RES_hhdet_in_tesh!W29/RES_summary!W$21</f>
        <v>0.58525385366578841</v>
      </c>
      <c r="X29" s="99">
        <f>RES_hhdet_in_tesh!X29/RES_summary!X$21</f>
        <v>0.42450854224203022</v>
      </c>
      <c r="Y29" s="99">
        <f>RES_hhdet_in_tesh!Y29/RES_summary!Y$21</f>
        <v>0.24399672401786995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15.314812616517568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12.999188061761851</v>
      </c>
      <c r="L30" s="123">
        <v>12.89420073448097</v>
      </c>
      <c r="M30" s="123">
        <v>11.492246177882686</v>
      </c>
      <c r="N30" s="123">
        <v>11.008503040553157</v>
      </c>
      <c r="O30" s="123">
        <v>10.614437352739222</v>
      </c>
      <c r="P30" s="123">
        <v>10.89355599718639</v>
      </c>
      <c r="Q30" s="123">
        <v>10.946288255084303</v>
      </c>
      <c r="R30" s="123">
        <v>11.117120793859392</v>
      </c>
      <c r="S30" s="123">
        <v>11.711017518249642</v>
      </c>
      <c r="T30" s="123">
        <v>11.594970521947898</v>
      </c>
      <c r="U30" s="123">
        <v>11.368124137857865</v>
      </c>
      <c r="V30" s="123">
        <v>11.946484345951019</v>
      </c>
      <c r="W30" s="123">
        <v>10.68136297441737</v>
      </c>
      <c r="X30" s="123">
        <v>9.904969474995541</v>
      </c>
      <c r="Y30" s="123">
        <v>8.2143244530315904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15.314812616517568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12.998240141975378</v>
      </c>
      <c r="L35" s="102">
        <v>12.892847490452951</v>
      </c>
      <c r="M35" s="102">
        <v>11.490818380180556</v>
      </c>
      <c r="N35" s="102">
        <v>11.007950716467397</v>
      </c>
      <c r="O35" s="102">
        <v>10.614418553679656</v>
      </c>
      <c r="P35" s="102">
        <v>10.893515436033489</v>
      </c>
      <c r="Q35" s="102">
        <v>10.946508977845147</v>
      </c>
      <c r="R35" s="102">
        <v>11.117366079944967</v>
      </c>
      <c r="S35" s="102">
        <v>11.710945115633717</v>
      </c>
      <c r="T35" s="102">
        <v>11.594205632021758</v>
      </c>
      <c r="U35" s="102">
        <v>11.367695009249109</v>
      </c>
      <c r="V35" s="102">
        <v>11.946509651562838</v>
      </c>
      <c r="W35" s="102">
        <v>10.681525990942205</v>
      </c>
      <c r="X35" s="102">
        <v>9.9018329860262781</v>
      </c>
      <c r="Y35" s="102">
        <v>8.2113599120273459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13.006297460160399</v>
      </c>
      <c r="L36" s="105">
        <v>12.90224744359382</v>
      </c>
      <c r="M36" s="105">
        <v>11.501217694152757</v>
      </c>
      <c r="N36" s="105">
        <v>11.013458741785453</v>
      </c>
      <c r="O36" s="105">
        <v>10.614618977515743</v>
      </c>
      <c r="P36" s="105">
        <v>10.8938341752082</v>
      </c>
      <c r="Q36" s="105">
        <v>10.944365573685614</v>
      </c>
      <c r="R36" s="105">
        <v>11.115306735614993</v>
      </c>
      <c r="S36" s="105">
        <v>11.711504661937234</v>
      </c>
      <c r="T36" s="105">
        <v>11.599649191715086</v>
      </c>
      <c r="U36" s="105">
        <v>11.371530893547797</v>
      </c>
      <c r="V36" s="105">
        <v>11.946269248250564</v>
      </c>
      <c r="W36" s="105">
        <v>10.680196423541052</v>
      </c>
      <c r="X36" s="105">
        <v>9.9155728312529146</v>
      </c>
      <c r="Y36" s="105">
        <v>8.2291387599196462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6.344954313029409</v>
      </c>
      <c r="L37" s="99">
        <v>6.1529981162774483</v>
      </c>
      <c r="M37" s="99">
        <v>4.9105346067240738</v>
      </c>
      <c r="N37" s="99">
        <v>4.5761116371755257</v>
      </c>
      <c r="O37" s="99">
        <v>4.298832792408442</v>
      </c>
      <c r="P37" s="99">
        <v>4.71200486319335</v>
      </c>
      <c r="Q37" s="99">
        <v>4.4381908857680195</v>
      </c>
      <c r="R37" s="99">
        <v>4.3759572646691476</v>
      </c>
      <c r="S37" s="99">
        <v>4.7639543361307979</v>
      </c>
      <c r="T37" s="99">
        <v>4.8330615377298241</v>
      </c>
      <c r="U37" s="99">
        <v>4.730182699456515</v>
      </c>
      <c r="V37" s="99">
        <v>5.2703455200583793</v>
      </c>
      <c r="W37" s="99">
        <v>4.2034115620010661</v>
      </c>
      <c r="X37" s="99">
        <v>4.185335236935984</v>
      </c>
      <c r="Y37" s="99">
        <v>3.0540971449857168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6.6613431471309879</v>
      </c>
      <c r="L38" s="99">
        <v>6.7492493273163729</v>
      </c>
      <c r="M38" s="99">
        <v>6.5906830874286859</v>
      </c>
      <c r="N38" s="99">
        <v>6.4373471046099251</v>
      </c>
      <c r="O38" s="99">
        <v>6.3157861851073021</v>
      </c>
      <c r="P38" s="99">
        <v>6.1818293120148509</v>
      </c>
      <c r="Q38" s="99">
        <v>6.5061746879175946</v>
      </c>
      <c r="R38" s="99">
        <v>6.7393494709458439</v>
      </c>
      <c r="S38" s="99">
        <v>6.9475503258064348</v>
      </c>
      <c r="T38" s="99">
        <v>6.7665876539852619</v>
      </c>
      <c r="U38" s="99">
        <v>6.6413481940912824</v>
      </c>
      <c r="V38" s="99">
        <v>6.6759237281921822</v>
      </c>
      <c r="W38" s="99">
        <v>6.4767848615399854</v>
      </c>
      <c r="X38" s="99">
        <v>5.7302375943169324</v>
      </c>
      <c r="Y38" s="99">
        <v>5.1750416149339298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7.4187533157234871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7.1626769290787271</v>
      </c>
      <c r="L39" s="123">
        <v>7.4389280210382784</v>
      </c>
      <c r="M39" s="123">
        <v>6.4974351901618936</v>
      </c>
      <c r="N39" s="123">
        <v>6.8197348010331078</v>
      </c>
      <c r="O39" s="123">
        <v>6.7223547988088654</v>
      </c>
      <c r="P39" s="123">
        <v>5.8502901732053285</v>
      </c>
      <c r="Q39" s="123">
        <v>6.2030723056634862</v>
      </c>
      <c r="R39" s="123">
        <v>6.226387280253376</v>
      </c>
      <c r="S39" s="123">
        <v>6.1775509482200954</v>
      </c>
      <c r="T39" s="123">
        <v>5.8694144808347692</v>
      </c>
      <c r="U39" s="123">
        <v>5.6517825869656058</v>
      </c>
      <c r="V39" s="123">
        <v>5.9760290589518572</v>
      </c>
      <c r="W39" s="123">
        <v>6.9618610125848921</v>
      </c>
      <c r="X39" s="123">
        <v>5.7468789042639568</v>
      </c>
      <c r="Y39" s="123">
        <v>5.5885047842122972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7.8223978186607814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1.735968456421219</v>
      </c>
      <c r="L40" s="99">
        <v>5.7933537778238682</v>
      </c>
      <c r="M40" s="99">
        <v>7.3363742630330062</v>
      </c>
      <c r="N40" s="99">
        <v>7.4628790278490156</v>
      </c>
      <c r="O40" s="99">
        <v>5.4240010921395463</v>
      </c>
      <c r="P40" s="99">
        <v>7.9851922144845888</v>
      </c>
      <c r="Q40" s="99">
        <v>6.5713529328252944</v>
      </c>
      <c r="R40" s="99">
        <v>5.0688732280820137</v>
      </c>
      <c r="S40" s="99">
        <v>5.2709465134008218</v>
      </c>
      <c r="T40" s="99">
        <v>6.4654665564273124</v>
      </c>
      <c r="U40" s="99">
        <v>5.7308562372278216</v>
      </c>
      <c r="V40" s="99">
        <v>6.9740910835754404</v>
      </c>
      <c r="W40" s="99">
        <v>5.9799236146245986</v>
      </c>
      <c r="X40" s="99">
        <v>5.0737508339607063</v>
      </c>
      <c r="Y40" s="99">
        <v>5.6649631422017057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7.3866330635003594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7.3612150439320514</v>
      </c>
      <c r="L41" s="110">
        <v>7.4887939071962899</v>
      </c>
      <c r="M41" s="110">
        <v>6.441312391746064</v>
      </c>
      <c r="N41" s="110">
        <v>6.7693484645265283</v>
      </c>
      <c r="O41" s="110">
        <v>6.7816465093365768</v>
      </c>
      <c r="P41" s="110">
        <v>5.7477450572726507</v>
      </c>
      <c r="Q41" s="110">
        <v>6.19844566461874</v>
      </c>
      <c r="R41" s="110">
        <v>6.2273800024250487</v>
      </c>
      <c r="S41" s="110">
        <v>6.2010991153582582</v>
      </c>
      <c r="T41" s="110">
        <v>5.8445789776850798</v>
      </c>
      <c r="U41" s="110">
        <v>5.6483937162400828</v>
      </c>
      <c r="V41" s="110">
        <v>5.9438982895474757</v>
      </c>
      <c r="W41" s="110">
        <v>6.9635717049158332</v>
      </c>
      <c r="X41" s="110">
        <v>5.7483692247148124</v>
      </c>
      <c r="Y41" s="110">
        <v>5.5883962813390875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0</v>
      </c>
      <c r="E48" s="99">
        <f>RES_hhdet_in_tesh!E48/RES_summary!E$21</f>
        <v>0</v>
      </c>
      <c r="F48" s="99">
        <f>RES_hhdet_in_tesh!F48/RES_summary!F$21</f>
        <v>0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0</v>
      </c>
      <c r="L48" s="99">
        <f>RES_hhdet_in_tesh!L48/RES_summary!L$21</f>
        <v>0</v>
      </c>
      <c r="M48" s="99">
        <f>RES_hhdet_in_tesh!M48/RES_summary!M$21</f>
        <v>0</v>
      </c>
      <c r="N48" s="99">
        <f>RES_hhdet_in_tesh!N48/RES_summary!N$21</f>
        <v>0</v>
      </c>
      <c r="O48" s="99">
        <f>RES_hhdet_in_tesh!O48/RES_summary!O$21</f>
        <v>0</v>
      </c>
      <c r="P48" s="99">
        <f>RES_hhdet_in_tesh!P48/RES_summary!P$21</f>
        <v>0</v>
      </c>
      <c r="Q48" s="99">
        <f>RES_hhdet_in_tesh!Q48/RES_summary!Q$21</f>
        <v>0</v>
      </c>
      <c r="R48" s="99">
        <f>RES_hhdet_in_tesh!R48/RES_summary!R$21</f>
        <v>0</v>
      </c>
      <c r="S48" s="99">
        <f>RES_hhdet_in_tesh!S48/RES_summary!S$21</f>
        <v>0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0</v>
      </c>
      <c r="Y48" s="99">
        <f>RES_hhdet_in_tesh!Y48/RES_summary!Y$21</f>
        <v>0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138.67998064070474</v>
      </c>
      <c r="D62" s="118">
        <f t="shared" si="21"/>
        <v>127.06985393343905</v>
      </c>
      <c r="E62" s="118">
        <f t="shared" si="21"/>
        <v>132.56497602383939</v>
      </c>
      <c r="F62" s="118">
        <f t="shared" si="21"/>
        <v>126.84761870792927</v>
      </c>
      <c r="G62" s="118">
        <f t="shared" si="21"/>
        <v>122.60752396439584</v>
      </c>
      <c r="H62" s="118">
        <f t="shared" si="21"/>
        <v>122.2968713461381</v>
      </c>
      <c r="I62" s="118">
        <f t="shared" si="21"/>
        <v>111.28639877608464</v>
      </c>
      <c r="J62" s="118">
        <f t="shared" si="21"/>
        <v>110.68392077159967</v>
      </c>
      <c r="K62" s="118">
        <f t="shared" si="21"/>
        <v>111.18330476660229</v>
      </c>
      <c r="L62" s="118">
        <f t="shared" si="21"/>
        <v>127.6593157149623</v>
      </c>
      <c r="M62" s="118">
        <f t="shared" si="21"/>
        <v>107.79608194578442</v>
      </c>
      <c r="N62" s="118">
        <f t="shared" si="21"/>
        <v>109.30480007850305</v>
      </c>
      <c r="O62" s="118">
        <f t="shared" si="21"/>
        <v>111.27277078936375</v>
      </c>
      <c r="P62" s="118">
        <f t="shared" si="21"/>
        <v>89.230020671809356</v>
      </c>
      <c r="Q62" s="118">
        <f t="shared" si="21"/>
        <v>93.437539146661436</v>
      </c>
      <c r="R62" s="118">
        <f t="shared" ref="R62:V62" si="22">R63+R66+R68+R77</f>
        <v>99.00829851261868</v>
      </c>
      <c r="S62" s="118">
        <f t="shared" si="22"/>
        <v>96.114657883957094</v>
      </c>
      <c r="T62" s="118">
        <f t="shared" si="22"/>
        <v>87.687250282100635</v>
      </c>
      <c r="U62" s="118">
        <f t="shared" si="22"/>
        <v>80.858399248970301</v>
      </c>
      <c r="V62" s="118">
        <f t="shared" si="22"/>
        <v>79.792312413201117</v>
      </c>
      <c r="W62" s="118">
        <f t="shared" ref="W62:Y62" si="23">W63+W66+W68+W77</f>
        <v>77.810481569147171</v>
      </c>
      <c r="X62" s="118">
        <f t="shared" si="23"/>
        <v>53.514808544729362</v>
      </c>
      <c r="Y62" s="118">
        <f t="shared" si="23"/>
        <v>37.892365841877087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115.35082966976763</v>
      </c>
      <c r="D63" s="123">
        <f t="shared" si="24"/>
        <v>104.95376458045931</v>
      </c>
      <c r="E63" s="123">
        <f t="shared" si="24"/>
        <v>109.09515419174981</v>
      </c>
      <c r="F63" s="123">
        <f t="shared" si="24"/>
        <v>104.21677554242616</v>
      </c>
      <c r="G63" s="123">
        <f t="shared" si="24"/>
        <v>99.251827712382848</v>
      </c>
      <c r="H63" s="123">
        <f t="shared" si="24"/>
        <v>99.351760237852361</v>
      </c>
      <c r="I63" s="123">
        <f t="shared" si="24"/>
        <v>90.51827748279473</v>
      </c>
      <c r="J63" s="123">
        <f t="shared" si="24"/>
        <v>89.814655118765032</v>
      </c>
      <c r="K63" s="123">
        <f t="shared" si="24"/>
        <v>91.036195247883512</v>
      </c>
      <c r="L63" s="123">
        <f t="shared" si="24"/>
        <v>106.27877688185056</v>
      </c>
      <c r="M63" s="123">
        <f t="shared" si="24"/>
        <v>90.133757537387808</v>
      </c>
      <c r="N63" s="123">
        <f t="shared" si="24"/>
        <v>91.323178658909143</v>
      </c>
      <c r="O63" s="123">
        <f t="shared" si="24"/>
        <v>93.118555232070293</v>
      </c>
      <c r="P63" s="123">
        <f t="shared" si="24"/>
        <v>73.412290919762057</v>
      </c>
      <c r="Q63" s="123">
        <f t="shared" si="24"/>
        <v>76.055941869844531</v>
      </c>
      <c r="R63" s="123">
        <f t="shared" ref="R63:V63" si="25">SUM(R64:R65)</f>
        <v>80.138648144723419</v>
      </c>
      <c r="S63" s="123">
        <f t="shared" si="25"/>
        <v>76.672112912649439</v>
      </c>
      <c r="T63" s="123">
        <f t="shared" si="25"/>
        <v>69.15842809854621</v>
      </c>
      <c r="U63" s="123">
        <f t="shared" si="25"/>
        <v>63.18556708689222</v>
      </c>
      <c r="V63" s="123">
        <f t="shared" si="25"/>
        <v>60.990513150773701</v>
      </c>
      <c r="W63" s="123">
        <f t="shared" ref="W63:Y63" si="26">SUM(W64:W65)</f>
        <v>58.460904466406454</v>
      </c>
      <c r="X63" s="123">
        <f t="shared" si="26"/>
        <v>38.257041445670737</v>
      </c>
      <c r="Y63" s="123">
        <f t="shared" si="26"/>
        <v>23.665879413104619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112.93294738691499</v>
      </c>
      <c r="D64" s="99">
        <v>102.82573875026712</v>
      </c>
      <c r="E64" s="99">
        <v>106.90610579397433</v>
      </c>
      <c r="F64" s="99">
        <v>102.17090310095743</v>
      </c>
      <c r="G64" s="99">
        <v>97.339859163252456</v>
      </c>
      <c r="H64" s="99">
        <v>97.451128883456235</v>
      </c>
      <c r="I64" s="99">
        <v>88.857814647440392</v>
      </c>
      <c r="J64" s="99">
        <v>88.186995467859219</v>
      </c>
      <c r="K64" s="99">
        <v>89.397912628509474</v>
      </c>
      <c r="L64" s="99">
        <v>104.33406138891978</v>
      </c>
      <c r="M64" s="99">
        <v>88.575562630047017</v>
      </c>
      <c r="N64" s="99">
        <v>89.731113296299441</v>
      </c>
      <c r="O64" s="99">
        <v>91.498365439495942</v>
      </c>
      <c r="P64" s="99">
        <v>72.189208899788895</v>
      </c>
      <c r="Q64" s="99">
        <v>74.774795413368253</v>
      </c>
      <c r="R64" s="99">
        <v>78.779141358509193</v>
      </c>
      <c r="S64" s="99">
        <v>75.368315571005127</v>
      </c>
      <c r="T64" s="99">
        <v>67.993199343830767</v>
      </c>
      <c r="U64" s="99">
        <v>62.116063454603776</v>
      </c>
      <c r="V64" s="99">
        <v>59.954180635853163</v>
      </c>
      <c r="W64" s="99">
        <v>57.473665376568441</v>
      </c>
      <c r="X64" s="99">
        <v>37.620836734651533</v>
      </c>
      <c r="Y64" s="99">
        <v>23.277709890062987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2.4178822828526472</v>
      </c>
      <c r="D65" s="99">
        <v>2.1280258301921835</v>
      </c>
      <c r="E65" s="99">
        <v>2.1890483977754771</v>
      </c>
      <c r="F65" s="99">
        <v>2.0458724414687333</v>
      </c>
      <c r="G65" s="99">
        <v>1.9119685491303868</v>
      </c>
      <c r="H65" s="99">
        <v>1.9006313543961237</v>
      </c>
      <c r="I65" s="99">
        <v>1.6604628353543414</v>
      </c>
      <c r="J65" s="99">
        <v>1.6276596509058152</v>
      </c>
      <c r="K65" s="99">
        <v>1.6382826193740414</v>
      </c>
      <c r="L65" s="99">
        <v>1.9447154929307826</v>
      </c>
      <c r="M65" s="99">
        <v>1.5581949073407912</v>
      </c>
      <c r="N65" s="99">
        <v>1.592065362609701</v>
      </c>
      <c r="O65" s="99">
        <v>1.6201897925743489</v>
      </c>
      <c r="P65" s="99">
        <v>1.2230820199731582</v>
      </c>
      <c r="Q65" s="99">
        <v>1.2811464564762787</v>
      </c>
      <c r="R65" s="99">
        <v>1.3595067862142194</v>
      </c>
      <c r="S65" s="99">
        <v>1.3037973416443136</v>
      </c>
      <c r="T65" s="99">
        <v>1.1652287547154432</v>
      </c>
      <c r="U65" s="99">
        <v>1.0695036322884448</v>
      </c>
      <c r="V65" s="99">
        <v>1.0363325149205365</v>
      </c>
      <c r="W65" s="99">
        <v>0.98723908983801623</v>
      </c>
      <c r="X65" s="99">
        <v>0.63620471101920051</v>
      </c>
      <c r="Y65" s="99">
        <v>0.38816952304163438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3.9474481764235556E-2</v>
      </c>
      <c r="F66" s="123">
        <f t="shared" si="27"/>
        <v>8.5046939205026817E-2</v>
      </c>
      <c r="G66" s="123">
        <f t="shared" si="27"/>
        <v>0.10983908302750069</v>
      </c>
      <c r="H66" s="123">
        <f t="shared" si="27"/>
        <v>0.13051472394740962</v>
      </c>
      <c r="I66" s="123">
        <f t="shared" si="27"/>
        <v>0.12393149127546466</v>
      </c>
      <c r="J66" s="123">
        <f t="shared" si="27"/>
        <v>0.11324455308715901</v>
      </c>
      <c r="K66" s="123">
        <f t="shared" si="27"/>
        <v>0.14881554781568762</v>
      </c>
      <c r="L66" s="123">
        <f t="shared" si="27"/>
        <v>0.19480671915224279</v>
      </c>
      <c r="M66" s="123">
        <f t="shared" si="27"/>
        <v>0.18840591254946212</v>
      </c>
      <c r="N66" s="123">
        <f t="shared" si="27"/>
        <v>0.21863100994364518</v>
      </c>
      <c r="O66" s="123">
        <f t="shared" si="27"/>
        <v>0.3272664947047621</v>
      </c>
      <c r="P66" s="123">
        <f t="shared" si="27"/>
        <v>0.28037069349712312</v>
      </c>
      <c r="Q66" s="123">
        <f t="shared" si="27"/>
        <v>0.73750672104081705</v>
      </c>
      <c r="R66" s="123">
        <f t="shared" si="27"/>
        <v>0.89004930332283494</v>
      </c>
      <c r="S66" s="123">
        <f t="shared" si="27"/>
        <v>1.0194284600005257</v>
      </c>
      <c r="T66" s="123">
        <f t="shared" si="27"/>
        <v>1.0898257885242326</v>
      </c>
      <c r="U66" s="123">
        <f t="shared" si="27"/>
        <v>0.97748840701051198</v>
      </c>
      <c r="V66" s="123">
        <f t="shared" si="27"/>
        <v>0.89583004645541964</v>
      </c>
      <c r="W66" s="123">
        <f t="shared" si="27"/>
        <v>0.57954384633723355</v>
      </c>
      <c r="X66" s="123">
        <f t="shared" si="27"/>
        <v>0.41871891455746502</v>
      </c>
      <c r="Y66" s="123">
        <f t="shared" si="27"/>
        <v>0.24627978532490882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0</v>
      </c>
      <c r="E67" s="99">
        <f>RES_hhdet_in_tesh!E67/RES_summary!E$21</f>
        <v>3.9474481764235556E-2</v>
      </c>
      <c r="F67" s="99">
        <f>RES_hhdet_in_tesh!F67/RES_summary!F$21</f>
        <v>8.5046939205026817E-2</v>
      </c>
      <c r="G67" s="99">
        <f>RES_hhdet_in_tesh!G67/RES_summary!G$21</f>
        <v>0.10983908302750069</v>
      </c>
      <c r="H67" s="99">
        <f>RES_hhdet_in_tesh!H67/RES_summary!H$21</f>
        <v>0.13051472394740962</v>
      </c>
      <c r="I67" s="99">
        <f>RES_hhdet_in_tesh!I67/RES_summary!I$21</f>
        <v>0.12393149127546466</v>
      </c>
      <c r="J67" s="99">
        <f>RES_hhdet_in_tesh!J67/RES_summary!J$21</f>
        <v>0.11324455308715901</v>
      </c>
      <c r="K67" s="99">
        <f>RES_hhdet_in_tesh!K67/RES_summary!K$21</f>
        <v>0.14881554781568762</v>
      </c>
      <c r="L67" s="99">
        <f>RES_hhdet_in_tesh!L67/RES_summary!L$21</f>
        <v>0.19480671915224279</v>
      </c>
      <c r="M67" s="99">
        <f>RES_hhdet_in_tesh!M67/RES_summary!M$21</f>
        <v>0.18840591254946212</v>
      </c>
      <c r="N67" s="99">
        <f>RES_hhdet_in_tesh!N67/RES_summary!N$21</f>
        <v>0.21863100994364518</v>
      </c>
      <c r="O67" s="99">
        <f>RES_hhdet_in_tesh!O67/RES_summary!O$21</f>
        <v>0.3272664947047621</v>
      </c>
      <c r="P67" s="99">
        <f>RES_hhdet_in_tesh!P67/RES_summary!P$21</f>
        <v>0.28037069349712312</v>
      </c>
      <c r="Q67" s="99">
        <f>RES_hhdet_in_tesh!Q67/RES_summary!Q$21</f>
        <v>0.73750672104081705</v>
      </c>
      <c r="R67" s="99">
        <f>RES_hhdet_in_tesh!R67/RES_summary!R$21</f>
        <v>0.89004930332283494</v>
      </c>
      <c r="S67" s="99">
        <f>RES_hhdet_in_tesh!S67/RES_summary!S$21</f>
        <v>1.0194284600005257</v>
      </c>
      <c r="T67" s="99">
        <f>RES_hhdet_in_tesh!T67/RES_summary!T$21</f>
        <v>1.0898257885242326</v>
      </c>
      <c r="U67" s="99">
        <f>RES_hhdet_in_tesh!U67/RES_summary!U$21</f>
        <v>0.97748840701051198</v>
      </c>
      <c r="V67" s="99">
        <f>RES_hhdet_in_tesh!V67/RES_summary!V$21</f>
        <v>0.89583004645541964</v>
      </c>
      <c r="W67" s="99">
        <f>RES_hhdet_in_tesh!W67/RES_summary!W$21</f>
        <v>0.57954384633723355</v>
      </c>
      <c r="X67" s="99">
        <f>RES_hhdet_in_tesh!X67/RES_summary!X$21</f>
        <v>0.41871891455746502</v>
      </c>
      <c r="Y67" s="99">
        <f>RES_hhdet_in_tesh!Y67/RES_summary!Y$21</f>
        <v>0.24627978532490882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15.773163796600024</v>
      </c>
      <c r="D68" s="123">
        <v>14.978518985368408</v>
      </c>
      <c r="E68" s="123">
        <v>15.830625500360121</v>
      </c>
      <c r="F68" s="123">
        <v>15.122150046562133</v>
      </c>
      <c r="G68" s="123">
        <v>15.680192821043848</v>
      </c>
      <c r="H68" s="123">
        <v>15.03147639230875</v>
      </c>
      <c r="I68" s="123">
        <v>13.959678638384563</v>
      </c>
      <c r="J68" s="123">
        <v>13.721132667302019</v>
      </c>
      <c r="K68" s="123">
        <v>12.812041701403672</v>
      </c>
      <c r="L68" s="123">
        <v>13.438917692906209</v>
      </c>
      <c r="M68" s="123">
        <v>11.137858011857093</v>
      </c>
      <c r="N68" s="123">
        <v>10.997254326319522</v>
      </c>
      <c r="O68" s="123">
        <v>10.969120575353067</v>
      </c>
      <c r="P68" s="123">
        <v>10.076879101582781</v>
      </c>
      <c r="Q68" s="123">
        <v>10.575491745544713</v>
      </c>
      <c r="R68" s="123">
        <v>11.538887161754355</v>
      </c>
      <c r="S68" s="123">
        <v>12.108481145043916</v>
      </c>
      <c r="T68" s="123">
        <v>11.584578142891381</v>
      </c>
      <c r="U68" s="123">
        <v>11.12435834430193</v>
      </c>
      <c r="V68" s="123">
        <v>11.824245337122731</v>
      </c>
      <c r="W68" s="123">
        <v>11.430480039067225</v>
      </c>
      <c r="X68" s="123">
        <v>9.4058265686008795</v>
      </c>
      <c r="Y68" s="123">
        <v>8.30743909372638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15.801491225783309</v>
      </c>
      <c r="D69" s="99">
        <v>14.973958230018759</v>
      </c>
      <c r="E69" s="99">
        <v>15.845741470312207</v>
      </c>
      <c r="F69" s="99">
        <v>15.122869161991177</v>
      </c>
      <c r="G69" s="99">
        <v>15.763017831845627</v>
      </c>
      <c r="H69" s="99">
        <v>15.031467329747098</v>
      </c>
      <c r="I69" s="99">
        <v>13.959661380746235</v>
      </c>
      <c r="J69" s="99">
        <v>13.733650460857257</v>
      </c>
      <c r="K69" s="99">
        <v>12.812005515753762</v>
      </c>
      <c r="L69" s="99">
        <v>13.438853352914547</v>
      </c>
      <c r="M69" s="99">
        <v>11.125859771085432</v>
      </c>
      <c r="N69" s="99">
        <v>10.995574164169959</v>
      </c>
      <c r="O69" s="99">
        <v>10.969105351028926</v>
      </c>
      <c r="P69" s="99">
        <v>10.021964793460775</v>
      </c>
      <c r="Q69" s="99">
        <v>10.551009297141839</v>
      </c>
      <c r="R69" s="99">
        <v>11.570036566426319</v>
      </c>
      <c r="S69" s="99">
        <v>12.118998165599805</v>
      </c>
      <c r="T69" s="99">
        <v>11.584182288366115</v>
      </c>
      <c r="U69" s="99">
        <v>11.109505363000382</v>
      </c>
      <c r="V69" s="99">
        <v>11.811390912333161</v>
      </c>
      <c r="W69" s="99">
        <v>11.531882125930167</v>
      </c>
      <c r="X69" s="99">
        <v>9.2371830193742159</v>
      </c>
      <c r="Y69" s="99">
        <v>8.364985075799023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15.862202033330929</v>
      </c>
      <c r="F70" s="99">
        <v>15.136960524723269</v>
      </c>
      <c r="G70" s="99">
        <v>15.777766052758365</v>
      </c>
      <c r="H70" s="99">
        <v>15.044717442202828</v>
      </c>
      <c r="I70" s="99">
        <v>13.973605552517075</v>
      </c>
      <c r="J70" s="99">
        <v>13.751635731591234</v>
      </c>
      <c r="K70" s="99">
        <v>12.831086583286726</v>
      </c>
      <c r="L70" s="99">
        <v>13.463020647721081</v>
      </c>
      <c r="M70" s="99">
        <v>11.144754797952173</v>
      </c>
      <c r="N70" s="99">
        <v>11.011646529518174</v>
      </c>
      <c r="O70" s="99">
        <v>10.981122532887085</v>
      </c>
      <c r="P70" s="99">
        <v>0</v>
      </c>
      <c r="Q70" s="99">
        <v>10.548652624671901</v>
      </c>
      <c r="R70" s="99">
        <v>11.572320140977821</v>
      </c>
      <c r="S70" s="99">
        <v>12.112331954702405</v>
      </c>
      <c r="T70" s="99">
        <v>11.571981887852704</v>
      </c>
      <c r="U70" s="99">
        <v>11.091587916243535</v>
      </c>
      <c r="V70" s="99">
        <v>11.791663972989081</v>
      </c>
      <c r="W70" s="99">
        <v>11.534718941123735</v>
      </c>
      <c r="X70" s="99">
        <v>9.2394905695609335</v>
      </c>
      <c r="Y70" s="99">
        <v>8.4102353579937699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7.7467963897944214</v>
      </c>
      <c r="F71" s="102">
        <v>7.4447976833304246</v>
      </c>
      <c r="G71" s="102">
        <v>7.4996348496896399</v>
      </c>
      <c r="H71" s="102">
        <v>7.4735050465744557</v>
      </c>
      <c r="I71" s="102">
        <v>6.8338470184306068</v>
      </c>
      <c r="J71" s="102">
        <v>6.6012390148443814</v>
      </c>
      <c r="K71" s="102">
        <v>6.2585235909074317</v>
      </c>
      <c r="L71" s="102">
        <v>6.4239013645706313</v>
      </c>
      <c r="M71" s="102">
        <v>4.7553608567503574</v>
      </c>
      <c r="N71" s="102">
        <v>4.5753805534191017</v>
      </c>
      <c r="O71" s="102">
        <v>4.4499535104819277</v>
      </c>
      <c r="P71" s="102">
        <v>0</v>
      </c>
      <c r="Q71" s="102">
        <v>4.2762947111466714</v>
      </c>
      <c r="R71" s="102">
        <v>4.5580696040467368</v>
      </c>
      <c r="S71" s="102">
        <v>4.9282367569242114</v>
      </c>
      <c r="T71" s="102">
        <v>4.8216301646839295</v>
      </c>
      <c r="U71" s="102">
        <v>4.6139661591163961</v>
      </c>
      <c r="V71" s="102">
        <v>5.2015195751560448</v>
      </c>
      <c r="W71" s="102">
        <v>4.5447786160991051</v>
      </c>
      <c r="X71" s="102">
        <v>3.8967557918975766</v>
      </c>
      <c r="Y71" s="102">
        <v>3.1259078578569155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8.1154056435365085</v>
      </c>
      <c r="F72" s="105">
        <v>7.6921628413928484</v>
      </c>
      <c r="G72" s="105">
        <v>8.2781312030687282</v>
      </c>
      <c r="H72" s="105">
        <v>7.5712123956283728</v>
      </c>
      <c r="I72" s="105">
        <v>7.1397585340864689</v>
      </c>
      <c r="J72" s="105">
        <v>7.1503967167468527</v>
      </c>
      <c r="K72" s="105">
        <v>6.5725629923792939</v>
      </c>
      <c r="L72" s="105">
        <v>7.0391192831504474</v>
      </c>
      <c r="M72" s="105">
        <v>6.3893939412018161</v>
      </c>
      <c r="N72" s="105">
        <v>6.4362659760990724</v>
      </c>
      <c r="O72" s="105">
        <v>6.531169022405158</v>
      </c>
      <c r="P72" s="105">
        <v>0</v>
      </c>
      <c r="Q72" s="105">
        <v>6.2723579135252265</v>
      </c>
      <c r="R72" s="105">
        <v>7.0142505369310868</v>
      </c>
      <c r="S72" s="105">
        <v>7.1840951977781904</v>
      </c>
      <c r="T72" s="105">
        <v>6.7503517231687731</v>
      </c>
      <c r="U72" s="105">
        <v>6.4776217571271406</v>
      </c>
      <c r="V72" s="105">
        <v>6.5901443978330363</v>
      </c>
      <c r="W72" s="105">
        <v>6.9899403250246319</v>
      </c>
      <c r="X72" s="105">
        <v>5.3427347776633569</v>
      </c>
      <c r="Y72" s="105">
        <v>5.2843275001368557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15.314812616517573</v>
      </c>
      <c r="D73" s="102">
        <v>15.191952964316956</v>
      </c>
      <c r="E73" s="102">
        <v>15.583851125518409</v>
      </c>
      <c r="F73" s="102">
        <v>15.114288794255621</v>
      </c>
      <c r="G73" s="102">
        <v>15.042425211160639</v>
      </c>
      <c r="H73" s="102">
        <v>0</v>
      </c>
      <c r="I73" s="102">
        <v>0</v>
      </c>
      <c r="J73" s="102">
        <v>13.662553848544503</v>
      </c>
      <c r="K73" s="102">
        <v>0</v>
      </c>
      <c r="L73" s="102">
        <v>0</v>
      </c>
      <c r="M73" s="102">
        <v>11.490818380180556</v>
      </c>
      <c r="N73" s="102">
        <v>11.007950716467397</v>
      </c>
      <c r="O73" s="102">
        <v>0</v>
      </c>
      <c r="P73" s="102">
        <v>10.893515436033489</v>
      </c>
      <c r="Q73" s="102">
        <v>10.946508977845147</v>
      </c>
      <c r="R73" s="102">
        <v>11.117366079944969</v>
      </c>
      <c r="S73" s="102">
        <v>11.710945115633717</v>
      </c>
      <c r="T73" s="102">
        <v>11.594205632021758</v>
      </c>
      <c r="U73" s="102">
        <v>11.367695009249109</v>
      </c>
      <c r="V73" s="102">
        <v>11.946509651562835</v>
      </c>
      <c r="W73" s="102">
        <v>10.681525990942205</v>
      </c>
      <c r="X73" s="102">
        <v>9.9018329860262764</v>
      </c>
      <c r="Y73" s="102">
        <v>8.2113599120273477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15.594694592986018</v>
      </c>
      <c r="F74" s="105">
        <v>15.121802462339243</v>
      </c>
      <c r="G74" s="105">
        <v>15.046740910767266</v>
      </c>
      <c r="H74" s="105">
        <v>0</v>
      </c>
      <c r="I74" s="105">
        <v>0</v>
      </c>
      <c r="J74" s="105">
        <v>13.669603866078941</v>
      </c>
      <c r="K74" s="105">
        <v>0</v>
      </c>
      <c r="L74" s="105">
        <v>0</v>
      </c>
      <c r="M74" s="105">
        <v>11.501217694152761</v>
      </c>
      <c r="N74" s="105">
        <v>11.013458741785453</v>
      </c>
      <c r="O74" s="105">
        <v>0</v>
      </c>
      <c r="P74" s="105">
        <v>10.8938341752082</v>
      </c>
      <c r="Q74" s="105">
        <v>10.944365573685616</v>
      </c>
      <c r="R74" s="105">
        <v>11.115306735614997</v>
      </c>
      <c r="S74" s="105">
        <v>11.71150466193723</v>
      </c>
      <c r="T74" s="105">
        <v>11.599649191715084</v>
      </c>
      <c r="U74" s="105">
        <v>11.371530893547797</v>
      </c>
      <c r="V74" s="105">
        <v>11.946269248250564</v>
      </c>
      <c r="W74" s="105">
        <v>10.680196423541057</v>
      </c>
      <c r="X74" s="105">
        <v>9.9155728312529163</v>
      </c>
      <c r="Y74" s="105">
        <v>8.2291387599196479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7.6153383770126446</v>
      </c>
      <c r="F75" s="99">
        <v>7.4374480397941474</v>
      </c>
      <c r="G75" s="99">
        <v>7.1500896747545601</v>
      </c>
      <c r="H75" s="99">
        <v>0</v>
      </c>
      <c r="I75" s="99">
        <v>0</v>
      </c>
      <c r="J75" s="99">
        <v>6.5613409331594426</v>
      </c>
      <c r="K75" s="99">
        <v>0</v>
      </c>
      <c r="L75" s="99">
        <v>0</v>
      </c>
      <c r="M75" s="99">
        <v>4.910534606724072</v>
      </c>
      <c r="N75" s="99">
        <v>4.5761116371755248</v>
      </c>
      <c r="O75" s="99">
        <v>0</v>
      </c>
      <c r="P75" s="99">
        <v>4.71200486319335</v>
      </c>
      <c r="Q75" s="99">
        <v>4.4381908857680212</v>
      </c>
      <c r="R75" s="99">
        <v>4.3759572646691476</v>
      </c>
      <c r="S75" s="99">
        <v>4.7639543361307961</v>
      </c>
      <c r="T75" s="99">
        <v>4.8330615377298241</v>
      </c>
      <c r="U75" s="99">
        <v>4.7301826994565159</v>
      </c>
      <c r="V75" s="99">
        <v>5.2703455200583784</v>
      </c>
      <c r="W75" s="99">
        <v>4.2034115620010652</v>
      </c>
      <c r="X75" s="99">
        <v>4.1853352369359831</v>
      </c>
      <c r="Y75" s="99">
        <v>3.0540971449857168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7.9793562159733726</v>
      </c>
      <c r="F76" s="99">
        <v>7.684354422545093</v>
      </c>
      <c r="G76" s="99">
        <v>7.8966512360127039</v>
      </c>
      <c r="H76" s="99">
        <v>0</v>
      </c>
      <c r="I76" s="99">
        <v>0</v>
      </c>
      <c r="J76" s="99">
        <v>7.1082629329194971</v>
      </c>
      <c r="K76" s="99">
        <v>0</v>
      </c>
      <c r="L76" s="99">
        <v>0</v>
      </c>
      <c r="M76" s="99">
        <v>6.5906830874286868</v>
      </c>
      <c r="N76" s="99">
        <v>6.4373471046099278</v>
      </c>
      <c r="O76" s="99">
        <v>0</v>
      </c>
      <c r="P76" s="99">
        <v>6.1818293120148509</v>
      </c>
      <c r="Q76" s="99">
        <v>6.5061746879175963</v>
      </c>
      <c r="R76" s="99">
        <v>6.7393494709458475</v>
      </c>
      <c r="S76" s="99">
        <v>6.9475503258064331</v>
      </c>
      <c r="T76" s="99">
        <v>6.7665876539852592</v>
      </c>
      <c r="U76" s="99">
        <v>6.6413481940912824</v>
      </c>
      <c r="V76" s="99">
        <v>6.6759237281921839</v>
      </c>
      <c r="W76" s="99">
        <v>6.476784861539989</v>
      </c>
      <c r="X76" s="99">
        <v>5.7302375943169332</v>
      </c>
      <c r="Y76" s="99">
        <v>5.1750416149339316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7.5559871743370746</v>
      </c>
      <c r="D77" s="123">
        <v>7.1375703676113309</v>
      </c>
      <c r="E77" s="123">
        <v>7.5997218499652339</v>
      </c>
      <c r="F77" s="123">
        <v>7.4236461797359423</v>
      </c>
      <c r="G77" s="123">
        <v>7.5656643479416452</v>
      </c>
      <c r="H77" s="123">
        <v>7.7831199920295822</v>
      </c>
      <c r="I77" s="123">
        <v>6.6845111636298764</v>
      </c>
      <c r="J77" s="123">
        <v>7.0348884324454666</v>
      </c>
      <c r="K77" s="123">
        <v>7.1862522694994189</v>
      </c>
      <c r="L77" s="123">
        <v>7.7468144210532968</v>
      </c>
      <c r="M77" s="123">
        <v>6.3360604839900621</v>
      </c>
      <c r="N77" s="123">
        <v>6.7657360833307312</v>
      </c>
      <c r="O77" s="123">
        <v>6.8578284872356372</v>
      </c>
      <c r="P77" s="123">
        <v>5.4604799569674034</v>
      </c>
      <c r="Q77" s="123">
        <v>6.0685988102313759</v>
      </c>
      <c r="R77" s="123">
        <v>6.4407139028180564</v>
      </c>
      <c r="S77" s="123">
        <v>6.3146353662632162</v>
      </c>
      <c r="T77" s="123">
        <v>5.8544182521388102</v>
      </c>
      <c r="U77" s="123">
        <v>5.5709854107656369</v>
      </c>
      <c r="V77" s="123">
        <v>6.0817238788492567</v>
      </c>
      <c r="W77" s="123">
        <v>7.339553217336265</v>
      </c>
      <c r="X77" s="123">
        <v>5.4332216159002824</v>
      </c>
      <c r="Y77" s="123">
        <v>5.6727675497211791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7.5792589515090372</v>
      </c>
      <c r="D78" s="99">
        <v>7.1348712354782977</v>
      </c>
      <c r="E78" s="99">
        <v>7.6038163939144638</v>
      </c>
      <c r="F78" s="99">
        <v>7.4308066610281127</v>
      </c>
      <c r="G78" s="99">
        <v>7.5892466650136905</v>
      </c>
      <c r="H78" s="99">
        <v>7.7844881724835622</v>
      </c>
      <c r="I78" s="99">
        <v>6.6786734024544119</v>
      </c>
      <c r="J78" s="99">
        <v>7.025652209631712</v>
      </c>
      <c r="K78" s="99">
        <v>7.1767656456607885</v>
      </c>
      <c r="L78" s="99">
        <v>7.7843199020527898</v>
      </c>
      <c r="M78" s="99">
        <v>6.3338676695111795</v>
      </c>
      <c r="N78" s="99">
        <v>6.7653598209765695</v>
      </c>
      <c r="O78" s="99">
        <v>6.8698659103239148</v>
      </c>
      <c r="P78" s="99">
        <v>5.4509601507197241</v>
      </c>
      <c r="Q78" s="99">
        <v>6.0671417623261448</v>
      </c>
      <c r="R78" s="99">
        <v>6.4443855269684835</v>
      </c>
      <c r="S78" s="99">
        <v>6.3172515096569812</v>
      </c>
      <c r="T78" s="99">
        <v>5.8547695629471059</v>
      </c>
      <c r="U78" s="99">
        <v>5.5667862464598796</v>
      </c>
      <c r="V78" s="99">
        <v>6.0971984241805384</v>
      </c>
      <c r="W78" s="99">
        <v>7.4005897424234055</v>
      </c>
      <c r="X78" s="99">
        <v>5.3655483852957326</v>
      </c>
      <c r="Y78" s="99">
        <v>5.7033107556091327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7.3866330635003585</v>
      </c>
      <c r="D79" s="110">
        <v>7.2977175777580996</v>
      </c>
      <c r="E79" s="110">
        <v>7.5233529409232132</v>
      </c>
      <c r="F79" s="110">
        <v>7.3093139671648872</v>
      </c>
      <c r="G79" s="110">
        <v>7.3668011800209214</v>
      </c>
      <c r="H79" s="110">
        <v>7.7051530854791963</v>
      </c>
      <c r="I79" s="110">
        <v>6.8296145554072059</v>
      </c>
      <c r="J79" s="110">
        <v>7.0893610429644216</v>
      </c>
      <c r="K79" s="110">
        <v>7.3612150439320496</v>
      </c>
      <c r="L79" s="110">
        <v>7.4887939071962899</v>
      </c>
      <c r="M79" s="110">
        <v>6.4413123917460631</v>
      </c>
      <c r="N79" s="110">
        <v>6.7693484645265301</v>
      </c>
      <c r="O79" s="110">
        <v>6.7816465093365759</v>
      </c>
      <c r="P79" s="110">
        <v>5.7477450572726498</v>
      </c>
      <c r="Q79" s="110">
        <v>6.1984456646187409</v>
      </c>
      <c r="R79" s="110">
        <v>6.2273800024250479</v>
      </c>
      <c r="S79" s="110">
        <v>6.2010991153582573</v>
      </c>
      <c r="T79" s="110">
        <v>5.8445789776850807</v>
      </c>
      <c r="U79" s="110">
        <v>5.6483937162400828</v>
      </c>
      <c r="V79" s="110">
        <v>5.9438982895474766</v>
      </c>
      <c r="W79" s="110">
        <v>6.9635717049158323</v>
      </c>
      <c r="X79" s="110">
        <v>5.7483692247148133</v>
      </c>
      <c r="Y79" s="110">
        <v>5.5883962813390884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132.07087150415336</v>
      </c>
      <c r="D81" s="118">
        <f t="shared" si="28"/>
        <v>129.78665856326285</v>
      </c>
      <c r="E81" s="118">
        <f t="shared" si="28"/>
        <v>128.75840130427176</v>
      </c>
      <c r="F81" s="118">
        <f t="shared" si="28"/>
        <v>125.14972979822676</v>
      </c>
      <c r="G81" s="118">
        <f t="shared" si="28"/>
        <v>120.85183505935575</v>
      </c>
      <c r="H81" s="118">
        <f t="shared" si="28"/>
        <v>118.8985967235609</v>
      </c>
      <c r="I81" s="118">
        <f t="shared" si="28"/>
        <v>113.38801251849887</v>
      </c>
      <c r="J81" s="118">
        <f t="shared" si="28"/>
        <v>113.16078624433784</v>
      </c>
      <c r="K81" s="118">
        <f t="shared" si="28"/>
        <v>114.34773352573134</v>
      </c>
      <c r="L81" s="118">
        <f t="shared" si="28"/>
        <v>116.07629496704689</v>
      </c>
      <c r="M81" s="118">
        <f t="shared" si="28"/>
        <v>111.03887666394144</v>
      </c>
      <c r="N81" s="118">
        <f t="shared" si="28"/>
        <v>109.37866437972428</v>
      </c>
      <c r="O81" s="118">
        <f t="shared" si="28"/>
        <v>105.07939650961671</v>
      </c>
      <c r="P81" s="118">
        <f t="shared" si="28"/>
        <v>99.162234703867171</v>
      </c>
      <c r="Q81" s="118">
        <f t="shared" si="28"/>
        <v>96.995696996929581</v>
      </c>
      <c r="R81" s="118">
        <f t="shared" ref="R81:V81" si="29">R82+R85+R87+R100</f>
        <v>94.146960211974957</v>
      </c>
      <c r="S81" s="118">
        <f t="shared" si="29"/>
        <v>91.759632965824167</v>
      </c>
      <c r="T81" s="118">
        <f t="shared" si="29"/>
        <v>87.60688620731915</v>
      </c>
      <c r="U81" s="118">
        <f t="shared" si="29"/>
        <v>83.989664260665819</v>
      </c>
      <c r="V81" s="118">
        <f t="shared" si="29"/>
        <v>80.06787537759908</v>
      </c>
      <c r="W81" s="118">
        <f t="shared" ref="W81:Y81" si="30">W82+W85+W87+W100</f>
        <v>74.626146328200647</v>
      </c>
      <c r="X81" s="118">
        <f t="shared" si="30"/>
        <v>57.596254939805689</v>
      </c>
      <c r="Y81" s="118">
        <f t="shared" si="30"/>
        <v>39.440637719323426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109.34750685994065</v>
      </c>
      <c r="D82" s="123">
        <f t="shared" si="31"/>
        <v>107.28926679087304</v>
      </c>
      <c r="E82" s="123">
        <f t="shared" si="31"/>
        <v>105.63689474568888</v>
      </c>
      <c r="F82" s="123">
        <f t="shared" si="31"/>
        <v>102.62356697622711</v>
      </c>
      <c r="G82" s="123">
        <f t="shared" si="31"/>
        <v>98.308873238898641</v>
      </c>
      <c r="H82" s="123">
        <f t="shared" si="31"/>
        <v>95.8786894971946</v>
      </c>
      <c r="I82" s="123">
        <f t="shared" si="31"/>
        <v>92.102886904422988</v>
      </c>
      <c r="J82" s="123">
        <f t="shared" si="31"/>
        <v>92.242763956586089</v>
      </c>
      <c r="K82" s="123">
        <f t="shared" si="31"/>
        <v>94.003341878334069</v>
      </c>
      <c r="L82" s="123">
        <f t="shared" si="31"/>
        <v>95.626589873666134</v>
      </c>
      <c r="M82" s="123">
        <f t="shared" si="31"/>
        <v>92.854975160999274</v>
      </c>
      <c r="N82" s="123">
        <f t="shared" si="31"/>
        <v>91.374562356886528</v>
      </c>
      <c r="O82" s="123">
        <f t="shared" si="31"/>
        <v>87.505587317789676</v>
      </c>
      <c r="P82" s="123">
        <f t="shared" si="31"/>
        <v>82.013879273304084</v>
      </c>
      <c r="Q82" s="123">
        <f t="shared" si="31"/>
        <v>79.238244317633956</v>
      </c>
      <c r="R82" s="123">
        <f t="shared" ref="R82:V82" si="32">SUM(R83:R84)</f>
        <v>75.92731186981365</v>
      </c>
      <c r="S82" s="123">
        <f t="shared" si="32"/>
        <v>72.815032262882255</v>
      </c>
      <c r="T82" s="123">
        <f t="shared" si="32"/>
        <v>68.982577837359528</v>
      </c>
      <c r="U82" s="123">
        <f t="shared" si="32"/>
        <v>65.959657493191301</v>
      </c>
      <c r="V82" s="123">
        <f t="shared" si="32"/>
        <v>61.418440838492081</v>
      </c>
      <c r="W82" s="123">
        <f t="shared" ref="W82:Y82" si="33">SUM(W83:W84)</f>
        <v>56.277599443152681</v>
      </c>
      <c r="X82" s="123">
        <f t="shared" si="33"/>
        <v>41.671094689364686</v>
      </c>
      <c r="Y82" s="123">
        <f t="shared" si="33"/>
        <v>25.24627721212066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108.41901110334604</v>
      </c>
      <c r="D83" s="99">
        <v>106.40839854367174</v>
      </c>
      <c r="E83" s="99">
        <v>104.77870000122515</v>
      </c>
      <c r="F83" s="99">
        <v>101.80812372059962</v>
      </c>
      <c r="G83" s="99">
        <v>97.542493744021698</v>
      </c>
      <c r="H83" s="99">
        <v>95.136494281803834</v>
      </c>
      <c r="I83" s="99">
        <v>91.419553551250502</v>
      </c>
      <c r="J83" s="99">
        <v>91.566748176342813</v>
      </c>
      <c r="K83" s="99">
        <v>93.319284022523348</v>
      </c>
      <c r="L83" s="99">
        <v>94.918900538117896</v>
      </c>
      <c r="M83" s="99">
        <v>92.206149914145087</v>
      </c>
      <c r="N83" s="99">
        <v>90.730642503667141</v>
      </c>
      <c r="O83" s="99">
        <v>86.890151030599981</v>
      </c>
      <c r="P83" s="99">
        <v>81.461805239957314</v>
      </c>
      <c r="Q83" s="99">
        <v>78.698892485620604</v>
      </c>
      <c r="R83" s="99">
        <v>75.406788094745366</v>
      </c>
      <c r="S83" s="99">
        <v>72.314643529070977</v>
      </c>
      <c r="T83" s="99">
        <v>68.512923639791893</v>
      </c>
      <c r="U83" s="99">
        <v>65.508491941604234</v>
      </c>
      <c r="V83" s="99">
        <v>60.99669968538884</v>
      </c>
      <c r="W83" s="99">
        <v>55.893560544791121</v>
      </c>
      <c r="X83" s="99">
        <v>41.391109224198352</v>
      </c>
      <c r="Y83" s="99">
        <v>25.078994410766619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0.92849575659461892</v>
      </c>
      <c r="D84" s="99">
        <v>0.88086824720130497</v>
      </c>
      <c r="E84" s="99">
        <v>0.85819474446372446</v>
      </c>
      <c r="F84" s="99">
        <v>0.81544325562749043</v>
      </c>
      <c r="G84" s="99">
        <v>0.76637949487694923</v>
      </c>
      <c r="H84" s="99">
        <v>0.74219521539076039</v>
      </c>
      <c r="I84" s="99">
        <v>0.68333335317248944</v>
      </c>
      <c r="J84" s="99">
        <v>0.67601578024327202</v>
      </c>
      <c r="K84" s="99">
        <v>0.68405785581071521</v>
      </c>
      <c r="L84" s="99">
        <v>0.70768933554823632</v>
      </c>
      <c r="M84" s="99">
        <v>0.64882524685418919</v>
      </c>
      <c r="N84" s="99">
        <v>0.64391985321938083</v>
      </c>
      <c r="O84" s="99">
        <v>0.61543628718968801</v>
      </c>
      <c r="P84" s="99">
        <v>0.5520740333467673</v>
      </c>
      <c r="Q84" s="99">
        <v>0.53935183201335757</v>
      </c>
      <c r="R84" s="99">
        <v>0.52052377506828862</v>
      </c>
      <c r="S84" s="99">
        <v>0.5003887338112708</v>
      </c>
      <c r="T84" s="99">
        <v>0.46965419756764215</v>
      </c>
      <c r="U84" s="99">
        <v>0.45116555158706773</v>
      </c>
      <c r="V84" s="99">
        <v>0.42174115310324045</v>
      </c>
      <c r="W84" s="99">
        <v>0.38403889836155941</v>
      </c>
      <c r="X84" s="99">
        <v>0.27998546516633366</v>
      </c>
      <c r="Y84" s="99">
        <v>0.16728280135404242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3.8729018027000066E-2</v>
      </c>
      <c r="F85" s="123">
        <f t="shared" si="34"/>
        <v>8.5036129365573906E-2</v>
      </c>
      <c r="G85" s="123">
        <f t="shared" si="34"/>
        <v>0.10953185518755112</v>
      </c>
      <c r="H85" s="123">
        <f t="shared" si="34"/>
        <v>0.13018812589600676</v>
      </c>
      <c r="I85" s="123">
        <f t="shared" si="34"/>
        <v>0.1240068840904318</v>
      </c>
      <c r="J85" s="123">
        <f t="shared" si="34"/>
        <v>0.11310488517691263</v>
      </c>
      <c r="K85" s="123">
        <f t="shared" si="34"/>
        <v>0.14856289538921397</v>
      </c>
      <c r="L85" s="123">
        <f t="shared" si="34"/>
        <v>0.19442753799832729</v>
      </c>
      <c r="M85" s="123">
        <f t="shared" si="34"/>
        <v>0.18822969803929926</v>
      </c>
      <c r="N85" s="123">
        <f t="shared" si="34"/>
        <v>0.2186678020428994</v>
      </c>
      <c r="O85" s="123">
        <f t="shared" si="34"/>
        <v>0.32729292047523628</v>
      </c>
      <c r="P85" s="123">
        <f t="shared" si="34"/>
        <v>0.28029820018556434</v>
      </c>
      <c r="Q85" s="123">
        <f t="shared" si="34"/>
        <v>0.73672483377302678</v>
      </c>
      <c r="R85" s="123">
        <f t="shared" si="34"/>
        <v>0.89056272843311612</v>
      </c>
      <c r="S85" s="123">
        <f t="shared" si="34"/>
        <v>1.0193455291866023</v>
      </c>
      <c r="T85" s="123">
        <f t="shared" si="34"/>
        <v>1.0897233144174803</v>
      </c>
      <c r="U85" s="123">
        <f t="shared" si="34"/>
        <v>0.97731737312415001</v>
      </c>
      <c r="V85" s="123">
        <f t="shared" si="34"/>
        <v>0.89587770827228286</v>
      </c>
      <c r="W85" s="123">
        <f t="shared" si="34"/>
        <v>0.57970395465362168</v>
      </c>
      <c r="X85" s="123">
        <f t="shared" si="34"/>
        <v>0.4185490244567357</v>
      </c>
      <c r="Y85" s="123">
        <f t="shared" si="34"/>
        <v>0.24626283345461294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0</v>
      </c>
      <c r="E86" s="99">
        <f>RES_hhdet_in_tesh!E86/RES_summary!E$21</f>
        <v>3.8729018027000066E-2</v>
      </c>
      <c r="F86" s="99">
        <f>RES_hhdet_in_tesh!F86/RES_summary!F$21</f>
        <v>8.5036129365573906E-2</v>
      </c>
      <c r="G86" s="99">
        <f>RES_hhdet_in_tesh!G86/RES_summary!G$21</f>
        <v>0.10953185518755112</v>
      </c>
      <c r="H86" s="99">
        <f>RES_hhdet_in_tesh!H86/RES_summary!H$21</f>
        <v>0.13018812589600676</v>
      </c>
      <c r="I86" s="99">
        <f>RES_hhdet_in_tesh!I86/RES_summary!I$21</f>
        <v>0.1240068840904318</v>
      </c>
      <c r="J86" s="99">
        <f>RES_hhdet_in_tesh!J86/RES_summary!J$21</f>
        <v>0.11310488517691263</v>
      </c>
      <c r="K86" s="99">
        <f>RES_hhdet_in_tesh!K86/RES_summary!K$21</f>
        <v>0.14856289538921397</v>
      </c>
      <c r="L86" s="99">
        <f>RES_hhdet_in_tesh!L86/RES_summary!L$21</f>
        <v>0.19442753799832729</v>
      </c>
      <c r="M86" s="99">
        <f>RES_hhdet_in_tesh!M86/RES_summary!M$21</f>
        <v>0.18822969803929926</v>
      </c>
      <c r="N86" s="99">
        <f>RES_hhdet_in_tesh!N86/RES_summary!N$21</f>
        <v>0.2186678020428994</v>
      </c>
      <c r="O86" s="99">
        <f>RES_hhdet_in_tesh!O86/RES_summary!O$21</f>
        <v>0.32729292047523628</v>
      </c>
      <c r="P86" s="99">
        <f>RES_hhdet_in_tesh!P86/RES_summary!P$21</f>
        <v>0.28029820018556434</v>
      </c>
      <c r="Q86" s="99">
        <f>RES_hhdet_in_tesh!Q86/RES_summary!Q$21</f>
        <v>0.73672483377302678</v>
      </c>
      <c r="R86" s="99">
        <f>RES_hhdet_in_tesh!R86/RES_summary!R$21</f>
        <v>0.89056272843311612</v>
      </c>
      <c r="S86" s="99">
        <f>RES_hhdet_in_tesh!S86/RES_summary!S$21</f>
        <v>1.0193455291866023</v>
      </c>
      <c r="T86" s="99">
        <f>RES_hhdet_in_tesh!T86/RES_summary!T$21</f>
        <v>1.0897233144174803</v>
      </c>
      <c r="U86" s="99">
        <f>RES_hhdet_in_tesh!U86/RES_summary!U$21</f>
        <v>0.97731737312415001</v>
      </c>
      <c r="V86" s="99">
        <f>RES_hhdet_in_tesh!V86/RES_summary!V$21</f>
        <v>0.89587770827228286</v>
      </c>
      <c r="W86" s="99">
        <f>RES_hhdet_in_tesh!W86/RES_summary!W$21</f>
        <v>0.57970395465362168</v>
      </c>
      <c r="X86" s="99">
        <f>RES_hhdet_in_tesh!X86/RES_summary!X$21</f>
        <v>0.4185490244567357</v>
      </c>
      <c r="Y86" s="99">
        <f>RES_hhdet_in_tesh!Y86/RES_summary!Y$21</f>
        <v>0.24626283345461294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15.307537442332308</v>
      </c>
      <c r="D87" s="123">
        <v>15.199926590936888</v>
      </c>
      <c r="E87" s="123">
        <v>15.572402505095322</v>
      </c>
      <c r="F87" s="123">
        <v>15.099387883608136</v>
      </c>
      <c r="G87" s="123">
        <v>15.077052339317579</v>
      </c>
      <c r="H87" s="123">
        <v>15.193038911830406</v>
      </c>
      <c r="I87" s="123">
        <v>14.330102195693108</v>
      </c>
      <c r="J87" s="123">
        <v>13.728694227788099</v>
      </c>
      <c r="K87" s="123">
        <v>13.032312091644432</v>
      </c>
      <c r="L87" s="123">
        <v>12.823674423347173</v>
      </c>
      <c r="M87" s="123">
        <v>11.485911190330953</v>
      </c>
      <c r="N87" s="123">
        <v>10.98257460180128</v>
      </c>
      <c r="O87" s="123">
        <v>10.557058478077343</v>
      </c>
      <c r="P87" s="123">
        <v>10.963400038923089</v>
      </c>
      <c r="Q87" s="123">
        <v>10.832363936991481</v>
      </c>
      <c r="R87" s="123">
        <v>11.095442616065224</v>
      </c>
      <c r="S87" s="123">
        <v>11.754881329908782</v>
      </c>
      <c r="T87" s="123">
        <v>11.649403989717563</v>
      </c>
      <c r="U87" s="123">
        <v>11.383197464683173</v>
      </c>
      <c r="V87" s="123">
        <v>11.750026390262221</v>
      </c>
      <c r="W87" s="123">
        <v>10.80958733553417</v>
      </c>
      <c r="X87" s="123">
        <v>9.7618809622510749</v>
      </c>
      <c r="Y87" s="123">
        <v>8.3584498308526403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14.986082523701796</v>
      </c>
      <c r="D88" s="99">
        <v>15.360383936167167</v>
      </c>
      <c r="E88" s="99">
        <v>15.376263811990531</v>
      </c>
      <c r="F88" s="99">
        <v>14.89089325699987</v>
      </c>
      <c r="G88" s="99">
        <v>15.545182745185413</v>
      </c>
      <c r="H88" s="99">
        <v>14.57365064237921</v>
      </c>
      <c r="I88" s="99">
        <v>14.404330768176679</v>
      </c>
      <c r="J88" s="99">
        <v>14.082480084772225</v>
      </c>
      <c r="K88" s="99">
        <v>13.307342606562147</v>
      </c>
      <c r="L88" s="99">
        <v>12.170737348795249</v>
      </c>
      <c r="M88" s="99">
        <v>11.439678960599529</v>
      </c>
      <c r="N88" s="99">
        <v>10.832039297379984</v>
      </c>
      <c r="O88" s="99">
        <v>10.220255384218971</v>
      </c>
      <c r="P88" s="99">
        <v>11.365950543787424</v>
      </c>
      <c r="Q88" s="99">
        <v>10.133953887547296</v>
      </c>
      <c r="R88" s="99">
        <v>11.028310262653374</v>
      </c>
      <c r="S88" s="99">
        <v>11.878735608278189</v>
      </c>
      <c r="T88" s="99">
        <v>11.849765175077231</v>
      </c>
      <c r="U88" s="99">
        <v>11.454034789948208</v>
      </c>
      <c r="V88" s="99">
        <v>11.078416362711916</v>
      </c>
      <c r="W88" s="99">
        <v>11.082349708502475</v>
      </c>
      <c r="X88" s="99">
        <v>9.5771918548994943</v>
      </c>
      <c r="Y88" s="99">
        <v>8.6262866387378629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15.38059299416088</v>
      </c>
      <c r="F89" s="99">
        <v>14.895105424466227</v>
      </c>
      <c r="G89" s="99">
        <v>15.548961966125427</v>
      </c>
      <c r="H89" s="99">
        <v>14.576041669183125</v>
      </c>
      <c r="I89" s="99">
        <v>14.410731479948049</v>
      </c>
      <c r="J89" s="99">
        <v>14.089109221995807</v>
      </c>
      <c r="K89" s="99">
        <v>13.316076516479617</v>
      </c>
      <c r="L89" s="99">
        <v>12.179263960206102</v>
      </c>
      <c r="M89" s="99">
        <v>11.448662820027254</v>
      </c>
      <c r="N89" s="99">
        <v>10.836709416476035</v>
      </c>
      <c r="O89" s="99">
        <v>10.219520771946764</v>
      </c>
      <c r="P89" s="99">
        <v>11.371644325842119</v>
      </c>
      <c r="Q89" s="99">
        <v>0</v>
      </c>
      <c r="R89" s="99">
        <v>11.02617477764691</v>
      </c>
      <c r="S89" s="99">
        <v>11.87677601774843</v>
      </c>
      <c r="T89" s="99">
        <v>11.853001601135889</v>
      </c>
      <c r="U89" s="99">
        <v>11.458380753609324</v>
      </c>
      <c r="V89" s="99">
        <v>11.079058047335721</v>
      </c>
      <c r="W89" s="99">
        <v>11.0970930905081</v>
      </c>
      <c r="X89" s="99">
        <v>9.5929740589021062</v>
      </c>
      <c r="Y89" s="99">
        <v>8.6590660028596638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7.5106807750263895</v>
      </c>
      <c r="F90" s="102">
        <v>7.3255847277800417</v>
      </c>
      <c r="G90" s="102">
        <v>7.3891872000231027</v>
      </c>
      <c r="H90" s="102">
        <v>7.2406552014135404</v>
      </c>
      <c r="I90" s="102">
        <v>7.0493327504047079</v>
      </c>
      <c r="J90" s="102">
        <v>6.7636997186535366</v>
      </c>
      <c r="K90" s="102">
        <v>6.4962181914259558</v>
      </c>
      <c r="L90" s="102">
        <v>5.8063940787704773</v>
      </c>
      <c r="M90" s="102">
        <v>4.8867160125094573</v>
      </c>
      <c r="N90" s="102">
        <v>4.5017928557617974</v>
      </c>
      <c r="O90" s="102">
        <v>4.1388314719575003</v>
      </c>
      <c r="P90" s="102">
        <v>4.9199250370893601</v>
      </c>
      <c r="Q90" s="102">
        <v>0</v>
      </c>
      <c r="R90" s="102">
        <v>4.3414355584558582</v>
      </c>
      <c r="S90" s="102">
        <v>4.8323607384424285</v>
      </c>
      <c r="T90" s="102">
        <v>4.9393460779354239</v>
      </c>
      <c r="U90" s="102">
        <v>4.7658138799039307</v>
      </c>
      <c r="V90" s="102">
        <v>4.8850093564449253</v>
      </c>
      <c r="W90" s="102">
        <v>4.3720207952216636</v>
      </c>
      <c r="X90" s="102">
        <v>4.045363632466362</v>
      </c>
      <c r="Y90" s="102">
        <v>3.221090514825601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7.8699122191344895</v>
      </c>
      <c r="F91" s="105">
        <v>7.5695206966861841</v>
      </c>
      <c r="G91" s="105">
        <v>8.1597747661023234</v>
      </c>
      <c r="H91" s="105">
        <v>7.3353864677695864</v>
      </c>
      <c r="I91" s="105">
        <v>7.361398729543339</v>
      </c>
      <c r="J91" s="105">
        <v>7.3254095033422715</v>
      </c>
      <c r="K91" s="105">
        <v>6.8198583250536648</v>
      </c>
      <c r="L91" s="105">
        <v>6.3728698814356246</v>
      </c>
      <c r="M91" s="105">
        <v>6.5619468075177974</v>
      </c>
      <c r="N91" s="105">
        <v>6.3349165607142357</v>
      </c>
      <c r="O91" s="105">
        <v>6.0806892999892641</v>
      </c>
      <c r="P91" s="105">
        <v>6.451719288752761</v>
      </c>
      <c r="Q91" s="105">
        <v>0</v>
      </c>
      <c r="R91" s="105">
        <v>6.6847392191910497</v>
      </c>
      <c r="S91" s="105">
        <v>7.0444152793060022</v>
      </c>
      <c r="T91" s="105">
        <v>6.9136555232004655</v>
      </c>
      <c r="U91" s="105">
        <v>6.6925668737053954</v>
      </c>
      <c r="V91" s="105">
        <v>6.194048690890793</v>
      </c>
      <c r="W91" s="105">
        <v>6.7250722952864335</v>
      </c>
      <c r="X91" s="105">
        <v>5.5476104264357442</v>
      </c>
      <c r="Y91" s="105">
        <v>5.4379754880340645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15.314812616517573</v>
      </c>
      <c r="D96" s="102">
        <v>15.191952964316958</v>
      </c>
      <c r="E96" s="102">
        <v>15.583851125518409</v>
      </c>
      <c r="F96" s="102">
        <v>15.114288794255625</v>
      </c>
      <c r="G96" s="102">
        <v>15.042425211160639</v>
      </c>
      <c r="H96" s="102">
        <v>15.236418008102923</v>
      </c>
      <c r="I96" s="102">
        <v>14.320213951857369</v>
      </c>
      <c r="J96" s="102">
        <v>13.662553848544503</v>
      </c>
      <c r="K96" s="102">
        <v>12.998240141975378</v>
      </c>
      <c r="L96" s="102">
        <v>12.892847490452947</v>
      </c>
      <c r="M96" s="102">
        <v>11.490818380180558</v>
      </c>
      <c r="N96" s="102">
        <v>11.007950716467395</v>
      </c>
      <c r="O96" s="102">
        <v>10.614418553679656</v>
      </c>
      <c r="P96" s="102">
        <v>10.893515436033491</v>
      </c>
      <c r="Q96" s="102">
        <v>10.946508977845147</v>
      </c>
      <c r="R96" s="102">
        <v>11.117366079944969</v>
      </c>
      <c r="S96" s="102">
        <v>11.710945115633718</v>
      </c>
      <c r="T96" s="102">
        <v>11.594205632021758</v>
      </c>
      <c r="U96" s="102">
        <v>11.367695009249113</v>
      </c>
      <c r="V96" s="102">
        <v>11.946509651562838</v>
      </c>
      <c r="W96" s="102">
        <v>10.681525990942205</v>
      </c>
      <c r="X96" s="102">
        <v>9.9018329860262764</v>
      </c>
      <c r="Y96" s="102">
        <v>8.2113599120273495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15.594694592986011</v>
      </c>
      <c r="F97" s="105">
        <v>15.12180246233924</v>
      </c>
      <c r="G97" s="105">
        <v>15.046740910767266</v>
      </c>
      <c r="H97" s="105">
        <v>15.237833729474628</v>
      </c>
      <c r="I97" s="105">
        <v>14.323644107630471</v>
      </c>
      <c r="J97" s="105">
        <v>13.669603866078941</v>
      </c>
      <c r="K97" s="105">
        <v>13.0062974601604</v>
      </c>
      <c r="L97" s="105">
        <v>12.902247443593824</v>
      </c>
      <c r="M97" s="105">
        <v>11.501217694152757</v>
      </c>
      <c r="N97" s="105">
        <v>11.013458741785453</v>
      </c>
      <c r="O97" s="105">
        <v>10.614618977515747</v>
      </c>
      <c r="P97" s="105">
        <v>10.8938341752082</v>
      </c>
      <c r="Q97" s="105">
        <v>10.944365573685616</v>
      </c>
      <c r="R97" s="105">
        <v>11.115306735614999</v>
      </c>
      <c r="S97" s="105">
        <v>11.711504661937232</v>
      </c>
      <c r="T97" s="105">
        <v>11.599649191715088</v>
      </c>
      <c r="U97" s="105">
        <v>11.371530893547797</v>
      </c>
      <c r="V97" s="105">
        <v>11.946269248250564</v>
      </c>
      <c r="W97" s="105">
        <v>10.680196423541055</v>
      </c>
      <c r="X97" s="105">
        <v>9.9155728312529163</v>
      </c>
      <c r="Y97" s="105">
        <v>8.2291387599196479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7.6153383770126419</v>
      </c>
      <c r="F98" s="99">
        <v>7.4374480397941474</v>
      </c>
      <c r="G98" s="99">
        <v>7.150089674754561</v>
      </c>
      <c r="H98" s="99">
        <v>7.5705802402456071</v>
      </c>
      <c r="I98" s="99">
        <v>7.0062840712318417</v>
      </c>
      <c r="J98" s="99">
        <v>6.5613409331594408</v>
      </c>
      <c r="K98" s="99">
        <v>6.344954313029409</v>
      </c>
      <c r="L98" s="99">
        <v>6.1529981162774456</v>
      </c>
      <c r="M98" s="99">
        <v>4.9105346067240729</v>
      </c>
      <c r="N98" s="99">
        <v>4.5761116371755248</v>
      </c>
      <c r="O98" s="99">
        <v>4.298832792408442</v>
      </c>
      <c r="P98" s="99">
        <v>4.7120048631933491</v>
      </c>
      <c r="Q98" s="99">
        <v>4.4381908857680212</v>
      </c>
      <c r="R98" s="99">
        <v>4.3759572646691494</v>
      </c>
      <c r="S98" s="99">
        <v>4.7639543361307979</v>
      </c>
      <c r="T98" s="99">
        <v>4.8330615377298232</v>
      </c>
      <c r="U98" s="99">
        <v>4.730182699456515</v>
      </c>
      <c r="V98" s="99">
        <v>5.270345520058382</v>
      </c>
      <c r="W98" s="99">
        <v>4.2034115620010652</v>
      </c>
      <c r="X98" s="99">
        <v>4.1853352369359831</v>
      </c>
      <c r="Y98" s="99">
        <v>3.0540971449857159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7.97935621597337</v>
      </c>
      <c r="F99" s="99">
        <v>7.684354422545093</v>
      </c>
      <c r="G99" s="99">
        <v>7.8966512360127057</v>
      </c>
      <c r="H99" s="99">
        <v>7.6672534892290178</v>
      </c>
      <c r="I99" s="99">
        <v>7.3173600363986271</v>
      </c>
      <c r="J99" s="99">
        <v>7.1082629329194971</v>
      </c>
      <c r="K99" s="99">
        <v>6.6613431471309905</v>
      </c>
      <c r="L99" s="99">
        <v>6.7492493273163738</v>
      </c>
      <c r="M99" s="99">
        <v>6.5906830874286859</v>
      </c>
      <c r="N99" s="99">
        <v>6.437347104609926</v>
      </c>
      <c r="O99" s="99">
        <v>6.3157861851073047</v>
      </c>
      <c r="P99" s="99">
        <v>6.1818293120148509</v>
      </c>
      <c r="Q99" s="99">
        <v>6.5061746879175955</v>
      </c>
      <c r="R99" s="99">
        <v>6.7393494709458484</v>
      </c>
      <c r="S99" s="99">
        <v>6.9475503258064331</v>
      </c>
      <c r="T99" s="99">
        <v>6.7665876539852619</v>
      </c>
      <c r="U99" s="99">
        <v>6.6413481940912824</v>
      </c>
      <c r="V99" s="99">
        <v>6.6759237281921813</v>
      </c>
      <c r="W99" s="99">
        <v>6.476784861539989</v>
      </c>
      <c r="X99" s="99">
        <v>5.7302375943169324</v>
      </c>
      <c r="Y99" s="99">
        <v>5.1750416149339316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7.4158272018803908</v>
      </c>
      <c r="D100" s="123">
        <v>7.2974651814529352</v>
      </c>
      <c r="E100" s="123">
        <v>7.5103750354605685</v>
      </c>
      <c r="F100" s="123">
        <v>7.341738809025947</v>
      </c>
      <c r="G100" s="123">
        <v>7.3563776259519837</v>
      </c>
      <c r="H100" s="123">
        <v>7.696680188639867</v>
      </c>
      <c r="I100" s="123">
        <v>6.8310165342923348</v>
      </c>
      <c r="J100" s="123">
        <v>7.0762231747867466</v>
      </c>
      <c r="K100" s="123">
        <v>7.1635166603636327</v>
      </c>
      <c r="L100" s="123">
        <v>7.4316031320352591</v>
      </c>
      <c r="M100" s="123">
        <v>6.509760614571924</v>
      </c>
      <c r="N100" s="123">
        <v>6.8028596189935842</v>
      </c>
      <c r="O100" s="123">
        <v>6.689457793274471</v>
      </c>
      <c r="P100" s="123">
        <v>5.9046571914544348</v>
      </c>
      <c r="Q100" s="123">
        <v>6.1883639085311106</v>
      </c>
      <c r="R100" s="123">
        <v>6.2336429976629724</v>
      </c>
      <c r="S100" s="123">
        <v>6.1703738438465168</v>
      </c>
      <c r="T100" s="123">
        <v>5.8851810658245896</v>
      </c>
      <c r="U100" s="123">
        <v>5.6694919296671902</v>
      </c>
      <c r="V100" s="123">
        <v>6.0035304405724847</v>
      </c>
      <c r="W100" s="123">
        <v>6.959255594860168</v>
      </c>
      <c r="X100" s="123">
        <v>5.7447302637331852</v>
      </c>
      <c r="Y100" s="123">
        <v>5.5896478428955172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7.1927013316588004</v>
      </c>
      <c r="D101" s="99">
        <v>7.32552413129262</v>
      </c>
      <c r="E101" s="99">
        <v>7.3815031807877105</v>
      </c>
      <c r="F101" s="99">
        <v>7.3130467717079046</v>
      </c>
      <c r="G101" s="99">
        <v>7.4756358007137012</v>
      </c>
      <c r="H101" s="99">
        <v>7.5308952677778613</v>
      </c>
      <c r="I101" s="99">
        <v>6.8661076003024171</v>
      </c>
      <c r="J101" s="99">
        <v>7.2012210123557834</v>
      </c>
      <c r="K101" s="99">
        <v>7.4708585553900919</v>
      </c>
      <c r="L101" s="99">
        <v>7.1710863727370606</v>
      </c>
      <c r="M101" s="99">
        <v>6.9288504298652125</v>
      </c>
      <c r="N101" s="99">
        <v>6.2875811924752902</v>
      </c>
      <c r="O101" s="99">
        <v>5.7916393192121349</v>
      </c>
      <c r="P101" s="99">
        <v>6.851118728268017</v>
      </c>
      <c r="Q101" s="99">
        <v>5.6997778320668147</v>
      </c>
      <c r="R101" s="99">
        <v>6.3913723860178244</v>
      </c>
      <c r="S101" s="99">
        <v>5.9779818081969189</v>
      </c>
      <c r="T101" s="99">
        <v>6.47059520947374</v>
      </c>
      <c r="U101" s="99">
        <v>6.4943194219118547</v>
      </c>
      <c r="V101" s="99">
        <v>7.7199326290089649</v>
      </c>
      <c r="W101" s="99">
        <v>6.6281059452334894</v>
      </c>
      <c r="X101" s="99">
        <v>4.8045685955816353</v>
      </c>
      <c r="Y101" s="99">
        <v>5.7932230287147348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7.8223978186607805</v>
      </c>
      <c r="D102" s="99">
        <v>7.2689255585863082</v>
      </c>
      <c r="E102" s="99">
        <v>7.1590447069498824</v>
      </c>
      <c r="F102" s="99">
        <v>8.3133610763424315</v>
      </c>
      <c r="G102" s="99">
        <v>6.4123285398600869</v>
      </c>
      <c r="H102" s="99">
        <v>7.5943425818948587</v>
      </c>
      <c r="I102" s="99">
        <v>7.5905557594353441</v>
      </c>
      <c r="J102" s="99">
        <v>5.9233817576496621</v>
      </c>
      <c r="K102" s="99">
        <v>1.7359684564212192</v>
      </c>
      <c r="L102" s="99">
        <v>5.7933537778238664</v>
      </c>
      <c r="M102" s="99">
        <v>7.3363742630330062</v>
      </c>
      <c r="N102" s="99">
        <v>7.4628790278490138</v>
      </c>
      <c r="O102" s="99">
        <v>5.4240010921395463</v>
      </c>
      <c r="P102" s="99">
        <v>7.9851922144845888</v>
      </c>
      <c r="Q102" s="99">
        <v>6.5713529328252962</v>
      </c>
      <c r="R102" s="99">
        <v>5.0688732280820137</v>
      </c>
      <c r="S102" s="99">
        <v>5.2709465134008218</v>
      </c>
      <c r="T102" s="99">
        <v>6.4654665564273133</v>
      </c>
      <c r="U102" s="99">
        <v>5.7308562372278216</v>
      </c>
      <c r="V102" s="99">
        <v>6.9740910835754395</v>
      </c>
      <c r="W102" s="99">
        <v>5.9799236146245986</v>
      </c>
      <c r="X102" s="99">
        <v>5.0737508339607045</v>
      </c>
      <c r="Y102" s="99">
        <v>5.6649631422017057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7.3866330635003612</v>
      </c>
      <c r="D103" s="110">
        <v>7.2977175777581014</v>
      </c>
      <c r="E103" s="110">
        <v>7.5233529409232149</v>
      </c>
      <c r="F103" s="110">
        <v>7.3093139671648855</v>
      </c>
      <c r="G103" s="110">
        <v>7.3668011800209214</v>
      </c>
      <c r="H103" s="110">
        <v>7.7051530854791963</v>
      </c>
      <c r="I103" s="110">
        <v>6.8296145554072059</v>
      </c>
      <c r="J103" s="110">
        <v>7.0893610429644216</v>
      </c>
      <c r="K103" s="110">
        <v>7.3612150439320514</v>
      </c>
      <c r="L103" s="110">
        <v>7.4887939071962899</v>
      </c>
      <c r="M103" s="110">
        <v>6.4413123917460657</v>
      </c>
      <c r="N103" s="110">
        <v>6.7693484645265301</v>
      </c>
      <c r="O103" s="110">
        <v>6.7816465093365768</v>
      </c>
      <c r="P103" s="110">
        <v>5.7477450572726507</v>
      </c>
      <c r="Q103" s="110">
        <v>6.1984456646187409</v>
      </c>
      <c r="R103" s="110">
        <v>6.2273800024250487</v>
      </c>
      <c r="S103" s="110">
        <v>6.2010991153582573</v>
      </c>
      <c r="T103" s="110">
        <v>5.8445789776850798</v>
      </c>
      <c r="U103" s="110">
        <v>5.6483937162400819</v>
      </c>
      <c r="V103" s="110">
        <v>5.9438982895474766</v>
      </c>
      <c r="W103" s="110">
        <v>6.9635717049158323</v>
      </c>
      <c r="X103" s="110">
        <v>5.7483692247148124</v>
      </c>
      <c r="Y103" s="110">
        <v>5.5883962813390884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136.25464145081975</v>
      </c>
      <c r="D124" s="118">
        <f t="shared" si="42"/>
        <v>130.7472307925311</v>
      </c>
      <c r="E124" s="118">
        <f t="shared" si="42"/>
        <v>130.83710062293437</v>
      </c>
      <c r="F124" s="118">
        <f t="shared" si="42"/>
        <v>124.7309980827699</v>
      </c>
      <c r="G124" s="118">
        <f t="shared" si="42"/>
        <v>122.28497156290864</v>
      </c>
      <c r="H124" s="118">
        <f t="shared" si="42"/>
        <v>116.67071963894016</v>
      </c>
      <c r="I124" s="118">
        <f t="shared" si="42"/>
        <v>114.62390997394624</v>
      </c>
      <c r="J124" s="118">
        <f t="shared" si="42"/>
        <v>114.09132373048737</v>
      </c>
      <c r="K124" s="118">
        <f t="shared" si="42"/>
        <v>110.63454685547423</v>
      </c>
      <c r="L124" s="118">
        <f t="shared" si="42"/>
        <v>121.9268244464366</v>
      </c>
      <c r="M124" s="118">
        <f t="shared" si="42"/>
        <v>107.70648736657272</v>
      </c>
      <c r="N124" s="118">
        <f t="shared" si="42"/>
        <v>111.08894517612575</v>
      </c>
      <c r="O124" s="118">
        <f t="shared" si="42"/>
        <v>111.4947110022466</v>
      </c>
      <c r="P124" s="118">
        <f t="shared" si="42"/>
        <v>93.585542369947021</v>
      </c>
      <c r="Q124" s="118">
        <f t="shared" si="42"/>
        <v>93.94975987571587</v>
      </c>
      <c r="R124" s="118">
        <f t="shared" ref="R124:V124" si="43">R125+R128+R130+R139</f>
        <v>95.765487721099348</v>
      </c>
      <c r="S124" s="118">
        <f t="shared" si="43"/>
        <v>94.343943630216287</v>
      </c>
      <c r="T124" s="118">
        <f t="shared" si="43"/>
        <v>86.451213798604613</v>
      </c>
      <c r="U124" s="118">
        <f t="shared" si="43"/>
        <v>80.863390358742279</v>
      </c>
      <c r="V124" s="118">
        <f t="shared" si="43"/>
        <v>77.804823517866893</v>
      </c>
      <c r="W124" s="118">
        <f t="shared" ref="W124:Y124" si="44">W125+W128+W130+W139</f>
        <v>75.708062998105035</v>
      </c>
      <c r="X124" s="118">
        <f t="shared" si="44"/>
        <v>55.934612549189957</v>
      </c>
      <c r="Y124" s="118">
        <f t="shared" si="44"/>
        <v>38.288122326935436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113.31749679283463</v>
      </c>
      <c r="D125" s="123">
        <f t="shared" si="45"/>
        <v>108.01284095806281</v>
      </c>
      <c r="E125" s="123">
        <f t="shared" si="45"/>
        <v>107.64502058952317</v>
      </c>
      <c r="F125" s="123">
        <f t="shared" si="45"/>
        <v>102.46287259807785</v>
      </c>
      <c r="G125" s="123">
        <f t="shared" si="45"/>
        <v>99.203912642909103</v>
      </c>
      <c r="H125" s="123">
        <f t="shared" si="45"/>
        <v>94.466017962264516</v>
      </c>
      <c r="I125" s="123">
        <f t="shared" si="45"/>
        <v>93.143306586336607</v>
      </c>
      <c r="J125" s="123">
        <f t="shared" si="45"/>
        <v>92.778853529459653</v>
      </c>
      <c r="K125" s="123">
        <f t="shared" si="45"/>
        <v>90.528565081710127</v>
      </c>
      <c r="L125" s="123">
        <f t="shared" si="45"/>
        <v>101.36682517316932</v>
      </c>
      <c r="M125" s="123">
        <f t="shared" si="45"/>
        <v>89.849891658967337</v>
      </c>
      <c r="N125" s="123">
        <f t="shared" si="45"/>
        <v>92.925494022730319</v>
      </c>
      <c r="O125" s="123">
        <f t="shared" si="45"/>
        <v>93.448774351353379</v>
      </c>
      <c r="P125" s="123">
        <f t="shared" si="45"/>
        <v>76.878158339359075</v>
      </c>
      <c r="Q125" s="123">
        <f t="shared" si="45"/>
        <v>76.37134767242901</v>
      </c>
      <c r="R125" s="123">
        <f t="shared" ref="R125:V125" si="46">SUM(R126:R127)</f>
        <v>77.438249265156728</v>
      </c>
      <c r="S125" s="123">
        <f t="shared" si="46"/>
        <v>75.221936462617776</v>
      </c>
      <c r="T125" s="123">
        <f t="shared" si="46"/>
        <v>67.966875142676443</v>
      </c>
      <c r="U125" s="123">
        <f t="shared" si="46"/>
        <v>63.003734461886474</v>
      </c>
      <c r="V125" s="123">
        <f t="shared" si="46"/>
        <v>59.37316644526922</v>
      </c>
      <c r="W125" s="123">
        <f t="shared" ref="W125:Y125" si="47">SUM(W126:W127)</f>
        <v>57.005231597101016</v>
      </c>
      <c r="X125" s="123">
        <f t="shared" si="47"/>
        <v>40.195813071648175</v>
      </c>
      <c r="Y125" s="123">
        <f t="shared" si="47"/>
        <v>24.261465623041971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112.8343425600163</v>
      </c>
      <c r="D126" s="99">
        <v>107.56760875704174</v>
      </c>
      <c r="E126" s="99">
        <v>107.20598283165768</v>
      </c>
      <c r="F126" s="99">
        <v>102.05416562056608</v>
      </c>
      <c r="G126" s="99">
        <v>98.815721099330446</v>
      </c>
      <c r="H126" s="99">
        <v>94.098967421247167</v>
      </c>
      <c r="I126" s="99">
        <v>92.796493804983101</v>
      </c>
      <c r="J126" s="99">
        <v>92.437630878188827</v>
      </c>
      <c r="K126" s="99">
        <v>90.197976206919364</v>
      </c>
      <c r="L126" s="99">
        <v>100.99034698416361</v>
      </c>
      <c r="M126" s="99">
        <v>89.534877481290749</v>
      </c>
      <c r="N126" s="99">
        <v>92.596911594143094</v>
      </c>
      <c r="O126" s="99">
        <v>93.118996988248711</v>
      </c>
      <c r="P126" s="99">
        <v>76.618532970136428</v>
      </c>
      <c r="Q126" s="99">
        <v>76.110541207817931</v>
      </c>
      <c r="R126" s="99">
        <v>77.171895219032166</v>
      </c>
      <c r="S126" s="99">
        <v>74.962580756515877</v>
      </c>
      <c r="T126" s="99">
        <v>67.734715342076584</v>
      </c>
      <c r="U126" s="99">
        <v>62.787521525652515</v>
      </c>
      <c r="V126" s="99">
        <v>59.168615704463321</v>
      </c>
      <c r="W126" s="99">
        <v>56.810063549041701</v>
      </c>
      <c r="X126" s="99">
        <v>40.060321321004089</v>
      </c>
      <c r="Y126" s="99">
        <v>24.180819740695028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0.48315423281833192</v>
      </c>
      <c r="D127" s="99">
        <v>0.44523220102106403</v>
      </c>
      <c r="E127" s="99">
        <v>0.43903775786548754</v>
      </c>
      <c r="F127" s="99">
        <v>0.4087069775117716</v>
      </c>
      <c r="G127" s="99">
        <v>0.38819154357865593</v>
      </c>
      <c r="H127" s="99">
        <v>0.36705054101735235</v>
      </c>
      <c r="I127" s="99">
        <v>0.34681278135350219</v>
      </c>
      <c r="J127" s="99">
        <v>0.34122265127081991</v>
      </c>
      <c r="K127" s="99">
        <v>0.3305888747907626</v>
      </c>
      <c r="L127" s="99">
        <v>0.37647818900571572</v>
      </c>
      <c r="M127" s="99">
        <v>0.31501417767659257</v>
      </c>
      <c r="N127" s="99">
        <v>0.32858242858722569</v>
      </c>
      <c r="O127" s="99">
        <v>0.32977736310466982</v>
      </c>
      <c r="P127" s="99">
        <v>0.25962536922265272</v>
      </c>
      <c r="Q127" s="99">
        <v>0.26080646461108226</v>
      </c>
      <c r="R127" s="99">
        <v>0.26635404612455732</v>
      </c>
      <c r="S127" s="99">
        <v>0.25935570610189534</v>
      </c>
      <c r="T127" s="99">
        <v>0.23215980059986435</v>
      </c>
      <c r="U127" s="99">
        <v>0.21621293623395987</v>
      </c>
      <c r="V127" s="99">
        <v>0.20455074080590219</v>
      </c>
      <c r="W127" s="99">
        <v>0.19516804805931601</v>
      </c>
      <c r="X127" s="99">
        <v>0.13549175064408242</v>
      </c>
      <c r="Y127" s="99">
        <v>8.0645882346941838E-2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3.9438219444115477E-2</v>
      </c>
      <c r="F128" s="123">
        <f t="shared" si="48"/>
        <v>8.5216785892139796E-2</v>
      </c>
      <c r="G128" s="123">
        <f t="shared" si="48"/>
        <v>0.10988850078388383</v>
      </c>
      <c r="H128" s="123">
        <f t="shared" si="48"/>
        <v>0.13083762713265296</v>
      </c>
      <c r="I128" s="123">
        <f t="shared" si="48"/>
        <v>0.12378547267565773</v>
      </c>
      <c r="J128" s="123">
        <f t="shared" si="48"/>
        <v>0.11287223874434403</v>
      </c>
      <c r="K128" s="123">
        <f t="shared" si="48"/>
        <v>0.14821733783017382</v>
      </c>
      <c r="L128" s="123">
        <f t="shared" si="48"/>
        <v>0.19445109911119141</v>
      </c>
      <c r="M128" s="123">
        <f t="shared" si="48"/>
        <v>0.18850226712673246</v>
      </c>
      <c r="N128" s="123">
        <f t="shared" si="48"/>
        <v>0.2183149647744021</v>
      </c>
      <c r="O128" s="123">
        <f t="shared" si="48"/>
        <v>0.32743819438491895</v>
      </c>
      <c r="P128" s="123">
        <f t="shared" si="48"/>
        <v>0.28184748400650644</v>
      </c>
      <c r="Q128" s="123">
        <f t="shared" si="48"/>
        <v>0.73761066719367097</v>
      </c>
      <c r="R128" s="123">
        <f t="shared" si="48"/>
        <v>0.88999424301225094</v>
      </c>
      <c r="S128" s="123">
        <f t="shared" si="48"/>
        <v>1.0197236411020638</v>
      </c>
      <c r="T128" s="123">
        <f t="shared" si="48"/>
        <v>1.0896767539747354</v>
      </c>
      <c r="U128" s="123">
        <f t="shared" si="48"/>
        <v>0.97723456689925192</v>
      </c>
      <c r="V128" s="123">
        <f t="shared" si="48"/>
        <v>0.89586984381687407</v>
      </c>
      <c r="W128" s="123">
        <f t="shared" si="48"/>
        <v>0.57935621791168557</v>
      </c>
      <c r="X128" s="123">
        <f t="shared" si="48"/>
        <v>0.41834927703379804</v>
      </c>
      <c r="Y128" s="123">
        <f t="shared" si="48"/>
        <v>0.24623613530762467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3.9438219444115477E-2</v>
      </c>
      <c r="F129" s="99">
        <f>RES_hhdet_in_tesh!F129/RES_summary!F$21</f>
        <v>8.5216785892139796E-2</v>
      </c>
      <c r="G129" s="99">
        <f>RES_hhdet_in_tesh!G129/RES_summary!G$21</f>
        <v>0.10988850078388383</v>
      </c>
      <c r="H129" s="99">
        <f>RES_hhdet_in_tesh!H129/RES_summary!H$21</f>
        <v>0.13083762713265296</v>
      </c>
      <c r="I129" s="99">
        <f>RES_hhdet_in_tesh!I129/RES_summary!I$21</f>
        <v>0.12378547267565773</v>
      </c>
      <c r="J129" s="99">
        <f>RES_hhdet_in_tesh!J129/RES_summary!J$21</f>
        <v>0.11287223874434403</v>
      </c>
      <c r="K129" s="99">
        <f>RES_hhdet_in_tesh!K129/RES_summary!K$21</f>
        <v>0.14821733783017382</v>
      </c>
      <c r="L129" s="99">
        <f>RES_hhdet_in_tesh!L129/RES_summary!L$21</f>
        <v>0.19445109911119141</v>
      </c>
      <c r="M129" s="99">
        <f>RES_hhdet_in_tesh!M129/RES_summary!M$21</f>
        <v>0.18850226712673246</v>
      </c>
      <c r="N129" s="99">
        <f>RES_hhdet_in_tesh!N129/RES_summary!N$21</f>
        <v>0.2183149647744021</v>
      </c>
      <c r="O129" s="99">
        <f>RES_hhdet_in_tesh!O129/RES_summary!O$21</f>
        <v>0.32743819438491895</v>
      </c>
      <c r="P129" s="99">
        <f>RES_hhdet_in_tesh!P129/RES_summary!P$21</f>
        <v>0.28184748400650644</v>
      </c>
      <c r="Q129" s="99">
        <f>RES_hhdet_in_tesh!Q129/RES_summary!Q$21</f>
        <v>0.73761066719367097</v>
      </c>
      <c r="R129" s="99">
        <f>RES_hhdet_in_tesh!R129/RES_summary!R$21</f>
        <v>0.88999424301225094</v>
      </c>
      <c r="S129" s="99">
        <f>RES_hhdet_in_tesh!S129/RES_summary!S$21</f>
        <v>1.0197236411020638</v>
      </c>
      <c r="T129" s="99">
        <f>RES_hhdet_in_tesh!T129/RES_summary!T$21</f>
        <v>1.0896767539747354</v>
      </c>
      <c r="U129" s="99">
        <f>RES_hhdet_in_tesh!U129/RES_summary!U$21</f>
        <v>0.97723456689925192</v>
      </c>
      <c r="V129" s="99">
        <f>RES_hhdet_in_tesh!V129/RES_summary!V$21</f>
        <v>0.89586984381687407</v>
      </c>
      <c r="W129" s="99">
        <f>RES_hhdet_in_tesh!W129/RES_summary!W$21</f>
        <v>0.57935621791168557</v>
      </c>
      <c r="X129" s="99">
        <f>RES_hhdet_in_tesh!X129/RES_summary!X$21</f>
        <v>0.41834927703379804</v>
      </c>
      <c r="Y129" s="99">
        <f>RES_hhdet_in_tesh!Y129/RES_summary!Y$21</f>
        <v>0.24623613530762467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15.518531544820746</v>
      </c>
      <c r="D130" s="123">
        <v>15.437533311440921</v>
      </c>
      <c r="E130" s="123">
        <v>15.639093114394189</v>
      </c>
      <c r="F130" s="123">
        <v>14.84043170384675</v>
      </c>
      <c r="G130" s="123">
        <v>15.618067258135305</v>
      </c>
      <c r="H130" s="123">
        <v>14.372516489855975</v>
      </c>
      <c r="I130" s="123">
        <v>14.526632907158136</v>
      </c>
      <c r="J130" s="123">
        <v>14.128962221598128</v>
      </c>
      <c r="K130" s="123">
        <v>12.805323615389149</v>
      </c>
      <c r="L130" s="123">
        <v>12.926180529436325</v>
      </c>
      <c r="M130" s="123">
        <v>11.170557944010605</v>
      </c>
      <c r="N130" s="123">
        <v>11.125406327982184</v>
      </c>
      <c r="O130" s="123">
        <v>10.995949309321903</v>
      </c>
      <c r="P130" s="123">
        <v>10.574663244591811</v>
      </c>
      <c r="Q130" s="123">
        <v>10.637590458381927</v>
      </c>
      <c r="R130" s="123">
        <v>11.211253534519246</v>
      </c>
      <c r="S130" s="123">
        <v>11.92456223428634</v>
      </c>
      <c r="T130" s="123">
        <v>11.525059150234203</v>
      </c>
      <c r="U130" s="123">
        <v>11.230583611862105</v>
      </c>
      <c r="V130" s="123">
        <v>11.559117716584801</v>
      </c>
      <c r="W130" s="123">
        <v>11.161462637269789</v>
      </c>
      <c r="X130" s="123">
        <v>9.5734270837831374</v>
      </c>
      <c r="Y130" s="123">
        <v>8.1918998356469288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15.528336491229226</v>
      </c>
      <c r="D131" s="99">
        <v>15.446294271570515</v>
      </c>
      <c r="E131" s="99">
        <v>15.640880512874697</v>
      </c>
      <c r="F131" s="99">
        <v>14.830577464672302</v>
      </c>
      <c r="G131" s="99">
        <v>15.643233684763155</v>
      </c>
      <c r="H131" s="99">
        <v>14.320817878520197</v>
      </c>
      <c r="I131" s="99">
        <v>14.532322117605396</v>
      </c>
      <c r="J131" s="99">
        <v>14.136955767835333</v>
      </c>
      <c r="K131" s="99">
        <v>12.799553480707885</v>
      </c>
      <c r="L131" s="99">
        <v>12.926899716786412</v>
      </c>
      <c r="M131" s="99">
        <v>11.163150404931855</v>
      </c>
      <c r="N131" s="99">
        <v>11.128473868367768</v>
      </c>
      <c r="O131" s="99">
        <v>11.008317858173941</v>
      </c>
      <c r="P131" s="99">
        <v>10.493602879840756</v>
      </c>
      <c r="Q131" s="99">
        <v>10.617448506237347</v>
      </c>
      <c r="R131" s="99">
        <v>11.212650829298527</v>
      </c>
      <c r="S131" s="99">
        <v>11.924564430990209</v>
      </c>
      <c r="T131" s="99">
        <v>11.525064392700232</v>
      </c>
      <c r="U131" s="99">
        <v>11.228725070697639</v>
      </c>
      <c r="V131" s="99">
        <v>11.524634075839966</v>
      </c>
      <c r="W131" s="99">
        <v>11.185739596233242</v>
      </c>
      <c r="X131" s="99">
        <v>9.5668459337078957</v>
      </c>
      <c r="Y131" s="99">
        <v>8.1917941328323245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15.658019487844124</v>
      </c>
      <c r="F132" s="99">
        <v>14.845671097443201</v>
      </c>
      <c r="G132" s="99">
        <v>15.659272463172478</v>
      </c>
      <c r="H132" s="99">
        <v>14.333843543824058</v>
      </c>
      <c r="I132" s="99">
        <v>14.548690673244156</v>
      </c>
      <c r="J132" s="99">
        <v>14.15549356901956</v>
      </c>
      <c r="K132" s="99">
        <v>12.817514279346783</v>
      </c>
      <c r="L132" s="99">
        <v>12.94776696763827</v>
      </c>
      <c r="M132" s="99">
        <v>11.180557231654031</v>
      </c>
      <c r="N132" s="99">
        <v>11.142430987047094</v>
      </c>
      <c r="O132" s="99">
        <v>11.017275964492995</v>
      </c>
      <c r="P132" s="99">
        <v>0</v>
      </c>
      <c r="Q132" s="99">
        <v>10.618168343657265</v>
      </c>
      <c r="R132" s="99">
        <v>11.21465470019881</v>
      </c>
      <c r="S132" s="99">
        <v>11.922542265228376</v>
      </c>
      <c r="T132" s="99">
        <v>11.520005137063285</v>
      </c>
      <c r="U132" s="99">
        <v>11.22184647750213</v>
      </c>
      <c r="V132" s="99">
        <v>11.50682435702538</v>
      </c>
      <c r="W132" s="99">
        <v>11.187601832428919</v>
      </c>
      <c r="X132" s="99">
        <v>9.5746524262575257</v>
      </c>
      <c r="Y132" s="99">
        <v>8.223967844275256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7.6463458668174704</v>
      </c>
      <c r="F133" s="102">
        <v>7.3007914184039473</v>
      </c>
      <c r="G133" s="102">
        <v>7.4430922844950498</v>
      </c>
      <c r="H133" s="102">
        <v>7.1186692067311599</v>
      </c>
      <c r="I133" s="102">
        <v>7.1167214561310397</v>
      </c>
      <c r="J133" s="102">
        <v>6.7966215151982921</v>
      </c>
      <c r="K133" s="102">
        <v>6.2516227595433502</v>
      </c>
      <c r="L133" s="102">
        <v>6.1749954733861827</v>
      </c>
      <c r="M133" s="102">
        <v>4.770850990346351</v>
      </c>
      <c r="N133" s="102">
        <v>4.6303468495109481</v>
      </c>
      <c r="O133" s="102">
        <v>4.4644719400817374</v>
      </c>
      <c r="P133" s="102">
        <v>0</v>
      </c>
      <c r="Q133" s="102">
        <v>4.3043124723578146</v>
      </c>
      <c r="R133" s="102">
        <v>4.4162077661383483</v>
      </c>
      <c r="S133" s="102">
        <v>4.8511775053559854</v>
      </c>
      <c r="T133" s="102">
        <v>4.7999442894950084</v>
      </c>
      <c r="U133" s="102">
        <v>4.6674749283945465</v>
      </c>
      <c r="V133" s="102">
        <v>5.0764280325405293</v>
      </c>
      <c r="W133" s="102">
        <v>4.4069871032712307</v>
      </c>
      <c r="X133" s="102">
        <v>4.0387286512630478</v>
      </c>
      <c r="Y133" s="102">
        <v>3.0530292421524536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8.0116736210266506</v>
      </c>
      <c r="F134" s="105">
        <v>7.5448796790392549</v>
      </c>
      <c r="G134" s="105">
        <v>8.216180178677428</v>
      </c>
      <c r="H134" s="105">
        <v>7.2151743370929005</v>
      </c>
      <c r="I134" s="105">
        <v>7.4319692171131155</v>
      </c>
      <c r="J134" s="105">
        <v>7.3588720538212664</v>
      </c>
      <c r="K134" s="105">
        <v>6.5658915198034311</v>
      </c>
      <c r="L134" s="105">
        <v>6.7727714942520851</v>
      </c>
      <c r="M134" s="105">
        <v>6.4097062413076804</v>
      </c>
      <c r="N134" s="105">
        <v>6.5120841375361458</v>
      </c>
      <c r="O134" s="105">
        <v>6.5528040244112571</v>
      </c>
      <c r="P134" s="105">
        <v>0</v>
      </c>
      <c r="Q134" s="105">
        <v>6.3138558712994524</v>
      </c>
      <c r="R134" s="105">
        <v>6.7984469340604639</v>
      </c>
      <c r="S134" s="105">
        <v>7.071364759872389</v>
      </c>
      <c r="T134" s="105">
        <v>6.7200608475682735</v>
      </c>
      <c r="U134" s="105">
        <v>6.5543715491075849</v>
      </c>
      <c r="V134" s="105">
        <v>6.4303963244848523</v>
      </c>
      <c r="W134" s="105">
        <v>6.7806147291576906</v>
      </c>
      <c r="X134" s="105">
        <v>5.5359237749944787</v>
      </c>
      <c r="Y134" s="105">
        <v>5.1709386021228028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15.314812616517573</v>
      </c>
      <c r="D135" s="102">
        <v>15.191952964316958</v>
      </c>
      <c r="E135" s="102">
        <v>15.583851125518409</v>
      </c>
      <c r="F135" s="102">
        <v>15.114288794255627</v>
      </c>
      <c r="G135" s="102">
        <v>15.042425211160637</v>
      </c>
      <c r="H135" s="102">
        <v>15.236418008102921</v>
      </c>
      <c r="I135" s="102">
        <v>14.320213951857367</v>
      </c>
      <c r="J135" s="102">
        <v>13.662553848544503</v>
      </c>
      <c r="K135" s="102">
        <v>12.998240141975375</v>
      </c>
      <c r="L135" s="102">
        <v>12.892847490452947</v>
      </c>
      <c r="M135" s="102">
        <v>11.490818380180558</v>
      </c>
      <c r="N135" s="102">
        <v>11.007950716467397</v>
      </c>
      <c r="O135" s="102">
        <v>10.614418553679657</v>
      </c>
      <c r="P135" s="102">
        <v>10.893515436033489</v>
      </c>
      <c r="Q135" s="102">
        <v>10.946508977845147</v>
      </c>
      <c r="R135" s="102">
        <v>11.117366079944967</v>
      </c>
      <c r="S135" s="102">
        <v>0</v>
      </c>
      <c r="T135" s="102">
        <v>0</v>
      </c>
      <c r="U135" s="102">
        <v>11.367695009249109</v>
      </c>
      <c r="V135" s="102">
        <v>11.946509651562836</v>
      </c>
      <c r="W135" s="102">
        <v>10.681525990942209</v>
      </c>
      <c r="X135" s="102">
        <v>9.9018329860262781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15.594694592986015</v>
      </c>
      <c r="F136" s="105">
        <v>15.121802462339243</v>
      </c>
      <c r="G136" s="105">
        <v>15.046740910767268</v>
      </c>
      <c r="H136" s="105">
        <v>15.237833729474628</v>
      </c>
      <c r="I136" s="105">
        <v>14.323644107630468</v>
      </c>
      <c r="J136" s="105">
        <v>13.669603866078941</v>
      </c>
      <c r="K136" s="105">
        <v>13.006297460160399</v>
      </c>
      <c r="L136" s="105">
        <v>12.90224744359382</v>
      </c>
      <c r="M136" s="105">
        <v>11.501217694152761</v>
      </c>
      <c r="N136" s="105">
        <v>11.013458741785453</v>
      </c>
      <c r="O136" s="105">
        <v>10.614618977515743</v>
      </c>
      <c r="P136" s="105">
        <v>10.8938341752082</v>
      </c>
      <c r="Q136" s="105">
        <v>10.944365573685616</v>
      </c>
      <c r="R136" s="105">
        <v>11.115306735614993</v>
      </c>
      <c r="S136" s="105">
        <v>0</v>
      </c>
      <c r="T136" s="105">
        <v>0</v>
      </c>
      <c r="U136" s="105">
        <v>11.371530893547799</v>
      </c>
      <c r="V136" s="105">
        <v>11.946269248250564</v>
      </c>
      <c r="W136" s="105">
        <v>10.680196423541055</v>
      </c>
      <c r="X136" s="105">
        <v>9.9155728312529163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7.6153383770126437</v>
      </c>
      <c r="F137" s="99">
        <v>7.4374480397941483</v>
      </c>
      <c r="G137" s="99">
        <v>7.1500896747545628</v>
      </c>
      <c r="H137" s="99">
        <v>7.5705802402456097</v>
      </c>
      <c r="I137" s="99">
        <v>7.0062840712318408</v>
      </c>
      <c r="J137" s="99">
        <v>6.5613409331594408</v>
      </c>
      <c r="K137" s="99">
        <v>6.3449543130294082</v>
      </c>
      <c r="L137" s="99">
        <v>6.1529981162774483</v>
      </c>
      <c r="M137" s="99">
        <v>4.910534606724072</v>
      </c>
      <c r="N137" s="99">
        <v>4.5761116371755257</v>
      </c>
      <c r="O137" s="99">
        <v>4.2988327924084428</v>
      </c>
      <c r="P137" s="99">
        <v>4.7120048631933491</v>
      </c>
      <c r="Q137" s="99">
        <v>4.4381908857680212</v>
      </c>
      <c r="R137" s="99">
        <v>4.3759572646691476</v>
      </c>
      <c r="S137" s="99">
        <v>0</v>
      </c>
      <c r="T137" s="99">
        <v>0</v>
      </c>
      <c r="U137" s="99">
        <v>4.7301826994565168</v>
      </c>
      <c r="V137" s="99">
        <v>5.270345520058382</v>
      </c>
      <c r="W137" s="99">
        <v>4.2034115620010661</v>
      </c>
      <c r="X137" s="99">
        <v>4.185335236935984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7.9793562159733709</v>
      </c>
      <c r="F138" s="99">
        <v>7.684354422545093</v>
      </c>
      <c r="G138" s="99">
        <v>7.8966512360127039</v>
      </c>
      <c r="H138" s="99">
        <v>7.6672534892290178</v>
      </c>
      <c r="I138" s="99">
        <v>7.3173600363986262</v>
      </c>
      <c r="J138" s="99">
        <v>7.1082629329194971</v>
      </c>
      <c r="K138" s="99">
        <v>6.6613431471309905</v>
      </c>
      <c r="L138" s="99">
        <v>6.7492493273163738</v>
      </c>
      <c r="M138" s="99">
        <v>6.5906830874286859</v>
      </c>
      <c r="N138" s="99">
        <v>6.4373471046099251</v>
      </c>
      <c r="O138" s="99">
        <v>6.3157861851073029</v>
      </c>
      <c r="P138" s="99">
        <v>6.1818293120148509</v>
      </c>
      <c r="Q138" s="99">
        <v>6.5061746879175955</v>
      </c>
      <c r="R138" s="99">
        <v>6.7393494709458466</v>
      </c>
      <c r="S138" s="99">
        <v>0</v>
      </c>
      <c r="T138" s="99">
        <v>0</v>
      </c>
      <c r="U138" s="99">
        <v>6.6413481940912833</v>
      </c>
      <c r="V138" s="99">
        <v>6.675923728192183</v>
      </c>
      <c r="W138" s="99">
        <v>6.476784861539989</v>
      </c>
      <c r="X138" s="99">
        <v>5.7302375943169332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7.4186131131643798</v>
      </c>
      <c r="D139" s="123">
        <v>7.2968565230273743</v>
      </c>
      <c r="E139" s="123">
        <v>7.5135486995728851</v>
      </c>
      <c r="F139" s="123">
        <v>7.3424769949531576</v>
      </c>
      <c r="G139" s="123">
        <v>7.3531031610803375</v>
      </c>
      <c r="H139" s="123">
        <v>7.701347559687024</v>
      </c>
      <c r="I139" s="123">
        <v>6.8301850077758424</v>
      </c>
      <c r="J139" s="123">
        <v>7.0706357406852494</v>
      </c>
      <c r="K139" s="123">
        <v>7.15244082054478</v>
      </c>
      <c r="L139" s="123">
        <v>7.4393676447197725</v>
      </c>
      <c r="M139" s="123">
        <v>6.4975354964680303</v>
      </c>
      <c r="N139" s="123">
        <v>6.819729860638823</v>
      </c>
      <c r="O139" s="123">
        <v>6.7225491471863936</v>
      </c>
      <c r="P139" s="123">
        <v>5.8508733019896386</v>
      </c>
      <c r="Q139" s="123">
        <v>6.203211077711277</v>
      </c>
      <c r="R139" s="123">
        <v>6.2259906784111196</v>
      </c>
      <c r="S139" s="123">
        <v>6.1777212922101077</v>
      </c>
      <c r="T139" s="123">
        <v>5.8696027517192482</v>
      </c>
      <c r="U139" s="123">
        <v>5.6518377180944599</v>
      </c>
      <c r="V139" s="123">
        <v>5.9766695121960005</v>
      </c>
      <c r="W139" s="123">
        <v>6.9620125458225512</v>
      </c>
      <c r="X139" s="123">
        <v>5.7470231167248489</v>
      </c>
      <c r="Y139" s="123">
        <v>5.5885207329389122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7.8223978186607805</v>
      </c>
      <c r="D140" s="99">
        <v>7.2689255585863108</v>
      </c>
      <c r="E140" s="99">
        <v>7.1590447069498806</v>
      </c>
      <c r="F140" s="99">
        <v>8.3133610763424297</v>
      </c>
      <c r="G140" s="99">
        <v>6.4123285398600869</v>
      </c>
      <c r="H140" s="99">
        <v>7.5943425818948587</v>
      </c>
      <c r="I140" s="99">
        <v>7.590555759435345</v>
      </c>
      <c r="J140" s="99">
        <v>5.923381757649663</v>
      </c>
      <c r="K140" s="99">
        <v>1.735968456421219</v>
      </c>
      <c r="L140" s="99">
        <v>5.7933537778238664</v>
      </c>
      <c r="M140" s="99">
        <v>7.3363742630330062</v>
      </c>
      <c r="N140" s="99">
        <v>7.4628790278490147</v>
      </c>
      <c r="O140" s="99">
        <v>5.4240010921395472</v>
      </c>
      <c r="P140" s="99">
        <v>7.9851922144845862</v>
      </c>
      <c r="Q140" s="99">
        <v>6.5713529328252971</v>
      </c>
      <c r="R140" s="99">
        <v>5.0688732280820137</v>
      </c>
      <c r="S140" s="99">
        <v>5.2709465134008218</v>
      </c>
      <c r="T140" s="99">
        <v>6.4654665564273124</v>
      </c>
      <c r="U140" s="99">
        <v>5.7308562372278216</v>
      </c>
      <c r="V140" s="99">
        <v>6.9740910835754395</v>
      </c>
      <c r="W140" s="99">
        <v>5.9799236146245969</v>
      </c>
      <c r="X140" s="99">
        <v>5.0737508339607045</v>
      </c>
      <c r="Y140" s="99">
        <v>5.6649631422017057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7.3866330635003594</v>
      </c>
      <c r="D141" s="110">
        <v>7.2977175777581014</v>
      </c>
      <c r="E141" s="110">
        <v>7.5233529409232149</v>
      </c>
      <c r="F141" s="110">
        <v>7.3093139671648872</v>
      </c>
      <c r="G141" s="110">
        <v>7.3668011800209214</v>
      </c>
      <c r="H141" s="110">
        <v>7.7051530854791981</v>
      </c>
      <c r="I141" s="110">
        <v>6.8296145554072067</v>
      </c>
      <c r="J141" s="110">
        <v>7.0893610429644216</v>
      </c>
      <c r="K141" s="110">
        <v>7.3612150439320514</v>
      </c>
      <c r="L141" s="110">
        <v>7.4887939071962917</v>
      </c>
      <c r="M141" s="110">
        <v>6.441312391746064</v>
      </c>
      <c r="N141" s="110">
        <v>6.7693484645265292</v>
      </c>
      <c r="O141" s="110">
        <v>6.7816465093365768</v>
      </c>
      <c r="P141" s="110">
        <v>5.7477450572726507</v>
      </c>
      <c r="Q141" s="110">
        <v>6.1984456646187427</v>
      </c>
      <c r="R141" s="110">
        <v>6.2273800024250505</v>
      </c>
      <c r="S141" s="110">
        <v>6.2010991153582582</v>
      </c>
      <c r="T141" s="110">
        <v>5.8445789776850807</v>
      </c>
      <c r="U141" s="110">
        <v>5.6483937162400828</v>
      </c>
      <c r="V141" s="110">
        <v>5.9438982895474757</v>
      </c>
      <c r="W141" s="110">
        <v>6.9635717049158332</v>
      </c>
      <c r="X141" s="110">
        <v>5.7483692247148133</v>
      </c>
      <c r="Y141" s="110">
        <v>5.5883962813390875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120.32469392515982</v>
      </c>
      <c r="D143" s="118">
        <f t="shared" si="49"/>
        <v>129.39896105534206</v>
      </c>
      <c r="E143" s="118">
        <f t="shared" si="49"/>
        <v>128.87938042465328</v>
      </c>
      <c r="F143" s="118">
        <f t="shared" si="49"/>
        <v>124.75732413247189</v>
      </c>
      <c r="G143" s="118">
        <f t="shared" si="49"/>
        <v>115.72584983235977</v>
      </c>
      <c r="H143" s="118">
        <f t="shared" si="49"/>
        <v>116.74245337772003</v>
      </c>
      <c r="I143" s="118">
        <f t="shared" si="49"/>
        <v>113.75446056282389</v>
      </c>
      <c r="J143" s="118">
        <f t="shared" si="49"/>
        <v>112.16474985503977</v>
      </c>
      <c r="K143" s="118">
        <f t="shared" si="49"/>
        <v>113.13897006094608</v>
      </c>
      <c r="L143" s="118">
        <f t="shared" si="49"/>
        <v>116.2952327328444</v>
      </c>
      <c r="M143" s="118">
        <f t="shared" si="49"/>
        <v>111.92819436857931</v>
      </c>
      <c r="N143" s="118">
        <f t="shared" si="49"/>
        <v>109.99015772877212</v>
      </c>
      <c r="O143" s="118">
        <f t="shared" si="49"/>
        <v>105.8676979120541</v>
      </c>
      <c r="P143" s="118">
        <f t="shared" si="49"/>
        <v>99.227218170600423</v>
      </c>
      <c r="Q143" s="118">
        <f t="shared" si="49"/>
        <v>97.520008544066613</v>
      </c>
      <c r="R143" s="118">
        <f t="shared" ref="R143:V143" si="50">R144+R146+R148+R157</f>
        <v>95.870226108333156</v>
      </c>
      <c r="S143" s="118">
        <f t="shared" si="50"/>
        <v>93.509211827346192</v>
      </c>
      <c r="T143" s="118">
        <f t="shared" si="50"/>
        <v>89.772704995255282</v>
      </c>
      <c r="U143" s="118">
        <f t="shared" si="50"/>
        <v>86.315269814751716</v>
      </c>
      <c r="V143" s="118">
        <f t="shared" si="50"/>
        <v>81.190699621994867</v>
      </c>
      <c r="W143" s="118">
        <f t="shared" ref="W143:Y143" si="51">W144+W146+W148+W157</f>
        <v>69.007766718033267</v>
      </c>
      <c r="X143" s="118">
        <f t="shared" si="51"/>
        <v>61.031374827222514</v>
      </c>
      <c r="Y143" s="118">
        <f t="shared" si="51"/>
        <v>45.500050987026931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97.591302501525149</v>
      </c>
      <c r="D144" s="123">
        <f t="shared" si="52"/>
        <v>106.91015374747984</v>
      </c>
      <c r="E144" s="123">
        <f t="shared" si="52"/>
        <v>105.44981399646379</v>
      </c>
      <c r="F144" s="123">
        <f t="shared" si="52"/>
        <v>102.01619436729865</v>
      </c>
      <c r="G144" s="123">
        <f t="shared" si="52"/>
        <v>93.014618844297388</v>
      </c>
      <c r="H144" s="123">
        <f t="shared" si="52"/>
        <v>93.416787721122631</v>
      </c>
      <c r="I144" s="123">
        <f t="shared" si="52"/>
        <v>92.220108140022717</v>
      </c>
      <c r="J144" s="123">
        <f t="shared" si="52"/>
        <v>91.041844365089602</v>
      </c>
      <c r="K144" s="123">
        <f t="shared" si="52"/>
        <v>92.549185175611115</v>
      </c>
      <c r="L144" s="123">
        <f t="shared" si="52"/>
        <v>95.405115482767187</v>
      </c>
      <c r="M144" s="123">
        <f t="shared" si="52"/>
        <v>93.332250612060761</v>
      </c>
      <c r="N144" s="123">
        <f t="shared" si="52"/>
        <v>91.433416303091875</v>
      </c>
      <c r="O144" s="123">
        <f t="shared" si="52"/>
        <v>87.507036693015365</v>
      </c>
      <c r="P144" s="123">
        <f t="shared" si="52"/>
        <v>81.524094391511539</v>
      </c>
      <c r="Q144" s="123">
        <f t="shared" si="52"/>
        <v>78.327587171670089</v>
      </c>
      <c r="R144" s="123">
        <f t="shared" si="52"/>
        <v>76.420652987641404</v>
      </c>
      <c r="S144" s="123">
        <f t="shared" si="52"/>
        <v>73.540113696481484</v>
      </c>
      <c r="T144" s="123">
        <f t="shared" si="52"/>
        <v>69.715890391099336</v>
      </c>
      <c r="U144" s="123">
        <f t="shared" si="52"/>
        <v>66.61763925603006</v>
      </c>
      <c r="V144" s="123">
        <f t="shared" si="52"/>
        <v>60.864267919851578</v>
      </c>
      <c r="W144" s="123">
        <f t="shared" si="52"/>
        <v>48.787276021600434</v>
      </c>
      <c r="X144" s="123">
        <f t="shared" si="52"/>
        <v>42.534445314728806</v>
      </c>
      <c r="Y144" s="123">
        <f t="shared" si="52"/>
        <v>29.240516755231752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97.591302501525149</v>
      </c>
      <c r="D145" s="99">
        <v>106.91015374747984</v>
      </c>
      <c r="E145" s="99">
        <v>105.44981399646379</v>
      </c>
      <c r="F145" s="99">
        <v>102.01619436729865</v>
      </c>
      <c r="G145" s="99">
        <v>93.014618844297388</v>
      </c>
      <c r="H145" s="99">
        <v>93.416787721122631</v>
      </c>
      <c r="I145" s="99">
        <v>92.220108140022717</v>
      </c>
      <c r="J145" s="99">
        <v>91.041844365089602</v>
      </c>
      <c r="K145" s="99">
        <v>92.549185175611115</v>
      </c>
      <c r="L145" s="99">
        <v>95.405115482767187</v>
      </c>
      <c r="M145" s="99">
        <v>93.332250612060761</v>
      </c>
      <c r="N145" s="99">
        <v>91.433416303091875</v>
      </c>
      <c r="O145" s="99">
        <v>87.507036693015365</v>
      </c>
      <c r="P145" s="99">
        <v>81.524094391511539</v>
      </c>
      <c r="Q145" s="99">
        <v>78.327587171670089</v>
      </c>
      <c r="R145" s="99">
        <v>76.420652987641404</v>
      </c>
      <c r="S145" s="99">
        <v>73.540113696481484</v>
      </c>
      <c r="T145" s="99">
        <v>69.715890391099336</v>
      </c>
      <c r="U145" s="99">
        <v>66.61763925603006</v>
      </c>
      <c r="V145" s="99">
        <v>60.864267919851578</v>
      </c>
      <c r="W145" s="99">
        <v>48.787276021600434</v>
      </c>
      <c r="X145" s="99">
        <v>42.534445314728806</v>
      </c>
      <c r="Y145" s="99">
        <v>29.240516755231752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0.33089215627924534</v>
      </c>
      <c r="F146" s="123">
        <f t="shared" si="53"/>
        <v>0.28430294153345798</v>
      </c>
      <c r="G146" s="123">
        <f t="shared" si="53"/>
        <v>0.31558625289520947</v>
      </c>
      <c r="H146" s="123">
        <f t="shared" si="53"/>
        <v>0.38785623809026004</v>
      </c>
      <c r="I146" s="123">
        <f t="shared" si="53"/>
        <v>0.38365500298848176</v>
      </c>
      <c r="J146" s="123">
        <f t="shared" si="53"/>
        <v>0.38916325327615209</v>
      </c>
      <c r="K146" s="123">
        <f t="shared" si="53"/>
        <v>0.43869312607715266</v>
      </c>
      <c r="L146" s="123">
        <f t="shared" si="53"/>
        <v>0.55671711973600757</v>
      </c>
      <c r="M146" s="123">
        <f t="shared" si="53"/>
        <v>0.60610883796304083</v>
      </c>
      <c r="N146" s="123">
        <f t="shared" si="53"/>
        <v>0.72847577402908359</v>
      </c>
      <c r="O146" s="123">
        <f t="shared" si="53"/>
        <v>1.0235913128902621</v>
      </c>
      <c r="P146" s="123">
        <f t="shared" si="53"/>
        <v>0.95877121406223509</v>
      </c>
      <c r="Q146" s="123">
        <f t="shared" si="53"/>
        <v>2.0429298699460605</v>
      </c>
      <c r="R146" s="123">
        <f t="shared" si="53"/>
        <v>2.1064875392556037</v>
      </c>
      <c r="S146" s="123">
        <f t="shared" si="53"/>
        <v>2.0803817083099543</v>
      </c>
      <c r="T146" s="123">
        <f t="shared" si="53"/>
        <v>2.5922420112246769</v>
      </c>
      <c r="U146" s="123">
        <f t="shared" si="53"/>
        <v>2.6776689154069047</v>
      </c>
      <c r="V146" s="123">
        <f t="shared" si="53"/>
        <v>2.4033114659468673</v>
      </c>
      <c r="W146" s="123">
        <f t="shared" si="53"/>
        <v>2.5771263965670683</v>
      </c>
      <c r="X146" s="123">
        <f t="shared" si="53"/>
        <v>2.8449273507283239</v>
      </c>
      <c r="Y146" s="123">
        <f t="shared" si="53"/>
        <v>2.4566851689445874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</v>
      </c>
      <c r="E147" s="99">
        <f>RES_hhdet_in_tesh!E147/RES_summary!E$21</f>
        <v>0.33089215627924534</v>
      </c>
      <c r="F147" s="99">
        <f>RES_hhdet_in_tesh!F147/RES_summary!F$21</f>
        <v>0.28430294153345798</v>
      </c>
      <c r="G147" s="99">
        <f>RES_hhdet_in_tesh!G147/RES_summary!G$21</f>
        <v>0.31558625289520947</v>
      </c>
      <c r="H147" s="99">
        <f>RES_hhdet_in_tesh!H147/RES_summary!H$21</f>
        <v>0.38785623809026004</v>
      </c>
      <c r="I147" s="99">
        <f>RES_hhdet_in_tesh!I147/RES_summary!I$21</f>
        <v>0.38365500298848176</v>
      </c>
      <c r="J147" s="99">
        <f>RES_hhdet_in_tesh!J147/RES_summary!J$21</f>
        <v>0.38916325327615209</v>
      </c>
      <c r="K147" s="99">
        <f>RES_hhdet_in_tesh!K147/RES_summary!K$21</f>
        <v>0.43869312607715266</v>
      </c>
      <c r="L147" s="99">
        <f>RES_hhdet_in_tesh!L147/RES_summary!L$21</f>
        <v>0.55671711973600757</v>
      </c>
      <c r="M147" s="99">
        <f>RES_hhdet_in_tesh!M147/RES_summary!M$21</f>
        <v>0.60610883796304083</v>
      </c>
      <c r="N147" s="99">
        <f>RES_hhdet_in_tesh!N147/RES_summary!N$21</f>
        <v>0.72847577402908359</v>
      </c>
      <c r="O147" s="99">
        <f>RES_hhdet_in_tesh!O147/RES_summary!O$21</f>
        <v>1.0235913128902621</v>
      </c>
      <c r="P147" s="99">
        <f>RES_hhdet_in_tesh!P147/RES_summary!P$21</f>
        <v>0.95877121406223509</v>
      </c>
      <c r="Q147" s="99">
        <f>RES_hhdet_in_tesh!Q147/RES_summary!Q$21</f>
        <v>2.0429298699460605</v>
      </c>
      <c r="R147" s="99">
        <f>RES_hhdet_in_tesh!R147/RES_summary!R$21</f>
        <v>2.1064875392556037</v>
      </c>
      <c r="S147" s="99">
        <f>RES_hhdet_in_tesh!S147/RES_summary!S$21</f>
        <v>2.0803817083099543</v>
      </c>
      <c r="T147" s="99">
        <f>RES_hhdet_in_tesh!T147/RES_summary!T$21</f>
        <v>2.5922420112246769</v>
      </c>
      <c r="U147" s="99">
        <f>RES_hhdet_in_tesh!U147/RES_summary!U$21</f>
        <v>2.6776689154069047</v>
      </c>
      <c r="V147" s="99">
        <f>RES_hhdet_in_tesh!V147/RES_summary!V$21</f>
        <v>2.4033114659468673</v>
      </c>
      <c r="W147" s="99">
        <f>RES_hhdet_in_tesh!W147/RES_summary!W$21</f>
        <v>2.5771263965670683</v>
      </c>
      <c r="X147" s="99">
        <f>RES_hhdet_in_tesh!X147/RES_summary!X$21</f>
        <v>2.8449273507283239</v>
      </c>
      <c r="Y147" s="99">
        <f>RES_hhdet_in_tesh!Y147/RES_summary!Y$21</f>
        <v>2.4566851689445874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15.314812616517573</v>
      </c>
      <c r="D148" s="123">
        <v>15.191952964316958</v>
      </c>
      <c r="E148" s="123">
        <v>15.585083073590829</v>
      </c>
      <c r="F148" s="123">
        <v>15.114398670546828</v>
      </c>
      <c r="G148" s="123">
        <v>15.042497634180174</v>
      </c>
      <c r="H148" s="123">
        <v>15.236463769521658</v>
      </c>
      <c r="I148" s="123">
        <v>14.320456188511715</v>
      </c>
      <c r="J148" s="123">
        <v>13.66313515891987</v>
      </c>
      <c r="K148" s="123">
        <v>12.999198915065479</v>
      </c>
      <c r="L148" s="123">
        <v>12.894201979908781</v>
      </c>
      <c r="M148" s="123">
        <v>11.492248226340935</v>
      </c>
      <c r="N148" s="123">
        <v>11.008503374073685</v>
      </c>
      <c r="O148" s="123">
        <v>10.614437321664308</v>
      </c>
      <c r="P148" s="123">
        <v>10.893555993353221</v>
      </c>
      <c r="Q148" s="123">
        <v>10.946289067953821</v>
      </c>
      <c r="R148" s="123">
        <v>11.117121731045575</v>
      </c>
      <c r="S148" s="123">
        <v>11.711017372654537</v>
      </c>
      <c r="T148" s="123">
        <v>11.594971299052986</v>
      </c>
      <c r="U148" s="123">
        <v>11.368125211701413</v>
      </c>
      <c r="V148" s="123">
        <v>11.946484244607484</v>
      </c>
      <c r="W148" s="123">
        <v>10.681363165108468</v>
      </c>
      <c r="X148" s="123">
        <v>9.9049726924859218</v>
      </c>
      <c r="Y148" s="123">
        <v>8.214327757381648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15.314812616517573</v>
      </c>
      <c r="D153" s="102">
        <v>15.191952964316958</v>
      </c>
      <c r="E153" s="102">
        <v>15.583851125518411</v>
      </c>
      <c r="F153" s="102">
        <v>15.114288794255627</v>
      </c>
      <c r="G153" s="102">
        <v>15.042425211160642</v>
      </c>
      <c r="H153" s="102">
        <v>15.236418008102923</v>
      </c>
      <c r="I153" s="102">
        <v>14.320213951857367</v>
      </c>
      <c r="J153" s="102">
        <v>13.662553848544505</v>
      </c>
      <c r="K153" s="102">
        <v>12.998240141975375</v>
      </c>
      <c r="L153" s="102">
        <v>12.892847490452944</v>
      </c>
      <c r="M153" s="102">
        <v>11.49081838018056</v>
      </c>
      <c r="N153" s="102">
        <v>11.007950716467397</v>
      </c>
      <c r="O153" s="102">
        <v>10.614418553679656</v>
      </c>
      <c r="P153" s="102">
        <v>10.893515436033487</v>
      </c>
      <c r="Q153" s="102">
        <v>10.94650897784515</v>
      </c>
      <c r="R153" s="102">
        <v>11.117366079944969</v>
      </c>
      <c r="S153" s="102">
        <v>11.710945115633718</v>
      </c>
      <c r="T153" s="102">
        <v>11.59420563202176</v>
      </c>
      <c r="U153" s="102">
        <v>11.367695009249109</v>
      </c>
      <c r="V153" s="102">
        <v>11.946509651562838</v>
      </c>
      <c r="W153" s="102">
        <v>10.681525990942205</v>
      </c>
      <c r="X153" s="102">
        <v>9.9018329860262781</v>
      </c>
      <c r="Y153" s="102">
        <v>8.2113599120273459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15.594694592986011</v>
      </c>
      <c r="F154" s="105">
        <v>15.121802462339243</v>
      </c>
      <c r="G154" s="105">
        <v>15.046740910767266</v>
      </c>
      <c r="H154" s="105">
        <v>15.23783372947463</v>
      </c>
      <c r="I154" s="105">
        <v>14.323644107630463</v>
      </c>
      <c r="J154" s="105">
        <v>13.669603866078942</v>
      </c>
      <c r="K154" s="105">
        <v>13.0062974601604</v>
      </c>
      <c r="L154" s="105">
        <v>12.902247443593819</v>
      </c>
      <c r="M154" s="105">
        <v>11.501217694152761</v>
      </c>
      <c r="N154" s="105">
        <v>11.013458741785453</v>
      </c>
      <c r="O154" s="105">
        <v>10.614618977515747</v>
      </c>
      <c r="P154" s="105">
        <v>10.893834175208202</v>
      </c>
      <c r="Q154" s="105">
        <v>10.944365573685616</v>
      </c>
      <c r="R154" s="105">
        <v>11.115306735614997</v>
      </c>
      <c r="S154" s="105">
        <v>11.711504661937227</v>
      </c>
      <c r="T154" s="105">
        <v>11.599649191715086</v>
      </c>
      <c r="U154" s="105">
        <v>11.371530893547796</v>
      </c>
      <c r="V154" s="105">
        <v>11.946269248250559</v>
      </c>
      <c r="W154" s="105">
        <v>10.680196423541052</v>
      </c>
      <c r="X154" s="105">
        <v>9.9155728312529163</v>
      </c>
      <c r="Y154" s="105">
        <v>8.2291387599196462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7.6153383770126437</v>
      </c>
      <c r="F155" s="99">
        <v>7.43744803979415</v>
      </c>
      <c r="G155" s="99">
        <v>7.150089674754561</v>
      </c>
      <c r="H155" s="99">
        <v>7.5705802402456115</v>
      </c>
      <c r="I155" s="99">
        <v>7.0062840712318408</v>
      </c>
      <c r="J155" s="99">
        <v>6.5613409331594408</v>
      </c>
      <c r="K155" s="99">
        <v>6.3449543130294099</v>
      </c>
      <c r="L155" s="99">
        <v>6.1529981162774474</v>
      </c>
      <c r="M155" s="99">
        <v>4.9105346067240738</v>
      </c>
      <c r="N155" s="99">
        <v>4.5761116371755239</v>
      </c>
      <c r="O155" s="99">
        <v>4.2988327924084428</v>
      </c>
      <c r="P155" s="99">
        <v>4.71200486319335</v>
      </c>
      <c r="Q155" s="99">
        <v>4.4381908857680203</v>
      </c>
      <c r="R155" s="99">
        <v>4.3759572646691476</v>
      </c>
      <c r="S155" s="99">
        <v>4.7639543361307961</v>
      </c>
      <c r="T155" s="99">
        <v>4.8330615377298241</v>
      </c>
      <c r="U155" s="99">
        <v>4.7301826994565168</v>
      </c>
      <c r="V155" s="99">
        <v>5.270345520058382</v>
      </c>
      <c r="W155" s="99">
        <v>4.2034115620010652</v>
      </c>
      <c r="X155" s="99">
        <v>4.1853352369359831</v>
      </c>
      <c r="Y155" s="99">
        <v>3.0540971449857155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7.9793562159733726</v>
      </c>
      <c r="F156" s="99">
        <v>7.684354422545093</v>
      </c>
      <c r="G156" s="99">
        <v>7.8966512360127057</v>
      </c>
      <c r="H156" s="99">
        <v>7.6672534892290205</v>
      </c>
      <c r="I156" s="99">
        <v>7.3173600363986235</v>
      </c>
      <c r="J156" s="99">
        <v>7.1082629329194962</v>
      </c>
      <c r="K156" s="99">
        <v>6.6613431471309923</v>
      </c>
      <c r="L156" s="99">
        <v>6.7492493273163738</v>
      </c>
      <c r="M156" s="99">
        <v>6.5906830874286868</v>
      </c>
      <c r="N156" s="99">
        <v>6.4373471046099278</v>
      </c>
      <c r="O156" s="99">
        <v>6.3157861851073029</v>
      </c>
      <c r="P156" s="99">
        <v>6.1818293120148526</v>
      </c>
      <c r="Q156" s="99">
        <v>6.5061746879175963</v>
      </c>
      <c r="R156" s="99">
        <v>6.7393494709458475</v>
      </c>
      <c r="S156" s="99">
        <v>6.9475503258064331</v>
      </c>
      <c r="T156" s="99">
        <v>6.7665876539852619</v>
      </c>
      <c r="U156" s="99">
        <v>6.6413481940912806</v>
      </c>
      <c r="V156" s="99">
        <v>6.6759237281921813</v>
      </c>
      <c r="W156" s="99">
        <v>6.4767848615399881</v>
      </c>
      <c r="X156" s="99">
        <v>5.7302375943169324</v>
      </c>
      <c r="Y156" s="99">
        <v>5.1750416149339324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7.4185788071171039</v>
      </c>
      <c r="D157" s="123">
        <v>7.2968543435452711</v>
      </c>
      <c r="E157" s="123">
        <v>7.5135911983194275</v>
      </c>
      <c r="F157" s="123">
        <v>7.3424281530929569</v>
      </c>
      <c r="G157" s="123">
        <v>7.353147100986984</v>
      </c>
      <c r="H157" s="123">
        <v>7.7013456489854608</v>
      </c>
      <c r="I157" s="123">
        <v>6.8302412313009917</v>
      </c>
      <c r="J157" s="123">
        <v>7.0706070777541452</v>
      </c>
      <c r="K157" s="123">
        <v>7.1518928441923295</v>
      </c>
      <c r="L157" s="123">
        <v>7.4391981504324169</v>
      </c>
      <c r="M157" s="123">
        <v>6.4975866922145862</v>
      </c>
      <c r="N157" s="123">
        <v>6.8197622775774773</v>
      </c>
      <c r="O157" s="123">
        <v>6.7226325844841615</v>
      </c>
      <c r="P157" s="123">
        <v>5.8507965716734338</v>
      </c>
      <c r="Q157" s="123">
        <v>6.2032024344966512</v>
      </c>
      <c r="R157" s="123">
        <v>6.2259638503905661</v>
      </c>
      <c r="S157" s="123">
        <v>6.1776990499002098</v>
      </c>
      <c r="T157" s="123">
        <v>5.8696012938782767</v>
      </c>
      <c r="U157" s="123">
        <v>5.6518364316133383</v>
      </c>
      <c r="V157" s="123">
        <v>5.9766359915889335</v>
      </c>
      <c r="W157" s="123">
        <v>6.9620011347572968</v>
      </c>
      <c r="X157" s="123">
        <v>5.7470294692794637</v>
      </c>
      <c r="Y157" s="123">
        <v>5.5885213054689471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7.8223978186607805</v>
      </c>
      <c r="D158" s="99">
        <v>7.2689255585863091</v>
      </c>
      <c r="E158" s="99">
        <v>7.1590447069498824</v>
      </c>
      <c r="F158" s="99">
        <v>8.3133610763424279</v>
      </c>
      <c r="G158" s="99">
        <v>6.4123285398600878</v>
      </c>
      <c r="H158" s="99">
        <v>7.5943425818948587</v>
      </c>
      <c r="I158" s="99">
        <v>7.590555759435345</v>
      </c>
      <c r="J158" s="99">
        <v>5.9233817576496621</v>
      </c>
      <c r="K158" s="99">
        <v>1.735968456421219</v>
      </c>
      <c r="L158" s="99">
        <v>5.7933537778238682</v>
      </c>
      <c r="M158" s="99">
        <v>7.3363742630330062</v>
      </c>
      <c r="N158" s="99">
        <v>7.4628790278490147</v>
      </c>
      <c r="O158" s="99">
        <v>5.4240010921395463</v>
      </c>
      <c r="P158" s="99">
        <v>7.9851922144845888</v>
      </c>
      <c r="Q158" s="99">
        <v>6.5713529328252944</v>
      </c>
      <c r="R158" s="99">
        <v>5.0688732280820137</v>
      </c>
      <c r="S158" s="99">
        <v>5.2709465134008218</v>
      </c>
      <c r="T158" s="99">
        <v>6.4654665564273124</v>
      </c>
      <c r="U158" s="99">
        <v>5.7308562372278216</v>
      </c>
      <c r="V158" s="99">
        <v>6.9740910835754404</v>
      </c>
      <c r="W158" s="99">
        <v>5.9799236146245986</v>
      </c>
      <c r="X158" s="99">
        <v>5.0737508339607054</v>
      </c>
      <c r="Y158" s="99">
        <v>5.6649631422017066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7.3866330635003612</v>
      </c>
      <c r="D159" s="110">
        <v>7.2977175777581014</v>
      </c>
      <c r="E159" s="110">
        <v>7.5233529409232158</v>
      </c>
      <c r="F159" s="110">
        <v>7.3093139671648855</v>
      </c>
      <c r="G159" s="110">
        <v>7.3668011800209214</v>
      </c>
      <c r="H159" s="110">
        <v>7.7051530854791954</v>
      </c>
      <c r="I159" s="110">
        <v>6.8296145554072067</v>
      </c>
      <c r="J159" s="110">
        <v>7.0893610429644216</v>
      </c>
      <c r="K159" s="110">
        <v>7.3612150439320496</v>
      </c>
      <c r="L159" s="110">
        <v>7.4887939071962917</v>
      </c>
      <c r="M159" s="110">
        <v>6.4413123917460657</v>
      </c>
      <c r="N159" s="110">
        <v>6.7693484645265301</v>
      </c>
      <c r="O159" s="110">
        <v>6.7816465093365759</v>
      </c>
      <c r="P159" s="110">
        <v>5.7477450572726525</v>
      </c>
      <c r="Q159" s="110">
        <v>6.1984456646187409</v>
      </c>
      <c r="R159" s="110">
        <v>6.2273800024250505</v>
      </c>
      <c r="S159" s="110">
        <v>6.2010991153582582</v>
      </c>
      <c r="T159" s="110">
        <v>5.8445789776850807</v>
      </c>
      <c r="U159" s="110">
        <v>5.6483937162400828</v>
      </c>
      <c r="V159" s="110">
        <v>5.9438982895474783</v>
      </c>
      <c r="W159" s="110">
        <v>6.9635717049158323</v>
      </c>
      <c r="X159" s="110">
        <v>5.7483692247148142</v>
      </c>
      <c r="Y159" s="110">
        <v>5.5883962813390875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137.31169527436239</v>
      </c>
      <c r="D161" s="118">
        <f t="shared" si="54"/>
        <v>126.83522661255833</v>
      </c>
      <c r="E161" s="118">
        <f t="shared" si="54"/>
        <v>131.82653634673073</v>
      </c>
      <c r="F161" s="118">
        <f t="shared" si="54"/>
        <v>126.14170915307653</v>
      </c>
      <c r="G161" s="118">
        <f t="shared" si="54"/>
        <v>121.44807977538936</v>
      </c>
      <c r="H161" s="118">
        <f t="shared" si="54"/>
        <v>125.45607067753306</v>
      </c>
      <c r="I161" s="118">
        <f t="shared" si="54"/>
        <v>114.12874550782098</v>
      </c>
      <c r="J161" s="118">
        <f t="shared" si="54"/>
        <v>112.34096065100304</v>
      </c>
      <c r="K161" s="118">
        <f t="shared" si="54"/>
        <v>0</v>
      </c>
      <c r="L161" s="118">
        <f t="shared" si="54"/>
        <v>123.38863967242057</v>
      </c>
      <c r="M161" s="118">
        <f t="shared" si="54"/>
        <v>104.1114958292311</v>
      </c>
      <c r="N161" s="118">
        <f t="shared" si="54"/>
        <v>109.19598357241118</v>
      </c>
      <c r="O161" s="118">
        <f t="shared" si="54"/>
        <v>111.00659519405217</v>
      </c>
      <c r="P161" s="118">
        <f t="shared" si="54"/>
        <v>91.420852090345974</v>
      </c>
      <c r="Q161" s="118">
        <f t="shared" si="54"/>
        <v>91.280073238305278</v>
      </c>
      <c r="R161" s="118">
        <f t="shared" ref="R161:V161" si="55">R162+R164+R166+R175</f>
        <v>104.40426347554379</v>
      </c>
      <c r="S161" s="118">
        <f t="shared" si="55"/>
        <v>98.53250012135176</v>
      </c>
      <c r="T161" s="118">
        <f t="shared" si="55"/>
        <v>86.288369961191506</v>
      </c>
      <c r="U161" s="118">
        <f t="shared" si="55"/>
        <v>84.235111963445362</v>
      </c>
      <c r="V161" s="118">
        <f t="shared" si="55"/>
        <v>81.918414486878504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114.57824542137276</v>
      </c>
      <c r="D162" s="123">
        <f t="shared" si="57"/>
        <v>104.34641927415284</v>
      </c>
      <c r="E162" s="123">
        <f t="shared" si="57"/>
        <v>108.53001883013823</v>
      </c>
      <c r="F162" s="123">
        <f t="shared" si="57"/>
        <v>103.41159148508555</v>
      </c>
      <c r="G162" s="123">
        <f t="shared" si="57"/>
        <v>98.744478066949398</v>
      </c>
      <c r="H162" s="123">
        <f t="shared" si="57"/>
        <v>102.14132107158582</v>
      </c>
      <c r="I162" s="123">
        <f t="shared" si="57"/>
        <v>92.60489074689103</v>
      </c>
      <c r="J162" s="123">
        <f t="shared" si="57"/>
        <v>91.235601083200635</v>
      </c>
      <c r="K162" s="123">
        <f t="shared" si="57"/>
        <v>0</v>
      </c>
      <c r="L162" s="123">
        <f t="shared" si="57"/>
        <v>102.50662382317633</v>
      </c>
      <c r="M162" s="123">
        <f t="shared" si="57"/>
        <v>85.534744915698468</v>
      </c>
      <c r="N162" s="123">
        <f t="shared" si="57"/>
        <v>90.656204200230775</v>
      </c>
      <c r="O162" s="123">
        <f t="shared" si="57"/>
        <v>92.669085917271346</v>
      </c>
      <c r="P162" s="123">
        <f t="shared" si="57"/>
        <v>73.736027479767202</v>
      </c>
      <c r="Q162" s="123">
        <f t="shared" si="57"/>
        <v>72.138282330382836</v>
      </c>
      <c r="R162" s="123">
        <f t="shared" si="57"/>
        <v>85.028853906509312</v>
      </c>
      <c r="S162" s="123">
        <f t="shared" si="57"/>
        <v>78.634769753780645</v>
      </c>
      <c r="T162" s="123">
        <f t="shared" si="57"/>
        <v>66.313346665599198</v>
      </c>
      <c r="U162" s="123">
        <f t="shared" si="57"/>
        <v>64.614902907719568</v>
      </c>
      <c r="V162" s="123">
        <f t="shared" si="57"/>
        <v>61.649079846650558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114.57824542137276</v>
      </c>
      <c r="D163" s="110">
        <v>104.34641927415284</v>
      </c>
      <c r="E163" s="110">
        <v>108.53001883013823</v>
      </c>
      <c r="F163" s="110">
        <v>103.41159148508555</v>
      </c>
      <c r="G163" s="110">
        <v>98.744478066949398</v>
      </c>
      <c r="H163" s="110">
        <v>102.14132107158582</v>
      </c>
      <c r="I163" s="110">
        <v>92.60489074689103</v>
      </c>
      <c r="J163" s="110">
        <v>91.235601083200635</v>
      </c>
      <c r="K163" s="110">
        <v>0</v>
      </c>
      <c r="L163" s="110">
        <v>102.50662382317633</v>
      </c>
      <c r="M163" s="110">
        <v>85.534744915698468</v>
      </c>
      <c r="N163" s="110">
        <v>90.656204200230775</v>
      </c>
      <c r="O163" s="110">
        <v>92.669085917271346</v>
      </c>
      <c r="P163" s="110">
        <v>73.736027479767202</v>
      </c>
      <c r="Q163" s="110">
        <v>72.138282330382836</v>
      </c>
      <c r="R163" s="110">
        <v>85.028853906509312</v>
      </c>
      <c r="S163" s="110">
        <v>78.634769753780645</v>
      </c>
      <c r="T163" s="110">
        <v>66.313346665599198</v>
      </c>
      <c r="U163" s="110">
        <v>64.614902907719568</v>
      </c>
      <c r="V163" s="110">
        <v>61.649079846650558</v>
      </c>
      <c r="W163" s="110">
        <v>0</v>
      </c>
      <c r="X163" s="110">
        <v>0</v>
      </c>
      <c r="Y163" s="110">
        <v>0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0.19788793215529582</v>
      </c>
      <c r="F164" s="123">
        <f t="shared" si="58"/>
        <v>0.27319270939620577</v>
      </c>
      <c r="G164" s="123">
        <f t="shared" si="58"/>
        <v>0.30789504336831919</v>
      </c>
      <c r="H164" s="123">
        <f t="shared" si="58"/>
        <v>0.37694355722279205</v>
      </c>
      <c r="I164" s="123">
        <f t="shared" si="58"/>
        <v>0.37318004329407001</v>
      </c>
      <c r="J164" s="123">
        <f t="shared" si="58"/>
        <v>0.37081339465132834</v>
      </c>
      <c r="K164" s="123">
        <f t="shared" si="58"/>
        <v>0</v>
      </c>
      <c r="L164" s="123">
        <f t="shared" si="58"/>
        <v>0.54941259384049612</v>
      </c>
      <c r="M164" s="123">
        <f t="shared" si="58"/>
        <v>0.58691519737144893</v>
      </c>
      <c r="N164" s="123">
        <f t="shared" si="58"/>
        <v>0.71162919102515676</v>
      </c>
      <c r="O164" s="123">
        <f t="shared" si="58"/>
        <v>1.0006167199401546</v>
      </c>
      <c r="P164" s="123">
        <f t="shared" si="58"/>
        <v>0.94016794190383313</v>
      </c>
      <c r="Q164" s="123">
        <f t="shared" si="58"/>
        <v>1.9923141756655738</v>
      </c>
      <c r="R164" s="123">
        <f t="shared" si="58"/>
        <v>2.032332813145985</v>
      </c>
      <c r="S164" s="123">
        <f t="shared" si="58"/>
        <v>2.0089136433681185</v>
      </c>
      <c r="T164" s="123">
        <f t="shared" si="58"/>
        <v>2.5104206292782818</v>
      </c>
      <c r="U164" s="123">
        <f t="shared" si="58"/>
        <v>2.6002405297042706</v>
      </c>
      <c r="V164" s="123">
        <f t="shared" si="58"/>
        <v>2.3459769062822793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</v>
      </c>
      <c r="E165" s="99">
        <f>RES_hhdet_in_tesh!E165/RES_summary!E$21</f>
        <v>0.19788793215529582</v>
      </c>
      <c r="F165" s="99">
        <f>RES_hhdet_in_tesh!F165/RES_summary!F$21</f>
        <v>0.27319270939620577</v>
      </c>
      <c r="G165" s="99">
        <f>RES_hhdet_in_tesh!G165/RES_summary!G$21</f>
        <v>0.30789504336831919</v>
      </c>
      <c r="H165" s="99">
        <f>RES_hhdet_in_tesh!H165/RES_summary!H$21</f>
        <v>0.37694355722279205</v>
      </c>
      <c r="I165" s="99">
        <f>RES_hhdet_in_tesh!I165/RES_summary!I$21</f>
        <v>0.37318004329407001</v>
      </c>
      <c r="J165" s="99">
        <f>RES_hhdet_in_tesh!J165/RES_summary!J$21</f>
        <v>0.37081339465132834</v>
      </c>
      <c r="K165" s="99">
        <f>RES_hhdet_in_tesh!K165/RES_summary!K$21</f>
        <v>0</v>
      </c>
      <c r="L165" s="99">
        <f>RES_hhdet_in_tesh!L165/RES_summary!L$21</f>
        <v>0.54941259384049612</v>
      </c>
      <c r="M165" s="99">
        <f>RES_hhdet_in_tesh!M165/RES_summary!M$21</f>
        <v>0.58691519737144893</v>
      </c>
      <c r="N165" s="99">
        <f>RES_hhdet_in_tesh!N165/RES_summary!N$21</f>
        <v>0.71162919102515676</v>
      </c>
      <c r="O165" s="99">
        <f>RES_hhdet_in_tesh!O165/RES_summary!O$21</f>
        <v>1.0006167199401546</v>
      </c>
      <c r="P165" s="99">
        <f>RES_hhdet_in_tesh!P165/RES_summary!P$21</f>
        <v>0.94016794190383313</v>
      </c>
      <c r="Q165" s="99">
        <f>RES_hhdet_in_tesh!Q165/RES_summary!Q$21</f>
        <v>1.9923141756655738</v>
      </c>
      <c r="R165" s="99">
        <f>RES_hhdet_in_tesh!R165/RES_summary!R$21</f>
        <v>2.032332813145985</v>
      </c>
      <c r="S165" s="99">
        <f>RES_hhdet_in_tesh!S165/RES_summary!S$21</f>
        <v>2.0089136433681185</v>
      </c>
      <c r="T165" s="99">
        <f>RES_hhdet_in_tesh!T165/RES_summary!T$21</f>
        <v>2.5104206292782818</v>
      </c>
      <c r="U165" s="99">
        <f>RES_hhdet_in_tesh!U165/RES_summary!U$21</f>
        <v>2.6002405297042706</v>
      </c>
      <c r="V165" s="99">
        <f>RES_hhdet_in_tesh!V165/RES_summary!V$21</f>
        <v>2.3459769062822793</v>
      </c>
      <c r="W165" s="99">
        <f>RES_hhdet_in_tesh!W165/RES_summary!W$21</f>
        <v>0</v>
      </c>
      <c r="X165" s="99">
        <f>RES_hhdet_in_tesh!X165/RES_summary!X$21</f>
        <v>0</v>
      </c>
      <c r="Y165" s="99">
        <f>RES_hhdet_in_tesh!Y165/RES_summary!Y$21</f>
        <v>0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15.314812616517573</v>
      </c>
      <c r="D166" s="123">
        <v>15.191952964316958</v>
      </c>
      <c r="E166" s="123">
        <v>15.585084395423525</v>
      </c>
      <c r="F166" s="123">
        <v>15.114399746235597</v>
      </c>
      <c r="G166" s="123">
        <v>15.042497052931068</v>
      </c>
      <c r="H166" s="123">
        <v>15.236463731161573</v>
      </c>
      <c r="I166" s="123">
        <v>14.320456240638162</v>
      </c>
      <c r="J166" s="123">
        <v>13.663123273037669</v>
      </c>
      <c r="K166" s="123">
        <v>0</v>
      </c>
      <c r="L166" s="123">
        <v>12.894204596214264</v>
      </c>
      <c r="M166" s="123">
        <v>11.492245514028028</v>
      </c>
      <c r="N166" s="123">
        <v>11.008503823612307</v>
      </c>
      <c r="O166" s="123">
        <v>10.614437308781289</v>
      </c>
      <c r="P166" s="123">
        <v>10.893555987882037</v>
      </c>
      <c r="Q166" s="123">
        <v>10.946289113566323</v>
      </c>
      <c r="R166" s="123">
        <v>11.117121536323387</v>
      </c>
      <c r="S166" s="123">
        <v>11.711017410343993</v>
      </c>
      <c r="T166" s="123">
        <v>11.594971736613848</v>
      </c>
      <c r="U166" s="123">
        <v>11.368125397138831</v>
      </c>
      <c r="V166" s="123">
        <v>11.946484178364186</v>
      </c>
      <c r="W166" s="123">
        <v>0</v>
      </c>
      <c r="X166" s="123">
        <v>0</v>
      </c>
      <c r="Y166" s="123">
        <v>0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15.314812616517573</v>
      </c>
      <c r="D171" s="102">
        <v>15.191952964316958</v>
      </c>
      <c r="E171" s="102">
        <v>15.583851125518411</v>
      </c>
      <c r="F171" s="102">
        <v>15.114288794255627</v>
      </c>
      <c r="G171" s="102">
        <v>15.042425211160639</v>
      </c>
      <c r="H171" s="102">
        <v>15.236418008102921</v>
      </c>
      <c r="I171" s="102">
        <v>14.320213951857367</v>
      </c>
      <c r="J171" s="102">
        <v>13.662553848544505</v>
      </c>
      <c r="K171" s="102">
        <v>0</v>
      </c>
      <c r="L171" s="102">
        <v>12.892847490452946</v>
      </c>
      <c r="M171" s="102">
        <v>11.490818380180556</v>
      </c>
      <c r="N171" s="102">
        <v>11.007950716467395</v>
      </c>
      <c r="O171" s="102">
        <v>10.614418553679656</v>
      </c>
      <c r="P171" s="102">
        <v>10.893515436033487</v>
      </c>
      <c r="Q171" s="102">
        <v>10.94650897784515</v>
      </c>
      <c r="R171" s="102">
        <v>11.117366079944969</v>
      </c>
      <c r="S171" s="102">
        <v>11.710945115633717</v>
      </c>
      <c r="T171" s="102">
        <v>11.59420563202176</v>
      </c>
      <c r="U171" s="102">
        <v>11.367695009249109</v>
      </c>
      <c r="V171" s="102">
        <v>11.946509651562836</v>
      </c>
      <c r="W171" s="102">
        <v>0</v>
      </c>
      <c r="X171" s="102">
        <v>0</v>
      </c>
      <c r="Y171" s="102">
        <v>0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15.594694592986018</v>
      </c>
      <c r="F172" s="105">
        <v>15.121802462339243</v>
      </c>
      <c r="G172" s="105">
        <v>15.046740910767271</v>
      </c>
      <c r="H172" s="105">
        <v>15.237833729474628</v>
      </c>
      <c r="I172" s="105">
        <v>14.323644107630468</v>
      </c>
      <c r="J172" s="105">
        <v>13.669603866078941</v>
      </c>
      <c r="K172" s="105">
        <v>0</v>
      </c>
      <c r="L172" s="105">
        <v>12.902247443593819</v>
      </c>
      <c r="M172" s="105">
        <v>11.501217694152757</v>
      </c>
      <c r="N172" s="105">
        <v>11.013458741785449</v>
      </c>
      <c r="O172" s="105">
        <v>10.614618977515747</v>
      </c>
      <c r="P172" s="105">
        <v>10.893834175208202</v>
      </c>
      <c r="Q172" s="105">
        <v>10.944365573685614</v>
      </c>
      <c r="R172" s="105">
        <v>11.115306735614997</v>
      </c>
      <c r="S172" s="105">
        <v>11.711504661937234</v>
      </c>
      <c r="T172" s="105">
        <v>11.599649191715086</v>
      </c>
      <c r="U172" s="105">
        <v>11.371530893547799</v>
      </c>
      <c r="V172" s="105">
        <v>11.946269248250564</v>
      </c>
      <c r="W172" s="105">
        <v>0</v>
      </c>
      <c r="X172" s="105">
        <v>0</v>
      </c>
      <c r="Y172" s="105">
        <v>0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7.6153383770126437</v>
      </c>
      <c r="F173" s="99">
        <v>7.4374480397941474</v>
      </c>
      <c r="G173" s="99">
        <v>7.1500896747545628</v>
      </c>
      <c r="H173" s="99">
        <v>7.5705802402456088</v>
      </c>
      <c r="I173" s="99">
        <v>7.0062840712318391</v>
      </c>
      <c r="J173" s="99">
        <v>6.5613409331594408</v>
      </c>
      <c r="K173" s="99">
        <v>0</v>
      </c>
      <c r="L173" s="99">
        <v>6.1529981162774492</v>
      </c>
      <c r="M173" s="99">
        <v>4.9105346067240738</v>
      </c>
      <c r="N173" s="99">
        <v>4.5761116371755239</v>
      </c>
      <c r="O173" s="99">
        <v>4.2988327924084428</v>
      </c>
      <c r="P173" s="99">
        <v>4.71200486319335</v>
      </c>
      <c r="Q173" s="99">
        <v>4.4381908857680203</v>
      </c>
      <c r="R173" s="99">
        <v>4.3759572646691476</v>
      </c>
      <c r="S173" s="99">
        <v>4.7639543361307979</v>
      </c>
      <c r="T173" s="99">
        <v>4.8330615377298249</v>
      </c>
      <c r="U173" s="99">
        <v>4.7301826994565159</v>
      </c>
      <c r="V173" s="99">
        <v>5.2703455200583793</v>
      </c>
      <c r="W173" s="99">
        <v>0</v>
      </c>
      <c r="X173" s="99">
        <v>0</v>
      </c>
      <c r="Y173" s="99">
        <v>0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7.97935621597337</v>
      </c>
      <c r="F174" s="110">
        <v>7.6843544225450939</v>
      </c>
      <c r="G174" s="110">
        <v>7.8966512360127057</v>
      </c>
      <c r="H174" s="110">
        <v>7.6672534892290205</v>
      </c>
      <c r="I174" s="110">
        <v>7.3173600363986262</v>
      </c>
      <c r="J174" s="110">
        <v>7.1082629329194971</v>
      </c>
      <c r="K174" s="110">
        <v>0</v>
      </c>
      <c r="L174" s="110">
        <v>6.7492493273163738</v>
      </c>
      <c r="M174" s="110">
        <v>6.5906830874286841</v>
      </c>
      <c r="N174" s="110">
        <v>6.437347104609926</v>
      </c>
      <c r="O174" s="110">
        <v>6.3157861851073029</v>
      </c>
      <c r="P174" s="110">
        <v>6.1818293120148526</v>
      </c>
      <c r="Q174" s="110">
        <v>6.5061746879175946</v>
      </c>
      <c r="R174" s="110">
        <v>6.7393494709458466</v>
      </c>
      <c r="S174" s="110">
        <v>6.9475503258064366</v>
      </c>
      <c r="T174" s="110">
        <v>6.766587653985261</v>
      </c>
      <c r="U174" s="110">
        <v>6.6413481940912815</v>
      </c>
      <c r="V174" s="110">
        <v>6.6759237281921839</v>
      </c>
      <c r="W174" s="110">
        <v>0</v>
      </c>
      <c r="X174" s="110">
        <v>0</v>
      </c>
      <c r="Y174" s="110">
        <v>0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7.4186372364720397</v>
      </c>
      <c r="D175" s="123">
        <v>7.2968543740885412</v>
      </c>
      <c r="E175" s="123">
        <v>7.5135451890136711</v>
      </c>
      <c r="F175" s="123">
        <v>7.342525212359182</v>
      </c>
      <c r="G175" s="123">
        <v>7.3532096121405708</v>
      </c>
      <c r="H175" s="123">
        <v>7.7013423175628697</v>
      </c>
      <c r="I175" s="123">
        <v>6.8302184769977075</v>
      </c>
      <c r="J175" s="123">
        <v>7.0714229001134248</v>
      </c>
      <c r="K175" s="123">
        <v>0</v>
      </c>
      <c r="L175" s="123">
        <v>7.4383986591894677</v>
      </c>
      <c r="M175" s="123">
        <v>6.4975902021331597</v>
      </c>
      <c r="N175" s="123">
        <v>6.8196463575429451</v>
      </c>
      <c r="O175" s="123">
        <v>6.7224552480593776</v>
      </c>
      <c r="P175" s="123">
        <v>5.851100680792892</v>
      </c>
      <c r="Q175" s="123">
        <v>6.2031876186905439</v>
      </c>
      <c r="R175" s="123">
        <v>6.2259552195651038</v>
      </c>
      <c r="S175" s="123">
        <v>6.1777993138589951</v>
      </c>
      <c r="T175" s="123">
        <v>5.8696309297001807</v>
      </c>
      <c r="U175" s="123">
        <v>5.6518431288827085</v>
      </c>
      <c r="V175" s="123">
        <v>5.9768735555814843</v>
      </c>
      <c r="W175" s="123">
        <v>0</v>
      </c>
      <c r="X175" s="123">
        <v>0</v>
      </c>
      <c r="Y175" s="123">
        <v>0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7.8223978186607805</v>
      </c>
      <c r="D176" s="99">
        <v>7.2689255585863091</v>
      </c>
      <c r="E176" s="99">
        <v>7.1590447069498824</v>
      </c>
      <c r="F176" s="99">
        <v>8.3133610763424297</v>
      </c>
      <c r="G176" s="99">
        <v>6.4123285398600869</v>
      </c>
      <c r="H176" s="99">
        <v>7.5943425818948587</v>
      </c>
      <c r="I176" s="99">
        <v>7.590555759435345</v>
      </c>
      <c r="J176" s="99">
        <v>5.9233817576496621</v>
      </c>
      <c r="K176" s="99">
        <v>0</v>
      </c>
      <c r="L176" s="99">
        <v>5.7933537778238655</v>
      </c>
      <c r="M176" s="99">
        <v>7.3363742630330062</v>
      </c>
      <c r="N176" s="99">
        <v>7.4628790278490174</v>
      </c>
      <c r="O176" s="99">
        <v>5.4240010921395463</v>
      </c>
      <c r="P176" s="99">
        <v>7.9851922144845897</v>
      </c>
      <c r="Q176" s="99">
        <v>6.5713529328252962</v>
      </c>
      <c r="R176" s="99">
        <v>5.0688732280820137</v>
      </c>
      <c r="S176" s="99">
        <v>5.2709465134008209</v>
      </c>
      <c r="T176" s="99">
        <v>6.4654665564273115</v>
      </c>
      <c r="U176" s="99">
        <v>5.7308562372278216</v>
      </c>
      <c r="V176" s="99">
        <v>6.9740910835754404</v>
      </c>
      <c r="W176" s="99">
        <v>0</v>
      </c>
      <c r="X176" s="99">
        <v>0</v>
      </c>
      <c r="Y176" s="99">
        <v>0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7.3866330635003585</v>
      </c>
      <c r="D177" s="110">
        <v>7.2977175777581023</v>
      </c>
      <c r="E177" s="110">
        <v>7.5233529409232149</v>
      </c>
      <c r="F177" s="110">
        <v>7.3093139671648855</v>
      </c>
      <c r="G177" s="110">
        <v>7.3668011800209214</v>
      </c>
      <c r="H177" s="110">
        <v>7.7051530854791963</v>
      </c>
      <c r="I177" s="110">
        <v>6.8296145554072085</v>
      </c>
      <c r="J177" s="110">
        <v>7.0893610429644216</v>
      </c>
      <c r="K177" s="110">
        <v>0</v>
      </c>
      <c r="L177" s="110">
        <v>7.4887939071962917</v>
      </c>
      <c r="M177" s="110">
        <v>6.4413123917460657</v>
      </c>
      <c r="N177" s="110">
        <v>6.7693484645265292</v>
      </c>
      <c r="O177" s="110">
        <v>6.7816465093365759</v>
      </c>
      <c r="P177" s="110">
        <v>5.7477450572726489</v>
      </c>
      <c r="Q177" s="110">
        <v>6.1984456646187409</v>
      </c>
      <c r="R177" s="110">
        <v>6.2273800024250487</v>
      </c>
      <c r="S177" s="110">
        <v>6.20109911535826</v>
      </c>
      <c r="T177" s="110">
        <v>5.8445789776850807</v>
      </c>
      <c r="U177" s="110">
        <v>5.6483937162400828</v>
      </c>
      <c r="V177" s="110">
        <v>5.9438982895474766</v>
      </c>
      <c r="W177" s="110">
        <v>0</v>
      </c>
      <c r="X177" s="110">
        <v>0</v>
      </c>
      <c r="Y177" s="110">
        <v>0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65.788278017846196</v>
      </c>
      <c r="D3" s="118">
        <f t="shared" si="0"/>
        <v>61.238177156831178</v>
      </c>
      <c r="E3" s="118">
        <f t="shared" si="0"/>
        <v>62.729688408903478</v>
      </c>
      <c r="F3" s="118">
        <f t="shared" si="0"/>
        <v>61.582370723856314</v>
      </c>
      <c r="G3" s="118">
        <f t="shared" si="0"/>
        <v>52.364430930182806</v>
      </c>
      <c r="H3" s="118">
        <f t="shared" si="0"/>
        <v>59.868848663824714</v>
      </c>
      <c r="I3" s="118">
        <f t="shared" si="0"/>
        <v>48.91374470782246</v>
      </c>
      <c r="J3" s="118">
        <f t="shared" si="0"/>
        <v>48.809280603206645</v>
      </c>
      <c r="K3" s="118">
        <f t="shared" si="0"/>
        <v>50.163579874346773</v>
      </c>
      <c r="L3" s="118">
        <f t="shared" si="0"/>
        <v>58.786984793087129</v>
      </c>
      <c r="M3" s="118">
        <f t="shared" si="0"/>
        <v>51.133606611504796</v>
      </c>
      <c r="N3" s="118">
        <f t="shared" si="0"/>
        <v>50.593611038368159</v>
      </c>
      <c r="O3" s="118">
        <f t="shared" si="0"/>
        <v>50.610752237336506</v>
      </c>
      <c r="P3" s="118">
        <f t="shared" si="0"/>
        <v>40.953208145359319</v>
      </c>
      <c r="Q3" s="118">
        <f t="shared" si="0"/>
        <v>39.961123800744616</v>
      </c>
      <c r="R3" s="118">
        <f t="shared" ref="R3:V3" si="1">R4+R7+R9+R19</f>
        <v>38.367682363925049</v>
      </c>
      <c r="S3" s="118">
        <f t="shared" si="1"/>
        <v>37.524447917092303</v>
      </c>
      <c r="T3" s="118">
        <f t="shared" si="1"/>
        <v>34.257931723475359</v>
      </c>
      <c r="U3" s="118">
        <f t="shared" si="1"/>
        <v>0</v>
      </c>
      <c r="V3" s="118">
        <f t="shared" si="1"/>
        <v>26.747424613094037</v>
      </c>
      <c r="W3" s="118">
        <f t="shared" ref="W3:Y3" si="2">W4+W7+W9+W19</f>
        <v>23.771686783500272</v>
      </c>
      <c r="X3" s="118">
        <f t="shared" si="2"/>
        <v>20.745669375797103</v>
      </c>
      <c r="Y3" s="118">
        <f t="shared" si="2"/>
        <v>10.008307330507616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65.479087045647759</v>
      </c>
      <c r="D4" s="123">
        <f t="shared" si="3"/>
        <v>61.014919982950772</v>
      </c>
      <c r="E4" s="123">
        <f t="shared" si="3"/>
        <v>62.488536423774107</v>
      </c>
      <c r="F4" s="123">
        <f t="shared" si="3"/>
        <v>61.224527427145503</v>
      </c>
      <c r="G4" s="123">
        <f t="shared" si="3"/>
        <v>52.150322252895407</v>
      </c>
      <c r="H4" s="123">
        <f t="shared" si="3"/>
        <v>59.433304862141625</v>
      </c>
      <c r="I4" s="123">
        <f t="shared" si="3"/>
        <v>48.650062125006208</v>
      </c>
      <c r="J4" s="123">
        <f t="shared" si="3"/>
        <v>47.056561274278998</v>
      </c>
      <c r="K4" s="123">
        <f t="shared" si="3"/>
        <v>48.803960488750903</v>
      </c>
      <c r="L4" s="123">
        <f t="shared" si="3"/>
        <v>57.22880935493756</v>
      </c>
      <c r="M4" s="123">
        <f t="shared" si="3"/>
        <v>49.427653983591938</v>
      </c>
      <c r="N4" s="123">
        <f t="shared" si="3"/>
        <v>49.056091192817647</v>
      </c>
      <c r="O4" s="123">
        <f t="shared" si="3"/>
        <v>49.408315165359532</v>
      </c>
      <c r="P4" s="123">
        <f t="shared" si="3"/>
        <v>40.665811536096001</v>
      </c>
      <c r="Q4" s="123">
        <f t="shared" si="3"/>
        <v>39.616232033780776</v>
      </c>
      <c r="R4" s="123">
        <f t="shared" ref="R4:V4" si="4">SUM(R5:R6)</f>
        <v>37.963595959266833</v>
      </c>
      <c r="S4" s="123">
        <f t="shared" si="4"/>
        <v>37.031937695292086</v>
      </c>
      <c r="T4" s="123">
        <f t="shared" si="4"/>
        <v>33.568745212991637</v>
      </c>
      <c r="U4" s="123">
        <f t="shared" si="4"/>
        <v>0</v>
      </c>
      <c r="V4" s="123">
        <f t="shared" si="4"/>
        <v>25.956831961549092</v>
      </c>
      <c r="W4" s="123">
        <f t="shared" ref="W4:Y4" si="5">SUM(W5:W6)</f>
        <v>23.043449482843293</v>
      </c>
      <c r="X4" s="123">
        <f t="shared" si="5"/>
        <v>20.090638576911701</v>
      </c>
      <c r="Y4" s="123">
        <f t="shared" si="5"/>
        <v>9.4862510171665626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65.479087045647759</v>
      </c>
      <c r="D5" s="99">
        <v>61.014919982950772</v>
      </c>
      <c r="E5" s="99">
        <v>62.488536423774107</v>
      </c>
      <c r="F5" s="99">
        <v>61.224527427145503</v>
      </c>
      <c r="G5" s="99">
        <v>52.150322252895407</v>
      </c>
      <c r="H5" s="99">
        <v>59.433304862141625</v>
      </c>
      <c r="I5" s="99">
        <v>48.650062125006208</v>
      </c>
      <c r="J5" s="99">
        <v>47.056561274278998</v>
      </c>
      <c r="K5" s="99">
        <v>48.803960488750903</v>
      </c>
      <c r="L5" s="99">
        <v>57.22880935493756</v>
      </c>
      <c r="M5" s="99">
        <v>49.427653983591938</v>
      </c>
      <c r="N5" s="99">
        <v>49.056091192817647</v>
      </c>
      <c r="O5" s="99">
        <v>49.408315165359532</v>
      </c>
      <c r="P5" s="99">
        <v>40.665811536096001</v>
      </c>
      <c r="Q5" s="99">
        <v>39.616232033780776</v>
      </c>
      <c r="R5" s="99">
        <v>37.963595959266833</v>
      </c>
      <c r="S5" s="99">
        <v>37.031937695292086</v>
      </c>
      <c r="T5" s="99">
        <v>33.568745212991637</v>
      </c>
      <c r="U5" s="99">
        <v>0</v>
      </c>
      <c r="V5" s="99">
        <v>25.956831961549092</v>
      </c>
      <c r="W5" s="99">
        <v>23.043449482843293</v>
      </c>
      <c r="X5" s="99">
        <v>20.090638576911701</v>
      </c>
      <c r="Y5" s="99">
        <v>9.4862510171665626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7.439463180766398E-2</v>
      </c>
      <c r="D9" s="123">
        <v>0.12936111697768127</v>
      </c>
      <c r="E9" s="123">
        <v>0.1559592480862261</v>
      </c>
      <c r="F9" s="123">
        <v>0.23799542915776797</v>
      </c>
      <c r="G9" s="123">
        <v>0.16814695319754192</v>
      </c>
      <c r="H9" s="123">
        <v>0.31640141825301676</v>
      </c>
      <c r="I9" s="123">
        <v>0.25614947314388919</v>
      </c>
      <c r="J9" s="123">
        <v>1.6778172599535175</v>
      </c>
      <c r="K9" s="123">
        <v>1.2976593486372157</v>
      </c>
      <c r="L9" s="123">
        <v>1.4551535724555225</v>
      </c>
      <c r="M9" s="123">
        <v>1.4959057903111601</v>
      </c>
      <c r="N9" s="123">
        <v>1.3042554469980734</v>
      </c>
      <c r="O9" s="123">
        <v>1.0915781337482096</v>
      </c>
      <c r="P9" s="123">
        <v>0.13145924172408746</v>
      </c>
      <c r="Q9" s="123">
        <v>0.30395767156074133</v>
      </c>
      <c r="R9" s="123">
        <v>0.39409652954426272</v>
      </c>
      <c r="S9" s="123">
        <v>0.4206286551349106</v>
      </c>
      <c r="T9" s="123">
        <v>0.56477246469347198</v>
      </c>
      <c r="U9" s="123">
        <v>0</v>
      </c>
      <c r="V9" s="123">
        <v>0.70445349203739394</v>
      </c>
      <c r="W9" s="123">
        <v>0.7248112592335858</v>
      </c>
      <c r="X9" s="123">
        <v>0.65129676224905086</v>
      </c>
      <c r="Y9" s="123">
        <v>0.51865387477169911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8.837849775526081</v>
      </c>
      <c r="D10" s="99">
        <v>8.5944820527982344</v>
      </c>
      <c r="E10" s="99">
        <v>8.9465372834463235</v>
      </c>
      <c r="F10" s="99">
        <v>8.7370766437473932</v>
      </c>
      <c r="G10" s="99">
        <v>8.1091383198045328</v>
      </c>
      <c r="H10" s="99">
        <v>8.8904892338748915</v>
      </c>
      <c r="I10" s="99">
        <v>7.4884110151317911</v>
      </c>
      <c r="J10" s="99">
        <v>7.0819466470713035</v>
      </c>
      <c r="K10" s="99">
        <v>6.7456630709966694</v>
      </c>
      <c r="L10" s="99">
        <v>6.9976874020693351</v>
      </c>
      <c r="M10" s="99">
        <v>6.2463843907519117</v>
      </c>
      <c r="N10" s="99">
        <v>5.8598120584057209</v>
      </c>
      <c r="O10" s="99">
        <v>5.6779708582574138</v>
      </c>
      <c r="P10" s="99">
        <v>5.6461744320495555</v>
      </c>
      <c r="Q10" s="99">
        <v>5.7886056569288229</v>
      </c>
      <c r="R10" s="99">
        <v>5.2626758261311686</v>
      </c>
      <c r="S10" s="99">
        <v>5.8556481744396915</v>
      </c>
      <c r="T10" s="99">
        <v>5.6414319175230929</v>
      </c>
      <c r="U10" s="99">
        <v>0</v>
      </c>
      <c r="V10" s="99">
        <v>5.1386262871549748</v>
      </c>
      <c r="W10" s="99">
        <v>4.4079162338589768</v>
      </c>
      <c r="X10" s="99">
        <v>4.8871346827000064</v>
      </c>
      <c r="Y10" s="99">
        <v>3.3906587845760314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0</v>
      </c>
      <c r="D11" s="99">
        <v>0</v>
      </c>
      <c r="E11" s="99">
        <v>0</v>
      </c>
      <c r="F11" s="99">
        <v>0</v>
      </c>
      <c r="G11" s="99">
        <v>0</v>
      </c>
      <c r="H11" s="99">
        <v>0</v>
      </c>
      <c r="I11" s="99">
        <v>0</v>
      </c>
      <c r="J11" s="99">
        <v>0</v>
      </c>
      <c r="K11" s="99">
        <v>0</v>
      </c>
      <c r="L11" s="99">
        <v>0</v>
      </c>
      <c r="M11" s="99">
        <v>0</v>
      </c>
      <c r="N11" s="99">
        <v>0</v>
      </c>
      <c r="O11" s="99">
        <v>0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0.23479634039077196</v>
      </c>
      <c r="D19" s="123">
        <v>9.3896056902723138E-2</v>
      </c>
      <c r="E19" s="123">
        <v>8.5192737043144215E-2</v>
      </c>
      <c r="F19" s="123">
        <v>0.11984786755304108</v>
      </c>
      <c r="G19" s="123">
        <v>4.5961724089855598E-2</v>
      </c>
      <c r="H19" s="123">
        <v>0.11914238343007125</v>
      </c>
      <c r="I19" s="123">
        <v>7.5331096723583223E-3</v>
      </c>
      <c r="J19" s="123">
        <v>7.4902068974126032E-2</v>
      </c>
      <c r="K19" s="123">
        <v>6.1960036958653895E-2</v>
      </c>
      <c r="L19" s="123">
        <v>0.1030218656940453</v>
      </c>
      <c r="M19" s="123">
        <v>0.2100468376016956</v>
      </c>
      <c r="N19" s="123">
        <v>0.23326439855244285</v>
      </c>
      <c r="O19" s="123">
        <v>0.11085893822876387</v>
      </c>
      <c r="P19" s="123">
        <v>0.15593736753923404</v>
      </c>
      <c r="Q19" s="123">
        <v>4.0934095403100598E-2</v>
      </c>
      <c r="R19" s="123">
        <v>9.9898751139539856E-3</v>
      </c>
      <c r="S19" s="123">
        <v>7.1881566665305652E-2</v>
      </c>
      <c r="T19" s="123">
        <v>0.12441404579025388</v>
      </c>
      <c r="U19" s="123">
        <v>0</v>
      </c>
      <c r="V19" s="123">
        <v>8.6139159507551133E-2</v>
      </c>
      <c r="W19" s="123">
        <v>3.4260414233925189E-3</v>
      </c>
      <c r="X19" s="123">
        <v>3.7340366363536959E-3</v>
      </c>
      <c r="Y19" s="123">
        <v>3.4024385693544948E-3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4.4325148798483029</v>
      </c>
      <c r="D20" s="99">
        <v>4.3111737059634576</v>
      </c>
      <c r="E20" s="99">
        <v>4.5486504134130143</v>
      </c>
      <c r="F20" s="99">
        <v>4.5762371025597268</v>
      </c>
      <c r="G20" s="99">
        <v>4.1889482237714804</v>
      </c>
      <c r="H20" s="99">
        <v>4.9719489065138269</v>
      </c>
      <c r="I20" s="99">
        <v>3.8925207548436189</v>
      </c>
      <c r="J20" s="99">
        <v>3.9773887982678282</v>
      </c>
      <c r="K20" s="99">
        <v>4.1874985756469645</v>
      </c>
      <c r="L20" s="99">
        <v>4.5584043146882269</v>
      </c>
      <c r="M20" s="99">
        <v>4.1139427094067562</v>
      </c>
      <c r="N20" s="99">
        <v>3.9393327560185867</v>
      </c>
      <c r="O20" s="99">
        <v>3.8264740538268067</v>
      </c>
      <c r="P20" s="99">
        <v>3.7435260363337415</v>
      </c>
      <c r="Q20" s="99">
        <v>3.8990100149148259</v>
      </c>
      <c r="R20" s="99">
        <v>3.1930403954313804</v>
      </c>
      <c r="S20" s="99">
        <v>3.6211119394641726</v>
      </c>
      <c r="T20" s="99">
        <v>3.7912816033846886</v>
      </c>
      <c r="U20" s="99">
        <v>0</v>
      </c>
      <c r="V20" s="99">
        <v>3.5669790634816949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3.1174127689635691</v>
      </c>
      <c r="D21" s="99">
        <v>2.8939019528344496</v>
      </c>
      <c r="E21" s="99">
        <v>2.8472673888902609</v>
      </c>
      <c r="F21" s="99">
        <v>3.3030097203563407</v>
      </c>
      <c r="G21" s="99">
        <v>2.5451267238258506</v>
      </c>
      <c r="H21" s="99">
        <v>3.0112352038690551</v>
      </c>
      <c r="I21" s="99">
        <v>3.0066946323229082</v>
      </c>
      <c r="J21" s="99">
        <v>2.3439432624596237</v>
      </c>
      <c r="K21" s="99">
        <v>0.68624812233960875</v>
      </c>
      <c r="L21" s="99">
        <v>2.2878718478805511</v>
      </c>
      <c r="M21" s="99">
        <v>2.8950162971629636</v>
      </c>
      <c r="N21" s="99">
        <v>2.9436787497977521</v>
      </c>
      <c r="O21" s="99">
        <v>2.1389120866165863</v>
      </c>
      <c r="P21" s="99">
        <v>3.1466569386461742</v>
      </c>
      <c r="Q21" s="99">
        <v>2.5820389688919247</v>
      </c>
      <c r="R21" s="99">
        <v>1.9766845598613578</v>
      </c>
      <c r="S21" s="99">
        <v>2.0338859630495731</v>
      </c>
      <c r="T21" s="99">
        <v>2.4663750675181793</v>
      </c>
      <c r="U21" s="99">
        <v>0</v>
      </c>
      <c r="V21" s="99">
        <v>2.6139521739245768</v>
      </c>
      <c r="W21" s="99">
        <v>2.2335506052903629</v>
      </c>
      <c r="X21" s="99">
        <v>1.8938354903833883</v>
      </c>
      <c r="Y21" s="99">
        <v>2.114372539527436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49.950219215090051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0</v>
      </c>
      <c r="H24" s="118">
        <f t="shared" si="7"/>
        <v>0</v>
      </c>
      <c r="I24" s="118">
        <f t="shared" si="7"/>
        <v>0</v>
      </c>
      <c r="J24" s="118">
        <f t="shared" si="7"/>
        <v>0</v>
      </c>
      <c r="K24" s="118">
        <f t="shared" si="7"/>
        <v>8.1260803657251373</v>
      </c>
      <c r="L24" s="118">
        <f t="shared" si="7"/>
        <v>34.951660880087609</v>
      </c>
      <c r="M24" s="118">
        <f t="shared" si="7"/>
        <v>33.352621561601076</v>
      </c>
      <c r="N24" s="118">
        <f t="shared" si="7"/>
        <v>38.864199942778647</v>
      </c>
      <c r="O24" s="118">
        <f t="shared" si="7"/>
        <v>29.423557832858798</v>
      </c>
      <c r="P24" s="118">
        <f t="shared" si="7"/>
        <v>26.777115526505863</v>
      </c>
      <c r="Q24" s="118">
        <f t="shared" si="7"/>
        <v>24.012891886664949</v>
      </c>
      <c r="R24" s="118">
        <f t="shared" ref="R24:V24" si="8">R25+R28+R30+R39</f>
        <v>24.011404937177879</v>
      </c>
      <c r="S24" s="118">
        <f t="shared" si="8"/>
        <v>22.112170527716412</v>
      </c>
      <c r="T24" s="118">
        <f t="shared" si="8"/>
        <v>22.376830062293408</v>
      </c>
      <c r="U24" s="118">
        <f t="shared" si="8"/>
        <v>19.107785882028459</v>
      </c>
      <c r="V24" s="118">
        <f t="shared" si="8"/>
        <v>18.19387122749831</v>
      </c>
      <c r="W24" s="118">
        <f t="shared" ref="W24:Y24" si="9">W25+W28+W30+W39</f>
        <v>15.969332580049446</v>
      </c>
      <c r="X24" s="118">
        <f t="shared" si="9"/>
        <v>10.841933060126664</v>
      </c>
      <c r="Y24" s="118">
        <f t="shared" si="9"/>
        <v>9.1321960815266312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49.720434490105021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0</v>
      </c>
      <c r="H25" s="123">
        <f t="shared" si="10"/>
        <v>0</v>
      </c>
      <c r="I25" s="123">
        <f t="shared" si="10"/>
        <v>0</v>
      </c>
      <c r="J25" s="123">
        <f t="shared" si="10"/>
        <v>0</v>
      </c>
      <c r="K25" s="123">
        <f t="shared" si="10"/>
        <v>8.1018598437602094</v>
      </c>
      <c r="L25" s="123">
        <f t="shared" si="10"/>
        <v>34.884370531620533</v>
      </c>
      <c r="M25" s="123">
        <f t="shared" si="10"/>
        <v>33.171096215400588</v>
      </c>
      <c r="N25" s="123">
        <f t="shared" si="10"/>
        <v>38.650335989409363</v>
      </c>
      <c r="O25" s="123">
        <f t="shared" si="10"/>
        <v>29.330146287636833</v>
      </c>
      <c r="P25" s="123">
        <f t="shared" si="10"/>
        <v>26.632900142677126</v>
      </c>
      <c r="Q25" s="123">
        <f t="shared" si="10"/>
        <v>23.980856663725845</v>
      </c>
      <c r="R25" s="123">
        <f t="shared" ref="R25:V25" si="11">SUM(R26:R27)</f>
        <v>24.009711120074314</v>
      </c>
      <c r="S25" s="123">
        <f t="shared" si="11"/>
        <v>22.060679743841739</v>
      </c>
      <c r="T25" s="123">
        <f t="shared" si="11"/>
        <v>22.27817505959268</v>
      </c>
      <c r="U25" s="123">
        <f t="shared" si="11"/>
        <v>19.018868549654353</v>
      </c>
      <c r="V25" s="123">
        <f t="shared" si="11"/>
        <v>18.112344454042571</v>
      </c>
      <c r="W25" s="123">
        <f t="shared" ref="W25:Y25" si="12">SUM(W26:W27)</f>
        <v>15.965448144214159</v>
      </c>
      <c r="X25" s="123">
        <f t="shared" si="12"/>
        <v>10.837749329293711</v>
      </c>
      <c r="Y25" s="123">
        <f t="shared" si="12"/>
        <v>9.1291998048999989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49.720434490105021</v>
      </c>
      <c r="D26" s="99">
        <v>0</v>
      </c>
      <c r="E26" s="99">
        <v>0</v>
      </c>
      <c r="F26" s="99">
        <v>0</v>
      </c>
      <c r="G26" s="99">
        <v>0</v>
      </c>
      <c r="H26" s="99">
        <v>0</v>
      </c>
      <c r="I26" s="99">
        <v>0</v>
      </c>
      <c r="J26" s="99">
        <v>0</v>
      </c>
      <c r="K26" s="99">
        <v>8.1018598437602094</v>
      </c>
      <c r="L26" s="99">
        <v>34.884370531620533</v>
      </c>
      <c r="M26" s="99">
        <v>33.171096215400588</v>
      </c>
      <c r="N26" s="99">
        <v>38.650335989409363</v>
      </c>
      <c r="O26" s="99">
        <v>29.330146287636833</v>
      </c>
      <c r="P26" s="99">
        <v>26.632900142677126</v>
      </c>
      <c r="Q26" s="99">
        <v>23.980856663725845</v>
      </c>
      <c r="R26" s="99">
        <v>24.009711120074314</v>
      </c>
      <c r="S26" s="99">
        <v>22.060679743841739</v>
      </c>
      <c r="T26" s="99">
        <v>22.27817505959268</v>
      </c>
      <c r="U26" s="99">
        <v>19.018868549654353</v>
      </c>
      <c r="V26" s="99">
        <v>18.112344454042571</v>
      </c>
      <c r="W26" s="99">
        <v>15.965448144214159</v>
      </c>
      <c r="X26" s="99">
        <v>10.837749329293711</v>
      </c>
      <c r="Y26" s="99">
        <v>9.1291998048999989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</v>
      </c>
      <c r="H30" s="123">
        <v>0</v>
      </c>
      <c r="I30" s="123">
        <v>0</v>
      </c>
      <c r="J30" s="123">
        <v>0</v>
      </c>
      <c r="K30" s="123">
        <v>0</v>
      </c>
      <c r="L30" s="123">
        <v>0</v>
      </c>
      <c r="M30" s="123">
        <v>0</v>
      </c>
      <c r="N30" s="123">
        <v>0</v>
      </c>
      <c r="O30" s="123">
        <v>0</v>
      </c>
      <c r="P30" s="123">
        <v>0</v>
      </c>
      <c r="Q30" s="123">
        <v>0</v>
      </c>
      <c r="R30" s="123">
        <v>0</v>
      </c>
      <c r="S30" s="123">
        <v>0</v>
      </c>
      <c r="T30" s="123">
        <v>0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0</v>
      </c>
      <c r="H31" s="99">
        <v>0</v>
      </c>
      <c r="I31" s="99">
        <v>0</v>
      </c>
      <c r="J31" s="99">
        <v>0</v>
      </c>
      <c r="K31" s="99">
        <v>0</v>
      </c>
      <c r="L31" s="99">
        <v>0</v>
      </c>
      <c r="M31" s="99">
        <v>0</v>
      </c>
      <c r="N31" s="99">
        <v>0</v>
      </c>
      <c r="O31" s="99">
        <v>0</v>
      </c>
      <c r="P31" s="99">
        <v>0</v>
      </c>
      <c r="Q31" s="99">
        <v>0</v>
      </c>
      <c r="R31" s="99">
        <v>0</v>
      </c>
      <c r="S31" s="99">
        <v>0</v>
      </c>
      <c r="T31" s="99">
        <v>0</v>
      </c>
      <c r="U31" s="99">
        <v>0</v>
      </c>
      <c r="V31" s="99">
        <v>0</v>
      </c>
      <c r="W31" s="99">
        <v>0</v>
      </c>
      <c r="X31" s="99">
        <v>0</v>
      </c>
      <c r="Y31" s="99">
        <v>0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0.22978472498502969</v>
      </c>
      <c r="D39" s="123">
        <v>0</v>
      </c>
      <c r="E39" s="123">
        <v>0</v>
      </c>
      <c r="F39" s="123">
        <v>0</v>
      </c>
      <c r="G39" s="123">
        <v>0</v>
      </c>
      <c r="H39" s="123">
        <v>0</v>
      </c>
      <c r="I39" s="123">
        <v>0</v>
      </c>
      <c r="J39" s="123">
        <v>0</v>
      </c>
      <c r="K39" s="123">
        <v>2.4220521964927366E-2</v>
      </c>
      <c r="L39" s="123">
        <v>6.7290348467075045E-2</v>
      </c>
      <c r="M39" s="123">
        <v>0.18152534620048857</v>
      </c>
      <c r="N39" s="123">
        <v>0.21386395336928418</v>
      </c>
      <c r="O39" s="123">
        <v>9.341154522196507E-2</v>
      </c>
      <c r="P39" s="123">
        <v>0.14421538382873739</v>
      </c>
      <c r="Q39" s="123">
        <v>3.2035222939105767E-2</v>
      </c>
      <c r="R39" s="123">
        <v>1.6938171035658593E-3</v>
      </c>
      <c r="S39" s="123">
        <v>5.1490783874672728E-2</v>
      </c>
      <c r="T39" s="123">
        <v>9.8655002700727176E-2</v>
      </c>
      <c r="U39" s="123">
        <v>8.8917332374105235E-2</v>
      </c>
      <c r="V39" s="123">
        <v>8.1526773455737292E-2</v>
      </c>
      <c r="W39" s="123">
        <v>3.8844358352875868E-3</v>
      </c>
      <c r="X39" s="123">
        <v>4.183730832952994E-3</v>
      </c>
      <c r="Y39" s="123">
        <v>2.9962766266331173E-3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3.1174127689635691</v>
      </c>
      <c r="D40" s="99">
        <v>0</v>
      </c>
      <c r="E40" s="99">
        <v>0</v>
      </c>
      <c r="F40" s="99">
        <v>0</v>
      </c>
      <c r="G40" s="99">
        <v>0</v>
      </c>
      <c r="H40" s="99">
        <v>0</v>
      </c>
      <c r="I40" s="99">
        <v>0</v>
      </c>
      <c r="J40" s="99">
        <v>0</v>
      </c>
      <c r="K40" s="99">
        <v>0.68624812233960875</v>
      </c>
      <c r="L40" s="99">
        <v>2.2878718478805515</v>
      </c>
      <c r="M40" s="99">
        <v>2.895016297162964</v>
      </c>
      <c r="N40" s="99">
        <v>2.9436787497977521</v>
      </c>
      <c r="O40" s="99">
        <v>2.1389120866165867</v>
      </c>
      <c r="P40" s="99">
        <v>3.1466569386461742</v>
      </c>
      <c r="Q40" s="99">
        <v>2.5820389688919247</v>
      </c>
      <c r="R40" s="99">
        <v>1.9766845598613576</v>
      </c>
      <c r="S40" s="99">
        <v>2.0338859630495723</v>
      </c>
      <c r="T40" s="99">
        <v>2.4663750675181793</v>
      </c>
      <c r="U40" s="99">
        <v>2.1636550877698943</v>
      </c>
      <c r="V40" s="99">
        <v>2.6139521739245768</v>
      </c>
      <c r="W40" s="99">
        <v>2.2335506052903624</v>
      </c>
      <c r="X40" s="99">
        <v>1.8938354903833885</v>
      </c>
      <c r="Y40" s="99">
        <v>2.1143725395274364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0</v>
      </c>
      <c r="D43" s="118">
        <f t="shared" si="14"/>
        <v>0</v>
      </c>
      <c r="E43" s="118">
        <f t="shared" si="14"/>
        <v>0</v>
      </c>
      <c r="F43" s="118">
        <f t="shared" si="14"/>
        <v>0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0</v>
      </c>
      <c r="L43" s="118">
        <f t="shared" si="14"/>
        <v>0</v>
      </c>
      <c r="M43" s="118">
        <f t="shared" si="14"/>
        <v>0</v>
      </c>
      <c r="N43" s="118">
        <f t="shared" si="14"/>
        <v>0</v>
      </c>
      <c r="O43" s="118">
        <f t="shared" si="14"/>
        <v>0</v>
      </c>
      <c r="P43" s="118">
        <f t="shared" si="14"/>
        <v>0</v>
      </c>
      <c r="Q43" s="118">
        <f t="shared" si="14"/>
        <v>0</v>
      </c>
      <c r="R43" s="118">
        <f t="shared" ref="R43:V43" si="15">R44+R47+R49+R58</f>
        <v>0</v>
      </c>
      <c r="S43" s="118">
        <f t="shared" si="15"/>
        <v>0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0</v>
      </c>
      <c r="Y43" s="118">
        <f t="shared" si="16"/>
        <v>0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0</v>
      </c>
      <c r="D44" s="123">
        <f t="shared" si="17"/>
        <v>0</v>
      </c>
      <c r="E44" s="123">
        <f t="shared" si="17"/>
        <v>0</v>
      </c>
      <c r="F44" s="123">
        <f t="shared" si="17"/>
        <v>0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0</v>
      </c>
      <c r="L44" s="123">
        <f t="shared" si="17"/>
        <v>0</v>
      </c>
      <c r="M44" s="123">
        <f t="shared" si="17"/>
        <v>0</v>
      </c>
      <c r="N44" s="123">
        <f t="shared" si="17"/>
        <v>0</v>
      </c>
      <c r="O44" s="123">
        <f t="shared" si="17"/>
        <v>0</v>
      </c>
      <c r="P44" s="123">
        <f t="shared" si="17"/>
        <v>0</v>
      </c>
      <c r="Q44" s="123">
        <f t="shared" si="17"/>
        <v>0</v>
      </c>
      <c r="R44" s="123">
        <f t="shared" ref="R44:V44" si="18">SUM(R45:R46)</f>
        <v>0</v>
      </c>
      <c r="S44" s="123">
        <f t="shared" si="18"/>
        <v>0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0</v>
      </c>
      <c r="Y44" s="123">
        <f t="shared" si="19"/>
        <v>0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0</v>
      </c>
      <c r="D45" s="99">
        <v>0</v>
      </c>
      <c r="E45" s="99">
        <v>0</v>
      </c>
      <c r="F45" s="99">
        <v>0</v>
      </c>
      <c r="G45" s="99">
        <v>0</v>
      </c>
      <c r="H45" s="99">
        <v>0</v>
      </c>
      <c r="I45" s="99">
        <v>0</v>
      </c>
      <c r="J45" s="99">
        <v>0</v>
      </c>
      <c r="K45" s="99">
        <v>0</v>
      </c>
      <c r="L45" s="99">
        <v>0</v>
      </c>
      <c r="M45" s="99">
        <v>0</v>
      </c>
      <c r="N45" s="99">
        <v>0</v>
      </c>
      <c r="O45" s="99">
        <v>0</v>
      </c>
      <c r="P45" s="99">
        <v>0</v>
      </c>
      <c r="Q45" s="99">
        <v>0</v>
      </c>
      <c r="R45" s="99">
        <v>0</v>
      </c>
      <c r="S45" s="99">
        <v>0</v>
      </c>
      <c r="T45" s="99">
        <v>0</v>
      </c>
      <c r="U45" s="99">
        <v>0</v>
      </c>
      <c r="V45" s="99">
        <v>0</v>
      </c>
      <c r="W45" s="99">
        <v>0</v>
      </c>
      <c r="X45" s="99">
        <v>0</v>
      </c>
      <c r="Y45" s="99">
        <v>0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</v>
      </c>
      <c r="D49" s="123">
        <v>0</v>
      </c>
      <c r="E49" s="123">
        <v>0</v>
      </c>
      <c r="F49" s="123">
        <v>0</v>
      </c>
      <c r="G49" s="123">
        <v>0</v>
      </c>
      <c r="H49" s="123">
        <v>0</v>
      </c>
      <c r="I49" s="123">
        <v>0</v>
      </c>
      <c r="J49" s="123">
        <v>0</v>
      </c>
      <c r="K49" s="123">
        <v>0</v>
      </c>
      <c r="L49" s="123">
        <v>0</v>
      </c>
      <c r="M49" s="123">
        <v>0</v>
      </c>
      <c r="N49" s="123">
        <v>0</v>
      </c>
      <c r="O49" s="123">
        <v>0</v>
      </c>
      <c r="P49" s="123">
        <v>0</v>
      </c>
      <c r="Q49" s="123">
        <v>0</v>
      </c>
      <c r="R49" s="123">
        <v>0</v>
      </c>
      <c r="S49" s="123">
        <v>0</v>
      </c>
      <c r="T49" s="123">
        <v>0</v>
      </c>
      <c r="U49" s="123">
        <v>0</v>
      </c>
      <c r="V49" s="123">
        <v>0</v>
      </c>
      <c r="W49" s="123">
        <v>0</v>
      </c>
      <c r="X49" s="123">
        <v>0</v>
      </c>
      <c r="Y49" s="123">
        <v>0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0</v>
      </c>
      <c r="D50" s="99">
        <v>0</v>
      </c>
      <c r="E50" s="99">
        <v>0</v>
      </c>
      <c r="F50" s="99">
        <v>0</v>
      </c>
      <c r="G50" s="99">
        <v>0</v>
      </c>
      <c r="H50" s="99">
        <v>0</v>
      </c>
      <c r="I50" s="99">
        <v>0</v>
      </c>
      <c r="J50" s="99">
        <v>0</v>
      </c>
      <c r="K50" s="99">
        <v>0</v>
      </c>
      <c r="L50" s="99">
        <v>0</v>
      </c>
      <c r="M50" s="99">
        <v>0</v>
      </c>
      <c r="N50" s="99">
        <v>0</v>
      </c>
      <c r="O50" s="99">
        <v>0</v>
      </c>
      <c r="P50" s="99">
        <v>0</v>
      </c>
      <c r="Q50" s="99">
        <v>0</v>
      </c>
      <c r="R50" s="99">
        <v>0</v>
      </c>
      <c r="S50" s="99">
        <v>0</v>
      </c>
      <c r="T50" s="99">
        <v>0</v>
      </c>
      <c r="U50" s="99">
        <v>0</v>
      </c>
      <c r="V50" s="99">
        <v>0</v>
      </c>
      <c r="W50" s="99">
        <v>0</v>
      </c>
      <c r="X50" s="99">
        <v>0</v>
      </c>
      <c r="Y50" s="99">
        <v>0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0</v>
      </c>
      <c r="M51" s="99">
        <v>0</v>
      </c>
      <c r="N51" s="99">
        <v>0</v>
      </c>
      <c r="O51" s="99">
        <v>0</v>
      </c>
      <c r="P51" s="99">
        <v>0</v>
      </c>
      <c r="Q51" s="99">
        <v>0</v>
      </c>
      <c r="R51" s="99">
        <v>0</v>
      </c>
      <c r="S51" s="99">
        <v>0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0</v>
      </c>
      <c r="S52" s="102">
        <v>0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0</v>
      </c>
      <c r="D58" s="123">
        <v>0</v>
      </c>
      <c r="E58" s="123">
        <v>0</v>
      </c>
      <c r="F58" s="123">
        <v>0</v>
      </c>
      <c r="G58" s="123">
        <v>0</v>
      </c>
      <c r="H58" s="123">
        <v>0</v>
      </c>
      <c r="I58" s="123">
        <v>0</v>
      </c>
      <c r="J58" s="123">
        <v>0</v>
      </c>
      <c r="K58" s="123">
        <v>0</v>
      </c>
      <c r="L58" s="123">
        <v>0</v>
      </c>
      <c r="M58" s="123">
        <v>0</v>
      </c>
      <c r="N58" s="123">
        <v>0</v>
      </c>
      <c r="O58" s="123">
        <v>0</v>
      </c>
      <c r="P58" s="123">
        <v>0</v>
      </c>
      <c r="Q58" s="123">
        <v>0</v>
      </c>
      <c r="R58" s="123">
        <v>0</v>
      </c>
      <c r="S58" s="123">
        <v>0</v>
      </c>
      <c r="T58" s="123">
        <v>0</v>
      </c>
      <c r="U58" s="123">
        <v>0</v>
      </c>
      <c r="V58" s="123">
        <v>0</v>
      </c>
      <c r="W58" s="123">
        <v>0</v>
      </c>
      <c r="X58" s="123">
        <v>0</v>
      </c>
      <c r="Y58" s="123">
        <v>0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0</v>
      </c>
      <c r="D59" s="99">
        <v>0</v>
      </c>
      <c r="E59" s="99">
        <v>0</v>
      </c>
      <c r="F59" s="99">
        <v>0</v>
      </c>
      <c r="G59" s="99">
        <v>0</v>
      </c>
      <c r="H59" s="99">
        <v>0</v>
      </c>
      <c r="I59" s="99">
        <v>0</v>
      </c>
      <c r="J59" s="99">
        <v>0</v>
      </c>
      <c r="K59" s="99">
        <v>0</v>
      </c>
      <c r="L59" s="99">
        <v>0</v>
      </c>
      <c r="M59" s="99">
        <v>0</v>
      </c>
      <c r="N59" s="99">
        <v>0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99">
        <v>0</v>
      </c>
      <c r="V59" s="99">
        <v>0</v>
      </c>
      <c r="W59" s="99">
        <v>0</v>
      </c>
      <c r="X59" s="99">
        <v>0</v>
      </c>
      <c r="Y59" s="99">
        <v>0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53.414115448233154</v>
      </c>
      <c r="D62" s="118">
        <f t="shared" si="21"/>
        <v>48.921100055195545</v>
      </c>
      <c r="E62" s="118">
        <f t="shared" si="21"/>
        <v>50.209050065440607</v>
      </c>
      <c r="F62" s="118">
        <f t="shared" si="21"/>
        <v>47.398292173277845</v>
      </c>
      <c r="G62" s="118">
        <f t="shared" si="21"/>
        <v>45.017008712290853</v>
      </c>
      <c r="H62" s="118">
        <f t="shared" si="21"/>
        <v>45.274051293513274</v>
      </c>
      <c r="I62" s="118">
        <f t="shared" si="21"/>
        <v>40.725745218448353</v>
      </c>
      <c r="J62" s="118">
        <f t="shared" si="21"/>
        <v>38.936448546189659</v>
      </c>
      <c r="K62" s="118">
        <f t="shared" si="21"/>
        <v>39.669532669952616</v>
      </c>
      <c r="L62" s="118">
        <f t="shared" si="21"/>
        <v>44.730728870720434</v>
      </c>
      <c r="M62" s="118">
        <f t="shared" si="21"/>
        <v>36.961285249724384</v>
      </c>
      <c r="N62" s="118">
        <f t="shared" si="21"/>
        <v>35.557952825157763</v>
      </c>
      <c r="O62" s="118">
        <f t="shared" si="21"/>
        <v>34.668539319349392</v>
      </c>
      <c r="P62" s="118">
        <f t="shared" si="21"/>
        <v>26.240811077089717</v>
      </c>
      <c r="Q62" s="118">
        <f t="shared" si="21"/>
        <v>26.196342200123638</v>
      </c>
      <c r="R62" s="118">
        <f t="shared" ref="R62:V62" si="22">R63+R66+R68+R77</f>
        <v>27.060798340865222</v>
      </c>
      <c r="S62" s="118">
        <f t="shared" si="22"/>
        <v>25.85692885765749</v>
      </c>
      <c r="T62" s="118">
        <f t="shared" si="22"/>
        <v>23.137850699415118</v>
      </c>
      <c r="U62" s="118">
        <f t="shared" si="22"/>
        <v>20.981259604567242</v>
      </c>
      <c r="V62" s="118">
        <f t="shared" si="22"/>
        <v>20.296970405867913</v>
      </c>
      <c r="W62" s="118">
        <f t="shared" ref="W62:Y62" si="23">W63+W66+W68+W77</f>
        <v>19.642719707243099</v>
      </c>
      <c r="X62" s="118">
        <f t="shared" si="23"/>
        <v>12.94975449735499</v>
      </c>
      <c r="Y62" s="118">
        <f t="shared" si="23"/>
        <v>8.6815631153235415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45.460392369381168</v>
      </c>
      <c r="D63" s="123">
        <f t="shared" si="24"/>
        <v>40.995211124727611</v>
      </c>
      <c r="E63" s="123">
        <f t="shared" si="24"/>
        <v>42.192241155039142</v>
      </c>
      <c r="F63" s="123">
        <f t="shared" si="24"/>
        <v>39.922344624332304</v>
      </c>
      <c r="G63" s="123">
        <f t="shared" si="24"/>
        <v>37.640310120509895</v>
      </c>
      <c r="H63" s="123">
        <f t="shared" si="24"/>
        <v>37.279917251568271</v>
      </c>
      <c r="I63" s="123">
        <f t="shared" si="24"/>
        <v>33.613138172044152</v>
      </c>
      <c r="J63" s="123">
        <f t="shared" si="24"/>
        <v>32.954536197820389</v>
      </c>
      <c r="K63" s="123">
        <f t="shared" si="24"/>
        <v>32.955502675655843</v>
      </c>
      <c r="L63" s="123">
        <f t="shared" si="24"/>
        <v>37.886677998101767</v>
      </c>
      <c r="M63" s="123">
        <f t="shared" si="24"/>
        <v>31.298719658675168</v>
      </c>
      <c r="N63" s="123">
        <f t="shared" si="24"/>
        <v>30.410524607925922</v>
      </c>
      <c r="O63" s="123">
        <f t="shared" si="24"/>
        <v>29.306274210819151</v>
      </c>
      <c r="P63" s="123">
        <f t="shared" si="24"/>
        <v>21.71653448822396</v>
      </c>
      <c r="Q63" s="123">
        <f t="shared" si="24"/>
        <v>21.397342005599143</v>
      </c>
      <c r="R63" s="123">
        <f t="shared" ref="R63:V63" si="25">SUM(R64:R65)</f>
        <v>21.997816840961153</v>
      </c>
      <c r="S63" s="123">
        <f t="shared" si="25"/>
        <v>20.662371684766597</v>
      </c>
      <c r="T63" s="123">
        <f t="shared" si="25"/>
        <v>18.368349073154704</v>
      </c>
      <c r="U63" s="123">
        <f t="shared" si="25"/>
        <v>16.569545345579677</v>
      </c>
      <c r="V63" s="123">
        <f t="shared" si="25"/>
        <v>15.810198407796152</v>
      </c>
      <c r="W63" s="123">
        <f t="shared" ref="W63:Y63" si="26">SUM(W64:W65)</f>
        <v>15.026996184246984</v>
      </c>
      <c r="X63" s="123">
        <f t="shared" si="26"/>
        <v>9.7871550833853096</v>
      </c>
      <c r="Y63" s="123">
        <f t="shared" si="26"/>
        <v>6.033224313772906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45.460392369381168</v>
      </c>
      <c r="D64" s="99">
        <v>40.995211124727611</v>
      </c>
      <c r="E64" s="99">
        <v>42.192241155039142</v>
      </c>
      <c r="F64" s="99">
        <v>39.922344624332304</v>
      </c>
      <c r="G64" s="99">
        <v>37.640310120509895</v>
      </c>
      <c r="H64" s="99">
        <v>37.279917251568271</v>
      </c>
      <c r="I64" s="99">
        <v>33.613138172044152</v>
      </c>
      <c r="J64" s="99">
        <v>32.954536197820389</v>
      </c>
      <c r="K64" s="99">
        <v>32.955502675655843</v>
      </c>
      <c r="L64" s="99">
        <v>37.886677998101767</v>
      </c>
      <c r="M64" s="99">
        <v>31.298719658675168</v>
      </c>
      <c r="N64" s="99">
        <v>30.410524607925922</v>
      </c>
      <c r="O64" s="99">
        <v>29.306274210819151</v>
      </c>
      <c r="P64" s="99">
        <v>21.71653448822396</v>
      </c>
      <c r="Q64" s="99">
        <v>21.397342005599143</v>
      </c>
      <c r="R64" s="99">
        <v>21.997816840961153</v>
      </c>
      <c r="S64" s="99">
        <v>20.662371684766597</v>
      </c>
      <c r="T64" s="99">
        <v>18.368349073154704</v>
      </c>
      <c r="U64" s="99">
        <v>16.569545345579677</v>
      </c>
      <c r="V64" s="99">
        <v>15.810198407796152</v>
      </c>
      <c r="W64" s="99">
        <v>15.026996184246984</v>
      </c>
      <c r="X64" s="99">
        <v>9.7871550833853096</v>
      </c>
      <c r="Y64" s="99">
        <v>6.033224313772906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5.5894959289491402</v>
      </c>
      <c r="D68" s="123">
        <v>5.4394075665142765</v>
      </c>
      <c r="E68" s="123">
        <v>5.462436825175879</v>
      </c>
      <c r="F68" s="123">
        <v>5.0038445269891625</v>
      </c>
      <c r="G68" s="123">
        <v>4.9810687792763284</v>
      </c>
      <c r="H68" s="123">
        <v>5.29612091179016</v>
      </c>
      <c r="I68" s="123">
        <v>4.8510455998970272</v>
      </c>
      <c r="J68" s="123">
        <v>3.8684559292597589</v>
      </c>
      <c r="K68" s="123">
        <v>4.3217851532113531</v>
      </c>
      <c r="L68" s="123">
        <v>4.4586108450616679</v>
      </c>
      <c r="M68" s="123">
        <v>3.4868141026530979</v>
      </c>
      <c r="N68" s="123">
        <v>2.9999208401557338</v>
      </c>
      <c r="O68" s="123">
        <v>3.2836198194225781</v>
      </c>
      <c r="P68" s="123">
        <v>2.67717186954299</v>
      </c>
      <c r="Q68" s="123">
        <v>2.7057231432638091</v>
      </c>
      <c r="R68" s="123">
        <v>2.8723309837642028</v>
      </c>
      <c r="S68" s="123">
        <v>3.0858635368140428</v>
      </c>
      <c r="T68" s="123">
        <v>2.8650108163746082</v>
      </c>
      <c r="U68" s="123">
        <v>2.6542781139064013</v>
      </c>
      <c r="V68" s="123">
        <v>2.6779922629268933</v>
      </c>
      <c r="W68" s="123">
        <v>2.5234812441494858</v>
      </c>
      <c r="X68" s="123">
        <v>1.7121416453461284</v>
      </c>
      <c r="Y68" s="123">
        <v>1.2737015725797909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5.9349429507481739</v>
      </c>
      <c r="D69" s="99">
        <v>5.5556393271745161</v>
      </c>
      <c r="E69" s="99">
        <v>5.8051942270724037</v>
      </c>
      <c r="F69" s="99">
        <v>5.4710694869545851</v>
      </c>
      <c r="G69" s="99">
        <v>5.6294821342315302</v>
      </c>
      <c r="H69" s="99">
        <v>5.297942885159058</v>
      </c>
      <c r="I69" s="99">
        <v>4.8541122065307727</v>
      </c>
      <c r="J69" s="99">
        <v>4.7081230003846999</v>
      </c>
      <c r="K69" s="99">
        <v>4.3259815191891251</v>
      </c>
      <c r="L69" s="99">
        <v>4.4648155190534213</v>
      </c>
      <c r="M69" s="99">
        <v>3.6070555165622338</v>
      </c>
      <c r="N69" s="99">
        <v>3.4445354297296422</v>
      </c>
      <c r="O69" s="99">
        <v>3.2860940220441357</v>
      </c>
      <c r="P69" s="99">
        <v>2.8571880513073347</v>
      </c>
      <c r="Q69" s="99">
        <v>2.8858515448524042</v>
      </c>
      <c r="R69" s="99">
        <v>3.0879114938425536</v>
      </c>
      <c r="S69" s="99">
        <v>3.1690473346433796</v>
      </c>
      <c r="T69" s="99">
        <v>2.9785374560936608</v>
      </c>
      <c r="U69" s="99">
        <v>2.8174118794862895</v>
      </c>
      <c r="V69" s="99">
        <v>2.9622187598437923</v>
      </c>
      <c r="W69" s="99">
        <v>2.8711121007104707</v>
      </c>
      <c r="X69" s="99">
        <v>2.2922358301790453</v>
      </c>
      <c r="Y69" s="99">
        <v>2.0713666127556642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0</v>
      </c>
      <c r="D70" s="99">
        <v>0</v>
      </c>
      <c r="E70" s="99">
        <v>2.8380910899371021</v>
      </c>
      <c r="F70" s="99">
        <v>2.6933384799883</v>
      </c>
      <c r="G70" s="99">
        <v>2.6783615199808946</v>
      </c>
      <c r="H70" s="99">
        <v>2.634087678875034</v>
      </c>
      <c r="I70" s="99">
        <v>2.376294046464519</v>
      </c>
      <c r="J70" s="99">
        <v>2.2630141436471134</v>
      </c>
      <c r="K70" s="99">
        <v>2.1131943284276571</v>
      </c>
      <c r="L70" s="99">
        <v>2.1342248294705226</v>
      </c>
      <c r="M70" s="99">
        <v>1.5417101207911474</v>
      </c>
      <c r="N70" s="99">
        <v>1.4333094557357131</v>
      </c>
      <c r="O70" s="99">
        <v>1.3331046754690266</v>
      </c>
      <c r="P70" s="99">
        <v>0</v>
      </c>
      <c r="Q70" s="99">
        <v>1.1696276015745501</v>
      </c>
      <c r="R70" s="99">
        <v>1.2164970645738993</v>
      </c>
      <c r="S70" s="99">
        <v>1.288705167342455</v>
      </c>
      <c r="T70" s="99">
        <v>1.2397427533029379</v>
      </c>
      <c r="U70" s="99">
        <v>1.1701189786123347</v>
      </c>
      <c r="V70" s="99">
        <v>1.304506724024624</v>
      </c>
      <c r="W70" s="99">
        <v>1.1315211807786167</v>
      </c>
      <c r="X70" s="99">
        <v>0.96699212616125796</v>
      </c>
      <c r="Y70" s="99">
        <v>0.77404814385719756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0</v>
      </c>
      <c r="D71" s="102">
        <v>0</v>
      </c>
      <c r="E71" s="102">
        <v>2.8380910899371021</v>
      </c>
      <c r="F71" s="102">
        <v>2.6933384799883</v>
      </c>
      <c r="G71" s="102">
        <v>2.6783615199808946</v>
      </c>
      <c r="H71" s="102">
        <v>2.634087678875034</v>
      </c>
      <c r="I71" s="102">
        <v>2.376294046464519</v>
      </c>
      <c r="J71" s="102">
        <v>2.2630141436471134</v>
      </c>
      <c r="K71" s="102">
        <v>2.1131943284276571</v>
      </c>
      <c r="L71" s="102">
        <v>2.1342248294705226</v>
      </c>
      <c r="M71" s="102">
        <v>1.5417101207911474</v>
      </c>
      <c r="N71" s="102">
        <v>1.4333094557357131</v>
      </c>
      <c r="O71" s="102">
        <v>1.3331046754690266</v>
      </c>
      <c r="P71" s="102">
        <v>0</v>
      </c>
      <c r="Q71" s="102">
        <v>1.1696276015745501</v>
      </c>
      <c r="R71" s="102">
        <v>1.2164970645738993</v>
      </c>
      <c r="S71" s="102">
        <v>1.288705167342455</v>
      </c>
      <c r="T71" s="102">
        <v>1.2397427533029379</v>
      </c>
      <c r="U71" s="102">
        <v>1.1701189786123347</v>
      </c>
      <c r="V71" s="102">
        <v>1.304506724024624</v>
      </c>
      <c r="W71" s="102">
        <v>1.1315211807786167</v>
      </c>
      <c r="X71" s="102">
        <v>0.96699212616125796</v>
      </c>
      <c r="Y71" s="102">
        <v>0.77404814385719756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2.3642271499028435</v>
      </c>
      <c r="D77" s="123">
        <v>2.4864813639536583</v>
      </c>
      <c r="E77" s="123">
        <v>2.5543720852255873</v>
      </c>
      <c r="F77" s="123">
        <v>2.472103021956376</v>
      </c>
      <c r="G77" s="123">
        <v>2.395629812504628</v>
      </c>
      <c r="H77" s="123">
        <v>2.6980131301548425</v>
      </c>
      <c r="I77" s="123">
        <v>2.2615614465071716</v>
      </c>
      <c r="J77" s="123">
        <v>2.1134564191095087</v>
      </c>
      <c r="K77" s="123">
        <v>2.3922448410854229</v>
      </c>
      <c r="L77" s="123">
        <v>2.3854400275569989</v>
      </c>
      <c r="M77" s="123">
        <v>2.175751488396116</v>
      </c>
      <c r="N77" s="123">
        <v>2.1475073770761117</v>
      </c>
      <c r="O77" s="123">
        <v>2.0786452891076621</v>
      </c>
      <c r="P77" s="123">
        <v>1.8471047193227659</v>
      </c>
      <c r="Q77" s="123">
        <v>2.093277051260686</v>
      </c>
      <c r="R77" s="123">
        <v>2.1906505161398648</v>
      </c>
      <c r="S77" s="123">
        <v>2.1086936360768491</v>
      </c>
      <c r="T77" s="123">
        <v>1.9044908098858055</v>
      </c>
      <c r="U77" s="123">
        <v>1.7574361450811653</v>
      </c>
      <c r="V77" s="123">
        <v>1.8087797351448685</v>
      </c>
      <c r="W77" s="123">
        <v>2.0922422788466308</v>
      </c>
      <c r="X77" s="123">
        <v>1.4504577686235527</v>
      </c>
      <c r="Y77" s="123">
        <v>1.3746372289708457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2.6891071728595302</v>
      </c>
      <c r="D78" s="99">
        <v>2.52838869247647</v>
      </c>
      <c r="E78" s="99">
        <v>2.6913255771222717</v>
      </c>
      <c r="F78" s="99">
        <v>2.6269276950994502</v>
      </c>
      <c r="G78" s="99">
        <v>2.679717119452556</v>
      </c>
      <c r="H78" s="99">
        <v>2.7453584589948039</v>
      </c>
      <c r="I78" s="99">
        <v>2.3525479868397738</v>
      </c>
      <c r="J78" s="99">
        <v>2.471808152358244</v>
      </c>
      <c r="K78" s="99">
        <v>2.521954300774071</v>
      </c>
      <c r="L78" s="99">
        <v>2.7321840685309877</v>
      </c>
      <c r="M78" s="99">
        <v>2.2210810170281761</v>
      </c>
      <c r="N78" s="99">
        <v>2.3711898007956549</v>
      </c>
      <c r="O78" s="99">
        <v>2.4070895417444058</v>
      </c>
      <c r="P78" s="99">
        <v>1.9083167462221045</v>
      </c>
      <c r="Q78" s="99">
        <v>2.1167662990903624</v>
      </c>
      <c r="R78" s="99">
        <v>2.2283531284550531</v>
      </c>
      <c r="S78" s="99">
        <v>2.1572829181918416</v>
      </c>
      <c r="T78" s="99">
        <v>1.9724905601682041</v>
      </c>
      <c r="U78" s="99">
        <v>1.8527716918915342</v>
      </c>
      <c r="V78" s="99">
        <v>2.011862806638343</v>
      </c>
      <c r="W78" s="99">
        <v>2.4318951450715924</v>
      </c>
      <c r="X78" s="99">
        <v>1.7619218581892482</v>
      </c>
      <c r="Y78" s="99">
        <v>1.8722690497414138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0.22598048504525872</v>
      </c>
      <c r="D81" s="118">
        <f t="shared" si="28"/>
        <v>8.4699100376969219E-2</v>
      </c>
      <c r="E81" s="118">
        <f t="shared" si="28"/>
        <v>7.4736677534416734E-2</v>
      </c>
      <c r="F81" s="118">
        <f t="shared" si="28"/>
        <v>0.1063560523106578</v>
      </c>
      <c r="G81" s="118">
        <f t="shared" si="28"/>
        <v>3.5506824512354068E-2</v>
      </c>
      <c r="H81" s="118">
        <f t="shared" si="28"/>
        <v>0.10054353190837839</v>
      </c>
      <c r="I81" s="118">
        <f t="shared" si="28"/>
        <v>2.2500606133445812E-3</v>
      </c>
      <c r="J81" s="118">
        <f t="shared" si="28"/>
        <v>3.6040950868134719E-2</v>
      </c>
      <c r="K81" s="118">
        <f t="shared" si="28"/>
        <v>2.4580039231912414E-2</v>
      </c>
      <c r="L81" s="118">
        <f t="shared" si="28"/>
        <v>6.4805416180244782E-2</v>
      </c>
      <c r="M81" s="118">
        <f t="shared" si="28"/>
        <v>0.1767218871837114</v>
      </c>
      <c r="N81" s="118">
        <f t="shared" si="28"/>
        <v>0.20705182229169114</v>
      </c>
      <c r="O81" s="118">
        <f t="shared" si="28"/>
        <v>8.978253292714114E-2</v>
      </c>
      <c r="P81" s="118">
        <f t="shared" si="28"/>
        <v>0.13720098403735254</v>
      </c>
      <c r="Q81" s="118">
        <f t="shared" si="28"/>
        <v>3.199244202398243E-2</v>
      </c>
      <c r="R81" s="118">
        <f t="shared" ref="R81:V81" si="29">R82+R85+R87+R100</f>
        <v>2.2455945014045529E-3</v>
      </c>
      <c r="S81" s="118">
        <f t="shared" si="29"/>
        <v>4.9256464446211186E-2</v>
      </c>
      <c r="T81" s="118">
        <f t="shared" si="29"/>
        <v>9.6812771202616513E-2</v>
      </c>
      <c r="U81" s="118">
        <f t="shared" si="29"/>
        <v>8.8471461648257116E-2</v>
      </c>
      <c r="V81" s="118">
        <f t="shared" si="29"/>
        <v>8.1868993032370274E-2</v>
      </c>
      <c r="W81" s="118">
        <f t="shared" ref="W81:Y81" si="30">W82+W85+W87+W100</f>
        <v>3.5189942996043471E-3</v>
      </c>
      <c r="X81" s="118">
        <f t="shared" si="30"/>
        <v>3.7241768186133681E-3</v>
      </c>
      <c r="Y81" s="118">
        <f t="shared" si="30"/>
        <v>3.4152442483281116E-3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</v>
      </c>
      <c r="D87" s="123">
        <v>0</v>
      </c>
      <c r="E87" s="123">
        <v>0</v>
      </c>
      <c r="F87" s="123">
        <v>0</v>
      </c>
      <c r="G87" s="123">
        <v>0</v>
      </c>
      <c r="H87" s="123">
        <v>0</v>
      </c>
      <c r="I87" s="123">
        <v>0</v>
      </c>
      <c r="J87" s="123">
        <v>0</v>
      </c>
      <c r="K87" s="123">
        <v>0</v>
      </c>
      <c r="L87" s="123">
        <v>0</v>
      </c>
      <c r="M87" s="123">
        <v>0</v>
      </c>
      <c r="N87" s="123">
        <v>0</v>
      </c>
      <c r="O87" s="123">
        <v>0</v>
      </c>
      <c r="P87" s="123">
        <v>0</v>
      </c>
      <c r="Q87" s="123">
        <v>0</v>
      </c>
      <c r="R87" s="123">
        <v>0</v>
      </c>
      <c r="S87" s="123">
        <v>0</v>
      </c>
      <c r="T87" s="123">
        <v>0</v>
      </c>
      <c r="U87" s="123">
        <v>0</v>
      </c>
      <c r="V87" s="123">
        <v>0</v>
      </c>
      <c r="W87" s="123">
        <v>0</v>
      </c>
      <c r="X87" s="123">
        <v>0</v>
      </c>
      <c r="Y87" s="123">
        <v>0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0</v>
      </c>
      <c r="D92" s="102">
        <v>0</v>
      </c>
      <c r="E92" s="102">
        <v>0</v>
      </c>
      <c r="F92" s="102">
        <v>0</v>
      </c>
      <c r="G92" s="102">
        <v>0</v>
      </c>
      <c r="H92" s="102">
        <v>0</v>
      </c>
      <c r="I92" s="102">
        <v>0</v>
      </c>
      <c r="J92" s="102">
        <v>0</v>
      </c>
      <c r="K92" s="102">
        <v>0</v>
      </c>
      <c r="L92" s="102">
        <v>0</v>
      </c>
      <c r="M92" s="102">
        <v>0</v>
      </c>
      <c r="N92" s="102">
        <v>0</v>
      </c>
      <c r="O92" s="102">
        <v>0</v>
      </c>
      <c r="P92" s="102">
        <v>0</v>
      </c>
      <c r="Q92" s="102">
        <v>0</v>
      </c>
      <c r="R92" s="102">
        <v>0</v>
      </c>
      <c r="S92" s="102">
        <v>0</v>
      </c>
      <c r="T92" s="102">
        <v>0</v>
      </c>
      <c r="U92" s="102">
        <v>0</v>
      </c>
      <c r="V92" s="102">
        <v>0</v>
      </c>
      <c r="W92" s="102">
        <v>0</v>
      </c>
      <c r="X92" s="102">
        <v>0</v>
      </c>
      <c r="Y92" s="102">
        <v>0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0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0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0.22598048504525872</v>
      </c>
      <c r="D100" s="123">
        <v>8.4699100376969219E-2</v>
      </c>
      <c r="E100" s="123">
        <v>7.4736677534416734E-2</v>
      </c>
      <c r="F100" s="123">
        <v>0.1063560523106578</v>
      </c>
      <c r="G100" s="123">
        <v>3.5506824512354068E-2</v>
      </c>
      <c r="H100" s="123">
        <v>0.10054353190837839</v>
      </c>
      <c r="I100" s="123">
        <v>2.2500606133445812E-3</v>
      </c>
      <c r="J100" s="123">
        <v>3.6040950868134719E-2</v>
      </c>
      <c r="K100" s="123">
        <v>2.4580039231912414E-2</v>
      </c>
      <c r="L100" s="123">
        <v>6.4805416180244782E-2</v>
      </c>
      <c r="M100" s="123">
        <v>0.1767218871837114</v>
      </c>
      <c r="N100" s="123">
        <v>0.20705182229169114</v>
      </c>
      <c r="O100" s="123">
        <v>8.978253292714114E-2</v>
      </c>
      <c r="P100" s="123">
        <v>0.13720098403735254</v>
      </c>
      <c r="Q100" s="123">
        <v>3.199244202398243E-2</v>
      </c>
      <c r="R100" s="123">
        <v>2.2455945014045529E-3</v>
      </c>
      <c r="S100" s="123">
        <v>4.9256464446211186E-2</v>
      </c>
      <c r="T100" s="123">
        <v>9.6812771202616513E-2</v>
      </c>
      <c r="U100" s="123">
        <v>8.8471461648257116E-2</v>
      </c>
      <c r="V100" s="123">
        <v>8.1868993032370274E-2</v>
      </c>
      <c r="W100" s="123">
        <v>3.5189942996043471E-3</v>
      </c>
      <c r="X100" s="123">
        <v>3.7241768186133681E-3</v>
      </c>
      <c r="Y100" s="123">
        <v>3.4152442483281116E-3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3.1174127689635687</v>
      </c>
      <c r="D102" s="99">
        <v>2.8939019528344501</v>
      </c>
      <c r="E102" s="99">
        <v>2.8472673888902609</v>
      </c>
      <c r="F102" s="99">
        <v>3.3030097203563407</v>
      </c>
      <c r="G102" s="99">
        <v>2.5451267238258501</v>
      </c>
      <c r="H102" s="99">
        <v>3.0112352038690542</v>
      </c>
      <c r="I102" s="99">
        <v>3.0066946323229091</v>
      </c>
      <c r="J102" s="99">
        <v>2.3439432624596237</v>
      </c>
      <c r="K102" s="99">
        <v>0.68624812233960886</v>
      </c>
      <c r="L102" s="99">
        <v>2.2878718478805515</v>
      </c>
      <c r="M102" s="99">
        <v>2.895016297162964</v>
      </c>
      <c r="N102" s="99">
        <v>2.9436787497977526</v>
      </c>
      <c r="O102" s="99">
        <v>2.1389120866165863</v>
      </c>
      <c r="P102" s="99">
        <v>3.1466569386461742</v>
      </c>
      <c r="Q102" s="99">
        <v>2.5820389688919256</v>
      </c>
      <c r="R102" s="99">
        <v>1.9766845598613576</v>
      </c>
      <c r="S102" s="99">
        <v>2.0338859630495727</v>
      </c>
      <c r="T102" s="99">
        <v>2.4663750675181801</v>
      </c>
      <c r="U102" s="99">
        <v>2.1636550877698943</v>
      </c>
      <c r="V102" s="99">
        <v>2.6139521739245763</v>
      </c>
      <c r="W102" s="99">
        <v>2.2335506052903633</v>
      </c>
      <c r="X102" s="99">
        <v>1.8938354903833883</v>
      </c>
      <c r="Y102" s="99">
        <v>2.1143725395274364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0.22878173141376917</v>
      </c>
      <c r="D124" s="118">
        <f t="shared" si="42"/>
        <v>8.654509264808348E-2</v>
      </c>
      <c r="E124" s="118">
        <f t="shared" si="42"/>
        <v>7.6625489259863955E-2</v>
      </c>
      <c r="F124" s="118">
        <f t="shared" si="42"/>
        <v>0.10909627859078157</v>
      </c>
      <c r="G124" s="118">
        <f t="shared" si="42"/>
        <v>3.6526132444484126E-2</v>
      </c>
      <c r="H124" s="118">
        <f t="shared" si="42"/>
        <v>0.10341378176209803</v>
      </c>
      <c r="I124" s="118">
        <f t="shared" si="42"/>
        <v>2.2540191879364319E-3</v>
      </c>
      <c r="J124" s="118">
        <f t="shared" si="42"/>
        <v>3.7643075368132904E-2</v>
      </c>
      <c r="K124" s="118">
        <f t="shared" si="42"/>
        <v>2.5469269046892035E-2</v>
      </c>
      <c r="L124" s="118">
        <f t="shared" si="42"/>
        <v>6.6697108619128545E-2</v>
      </c>
      <c r="M124" s="118">
        <f t="shared" si="42"/>
        <v>0.18184978007515237</v>
      </c>
      <c r="N124" s="118">
        <f t="shared" si="42"/>
        <v>0.21384298394928339</v>
      </c>
      <c r="O124" s="118">
        <f t="shared" si="42"/>
        <v>9.3105357694319033E-2</v>
      </c>
      <c r="P124" s="118">
        <f t="shared" si="42"/>
        <v>0.14503547302251255</v>
      </c>
      <c r="Q124" s="118">
        <f t="shared" si="42"/>
        <v>3.2996091406227598E-2</v>
      </c>
      <c r="R124" s="118">
        <f t="shared" ref="R124:V124" si="43">R125+R128+R130+R139</f>
        <v>2.3705129635840758E-3</v>
      </c>
      <c r="S124" s="118">
        <f t="shared" si="43"/>
        <v>5.1118307090274165E-2</v>
      </c>
      <c r="T124" s="118">
        <f t="shared" si="43"/>
        <v>9.9402878212038331E-2</v>
      </c>
      <c r="U124" s="118">
        <f t="shared" si="43"/>
        <v>9.0363865247582317E-2</v>
      </c>
      <c r="V124" s="118">
        <f t="shared" si="43"/>
        <v>8.3151822824680657E-2</v>
      </c>
      <c r="W124" s="118">
        <f t="shared" ref="W124:Y124" si="44">W125+W128+W130+W139</f>
        <v>3.540352256984871E-3</v>
      </c>
      <c r="X124" s="118">
        <f t="shared" si="44"/>
        <v>3.7788876203519038E-3</v>
      </c>
      <c r="Y124" s="118">
        <f t="shared" si="44"/>
        <v>3.4366962705003976E-3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0.22878173141376917</v>
      </c>
      <c r="D139" s="123">
        <v>8.654509264808348E-2</v>
      </c>
      <c r="E139" s="123">
        <v>7.6625489259863955E-2</v>
      </c>
      <c r="F139" s="123">
        <v>0.10909627859078157</v>
      </c>
      <c r="G139" s="123">
        <v>3.6526132444484126E-2</v>
      </c>
      <c r="H139" s="123">
        <v>0.10341378176209803</v>
      </c>
      <c r="I139" s="123">
        <v>2.2540191879364319E-3</v>
      </c>
      <c r="J139" s="123">
        <v>3.7643075368132904E-2</v>
      </c>
      <c r="K139" s="123">
        <v>2.5469269046892035E-2</v>
      </c>
      <c r="L139" s="123">
        <v>6.6697108619128545E-2</v>
      </c>
      <c r="M139" s="123">
        <v>0.18184978007515237</v>
      </c>
      <c r="N139" s="123">
        <v>0.21384298394928339</v>
      </c>
      <c r="O139" s="123">
        <v>9.3105357694319033E-2</v>
      </c>
      <c r="P139" s="123">
        <v>0.14503547302251255</v>
      </c>
      <c r="Q139" s="123">
        <v>3.2996091406227598E-2</v>
      </c>
      <c r="R139" s="123">
        <v>2.3705129635840758E-3</v>
      </c>
      <c r="S139" s="123">
        <v>5.1118307090274165E-2</v>
      </c>
      <c r="T139" s="123">
        <v>9.9402878212038331E-2</v>
      </c>
      <c r="U139" s="123">
        <v>9.0363865247582317E-2</v>
      </c>
      <c r="V139" s="123">
        <v>8.3151822824680657E-2</v>
      </c>
      <c r="W139" s="123">
        <v>3.540352256984871E-3</v>
      </c>
      <c r="X139" s="123">
        <v>3.7788876203519038E-3</v>
      </c>
      <c r="Y139" s="123">
        <v>3.4366962705003976E-3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3.1174127689635687</v>
      </c>
      <c r="D140" s="99">
        <v>2.8939019528344505</v>
      </c>
      <c r="E140" s="99">
        <v>2.8472673888902613</v>
      </c>
      <c r="F140" s="99">
        <v>3.3030097203563415</v>
      </c>
      <c r="G140" s="99">
        <v>2.5451267238258506</v>
      </c>
      <c r="H140" s="99">
        <v>3.0112352038690551</v>
      </c>
      <c r="I140" s="99">
        <v>3.0066946323229091</v>
      </c>
      <c r="J140" s="99">
        <v>2.3439432624596237</v>
      </c>
      <c r="K140" s="99">
        <v>0.68624812233960875</v>
      </c>
      <c r="L140" s="99">
        <v>2.2878718478805515</v>
      </c>
      <c r="M140" s="99">
        <v>2.895016297162964</v>
      </c>
      <c r="N140" s="99">
        <v>2.9436787497977521</v>
      </c>
      <c r="O140" s="99">
        <v>2.1389120866165863</v>
      </c>
      <c r="P140" s="99">
        <v>3.1466569386461738</v>
      </c>
      <c r="Q140" s="99">
        <v>2.5820389688919256</v>
      </c>
      <c r="R140" s="99">
        <v>1.9766845598613576</v>
      </c>
      <c r="S140" s="99">
        <v>2.0338859630495723</v>
      </c>
      <c r="T140" s="99">
        <v>2.4663750675181797</v>
      </c>
      <c r="U140" s="99">
        <v>2.1636550877698948</v>
      </c>
      <c r="V140" s="99">
        <v>2.6139521739245768</v>
      </c>
      <c r="W140" s="99">
        <v>2.2335506052903624</v>
      </c>
      <c r="X140" s="99">
        <v>1.8938354903833883</v>
      </c>
      <c r="Y140" s="99">
        <v>2.114372539527436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0.22853630975320116</v>
      </c>
      <c r="D143" s="118">
        <f t="shared" si="49"/>
        <v>8.676415361331806E-2</v>
      </c>
      <c r="E143" s="118">
        <f t="shared" si="49"/>
        <v>7.6293338394701538E-2</v>
      </c>
      <c r="F143" s="118">
        <f t="shared" si="49"/>
        <v>0.10893560372052646</v>
      </c>
      <c r="G143" s="118">
        <f t="shared" si="49"/>
        <v>3.6408965512776954E-2</v>
      </c>
      <c r="H143" s="118">
        <f t="shared" si="49"/>
        <v>0.10346570438338566</v>
      </c>
      <c r="I143" s="118">
        <f t="shared" si="49"/>
        <v>2.4761742905685881E-3</v>
      </c>
      <c r="J143" s="118">
        <f t="shared" si="49"/>
        <v>3.7700695846549691E-2</v>
      </c>
      <c r="K143" s="118">
        <f t="shared" si="49"/>
        <v>2.5536119048417252E-2</v>
      </c>
      <c r="L143" s="118">
        <f t="shared" si="49"/>
        <v>6.6925828702898038E-2</v>
      </c>
      <c r="M143" s="118">
        <f t="shared" si="49"/>
        <v>0.18201536920969649</v>
      </c>
      <c r="N143" s="118">
        <f t="shared" si="49"/>
        <v>0.2139805770972826</v>
      </c>
      <c r="O143" s="118">
        <f t="shared" si="49"/>
        <v>9.2973905812695601E-2</v>
      </c>
      <c r="P143" s="118">
        <f t="shared" si="49"/>
        <v>0.14492756254913702</v>
      </c>
      <c r="Q143" s="118">
        <f t="shared" si="49"/>
        <v>3.2936245114999353E-2</v>
      </c>
      <c r="R143" s="118">
        <f t="shared" ref="R143:V143" si="50">R144+R146+R148+R157</f>
        <v>2.4162878655301411E-3</v>
      </c>
      <c r="S143" s="118">
        <f t="shared" si="50"/>
        <v>5.1166942466655915E-2</v>
      </c>
      <c r="T143" s="118">
        <f t="shared" si="50"/>
        <v>9.9397087175543075E-2</v>
      </c>
      <c r="U143" s="118">
        <f t="shared" si="50"/>
        <v>9.0330110501898944E-2</v>
      </c>
      <c r="V143" s="118">
        <f t="shared" si="50"/>
        <v>8.3066769556764772E-2</v>
      </c>
      <c r="W143" s="118">
        <f t="shared" ref="W143:Y143" si="51">W144+W146+W148+W157</f>
        <v>3.5662631411310275E-3</v>
      </c>
      <c r="X143" s="118">
        <f t="shared" si="51"/>
        <v>3.7610542888762677E-3</v>
      </c>
      <c r="Y143" s="118">
        <f t="shared" si="51"/>
        <v>3.4525065280077887E-3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</v>
      </c>
      <c r="D148" s="123">
        <v>0</v>
      </c>
      <c r="E148" s="123">
        <v>0</v>
      </c>
      <c r="F148" s="123">
        <v>0</v>
      </c>
      <c r="G148" s="123">
        <v>0</v>
      </c>
      <c r="H148" s="123">
        <v>0</v>
      </c>
      <c r="I148" s="123">
        <v>0</v>
      </c>
      <c r="J148" s="123">
        <v>0</v>
      </c>
      <c r="K148" s="123">
        <v>0</v>
      </c>
      <c r="L148" s="123">
        <v>0</v>
      </c>
      <c r="M148" s="123">
        <v>0</v>
      </c>
      <c r="N148" s="123">
        <v>0</v>
      </c>
      <c r="O148" s="123">
        <v>0</v>
      </c>
      <c r="P148" s="123">
        <v>0</v>
      </c>
      <c r="Q148" s="123">
        <v>0</v>
      </c>
      <c r="R148" s="123">
        <v>0</v>
      </c>
      <c r="S148" s="123">
        <v>0</v>
      </c>
      <c r="T148" s="123">
        <v>0</v>
      </c>
      <c r="U148" s="123">
        <v>0</v>
      </c>
      <c r="V148" s="123">
        <v>0</v>
      </c>
      <c r="W148" s="123">
        <v>0</v>
      </c>
      <c r="X148" s="123">
        <v>0</v>
      </c>
      <c r="Y148" s="123">
        <v>0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0</v>
      </c>
      <c r="D149" s="99">
        <v>0</v>
      </c>
      <c r="E149" s="99">
        <v>0</v>
      </c>
      <c r="F149" s="99">
        <v>0</v>
      </c>
      <c r="G149" s="99">
        <v>0</v>
      </c>
      <c r="H149" s="99">
        <v>0</v>
      </c>
      <c r="I149" s="99">
        <v>0</v>
      </c>
      <c r="J149" s="99">
        <v>0</v>
      </c>
      <c r="K149" s="99">
        <v>0</v>
      </c>
      <c r="L149" s="99">
        <v>0</v>
      </c>
      <c r="M149" s="99">
        <v>0</v>
      </c>
      <c r="N149" s="99">
        <v>0</v>
      </c>
      <c r="O149" s="99">
        <v>0</v>
      </c>
      <c r="P149" s="99">
        <v>0</v>
      </c>
      <c r="Q149" s="99">
        <v>0</v>
      </c>
      <c r="R149" s="99">
        <v>0</v>
      </c>
      <c r="S149" s="99">
        <v>0</v>
      </c>
      <c r="T149" s="99">
        <v>0</v>
      </c>
      <c r="U149" s="99">
        <v>0</v>
      </c>
      <c r="V149" s="99">
        <v>0</v>
      </c>
      <c r="W149" s="99">
        <v>0</v>
      </c>
      <c r="X149" s="99">
        <v>0</v>
      </c>
      <c r="Y149" s="99">
        <v>0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0.22853630975320116</v>
      </c>
      <c r="D157" s="123">
        <v>8.676415361331806E-2</v>
      </c>
      <c r="E157" s="123">
        <v>7.6293338394701538E-2</v>
      </c>
      <c r="F157" s="123">
        <v>0.10893560372052646</v>
      </c>
      <c r="G157" s="123">
        <v>3.6408965512776954E-2</v>
      </c>
      <c r="H157" s="123">
        <v>0.10346570438338566</v>
      </c>
      <c r="I157" s="123">
        <v>2.4761742905685881E-3</v>
      </c>
      <c r="J157" s="123">
        <v>3.7700695846549691E-2</v>
      </c>
      <c r="K157" s="123">
        <v>2.5536119048417252E-2</v>
      </c>
      <c r="L157" s="123">
        <v>6.6925828702898038E-2</v>
      </c>
      <c r="M157" s="123">
        <v>0.18201536920969649</v>
      </c>
      <c r="N157" s="123">
        <v>0.2139805770972826</v>
      </c>
      <c r="O157" s="123">
        <v>9.2973905812695601E-2</v>
      </c>
      <c r="P157" s="123">
        <v>0.14492756254913702</v>
      </c>
      <c r="Q157" s="123">
        <v>3.2936245114999353E-2</v>
      </c>
      <c r="R157" s="123">
        <v>2.4162878655301411E-3</v>
      </c>
      <c r="S157" s="123">
        <v>5.1166942466655915E-2</v>
      </c>
      <c r="T157" s="123">
        <v>9.9397087175543075E-2</v>
      </c>
      <c r="U157" s="123">
        <v>9.0330110501898944E-2</v>
      </c>
      <c r="V157" s="123">
        <v>8.3066769556764772E-2</v>
      </c>
      <c r="W157" s="123">
        <v>3.5662631411310275E-3</v>
      </c>
      <c r="X157" s="123">
        <v>3.7610542888762677E-3</v>
      </c>
      <c r="Y157" s="123">
        <v>3.4525065280077887E-3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3.1174127689635687</v>
      </c>
      <c r="D158" s="99">
        <v>2.8939019528344496</v>
      </c>
      <c r="E158" s="99">
        <v>2.8472673888902613</v>
      </c>
      <c r="F158" s="99">
        <v>3.3030097203563407</v>
      </c>
      <c r="G158" s="99">
        <v>2.5451267238258506</v>
      </c>
      <c r="H158" s="99">
        <v>3.0112352038690542</v>
      </c>
      <c r="I158" s="99">
        <v>3.0066946323229082</v>
      </c>
      <c r="J158" s="99">
        <v>2.3439432624596237</v>
      </c>
      <c r="K158" s="99">
        <v>0.68624812233960875</v>
      </c>
      <c r="L158" s="99">
        <v>2.2878718478805511</v>
      </c>
      <c r="M158" s="99">
        <v>2.8950162971629636</v>
      </c>
      <c r="N158" s="99">
        <v>2.9436787497977526</v>
      </c>
      <c r="O158" s="99">
        <v>2.1389120866165867</v>
      </c>
      <c r="P158" s="99">
        <v>3.1466569386461738</v>
      </c>
      <c r="Q158" s="99">
        <v>2.5820389688919247</v>
      </c>
      <c r="R158" s="99">
        <v>1.9766845598613576</v>
      </c>
      <c r="S158" s="99">
        <v>2.0338859630495727</v>
      </c>
      <c r="T158" s="99">
        <v>2.4663750675181793</v>
      </c>
      <c r="U158" s="99">
        <v>2.1636550877698943</v>
      </c>
      <c r="V158" s="99">
        <v>2.6139521739245768</v>
      </c>
      <c r="W158" s="99">
        <v>2.2335506052903624</v>
      </c>
      <c r="X158" s="99">
        <v>1.8938354903833885</v>
      </c>
      <c r="Y158" s="99">
        <v>2.1143725395274364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0.2289543068835449</v>
      </c>
      <c r="D161" s="118">
        <f t="shared" si="54"/>
        <v>8.6761083692328766E-2</v>
      </c>
      <c r="E161" s="118">
        <f t="shared" si="54"/>
        <v>7.6652926193300053E-2</v>
      </c>
      <c r="F161" s="118">
        <f t="shared" si="54"/>
        <v>0.10925489919666574</v>
      </c>
      <c r="G161" s="118">
        <f t="shared" si="54"/>
        <v>3.6242277856324785E-2</v>
      </c>
      <c r="H161" s="118">
        <f t="shared" si="54"/>
        <v>0.10355623458281735</v>
      </c>
      <c r="I161" s="118">
        <f t="shared" si="54"/>
        <v>2.3862655812086574E-3</v>
      </c>
      <c r="J161" s="118">
        <f t="shared" si="54"/>
        <v>3.6060665576301908E-2</v>
      </c>
      <c r="K161" s="118">
        <f t="shared" si="54"/>
        <v>0</v>
      </c>
      <c r="L161" s="118">
        <f t="shared" si="54"/>
        <v>6.8004683376491959E-2</v>
      </c>
      <c r="M161" s="118">
        <f t="shared" si="54"/>
        <v>0.18202672180084248</v>
      </c>
      <c r="N161" s="118">
        <f t="shared" si="54"/>
        <v>0.21348855647068779</v>
      </c>
      <c r="O161" s="118">
        <f t="shared" si="54"/>
        <v>9.325329173891965E-2</v>
      </c>
      <c r="P161" s="118">
        <f t="shared" si="54"/>
        <v>0.14535524955294585</v>
      </c>
      <c r="Q161" s="118">
        <f t="shared" si="54"/>
        <v>3.2833659319581952E-2</v>
      </c>
      <c r="R161" s="118">
        <f t="shared" ref="R161:V161" si="55">R162+R164+R166+R175</f>
        <v>2.4310140801793137E-3</v>
      </c>
      <c r="S161" s="118">
        <f t="shared" si="55"/>
        <v>5.094770375470254E-2</v>
      </c>
      <c r="T161" s="118">
        <f t="shared" si="55"/>
        <v>9.9514810664871667E-2</v>
      </c>
      <c r="U161" s="118">
        <f t="shared" si="55"/>
        <v>9.0505833736779909E-2</v>
      </c>
      <c r="V161" s="118">
        <f t="shared" si="55"/>
        <v>8.3669550820985358E-2</v>
      </c>
      <c r="W161" s="118">
        <f t="shared" ref="W161:Y161" si="56">W162+W164+W166+W175</f>
        <v>0</v>
      </c>
      <c r="X161" s="118">
        <f t="shared" si="56"/>
        <v>0</v>
      </c>
      <c r="Y161" s="118">
        <f t="shared" si="56"/>
        <v>0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</v>
      </c>
      <c r="D166" s="123">
        <v>0</v>
      </c>
      <c r="E166" s="123">
        <v>0</v>
      </c>
      <c r="F166" s="123">
        <v>0</v>
      </c>
      <c r="G166" s="123">
        <v>0</v>
      </c>
      <c r="H166" s="123">
        <v>0</v>
      </c>
      <c r="I166" s="123">
        <v>0</v>
      </c>
      <c r="J166" s="123">
        <v>0</v>
      </c>
      <c r="K166" s="123">
        <v>0</v>
      </c>
      <c r="L166" s="123">
        <v>0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</v>
      </c>
      <c r="X166" s="123">
        <v>0</v>
      </c>
      <c r="Y166" s="123">
        <v>0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0</v>
      </c>
      <c r="D167" s="99">
        <v>0</v>
      </c>
      <c r="E167" s="99">
        <v>0</v>
      </c>
      <c r="F167" s="99">
        <v>0</v>
      </c>
      <c r="G167" s="99">
        <v>0</v>
      </c>
      <c r="H167" s="99">
        <v>0</v>
      </c>
      <c r="I167" s="99">
        <v>0</v>
      </c>
      <c r="J167" s="99">
        <v>0</v>
      </c>
      <c r="K167" s="99">
        <v>0</v>
      </c>
      <c r="L167" s="99">
        <v>0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0</v>
      </c>
      <c r="X167" s="99">
        <v>0</v>
      </c>
      <c r="Y167" s="99">
        <v>0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0.2289543068835449</v>
      </c>
      <c r="D175" s="123">
        <v>8.6761083692328766E-2</v>
      </c>
      <c r="E175" s="123">
        <v>7.6652926193300053E-2</v>
      </c>
      <c r="F175" s="123">
        <v>0.10925489919666574</v>
      </c>
      <c r="G175" s="123">
        <v>3.6242277856324785E-2</v>
      </c>
      <c r="H175" s="123">
        <v>0.10355623458281735</v>
      </c>
      <c r="I175" s="123">
        <v>2.3862655812086574E-3</v>
      </c>
      <c r="J175" s="123">
        <v>3.6060665576301908E-2</v>
      </c>
      <c r="K175" s="123">
        <v>0</v>
      </c>
      <c r="L175" s="123">
        <v>6.8004683376491959E-2</v>
      </c>
      <c r="M175" s="123">
        <v>0.18202672180084248</v>
      </c>
      <c r="N175" s="123">
        <v>0.21348855647068779</v>
      </c>
      <c r="O175" s="123">
        <v>9.325329173891965E-2</v>
      </c>
      <c r="P175" s="123">
        <v>0.14535524955294585</v>
      </c>
      <c r="Q175" s="123">
        <v>3.2833659319581952E-2</v>
      </c>
      <c r="R175" s="123">
        <v>2.4310140801793137E-3</v>
      </c>
      <c r="S175" s="123">
        <v>5.094770375470254E-2</v>
      </c>
      <c r="T175" s="123">
        <v>9.9514810664871667E-2</v>
      </c>
      <c r="U175" s="123">
        <v>9.0505833736779909E-2</v>
      </c>
      <c r="V175" s="123">
        <v>8.3669550820985358E-2</v>
      </c>
      <c r="W175" s="123">
        <v>0</v>
      </c>
      <c r="X175" s="123">
        <v>0</v>
      </c>
      <c r="Y175" s="123">
        <v>0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3.1174127689635687</v>
      </c>
      <c r="D176" s="99">
        <v>2.8939019528344501</v>
      </c>
      <c r="E176" s="99">
        <v>2.8472673888902613</v>
      </c>
      <c r="F176" s="99">
        <v>3.3030097203563415</v>
      </c>
      <c r="G176" s="99">
        <v>2.5451267238258506</v>
      </c>
      <c r="H176" s="99">
        <v>3.0112352038690542</v>
      </c>
      <c r="I176" s="99">
        <v>3.0066946323229082</v>
      </c>
      <c r="J176" s="99">
        <v>2.3439432624596237</v>
      </c>
      <c r="K176" s="99">
        <v>0</v>
      </c>
      <c r="L176" s="99">
        <v>2.2878718478805511</v>
      </c>
      <c r="M176" s="99">
        <v>2.895016297162964</v>
      </c>
      <c r="N176" s="99">
        <v>2.943678749797753</v>
      </c>
      <c r="O176" s="99">
        <v>2.1389120866165863</v>
      </c>
      <c r="P176" s="99">
        <v>3.1466569386461742</v>
      </c>
      <c r="Q176" s="99">
        <v>2.5820389688919247</v>
      </c>
      <c r="R176" s="99">
        <v>1.9766845598613576</v>
      </c>
      <c r="S176" s="99">
        <v>2.0338859630495727</v>
      </c>
      <c r="T176" s="99">
        <v>2.4663750675181793</v>
      </c>
      <c r="U176" s="99">
        <v>2.1636550877698948</v>
      </c>
      <c r="V176" s="99">
        <v>2.6139521739245772</v>
      </c>
      <c r="W176" s="99">
        <v>0</v>
      </c>
      <c r="X176" s="99">
        <v>0</v>
      </c>
      <c r="Y176" s="99">
        <v>0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730686</v>
      </c>
      <c r="C5" s="120">
        <v>695986</v>
      </c>
      <c r="D5" s="120">
        <v>667836</v>
      </c>
      <c r="E5" s="120">
        <v>640510</v>
      </c>
      <c r="F5" s="120">
        <v>626839</v>
      </c>
      <c r="G5" s="120">
        <v>599280</v>
      </c>
      <c r="H5" s="120">
        <v>595724</v>
      </c>
      <c r="I5" s="120">
        <v>570224</v>
      </c>
      <c r="J5" s="120">
        <v>579362</v>
      </c>
      <c r="K5" s="120">
        <v>612133</v>
      </c>
      <c r="L5" s="120">
        <v>666178</v>
      </c>
      <c r="M5" s="120">
        <v>701633</v>
      </c>
      <c r="N5" s="120">
        <v>720161</v>
      </c>
      <c r="O5" s="120">
        <v>721341</v>
      </c>
      <c r="P5" s="120">
        <v>702553</v>
      </c>
      <c r="Q5" s="120">
        <v>678703</v>
      </c>
      <c r="R5" s="120">
        <v>651345</v>
      </c>
      <c r="S5" s="120">
        <v>625079</v>
      </c>
      <c r="T5" s="120">
        <v>587421</v>
      </c>
      <c r="U5" s="120">
        <v>531511</v>
      </c>
      <c r="V5" s="120">
        <v>496390</v>
      </c>
      <c r="W5" s="120">
        <v>463029</v>
      </c>
      <c r="X5" s="120">
        <v>435683</v>
      </c>
      <c r="Y5" s="120">
        <v>417469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730686</v>
      </c>
      <c r="C7" s="52">
        <v>695986</v>
      </c>
      <c r="D7" s="52">
        <v>667836</v>
      </c>
      <c r="E7" s="52">
        <v>640510</v>
      </c>
      <c r="F7" s="52">
        <v>626839</v>
      </c>
      <c r="G7" s="52">
        <v>599280</v>
      </c>
      <c r="H7" s="52">
        <v>595724</v>
      </c>
      <c r="I7" s="52">
        <v>570224</v>
      </c>
      <c r="J7" s="52">
        <v>579362</v>
      </c>
      <c r="K7" s="52">
        <v>612133</v>
      </c>
      <c r="L7" s="52">
        <v>666178</v>
      </c>
      <c r="M7" s="52">
        <v>701633</v>
      </c>
      <c r="N7" s="52">
        <v>720161</v>
      </c>
      <c r="O7" s="52">
        <v>721341</v>
      </c>
      <c r="P7" s="52">
        <v>702553</v>
      </c>
      <c r="Q7" s="52">
        <v>678703</v>
      </c>
      <c r="R7" s="52">
        <v>651345</v>
      </c>
      <c r="S7" s="52">
        <v>625079</v>
      </c>
      <c r="T7" s="52">
        <v>587421</v>
      </c>
      <c r="U7" s="52">
        <v>531511</v>
      </c>
      <c r="V7" s="52">
        <v>496390</v>
      </c>
      <c r="W7" s="52">
        <v>463029</v>
      </c>
      <c r="X7" s="52">
        <v>435683</v>
      </c>
      <c r="Y7" s="52">
        <v>417469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1801</v>
      </c>
      <c r="C9" s="52">
        <v>1666</v>
      </c>
      <c r="D9" s="52">
        <v>1599</v>
      </c>
      <c r="E9" s="52">
        <v>1501</v>
      </c>
      <c r="F9" s="52">
        <v>1505</v>
      </c>
      <c r="G9" s="52">
        <v>1548</v>
      </c>
      <c r="H9" s="52">
        <v>1627</v>
      </c>
      <c r="I9" s="52">
        <v>1733</v>
      </c>
      <c r="J9" s="52">
        <v>2002</v>
      </c>
      <c r="K9" s="52">
        <v>2426</v>
      </c>
      <c r="L9" s="52">
        <v>3203</v>
      </c>
      <c r="M9" s="52">
        <v>4254</v>
      </c>
      <c r="N9" s="52">
        <v>5305</v>
      </c>
      <c r="O9" s="52">
        <v>6151</v>
      </c>
      <c r="P9" s="52">
        <v>6552</v>
      </c>
      <c r="Q9" s="52">
        <v>6572</v>
      </c>
      <c r="R9" s="52">
        <v>6288</v>
      </c>
      <c r="S9" s="52">
        <v>6100</v>
      </c>
      <c r="T9" s="52">
        <v>5896</v>
      </c>
      <c r="U9" s="52">
        <v>5567</v>
      </c>
      <c r="V9" s="52">
        <v>5415</v>
      </c>
      <c r="W9" s="52">
        <v>5583</v>
      </c>
      <c r="X9" s="52">
        <v>5934</v>
      </c>
      <c r="Y9" s="52">
        <v>6594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188790</v>
      </c>
      <c r="C11" s="52">
        <v>179900</v>
      </c>
      <c r="D11" s="52">
        <v>172906</v>
      </c>
      <c r="E11" s="52">
        <v>166140</v>
      </c>
      <c r="F11" s="52">
        <v>162931</v>
      </c>
      <c r="G11" s="52">
        <v>156003</v>
      </c>
      <c r="H11" s="52">
        <v>155200</v>
      </c>
      <c r="I11" s="52">
        <v>148646</v>
      </c>
      <c r="J11" s="52">
        <v>151104</v>
      </c>
      <c r="K11" s="52">
        <v>161638</v>
      </c>
      <c r="L11" s="52">
        <v>179672</v>
      </c>
      <c r="M11" s="52">
        <v>196718</v>
      </c>
      <c r="N11" s="52">
        <v>206664</v>
      </c>
      <c r="O11" s="52">
        <v>211213</v>
      </c>
      <c r="P11" s="52">
        <v>207709</v>
      </c>
      <c r="Q11" s="52">
        <v>198207</v>
      </c>
      <c r="R11" s="52">
        <v>179163</v>
      </c>
      <c r="S11" s="52">
        <v>164099</v>
      </c>
      <c r="T11" s="52">
        <v>147502</v>
      </c>
      <c r="U11" s="52">
        <v>130232</v>
      </c>
      <c r="V11" s="52">
        <v>119689</v>
      </c>
      <c r="W11" s="52">
        <v>112297</v>
      </c>
      <c r="X11" s="52">
        <v>110295</v>
      </c>
      <c r="Y11" s="52">
        <v>112946</v>
      </c>
      <c r="DA11" s="63" t="s">
        <v>1061</v>
      </c>
    </row>
    <row r="12" spans="1:105" ht="12" customHeight="1" x14ac:dyDescent="0.25">
      <c r="A12" s="97" t="s">
        <v>124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541896</v>
      </c>
      <c r="C14" s="52">
        <v>516086</v>
      </c>
      <c r="D14" s="52">
        <v>494930</v>
      </c>
      <c r="E14" s="52">
        <v>466970</v>
      </c>
      <c r="F14" s="52">
        <v>455382</v>
      </c>
      <c r="G14" s="52">
        <v>433659</v>
      </c>
      <c r="H14" s="52">
        <v>428064</v>
      </c>
      <c r="I14" s="52">
        <v>406772</v>
      </c>
      <c r="J14" s="52">
        <v>409878</v>
      </c>
      <c r="K14" s="52">
        <v>423223</v>
      </c>
      <c r="L14" s="52">
        <v>446490</v>
      </c>
      <c r="M14" s="52">
        <v>456113</v>
      </c>
      <c r="N14" s="52">
        <v>458863</v>
      </c>
      <c r="O14" s="52">
        <v>452949</v>
      </c>
      <c r="P14" s="52">
        <v>436871</v>
      </c>
      <c r="Q14" s="52">
        <v>424255</v>
      </c>
      <c r="R14" s="52">
        <v>416723</v>
      </c>
      <c r="S14" s="52">
        <v>406705</v>
      </c>
      <c r="T14" s="52">
        <v>387506</v>
      </c>
      <c r="U14" s="52">
        <v>353568</v>
      </c>
      <c r="V14" s="52">
        <v>331561</v>
      </c>
      <c r="W14" s="52">
        <v>308035</v>
      </c>
      <c r="X14" s="52">
        <v>282012</v>
      </c>
      <c r="Y14" s="52">
        <v>261575</v>
      </c>
      <c r="DA14" s="63" t="s">
        <v>1064</v>
      </c>
    </row>
    <row r="15" spans="1:105" ht="12" customHeight="1" x14ac:dyDescent="0.25">
      <c r="A15" s="97" t="s">
        <v>121</v>
      </c>
      <c r="B15" s="52">
        <v>0</v>
      </c>
      <c r="C15" s="52">
        <v>0</v>
      </c>
      <c r="D15" s="52">
        <v>0</v>
      </c>
      <c r="E15" s="52">
        <v>7400</v>
      </c>
      <c r="F15" s="52">
        <v>8526</v>
      </c>
      <c r="G15" s="52">
        <v>9618</v>
      </c>
      <c r="H15" s="52">
        <v>12460</v>
      </c>
      <c r="I15" s="52">
        <v>14806</v>
      </c>
      <c r="J15" s="52">
        <v>18380</v>
      </c>
      <c r="K15" s="52">
        <v>27272</v>
      </c>
      <c r="L15" s="52">
        <v>40016</v>
      </c>
      <c r="M15" s="52">
        <v>48802</v>
      </c>
      <c r="N15" s="52">
        <v>54634</v>
      </c>
      <c r="O15" s="52">
        <v>57179</v>
      </c>
      <c r="P15" s="52">
        <v>57973</v>
      </c>
      <c r="Q15" s="52">
        <v>56241</v>
      </c>
      <c r="R15" s="52">
        <v>55459</v>
      </c>
      <c r="S15" s="52">
        <v>54275</v>
      </c>
      <c r="T15" s="52">
        <v>52413</v>
      </c>
      <c r="U15" s="52">
        <v>47711</v>
      </c>
      <c r="V15" s="52">
        <v>45140</v>
      </c>
      <c r="W15" s="52">
        <v>42697</v>
      </c>
      <c r="X15" s="52">
        <v>43376</v>
      </c>
      <c r="Y15" s="52">
        <v>42948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9615</v>
      </c>
      <c r="C17" s="52">
        <v>9142</v>
      </c>
      <c r="D17" s="52">
        <v>8794</v>
      </c>
      <c r="E17" s="52">
        <v>8460</v>
      </c>
      <c r="F17" s="52">
        <v>8316</v>
      </c>
      <c r="G17" s="52">
        <v>7977</v>
      </c>
      <c r="H17" s="52">
        <v>7951</v>
      </c>
      <c r="I17" s="52">
        <v>7644</v>
      </c>
      <c r="J17" s="52">
        <v>7808</v>
      </c>
      <c r="K17" s="52">
        <v>8399</v>
      </c>
      <c r="L17" s="52">
        <v>9269</v>
      </c>
      <c r="M17" s="52">
        <v>9962</v>
      </c>
      <c r="N17" s="52">
        <v>10221</v>
      </c>
      <c r="O17" s="52">
        <v>10415</v>
      </c>
      <c r="P17" s="52">
        <v>10518</v>
      </c>
      <c r="Q17" s="52">
        <v>10031</v>
      </c>
      <c r="R17" s="52">
        <v>9109</v>
      </c>
      <c r="S17" s="52">
        <v>8801</v>
      </c>
      <c r="T17" s="52">
        <v>8285</v>
      </c>
      <c r="U17" s="52">
        <v>6860</v>
      </c>
      <c r="V17" s="52">
        <v>4307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55991</v>
      </c>
      <c r="C18" s="52">
        <v>52998</v>
      </c>
      <c r="D18" s="52">
        <v>46781</v>
      </c>
      <c r="E18" s="52">
        <v>40286</v>
      </c>
      <c r="F18" s="52">
        <v>34700</v>
      </c>
      <c r="G18" s="52">
        <v>26772</v>
      </c>
      <c r="H18" s="52">
        <v>21463</v>
      </c>
      <c r="I18" s="52">
        <v>16359</v>
      </c>
      <c r="J18" s="52">
        <v>14679</v>
      </c>
      <c r="K18" s="52">
        <v>15542</v>
      </c>
      <c r="L18" s="52">
        <v>17269</v>
      </c>
      <c r="M18" s="52">
        <v>23081</v>
      </c>
      <c r="N18" s="52">
        <v>29457</v>
      </c>
      <c r="O18" s="52">
        <v>31480</v>
      </c>
      <c r="P18" s="52">
        <v>31930</v>
      </c>
      <c r="Q18" s="52">
        <v>30116</v>
      </c>
      <c r="R18" s="52">
        <v>25384</v>
      </c>
      <c r="S18" s="52">
        <v>23006</v>
      </c>
      <c r="T18" s="52">
        <v>20768</v>
      </c>
      <c r="U18" s="52">
        <v>16940</v>
      </c>
      <c r="V18" s="52">
        <v>14079</v>
      </c>
      <c r="W18" s="52">
        <v>10864</v>
      </c>
      <c r="X18" s="52">
        <v>9139</v>
      </c>
      <c r="Y18" s="52">
        <v>8153</v>
      </c>
      <c r="DA18" s="63" t="s">
        <v>1067</v>
      </c>
    </row>
    <row r="19" spans="1:105" ht="12" customHeight="1" x14ac:dyDescent="0.25">
      <c r="A19" s="109" t="s">
        <v>120</v>
      </c>
      <c r="B19" s="36">
        <v>665080</v>
      </c>
      <c r="C19" s="36">
        <v>633846</v>
      </c>
      <c r="D19" s="36">
        <v>612261</v>
      </c>
      <c r="E19" s="36">
        <v>591764</v>
      </c>
      <c r="F19" s="36">
        <v>583823</v>
      </c>
      <c r="G19" s="36">
        <v>564531</v>
      </c>
      <c r="H19" s="36">
        <v>566310</v>
      </c>
      <c r="I19" s="36">
        <v>546221</v>
      </c>
      <c r="J19" s="36">
        <v>556875</v>
      </c>
      <c r="K19" s="36">
        <v>588192</v>
      </c>
      <c r="L19" s="36">
        <v>639640</v>
      </c>
      <c r="M19" s="36">
        <v>668590</v>
      </c>
      <c r="N19" s="36">
        <v>680483</v>
      </c>
      <c r="O19" s="36">
        <v>679446</v>
      </c>
      <c r="P19" s="36">
        <v>660105</v>
      </c>
      <c r="Q19" s="36">
        <v>638556</v>
      </c>
      <c r="R19" s="36">
        <v>616852</v>
      </c>
      <c r="S19" s="36">
        <v>593272</v>
      </c>
      <c r="T19" s="36">
        <v>558368</v>
      </c>
      <c r="U19" s="36">
        <v>507711</v>
      </c>
      <c r="V19" s="36">
        <v>478004</v>
      </c>
      <c r="W19" s="36">
        <v>452165</v>
      </c>
      <c r="X19" s="36">
        <v>426544</v>
      </c>
      <c r="Y19" s="36">
        <v>409316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57085</v>
      </c>
      <c r="D23" s="52">
        <v>57091</v>
      </c>
      <c r="E23" s="52">
        <v>57130</v>
      </c>
      <c r="F23" s="52">
        <v>57245</v>
      </c>
      <c r="G23" s="52">
        <v>57484</v>
      </c>
      <c r="H23" s="52">
        <v>57899</v>
      </c>
      <c r="I23" s="52">
        <v>58547</v>
      </c>
      <c r="J23" s="52">
        <v>59500</v>
      </c>
      <c r="K23" s="52">
        <v>60811</v>
      </c>
      <c r="L23" s="52">
        <v>62586</v>
      </c>
      <c r="M23" s="52">
        <v>64959</v>
      </c>
      <c r="N23" s="52">
        <v>68093</v>
      </c>
      <c r="O23" s="52">
        <v>60711</v>
      </c>
      <c r="P23" s="52">
        <v>20110</v>
      </c>
      <c r="Q23" s="52">
        <v>26297</v>
      </c>
      <c r="R23" s="52">
        <v>33610</v>
      </c>
      <c r="S23" s="52">
        <v>42047</v>
      </c>
      <c r="T23" s="52">
        <v>47177</v>
      </c>
      <c r="U23" s="52">
        <v>55910</v>
      </c>
      <c r="V23" s="52">
        <v>52082</v>
      </c>
      <c r="W23" s="52">
        <v>58475</v>
      </c>
      <c r="X23" s="52">
        <v>63570</v>
      </c>
      <c r="Y23" s="52">
        <v>64059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281</v>
      </c>
      <c r="D25" s="52">
        <v>282</v>
      </c>
      <c r="E25" s="52">
        <v>283</v>
      </c>
      <c r="F25" s="52">
        <v>291</v>
      </c>
      <c r="G25" s="52">
        <v>302</v>
      </c>
      <c r="H25" s="52">
        <v>326</v>
      </c>
      <c r="I25" s="52">
        <v>189</v>
      </c>
      <c r="J25" s="52">
        <v>139</v>
      </c>
      <c r="K25" s="52">
        <v>211</v>
      </c>
      <c r="L25" s="52">
        <v>260</v>
      </c>
      <c r="M25" s="52">
        <v>291</v>
      </c>
      <c r="N25" s="52">
        <v>357</v>
      </c>
      <c r="O25" s="52">
        <v>511</v>
      </c>
      <c r="P25" s="52">
        <v>476</v>
      </c>
      <c r="Q25" s="52">
        <v>585</v>
      </c>
      <c r="R25" s="52">
        <v>783</v>
      </c>
      <c r="S25" s="52">
        <v>1013</v>
      </c>
      <c r="T25" s="52">
        <v>1194</v>
      </c>
      <c r="U25" s="52">
        <v>1234</v>
      </c>
      <c r="V25" s="52">
        <v>1153</v>
      </c>
      <c r="W25" s="52">
        <v>967</v>
      </c>
      <c r="X25" s="52">
        <v>824</v>
      </c>
      <c r="Y25" s="52">
        <v>723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14749</v>
      </c>
      <c r="D27" s="52">
        <v>14750</v>
      </c>
      <c r="E27" s="52">
        <v>14762</v>
      </c>
      <c r="F27" s="52">
        <v>14791</v>
      </c>
      <c r="G27" s="52">
        <v>14854</v>
      </c>
      <c r="H27" s="52">
        <v>14964</v>
      </c>
      <c r="I27" s="52">
        <v>15136</v>
      </c>
      <c r="J27" s="52">
        <v>22634</v>
      </c>
      <c r="K27" s="52">
        <v>19284</v>
      </c>
      <c r="L27" s="52">
        <v>21192</v>
      </c>
      <c r="M27" s="52">
        <v>24057</v>
      </c>
      <c r="N27" s="52">
        <v>28290</v>
      </c>
      <c r="O27" s="52">
        <v>26578</v>
      </c>
      <c r="P27" s="52">
        <v>8083</v>
      </c>
      <c r="Q27" s="52">
        <v>19908</v>
      </c>
      <c r="R27" s="52">
        <v>36615</v>
      </c>
      <c r="S27" s="52">
        <v>31545</v>
      </c>
      <c r="T27" s="52">
        <v>34635</v>
      </c>
      <c r="U27" s="52">
        <v>35660</v>
      </c>
      <c r="V27" s="52">
        <v>24642</v>
      </c>
      <c r="W27" s="52">
        <v>17469</v>
      </c>
      <c r="X27" s="52">
        <v>9284</v>
      </c>
      <c r="Y27" s="52">
        <v>6674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84671</v>
      </c>
      <c r="D30" s="52">
        <v>84787</v>
      </c>
      <c r="E30" s="52">
        <v>85601</v>
      </c>
      <c r="F30" s="52">
        <v>87837</v>
      </c>
      <c r="G30" s="52">
        <v>92220</v>
      </c>
      <c r="H30" s="52">
        <v>99603</v>
      </c>
      <c r="I30" s="52">
        <v>60055</v>
      </c>
      <c r="J30" s="52">
        <v>52252</v>
      </c>
      <c r="K30" s="52">
        <v>65765</v>
      </c>
      <c r="L30" s="52">
        <v>68518</v>
      </c>
      <c r="M30" s="52">
        <v>69913</v>
      </c>
      <c r="N30" s="52">
        <v>74513</v>
      </c>
      <c r="O30" s="52">
        <v>69470</v>
      </c>
      <c r="P30" s="52">
        <v>57437</v>
      </c>
      <c r="Q30" s="52">
        <v>59773</v>
      </c>
      <c r="R30" s="52">
        <v>70001</v>
      </c>
      <c r="S30" s="52">
        <v>79165</v>
      </c>
      <c r="T30" s="52">
        <v>76863</v>
      </c>
      <c r="U30" s="52">
        <v>68456</v>
      </c>
      <c r="V30" s="52">
        <v>61999</v>
      </c>
      <c r="W30" s="52">
        <v>54987</v>
      </c>
      <c r="X30" s="52">
        <v>52585</v>
      </c>
      <c r="Y30" s="52">
        <v>55997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0</v>
      </c>
      <c r="D31" s="52">
        <v>0</v>
      </c>
      <c r="E31" s="52">
        <v>0</v>
      </c>
      <c r="F31" s="52">
        <v>14</v>
      </c>
      <c r="G31" s="52">
        <v>104</v>
      </c>
      <c r="H31" s="52">
        <v>293</v>
      </c>
      <c r="I31" s="52">
        <v>598</v>
      </c>
      <c r="J31" s="52">
        <v>1395</v>
      </c>
      <c r="K31" s="52">
        <v>1797</v>
      </c>
      <c r="L31" s="52">
        <v>2699</v>
      </c>
      <c r="M31" s="52">
        <v>3885</v>
      </c>
      <c r="N31" s="52">
        <v>2788</v>
      </c>
      <c r="O31" s="52">
        <v>4021</v>
      </c>
      <c r="P31" s="52">
        <v>5232</v>
      </c>
      <c r="Q31" s="52">
        <v>7126</v>
      </c>
      <c r="R31" s="52">
        <v>9193</v>
      </c>
      <c r="S31" s="52">
        <v>11429</v>
      </c>
      <c r="T31" s="52">
        <v>11292</v>
      </c>
      <c r="U31" s="52">
        <v>9055</v>
      </c>
      <c r="V31" s="52">
        <v>7290</v>
      </c>
      <c r="W31" s="52">
        <v>6825</v>
      </c>
      <c r="X31" s="52">
        <v>7180</v>
      </c>
      <c r="Y31" s="52">
        <v>7564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1502</v>
      </c>
      <c r="D33" s="52">
        <v>1505</v>
      </c>
      <c r="E33" s="52">
        <v>1518</v>
      </c>
      <c r="F33" s="52">
        <v>1559</v>
      </c>
      <c r="G33" s="52">
        <v>1636</v>
      </c>
      <c r="H33" s="52">
        <v>1776</v>
      </c>
      <c r="I33" s="52">
        <v>1077</v>
      </c>
      <c r="J33" s="52">
        <v>1104</v>
      </c>
      <c r="K33" s="52">
        <v>1171</v>
      </c>
      <c r="L33" s="52">
        <v>1267</v>
      </c>
      <c r="M33" s="52">
        <v>1363</v>
      </c>
      <c r="N33" s="52">
        <v>1526</v>
      </c>
      <c r="O33" s="52">
        <v>1536</v>
      </c>
      <c r="P33" s="52">
        <v>967</v>
      </c>
      <c r="Q33" s="52">
        <v>1223</v>
      </c>
      <c r="R33" s="52">
        <v>1690</v>
      </c>
      <c r="S33" s="52">
        <v>1914</v>
      </c>
      <c r="T33" s="52">
        <v>1909</v>
      </c>
      <c r="U33" s="52">
        <v>1755</v>
      </c>
      <c r="V33" s="52">
        <v>2628</v>
      </c>
      <c r="W33" s="52">
        <v>4307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8749</v>
      </c>
      <c r="D34" s="52">
        <v>8759</v>
      </c>
      <c r="E34" s="52">
        <v>8833</v>
      </c>
      <c r="F34" s="52">
        <v>9001</v>
      </c>
      <c r="G34" s="52">
        <v>9299</v>
      </c>
      <c r="H34" s="52">
        <v>9753</v>
      </c>
      <c r="I34" s="52">
        <v>5146</v>
      </c>
      <c r="J34" s="52">
        <v>3038</v>
      </c>
      <c r="K34" s="52">
        <v>3541</v>
      </c>
      <c r="L34" s="52">
        <v>2516</v>
      </c>
      <c r="M34" s="52">
        <v>2569</v>
      </c>
      <c r="N34" s="52">
        <v>2772</v>
      </c>
      <c r="O34" s="52">
        <v>2563</v>
      </c>
      <c r="P34" s="52">
        <v>2224</v>
      </c>
      <c r="Q34" s="52">
        <v>2659</v>
      </c>
      <c r="R34" s="52">
        <v>4829</v>
      </c>
      <c r="S34" s="52">
        <v>4902</v>
      </c>
      <c r="T34" s="52">
        <v>5864</v>
      </c>
      <c r="U34" s="52">
        <v>6378</v>
      </c>
      <c r="V34" s="52">
        <v>4907</v>
      </c>
      <c r="W34" s="52">
        <v>3293</v>
      </c>
      <c r="X34" s="52">
        <v>1817</v>
      </c>
      <c r="Y34" s="52">
        <v>1079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103919</v>
      </c>
      <c r="D35" s="36">
        <v>104061</v>
      </c>
      <c r="E35" s="36">
        <v>105073</v>
      </c>
      <c r="F35" s="36">
        <v>107909</v>
      </c>
      <c r="G35" s="36">
        <v>113582</v>
      </c>
      <c r="H35" s="36">
        <v>123227</v>
      </c>
      <c r="I35" s="36">
        <v>75665</v>
      </c>
      <c r="J35" s="36">
        <v>72585</v>
      </c>
      <c r="K35" s="36">
        <v>82990</v>
      </c>
      <c r="L35" s="36">
        <v>89955</v>
      </c>
      <c r="M35" s="36">
        <v>96111</v>
      </c>
      <c r="N35" s="36">
        <v>104953</v>
      </c>
      <c r="O35" s="36">
        <v>101882</v>
      </c>
      <c r="P35" s="36">
        <v>74773</v>
      </c>
      <c r="Q35" s="36">
        <v>87175</v>
      </c>
      <c r="R35" s="36">
        <v>108915</v>
      </c>
      <c r="S35" s="36">
        <v>121587</v>
      </c>
      <c r="T35" s="36">
        <v>121375</v>
      </c>
      <c r="U35" s="36">
        <v>109410</v>
      </c>
      <c r="V35" s="36">
        <v>92282</v>
      </c>
      <c r="W35" s="36">
        <v>78716</v>
      </c>
      <c r="X35" s="36">
        <v>73849</v>
      </c>
      <c r="Y35" s="36">
        <v>78494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22385</v>
      </c>
      <c r="D39" s="52">
        <v>28941</v>
      </c>
      <c r="E39" s="52">
        <v>29804</v>
      </c>
      <c r="F39" s="52">
        <v>43574</v>
      </c>
      <c r="G39" s="52">
        <v>29925</v>
      </c>
      <c r="H39" s="52">
        <v>54343</v>
      </c>
      <c r="I39" s="52">
        <v>33047</v>
      </c>
      <c r="J39" s="52">
        <v>68638</v>
      </c>
      <c r="K39" s="52">
        <v>93582</v>
      </c>
      <c r="L39" s="52">
        <v>116631</v>
      </c>
      <c r="M39" s="52">
        <v>100414</v>
      </c>
      <c r="N39" s="52">
        <v>86621</v>
      </c>
      <c r="O39" s="52">
        <v>61891</v>
      </c>
      <c r="P39" s="52">
        <v>1322</v>
      </c>
      <c r="Q39" s="52">
        <v>2447</v>
      </c>
      <c r="R39" s="52">
        <v>6252</v>
      </c>
      <c r="S39" s="52">
        <v>15781</v>
      </c>
      <c r="T39" s="52">
        <v>9519</v>
      </c>
      <c r="U39" s="52">
        <v>0</v>
      </c>
      <c r="V39" s="52">
        <v>16961</v>
      </c>
      <c r="W39" s="52">
        <v>25114</v>
      </c>
      <c r="X39" s="52">
        <v>36224</v>
      </c>
      <c r="Y39" s="52">
        <v>45845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146</v>
      </c>
      <c r="D41" s="52">
        <v>215</v>
      </c>
      <c r="E41" s="52">
        <v>185</v>
      </c>
      <c r="F41" s="52">
        <v>295</v>
      </c>
      <c r="G41" s="52">
        <v>345</v>
      </c>
      <c r="H41" s="52">
        <v>405</v>
      </c>
      <c r="I41" s="52">
        <v>295</v>
      </c>
      <c r="J41" s="52">
        <v>408</v>
      </c>
      <c r="K41" s="52">
        <v>635</v>
      </c>
      <c r="L41" s="52">
        <v>1037</v>
      </c>
      <c r="M41" s="52">
        <v>1342</v>
      </c>
      <c r="N41" s="52">
        <v>1408</v>
      </c>
      <c r="O41" s="52">
        <v>1357</v>
      </c>
      <c r="P41" s="52">
        <v>877</v>
      </c>
      <c r="Q41" s="52">
        <v>605</v>
      </c>
      <c r="R41" s="52">
        <v>499</v>
      </c>
      <c r="S41" s="52">
        <v>825</v>
      </c>
      <c r="T41" s="52">
        <v>990</v>
      </c>
      <c r="U41" s="52">
        <v>905</v>
      </c>
      <c r="V41" s="52">
        <v>1001</v>
      </c>
      <c r="W41" s="52">
        <v>1135</v>
      </c>
      <c r="X41" s="52">
        <v>1175</v>
      </c>
      <c r="Y41" s="52">
        <v>1383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5859</v>
      </c>
      <c r="D43" s="52">
        <v>7756</v>
      </c>
      <c r="E43" s="52">
        <v>7996</v>
      </c>
      <c r="F43" s="52">
        <v>11582</v>
      </c>
      <c r="G43" s="52">
        <v>7926</v>
      </c>
      <c r="H43" s="52">
        <v>14161</v>
      </c>
      <c r="I43" s="52">
        <v>8582</v>
      </c>
      <c r="J43" s="52">
        <v>25092</v>
      </c>
      <c r="K43" s="52">
        <v>29818</v>
      </c>
      <c r="L43" s="52">
        <v>39226</v>
      </c>
      <c r="M43" s="52">
        <v>41103</v>
      </c>
      <c r="N43" s="52">
        <v>38236</v>
      </c>
      <c r="O43" s="52">
        <v>31127</v>
      </c>
      <c r="P43" s="52">
        <v>4579</v>
      </c>
      <c r="Q43" s="52">
        <v>10406</v>
      </c>
      <c r="R43" s="52">
        <v>17571</v>
      </c>
      <c r="S43" s="52">
        <v>16481</v>
      </c>
      <c r="T43" s="52">
        <v>18038</v>
      </c>
      <c r="U43" s="52">
        <v>18390</v>
      </c>
      <c r="V43" s="52">
        <v>14099</v>
      </c>
      <c r="W43" s="52">
        <v>10077</v>
      </c>
      <c r="X43" s="52">
        <v>7282</v>
      </c>
      <c r="Y43" s="52">
        <v>9325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58861</v>
      </c>
      <c r="D46" s="52">
        <v>63631</v>
      </c>
      <c r="E46" s="52">
        <v>57641</v>
      </c>
      <c r="F46" s="52">
        <v>76249</v>
      </c>
      <c r="G46" s="52">
        <v>70497</v>
      </c>
      <c r="H46" s="52">
        <v>94008</v>
      </c>
      <c r="I46" s="52">
        <v>38763</v>
      </c>
      <c r="J46" s="52">
        <v>55358</v>
      </c>
      <c r="K46" s="52">
        <v>79110</v>
      </c>
      <c r="L46" s="52">
        <v>91785</v>
      </c>
      <c r="M46" s="52">
        <v>79536</v>
      </c>
      <c r="N46" s="52">
        <v>77263</v>
      </c>
      <c r="O46" s="52">
        <v>63556</v>
      </c>
      <c r="P46" s="52">
        <v>41359</v>
      </c>
      <c r="Q46" s="52">
        <v>47157</v>
      </c>
      <c r="R46" s="52">
        <v>62469</v>
      </c>
      <c r="S46" s="52">
        <v>69147</v>
      </c>
      <c r="T46" s="52">
        <v>57664</v>
      </c>
      <c r="U46" s="52">
        <v>34518</v>
      </c>
      <c r="V46" s="52">
        <v>39992</v>
      </c>
      <c r="W46" s="52">
        <v>31461</v>
      </c>
      <c r="X46" s="52">
        <v>26562</v>
      </c>
      <c r="Y46" s="52">
        <v>35560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0</v>
      </c>
      <c r="D47" s="52">
        <v>0</v>
      </c>
      <c r="E47" s="52">
        <v>7400</v>
      </c>
      <c r="F47" s="52">
        <v>1140</v>
      </c>
      <c r="G47" s="52">
        <v>1196</v>
      </c>
      <c r="H47" s="52">
        <v>3135</v>
      </c>
      <c r="I47" s="52">
        <v>2944</v>
      </c>
      <c r="J47" s="52">
        <v>4969</v>
      </c>
      <c r="K47" s="52">
        <v>10689</v>
      </c>
      <c r="L47" s="52">
        <v>15443</v>
      </c>
      <c r="M47" s="52">
        <v>12671</v>
      </c>
      <c r="N47" s="52">
        <v>8620</v>
      </c>
      <c r="O47" s="52">
        <v>6566</v>
      </c>
      <c r="P47" s="52">
        <v>6026</v>
      </c>
      <c r="Q47" s="52">
        <v>5394</v>
      </c>
      <c r="R47" s="52">
        <v>8411</v>
      </c>
      <c r="S47" s="52">
        <v>10245</v>
      </c>
      <c r="T47" s="52">
        <v>9430</v>
      </c>
      <c r="U47" s="52">
        <v>4353</v>
      </c>
      <c r="V47" s="52">
        <v>4719</v>
      </c>
      <c r="W47" s="52">
        <v>4382</v>
      </c>
      <c r="X47" s="52">
        <v>7859</v>
      </c>
      <c r="Y47" s="52">
        <v>7136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1029</v>
      </c>
      <c r="D49" s="52">
        <v>1157</v>
      </c>
      <c r="E49" s="52">
        <v>1184</v>
      </c>
      <c r="F49" s="52">
        <v>1415</v>
      </c>
      <c r="G49" s="52">
        <v>1297</v>
      </c>
      <c r="H49" s="52">
        <v>1750</v>
      </c>
      <c r="I49" s="52">
        <v>770</v>
      </c>
      <c r="J49" s="52">
        <v>1268</v>
      </c>
      <c r="K49" s="52">
        <v>1762</v>
      </c>
      <c r="L49" s="52">
        <v>2137</v>
      </c>
      <c r="M49" s="52">
        <v>2056</v>
      </c>
      <c r="N49" s="52">
        <v>1785</v>
      </c>
      <c r="O49" s="52">
        <v>1730</v>
      </c>
      <c r="P49" s="52">
        <v>1070</v>
      </c>
      <c r="Q49" s="52">
        <v>736</v>
      </c>
      <c r="R49" s="52">
        <v>768</v>
      </c>
      <c r="S49" s="52">
        <v>1606</v>
      </c>
      <c r="T49" s="52">
        <v>1393</v>
      </c>
      <c r="U49" s="52">
        <v>330</v>
      </c>
      <c r="V49" s="52">
        <v>75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5756</v>
      </c>
      <c r="D50" s="52">
        <v>2542</v>
      </c>
      <c r="E50" s="52">
        <v>2338</v>
      </c>
      <c r="F50" s="52">
        <v>3415</v>
      </c>
      <c r="G50" s="52">
        <v>1371</v>
      </c>
      <c r="H50" s="52">
        <v>4444</v>
      </c>
      <c r="I50" s="52">
        <v>42</v>
      </c>
      <c r="J50" s="52">
        <v>1358</v>
      </c>
      <c r="K50" s="52">
        <v>4404</v>
      </c>
      <c r="L50" s="52">
        <v>4243</v>
      </c>
      <c r="M50" s="52">
        <v>8381</v>
      </c>
      <c r="N50" s="52">
        <v>9148</v>
      </c>
      <c r="O50" s="52">
        <v>4586</v>
      </c>
      <c r="P50" s="52">
        <v>2674</v>
      </c>
      <c r="Q50" s="52">
        <v>845</v>
      </c>
      <c r="R50" s="52">
        <v>97</v>
      </c>
      <c r="S50" s="52">
        <v>2524</v>
      </c>
      <c r="T50" s="52">
        <v>3626</v>
      </c>
      <c r="U50" s="52">
        <v>2550</v>
      </c>
      <c r="V50" s="52">
        <v>2046</v>
      </c>
      <c r="W50" s="52">
        <v>78</v>
      </c>
      <c r="X50" s="52">
        <v>92</v>
      </c>
      <c r="Y50" s="52">
        <v>93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72685</v>
      </c>
      <c r="D51" s="36">
        <v>82476</v>
      </c>
      <c r="E51" s="36">
        <v>84576</v>
      </c>
      <c r="F51" s="36">
        <v>99968</v>
      </c>
      <c r="G51" s="36">
        <v>94290</v>
      </c>
      <c r="H51" s="36">
        <v>125006</v>
      </c>
      <c r="I51" s="36">
        <v>55576</v>
      </c>
      <c r="J51" s="36">
        <v>83239</v>
      </c>
      <c r="K51" s="36">
        <v>114307</v>
      </c>
      <c r="L51" s="36">
        <v>141403</v>
      </c>
      <c r="M51" s="36">
        <v>125061</v>
      </c>
      <c r="N51" s="36">
        <v>116846</v>
      </c>
      <c r="O51" s="36">
        <v>100845</v>
      </c>
      <c r="P51" s="36">
        <v>55432</v>
      </c>
      <c r="Q51" s="36">
        <v>65626</v>
      </c>
      <c r="R51" s="36">
        <v>87211</v>
      </c>
      <c r="S51" s="36">
        <v>98007</v>
      </c>
      <c r="T51" s="36">
        <v>86471</v>
      </c>
      <c r="U51" s="36">
        <v>58753</v>
      </c>
      <c r="V51" s="36">
        <v>62575</v>
      </c>
      <c r="W51" s="36">
        <v>52877</v>
      </c>
      <c r="X51" s="36">
        <v>48228</v>
      </c>
      <c r="Y51" s="36">
        <v>61266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7603</v>
      </c>
      <c r="D55" s="52">
        <v>10165</v>
      </c>
      <c r="E55" s="52">
        <v>11014</v>
      </c>
      <c r="F55" s="52">
        <v>16520</v>
      </c>
      <c r="G55" s="52">
        <v>11285</v>
      </c>
      <c r="H55" s="52">
        <v>18208</v>
      </c>
      <c r="I55" s="52">
        <v>11343</v>
      </c>
      <c r="J55" s="52">
        <v>27913</v>
      </c>
      <c r="K55" s="52">
        <v>32396</v>
      </c>
      <c r="L55" s="52">
        <v>39986</v>
      </c>
      <c r="M55" s="52">
        <v>35777</v>
      </c>
      <c r="N55" s="52">
        <v>31378</v>
      </c>
      <c r="O55" s="52">
        <v>23168</v>
      </c>
      <c r="P55" s="52">
        <v>859</v>
      </c>
      <c r="Q55" s="52">
        <v>1295</v>
      </c>
      <c r="R55" s="52">
        <v>2831</v>
      </c>
      <c r="S55" s="52">
        <v>5652</v>
      </c>
      <c r="T55" s="52">
        <v>3586</v>
      </c>
      <c r="U55" s="52">
        <v>0</v>
      </c>
      <c r="V55" s="52">
        <v>5821</v>
      </c>
      <c r="W55" s="52">
        <v>9779</v>
      </c>
      <c r="X55" s="52">
        <v>11158</v>
      </c>
      <c r="Y55" s="52">
        <v>21750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0</v>
      </c>
      <c r="E57" s="52">
        <v>20</v>
      </c>
      <c r="F57" s="52">
        <v>83</v>
      </c>
      <c r="G57" s="52">
        <v>73</v>
      </c>
      <c r="H57" s="52">
        <v>126</v>
      </c>
      <c r="I57" s="52">
        <v>81</v>
      </c>
      <c r="J57" s="52">
        <v>197</v>
      </c>
      <c r="K57" s="52">
        <v>296</v>
      </c>
      <c r="L57" s="52">
        <v>421</v>
      </c>
      <c r="M57" s="52">
        <v>376</v>
      </c>
      <c r="N57" s="52">
        <v>360</v>
      </c>
      <c r="O57" s="52">
        <v>326</v>
      </c>
      <c r="P57" s="52">
        <v>13</v>
      </c>
      <c r="Q57" s="52">
        <v>28</v>
      </c>
      <c r="R57" s="52">
        <v>92</v>
      </c>
      <c r="S57" s="52">
        <v>268</v>
      </c>
      <c r="T57" s="52">
        <v>182</v>
      </c>
      <c r="U57" s="52">
        <v>0</v>
      </c>
      <c r="V57" s="52">
        <v>387</v>
      </c>
      <c r="W57" s="52">
        <v>454</v>
      </c>
      <c r="X57" s="52">
        <v>372</v>
      </c>
      <c r="Y57" s="52">
        <v>529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64</v>
      </c>
      <c r="D59" s="52">
        <v>153</v>
      </c>
      <c r="E59" s="52">
        <v>192</v>
      </c>
      <c r="F59" s="52">
        <v>450</v>
      </c>
      <c r="G59" s="52">
        <v>234</v>
      </c>
      <c r="H59" s="52">
        <v>648</v>
      </c>
      <c r="I59" s="52">
        <v>388</v>
      </c>
      <c r="J59" s="52">
        <v>6613</v>
      </c>
      <c r="K59" s="52">
        <v>6232</v>
      </c>
      <c r="L59" s="52">
        <v>8315</v>
      </c>
      <c r="M59" s="52">
        <v>8568</v>
      </c>
      <c r="N59" s="52">
        <v>6984</v>
      </c>
      <c r="O59" s="52">
        <v>4454</v>
      </c>
      <c r="P59" s="52">
        <v>20</v>
      </c>
      <c r="Q59" s="52">
        <v>68</v>
      </c>
      <c r="R59" s="52">
        <v>212</v>
      </c>
      <c r="S59" s="52">
        <v>406</v>
      </c>
      <c r="T59" s="52">
        <v>359</v>
      </c>
      <c r="U59" s="52">
        <v>0</v>
      </c>
      <c r="V59" s="52">
        <v>798</v>
      </c>
      <c r="W59" s="52">
        <v>1608</v>
      </c>
      <c r="X59" s="52">
        <v>1487</v>
      </c>
      <c r="Y59" s="52">
        <v>3327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0</v>
      </c>
      <c r="D60" s="52">
        <v>0</v>
      </c>
      <c r="E60" s="52">
        <v>0</v>
      </c>
      <c r="F60" s="52">
        <v>0</v>
      </c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7539</v>
      </c>
      <c r="D62" s="52">
        <v>10012</v>
      </c>
      <c r="E62" s="52">
        <v>9591</v>
      </c>
      <c r="F62" s="52">
        <v>15833</v>
      </c>
      <c r="G62" s="52">
        <v>10867</v>
      </c>
      <c r="H62" s="52">
        <v>16993</v>
      </c>
      <c r="I62" s="52">
        <v>10181</v>
      </c>
      <c r="J62" s="52">
        <v>19545</v>
      </c>
      <c r="K62" s="52">
        <v>23049</v>
      </c>
      <c r="L62" s="52">
        <v>27109</v>
      </c>
      <c r="M62" s="52">
        <v>23469</v>
      </c>
      <c r="N62" s="52">
        <v>21945</v>
      </c>
      <c r="O62" s="52">
        <v>16961</v>
      </c>
      <c r="P62" s="52">
        <v>732</v>
      </c>
      <c r="Q62" s="52">
        <v>1101</v>
      </c>
      <c r="R62" s="52">
        <v>2308</v>
      </c>
      <c r="S62" s="52">
        <v>4569</v>
      </c>
      <c r="T62" s="52">
        <v>2773</v>
      </c>
      <c r="U62" s="52">
        <v>0</v>
      </c>
      <c r="V62" s="52">
        <v>4492</v>
      </c>
      <c r="W62" s="52">
        <v>7170</v>
      </c>
      <c r="X62" s="52">
        <v>7461</v>
      </c>
      <c r="Y62" s="52">
        <v>15348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0</v>
      </c>
      <c r="D63" s="52">
        <v>0</v>
      </c>
      <c r="E63" s="52">
        <v>1231</v>
      </c>
      <c r="F63" s="52">
        <v>237</v>
      </c>
      <c r="G63" s="52">
        <v>184</v>
      </c>
      <c r="H63" s="52">
        <v>567</v>
      </c>
      <c r="I63" s="52">
        <v>774</v>
      </c>
      <c r="J63" s="52">
        <v>1755</v>
      </c>
      <c r="K63" s="52">
        <v>3115</v>
      </c>
      <c r="L63" s="52">
        <v>4562</v>
      </c>
      <c r="M63" s="52">
        <v>3740</v>
      </c>
      <c r="N63" s="52">
        <v>2449</v>
      </c>
      <c r="O63" s="52">
        <v>1753</v>
      </c>
      <c r="P63" s="52">
        <v>107</v>
      </c>
      <c r="Q63" s="52">
        <v>126</v>
      </c>
      <c r="R63" s="52">
        <v>311</v>
      </c>
      <c r="S63" s="52">
        <v>677</v>
      </c>
      <c r="T63" s="52">
        <v>454</v>
      </c>
      <c r="U63" s="52">
        <v>0</v>
      </c>
      <c r="V63" s="52">
        <v>531</v>
      </c>
      <c r="W63" s="52">
        <v>1001</v>
      </c>
      <c r="X63" s="52">
        <v>2210</v>
      </c>
      <c r="Y63" s="52">
        <v>3075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11</v>
      </c>
      <c r="D65" s="52">
        <v>18</v>
      </c>
      <c r="E65" s="52">
        <v>21</v>
      </c>
      <c r="F65" s="52">
        <v>40</v>
      </c>
      <c r="G65" s="52">
        <v>26</v>
      </c>
      <c r="H65" s="52">
        <v>59</v>
      </c>
      <c r="I65" s="52">
        <v>15</v>
      </c>
      <c r="J65" s="52">
        <v>264</v>
      </c>
      <c r="K65" s="52">
        <v>284</v>
      </c>
      <c r="L65" s="52">
        <v>323</v>
      </c>
      <c r="M65" s="52">
        <v>256</v>
      </c>
      <c r="N65" s="52">
        <v>164</v>
      </c>
      <c r="O65" s="52">
        <v>110</v>
      </c>
      <c r="P65" s="52">
        <v>3</v>
      </c>
      <c r="Q65" s="52">
        <v>3</v>
      </c>
      <c r="R65" s="52">
        <v>7</v>
      </c>
      <c r="S65" s="52">
        <v>33</v>
      </c>
      <c r="T65" s="52">
        <v>24</v>
      </c>
      <c r="U65" s="52">
        <v>0</v>
      </c>
      <c r="V65" s="52">
        <v>5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557</v>
      </c>
      <c r="D66" s="52">
        <v>303</v>
      </c>
      <c r="E66" s="52">
        <v>296</v>
      </c>
      <c r="F66" s="52">
        <v>544</v>
      </c>
      <c r="G66" s="52">
        <v>161</v>
      </c>
      <c r="H66" s="52">
        <v>623</v>
      </c>
      <c r="I66" s="52">
        <v>9</v>
      </c>
      <c r="J66" s="52">
        <v>444</v>
      </c>
      <c r="K66" s="52">
        <v>1192</v>
      </c>
      <c r="L66" s="52">
        <v>1157</v>
      </c>
      <c r="M66" s="52">
        <v>2232</v>
      </c>
      <c r="N66" s="52">
        <v>2267</v>
      </c>
      <c r="O66" s="52">
        <v>1004</v>
      </c>
      <c r="P66" s="52">
        <v>39</v>
      </c>
      <c r="Q66" s="52">
        <v>16</v>
      </c>
      <c r="R66" s="52">
        <v>3</v>
      </c>
      <c r="S66" s="52">
        <v>141</v>
      </c>
      <c r="T66" s="52">
        <v>144</v>
      </c>
      <c r="U66" s="52">
        <v>0</v>
      </c>
      <c r="V66" s="52">
        <v>185</v>
      </c>
      <c r="W66" s="52">
        <v>15</v>
      </c>
      <c r="X66" s="52">
        <v>22</v>
      </c>
      <c r="Y66" s="52">
        <v>35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7035</v>
      </c>
      <c r="D67" s="36">
        <v>9844</v>
      </c>
      <c r="E67" s="36">
        <v>10697</v>
      </c>
      <c r="F67" s="36">
        <v>15936</v>
      </c>
      <c r="G67" s="36">
        <v>11098</v>
      </c>
      <c r="H67" s="36">
        <v>17526</v>
      </c>
      <c r="I67" s="36">
        <v>11319</v>
      </c>
      <c r="J67" s="36">
        <v>27205</v>
      </c>
      <c r="K67" s="36">
        <v>30920</v>
      </c>
      <c r="L67" s="36">
        <v>38506</v>
      </c>
      <c r="M67" s="36">
        <v>33289</v>
      </c>
      <c r="N67" s="36">
        <v>28947</v>
      </c>
      <c r="O67" s="36">
        <v>22054</v>
      </c>
      <c r="P67" s="36">
        <v>817</v>
      </c>
      <c r="Q67" s="36">
        <v>1276</v>
      </c>
      <c r="R67" s="36">
        <v>2821</v>
      </c>
      <c r="S67" s="36">
        <v>5478</v>
      </c>
      <c r="T67" s="36">
        <v>3418</v>
      </c>
      <c r="U67" s="36">
        <v>0</v>
      </c>
      <c r="V67" s="36">
        <v>5631</v>
      </c>
      <c r="W67" s="36">
        <v>9764</v>
      </c>
      <c r="X67" s="36">
        <v>11136</v>
      </c>
      <c r="Y67" s="36">
        <v>21715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14782</v>
      </c>
      <c r="D71" s="52">
        <v>18776</v>
      </c>
      <c r="E71" s="52">
        <v>18790</v>
      </c>
      <c r="F71" s="52">
        <v>27054</v>
      </c>
      <c r="G71" s="52">
        <v>18640</v>
      </c>
      <c r="H71" s="52">
        <v>36135</v>
      </c>
      <c r="I71" s="52">
        <v>21704</v>
      </c>
      <c r="J71" s="52">
        <v>40725</v>
      </c>
      <c r="K71" s="52">
        <v>61186</v>
      </c>
      <c r="L71" s="52">
        <v>76645</v>
      </c>
      <c r="M71" s="52">
        <v>64637</v>
      </c>
      <c r="N71" s="52">
        <v>55243</v>
      </c>
      <c r="O71" s="52">
        <v>38723</v>
      </c>
      <c r="P71" s="52">
        <v>463</v>
      </c>
      <c r="Q71" s="52">
        <v>1152</v>
      </c>
      <c r="R71" s="52">
        <v>3421</v>
      </c>
      <c r="S71" s="52">
        <v>10129</v>
      </c>
      <c r="T71" s="52">
        <v>5933</v>
      </c>
      <c r="U71" s="52">
        <v>0</v>
      </c>
      <c r="V71" s="52">
        <v>11140</v>
      </c>
      <c r="W71" s="52">
        <v>15335</v>
      </c>
      <c r="X71" s="52">
        <v>25066</v>
      </c>
      <c r="Y71" s="52">
        <v>24095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146</v>
      </c>
      <c r="D73" s="52">
        <v>215</v>
      </c>
      <c r="E73" s="52">
        <v>165</v>
      </c>
      <c r="F73" s="52">
        <v>212</v>
      </c>
      <c r="G73" s="52">
        <v>272</v>
      </c>
      <c r="H73" s="52">
        <v>279</v>
      </c>
      <c r="I73" s="52">
        <v>214</v>
      </c>
      <c r="J73" s="52">
        <v>211</v>
      </c>
      <c r="K73" s="52">
        <v>339</v>
      </c>
      <c r="L73" s="52">
        <v>616</v>
      </c>
      <c r="M73" s="52">
        <v>966</v>
      </c>
      <c r="N73" s="52">
        <v>1048</v>
      </c>
      <c r="O73" s="52">
        <v>1031</v>
      </c>
      <c r="P73" s="52">
        <v>864</v>
      </c>
      <c r="Q73" s="52">
        <v>577</v>
      </c>
      <c r="R73" s="52">
        <v>407</v>
      </c>
      <c r="S73" s="52">
        <v>557</v>
      </c>
      <c r="T73" s="52">
        <v>808</v>
      </c>
      <c r="U73" s="52">
        <v>905</v>
      </c>
      <c r="V73" s="52">
        <v>614</v>
      </c>
      <c r="W73" s="52">
        <v>681</v>
      </c>
      <c r="X73" s="52">
        <v>803</v>
      </c>
      <c r="Y73" s="52">
        <v>854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5795</v>
      </c>
      <c r="D75" s="52">
        <f t="shared" si="0"/>
        <v>7603</v>
      </c>
      <c r="E75" s="52">
        <f t="shared" si="0"/>
        <v>7804</v>
      </c>
      <c r="F75" s="52">
        <f t="shared" si="0"/>
        <v>11132</v>
      </c>
      <c r="G75" s="52">
        <f t="shared" si="0"/>
        <v>7692</v>
      </c>
      <c r="H75" s="52">
        <f t="shared" si="0"/>
        <v>13513</v>
      </c>
      <c r="I75" s="52">
        <f t="shared" si="0"/>
        <v>8194</v>
      </c>
      <c r="J75" s="52">
        <f t="shared" si="0"/>
        <v>18479</v>
      </c>
      <c r="K75" s="52">
        <f t="shared" si="0"/>
        <v>23586</v>
      </c>
      <c r="L75" s="52">
        <f t="shared" si="0"/>
        <v>30911</v>
      </c>
      <c r="M75" s="52">
        <f t="shared" si="0"/>
        <v>32535</v>
      </c>
      <c r="N75" s="52">
        <f t="shared" si="0"/>
        <v>31252</v>
      </c>
      <c r="O75" s="52">
        <f t="shared" si="0"/>
        <v>26673</v>
      </c>
      <c r="P75" s="52">
        <f t="shared" si="0"/>
        <v>4559</v>
      </c>
      <c r="Q75" s="52">
        <f t="shared" si="0"/>
        <v>10338</v>
      </c>
      <c r="R75" s="52">
        <f t="shared" ref="R75:V75" si="1">R43-R59</f>
        <v>17359</v>
      </c>
      <c r="S75" s="52">
        <f t="shared" si="1"/>
        <v>16075</v>
      </c>
      <c r="T75" s="52">
        <f t="shared" si="1"/>
        <v>17679</v>
      </c>
      <c r="U75" s="52">
        <f t="shared" si="1"/>
        <v>18390</v>
      </c>
      <c r="V75" s="52">
        <f t="shared" si="1"/>
        <v>13301</v>
      </c>
      <c r="W75" s="52">
        <f t="shared" ref="W75:Y75" si="2">W43-W59</f>
        <v>8469</v>
      </c>
      <c r="X75" s="52">
        <f t="shared" si="2"/>
        <v>5795</v>
      </c>
      <c r="Y75" s="52">
        <f t="shared" si="2"/>
        <v>5998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0</v>
      </c>
      <c r="D76" s="52">
        <f t="shared" si="3"/>
        <v>0</v>
      </c>
      <c r="E76" s="52">
        <f t="shared" si="3"/>
        <v>0</v>
      </c>
      <c r="F76" s="52">
        <f t="shared" si="3"/>
        <v>0</v>
      </c>
      <c r="G76" s="52">
        <f t="shared" si="3"/>
        <v>0</v>
      </c>
      <c r="H76" s="52">
        <f t="shared" si="3"/>
        <v>0</v>
      </c>
      <c r="I76" s="52">
        <f t="shared" si="3"/>
        <v>0</v>
      </c>
      <c r="J76" s="52">
        <f t="shared" si="3"/>
        <v>0</v>
      </c>
      <c r="K76" s="52">
        <f t="shared" si="3"/>
        <v>0</v>
      </c>
      <c r="L76" s="52">
        <f t="shared" si="3"/>
        <v>0</v>
      </c>
      <c r="M76" s="52">
        <f t="shared" si="3"/>
        <v>0</v>
      </c>
      <c r="N76" s="52">
        <f t="shared" si="3"/>
        <v>0</v>
      </c>
      <c r="O76" s="52">
        <f t="shared" si="3"/>
        <v>0</v>
      </c>
      <c r="P76" s="52">
        <f t="shared" si="3"/>
        <v>0</v>
      </c>
      <c r="Q76" s="52">
        <f t="shared" si="3"/>
        <v>0</v>
      </c>
      <c r="R76" s="52">
        <f t="shared" ref="R76:V76" si="4">R44-R60</f>
        <v>0</v>
      </c>
      <c r="S76" s="52">
        <f t="shared" si="4"/>
        <v>0</v>
      </c>
      <c r="T76" s="52">
        <f t="shared" si="4"/>
        <v>0</v>
      </c>
      <c r="U76" s="52">
        <f t="shared" si="4"/>
        <v>0</v>
      </c>
      <c r="V76" s="52">
        <f t="shared" si="4"/>
        <v>0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51322</v>
      </c>
      <c r="D78" s="52">
        <f t="shared" si="9"/>
        <v>53619</v>
      </c>
      <c r="E78" s="52">
        <f t="shared" si="9"/>
        <v>48050</v>
      </c>
      <c r="F78" s="52">
        <f t="shared" si="9"/>
        <v>60416</v>
      </c>
      <c r="G78" s="52">
        <f t="shared" si="9"/>
        <v>59630</v>
      </c>
      <c r="H78" s="52">
        <f t="shared" si="9"/>
        <v>77015</v>
      </c>
      <c r="I78" s="52">
        <f t="shared" si="9"/>
        <v>28582</v>
      </c>
      <c r="J78" s="52">
        <f t="shared" si="9"/>
        <v>35813</v>
      </c>
      <c r="K78" s="52">
        <f t="shared" si="9"/>
        <v>56061</v>
      </c>
      <c r="L78" s="52">
        <f t="shared" si="9"/>
        <v>64676</v>
      </c>
      <c r="M78" s="52">
        <f t="shared" si="9"/>
        <v>56067</v>
      </c>
      <c r="N78" s="52">
        <f t="shared" si="9"/>
        <v>55318</v>
      </c>
      <c r="O78" s="52">
        <f t="shared" si="9"/>
        <v>46595</v>
      </c>
      <c r="P78" s="52">
        <f t="shared" si="9"/>
        <v>40627</v>
      </c>
      <c r="Q78" s="52">
        <f t="shared" si="9"/>
        <v>46056</v>
      </c>
      <c r="R78" s="52">
        <f t="shared" ref="R78:V78" si="10">R46-R62</f>
        <v>60161</v>
      </c>
      <c r="S78" s="52">
        <f t="shared" si="10"/>
        <v>64578</v>
      </c>
      <c r="T78" s="52">
        <f t="shared" si="10"/>
        <v>54891</v>
      </c>
      <c r="U78" s="52">
        <f t="shared" si="10"/>
        <v>34518</v>
      </c>
      <c r="V78" s="52">
        <f t="shared" si="10"/>
        <v>35500</v>
      </c>
      <c r="W78" s="52">
        <f t="shared" ref="W78:Y78" si="11">W46-W62</f>
        <v>24291</v>
      </c>
      <c r="X78" s="52">
        <f t="shared" si="11"/>
        <v>19101</v>
      </c>
      <c r="Y78" s="52">
        <f t="shared" si="11"/>
        <v>20212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0</v>
      </c>
      <c r="D79" s="52">
        <f t="shared" si="12"/>
        <v>0</v>
      </c>
      <c r="E79" s="52">
        <f t="shared" si="12"/>
        <v>6169</v>
      </c>
      <c r="F79" s="52">
        <f t="shared" si="12"/>
        <v>903</v>
      </c>
      <c r="G79" s="52">
        <f t="shared" si="12"/>
        <v>1012</v>
      </c>
      <c r="H79" s="52">
        <f t="shared" si="12"/>
        <v>2568</v>
      </c>
      <c r="I79" s="52">
        <f t="shared" si="12"/>
        <v>2170</v>
      </c>
      <c r="J79" s="52">
        <f t="shared" si="12"/>
        <v>3214</v>
      </c>
      <c r="K79" s="52">
        <f t="shared" si="12"/>
        <v>7574</v>
      </c>
      <c r="L79" s="52">
        <f t="shared" si="12"/>
        <v>10881</v>
      </c>
      <c r="M79" s="52">
        <f t="shared" si="12"/>
        <v>8931</v>
      </c>
      <c r="N79" s="52">
        <f t="shared" si="12"/>
        <v>6171</v>
      </c>
      <c r="O79" s="52">
        <f t="shared" si="12"/>
        <v>4813</v>
      </c>
      <c r="P79" s="52">
        <f t="shared" si="12"/>
        <v>5919</v>
      </c>
      <c r="Q79" s="52">
        <f t="shared" si="12"/>
        <v>5268</v>
      </c>
      <c r="R79" s="52">
        <f t="shared" ref="R79:V79" si="13">R47-R63</f>
        <v>8100</v>
      </c>
      <c r="S79" s="52">
        <f t="shared" si="13"/>
        <v>9568</v>
      </c>
      <c r="T79" s="52">
        <f t="shared" si="13"/>
        <v>8976</v>
      </c>
      <c r="U79" s="52">
        <f t="shared" si="13"/>
        <v>4353</v>
      </c>
      <c r="V79" s="52">
        <f t="shared" si="13"/>
        <v>4188</v>
      </c>
      <c r="W79" s="52">
        <f t="shared" ref="W79:Y79" si="14">W47-W63</f>
        <v>3381</v>
      </c>
      <c r="X79" s="52">
        <f t="shared" si="14"/>
        <v>5649</v>
      </c>
      <c r="Y79" s="52">
        <f t="shared" si="14"/>
        <v>4061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1018</v>
      </c>
      <c r="D81" s="52">
        <v>1139</v>
      </c>
      <c r="E81" s="52">
        <v>1163</v>
      </c>
      <c r="F81" s="52">
        <v>1375</v>
      </c>
      <c r="G81" s="52">
        <v>1271</v>
      </c>
      <c r="H81" s="52">
        <v>1691</v>
      </c>
      <c r="I81" s="52">
        <v>755</v>
      </c>
      <c r="J81" s="52">
        <v>1004</v>
      </c>
      <c r="K81" s="52">
        <v>1478</v>
      </c>
      <c r="L81" s="52">
        <v>1814</v>
      </c>
      <c r="M81" s="52">
        <v>1800</v>
      </c>
      <c r="N81" s="52">
        <v>1621</v>
      </c>
      <c r="O81" s="52">
        <v>1620</v>
      </c>
      <c r="P81" s="52">
        <v>1067</v>
      </c>
      <c r="Q81" s="52">
        <v>733</v>
      </c>
      <c r="R81" s="52">
        <v>761</v>
      </c>
      <c r="S81" s="52">
        <v>1573</v>
      </c>
      <c r="T81" s="52">
        <v>1369</v>
      </c>
      <c r="U81" s="52">
        <v>330</v>
      </c>
      <c r="V81" s="52">
        <v>70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5199</v>
      </c>
      <c r="D82" s="52">
        <v>2239</v>
      </c>
      <c r="E82" s="52">
        <v>2042</v>
      </c>
      <c r="F82" s="52">
        <v>2871</v>
      </c>
      <c r="G82" s="52">
        <v>1210</v>
      </c>
      <c r="H82" s="52">
        <v>3821</v>
      </c>
      <c r="I82" s="52">
        <v>33</v>
      </c>
      <c r="J82" s="52">
        <v>914</v>
      </c>
      <c r="K82" s="52">
        <v>3212</v>
      </c>
      <c r="L82" s="52">
        <v>3086</v>
      </c>
      <c r="M82" s="52">
        <v>6149</v>
      </c>
      <c r="N82" s="52">
        <v>6881</v>
      </c>
      <c r="O82" s="52">
        <v>3582</v>
      </c>
      <c r="P82" s="52">
        <v>2635</v>
      </c>
      <c r="Q82" s="52">
        <v>829</v>
      </c>
      <c r="R82" s="52">
        <v>94</v>
      </c>
      <c r="S82" s="52">
        <v>2383</v>
      </c>
      <c r="T82" s="52">
        <v>3482</v>
      </c>
      <c r="U82" s="52">
        <v>2550</v>
      </c>
      <c r="V82" s="52">
        <v>1861</v>
      </c>
      <c r="W82" s="52">
        <v>63</v>
      </c>
      <c r="X82" s="52">
        <v>70</v>
      </c>
      <c r="Y82" s="52">
        <v>58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65650</v>
      </c>
      <c r="D83" s="36">
        <v>72632</v>
      </c>
      <c r="E83" s="36">
        <v>73879</v>
      </c>
      <c r="F83" s="36">
        <v>84032</v>
      </c>
      <c r="G83" s="36">
        <v>83192</v>
      </c>
      <c r="H83" s="36">
        <v>107480</v>
      </c>
      <c r="I83" s="36">
        <v>44257</v>
      </c>
      <c r="J83" s="36">
        <v>56034</v>
      </c>
      <c r="K83" s="36">
        <v>83387</v>
      </c>
      <c r="L83" s="36">
        <v>102897</v>
      </c>
      <c r="M83" s="36">
        <v>91772</v>
      </c>
      <c r="N83" s="36">
        <v>87899</v>
      </c>
      <c r="O83" s="36">
        <v>78791</v>
      </c>
      <c r="P83" s="36">
        <v>54615</v>
      </c>
      <c r="Q83" s="36">
        <v>64350</v>
      </c>
      <c r="R83" s="36">
        <v>84390</v>
      </c>
      <c r="S83" s="36">
        <v>92529</v>
      </c>
      <c r="T83" s="36">
        <v>83053</v>
      </c>
      <c r="U83" s="36">
        <v>58753</v>
      </c>
      <c r="V83" s="36">
        <v>56944</v>
      </c>
      <c r="W83" s="36">
        <v>43113</v>
      </c>
      <c r="X83" s="36">
        <v>37092</v>
      </c>
      <c r="Y83" s="36">
        <v>39551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12083</v>
      </c>
      <c r="K89" s="52">
        <f>RES_hhdet_numvin!K5</f>
        <v>30888</v>
      </c>
      <c r="L89" s="52">
        <f>RES_hhdet_numvin!L5</f>
        <v>54072</v>
      </c>
      <c r="M89" s="52">
        <f>RES_hhdet_numvin!M5</f>
        <v>58052</v>
      </c>
      <c r="N89" s="52">
        <f>RES_hhdet_numvin!N5</f>
        <v>58474</v>
      </c>
      <c r="O89" s="52">
        <f>RES_hhdet_numvin!O5</f>
        <v>46782</v>
      </c>
      <c r="P89" s="52">
        <f>RES_hhdet_numvin!P5</f>
        <v>1088</v>
      </c>
      <c r="Q89" s="52">
        <f>RES_hhdet_numvin!Q5</f>
        <v>2142</v>
      </c>
      <c r="R89" s="52">
        <f>RES_hhdet_numvin!R5</f>
        <v>5728</v>
      </c>
      <c r="S89" s="52">
        <f>RES_hhdet_numvin!S5</f>
        <v>14950</v>
      </c>
      <c r="T89" s="52">
        <f>RES_hhdet_numvin!T5</f>
        <v>9230</v>
      </c>
      <c r="U89" s="52">
        <f>RES_hhdet_numvin!U5</f>
        <v>0</v>
      </c>
      <c r="V89" s="52">
        <f>RES_hhdet_numvin!V5</f>
        <v>16850</v>
      </c>
      <c r="W89" s="52">
        <f>RES_hhdet_numvin!W5</f>
        <v>25067</v>
      </c>
      <c r="X89" s="52">
        <f>RES_hhdet_numvin!X5</f>
        <v>36218</v>
      </c>
      <c r="Y89" s="52">
        <f>RES_hhdet_numvin!Y5</f>
        <v>45845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135</v>
      </c>
      <c r="S92" s="52">
        <f>RES_hhdet_numvin!S8</f>
        <v>441</v>
      </c>
      <c r="T92" s="52">
        <f>RES_hhdet_numvin!T8</f>
        <v>699</v>
      </c>
      <c r="U92" s="52">
        <f>RES_hhdet_numvin!U8</f>
        <v>746</v>
      </c>
      <c r="V92" s="52">
        <f>RES_hhdet_numvin!V8</f>
        <v>918</v>
      </c>
      <c r="W92" s="52">
        <f>RES_hhdet_numvin!W8</f>
        <v>1102</v>
      </c>
      <c r="X92" s="52">
        <f>RES_hhdet_numvin!X8</f>
        <v>1170</v>
      </c>
      <c r="Y92" s="52">
        <f>RES_hhdet_numvin!Y8</f>
        <v>1383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2552</v>
      </c>
      <c r="K94" s="52">
        <f>RES_hhdet_numvin!K10</f>
        <v>4904</v>
      </c>
      <c r="L94" s="52">
        <f>RES_hhdet_numvin!L10</f>
        <v>6992</v>
      </c>
      <c r="M94" s="52">
        <f>RES_hhdet_numvin!M10</f>
        <v>7392</v>
      </c>
      <c r="N94" s="52">
        <f>RES_hhdet_numvin!N10</f>
        <v>7103</v>
      </c>
      <c r="O94" s="52">
        <f>RES_hhdet_numvin!O10</f>
        <v>6329</v>
      </c>
      <c r="P94" s="52">
        <f>RES_hhdet_numvin!P10</f>
        <v>1106</v>
      </c>
      <c r="Q94" s="52">
        <f>RES_hhdet_numvin!Q10</f>
        <v>3008</v>
      </c>
      <c r="R94" s="52">
        <f>RES_hhdet_numvin!R10</f>
        <v>6558</v>
      </c>
      <c r="S94" s="52">
        <f>RES_hhdet_numvin!S10</f>
        <v>7403</v>
      </c>
      <c r="T94" s="52">
        <f>RES_hhdet_numvin!T10</f>
        <v>9840</v>
      </c>
      <c r="U94" s="52">
        <f>RES_hhdet_numvin!U10</f>
        <v>12516</v>
      </c>
      <c r="V94" s="52">
        <f>RES_hhdet_numvin!V10</f>
        <v>11324</v>
      </c>
      <c r="W94" s="52">
        <f>RES_hhdet_numvin!W10</f>
        <v>9323</v>
      </c>
      <c r="X94" s="52">
        <f>RES_hhdet_numvin!X10</f>
        <v>7271</v>
      </c>
      <c r="Y94" s="52">
        <f>RES_hhdet_numvin!Y10</f>
        <v>9325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0</v>
      </c>
      <c r="T95" s="52">
        <f>RES_hhdet_numvin!T11</f>
        <v>0</v>
      </c>
      <c r="U95" s="52">
        <f>RES_hhdet_numvin!U11</f>
        <v>0</v>
      </c>
      <c r="V95" s="52">
        <f>RES_hhdet_numvin!V11</f>
        <v>0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19945</v>
      </c>
      <c r="S99" s="138">
        <f>RES_hhdet_numvin!S15</f>
        <v>39578</v>
      </c>
      <c r="T99" s="138">
        <f>RES_hhdet_numvin!T15</f>
        <v>43119</v>
      </c>
      <c r="U99" s="138">
        <f>RES_hhdet_numvin!U15</f>
        <v>29514</v>
      </c>
      <c r="V99" s="138">
        <f>RES_hhdet_numvin!V15</f>
        <v>37045</v>
      </c>
      <c r="W99" s="138">
        <f>RES_hhdet_numvin!W15</f>
        <v>30328</v>
      </c>
      <c r="X99" s="138">
        <f>RES_hhdet_numvin!X15</f>
        <v>26486</v>
      </c>
      <c r="Y99" s="138">
        <f>RES_hhdet_numvin!Y15</f>
        <v>35560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2691</v>
      </c>
      <c r="S100" s="138">
        <f>RES_hhdet_numvin!S16</f>
        <v>5871</v>
      </c>
      <c r="T100" s="138">
        <f>RES_hhdet_numvin!T16</f>
        <v>7061</v>
      </c>
      <c r="U100" s="138">
        <f>RES_hhdet_numvin!U16</f>
        <v>3732</v>
      </c>
      <c r="V100" s="138">
        <f>RES_hhdet_numvin!V16</f>
        <v>4378</v>
      </c>
      <c r="W100" s="138">
        <f>RES_hhdet_numvin!W16</f>
        <v>4234</v>
      </c>
      <c r="X100" s="138">
        <f>RES_hhdet_numvin!X16</f>
        <v>7845</v>
      </c>
      <c r="Y100" s="138">
        <f>RES_hhdet_numvin!Y16</f>
        <v>7136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31</v>
      </c>
      <c r="S105" s="52">
        <f>RES_hhdet_numvin!S21</f>
        <v>1416</v>
      </c>
      <c r="T105" s="52">
        <f>RES_hhdet_numvin!T21</f>
        <v>2643</v>
      </c>
      <c r="U105" s="52">
        <f>RES_hhdet_numvin!U21</f>
        <v>2096</v>
      </c>
      <c r="V105" s="52">
        <f>RES_hhdet_numvin!V21</f>
        <v>1708</v>
      </c>
      <c r="W105" s="52">
        <f>RES_hhdet_numvin!W21</f>
        <v>74</v>
      </c>
      <c r="X105" s="52">
        <f>RES_hhdet_numvin!X21</f>
        <v>92</v>
      </c>
      <c r="Y105" s="52">
        <f>RES_hhdet_numvin!Y21</f>
        <v>93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27776</v>
      </c>
      <c r="S106" s="36">
        <f>RES_hhdet_numvin!S22</f>
        <v>55023</v>
      </c>
      <c r="T106" s="36">
        <f>RES_hhdet_numvin!T22</f>
        <v>62950</v>
      </c>
      <c r="U106" s="36">
        <f>RES_hhdet_numvin!U22</f>
        <v>48568</v>
      </c>
      <c r="V106" s="36">
        <f>RES_hhdet_numvin!V22</f>
        <v>55481</v>
      </c>
      <c r="W106" s="36">
        <f>RES_hhdet_numvin!W22</f>
        <v>50164</v>
      </c>
      <c r="X106" s="36">
        <f>RES_hhdet_numvin!X22</f>
        <v>48088</v>
      </c>
      <c r="Y106" s="36">
        <f>RES_hhdet_numvin!Y22</f>
        <v>61266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1059.0101850437227</v>
      </c>
      <c r="C110" s="117">
        <f t="shared" si="15"/>
        <v>1062.9767720726013</v>
      </c>
      <c r="D110" s="117">
        <f t="shared" si="15"/>
        <v>974.21211171437494</v>
      </c>
      <c r="E110" s="117">
        <f t="shared" si="15"/>
        <v>970.76461194990929</v>
      </c>
      <c r="F110" s="117">
        <f t="shared" si="15"/>
        <v>949.95754937852462</v>
      </c>
      <c r="G110" s="117">
        <f t="shared" si="15"/>
        <v>812.03073200689255</v>
      </c>
      <c r="H110" s="117">
        <f t="shared" si="15"/>
        <v>929.49789855855022</v>
      </c>
      <c r="I110" s="117">
        <f t="shared" si="15"/>
        <v>757.81120839072798</v>
      </c>
      <c r="J110" s="117">
        <f t="shared" si="15"/>
        <v>761.44892709349597</v>
      </c>
      <c r="K110" s="117">
        <f t="shared" si="15"/>
        <v>845.96001692475613</v>
      </c>
      <c r="L110" s="117">
        <f t="shared" si="15"/>
        <v>1088.0622872936624</v>
      </c>
      <c r="M110" s="117">
        <f t="shared" si="15"/>
        <v>1019.1098805228814</v>
      </c>
      <c r="N110" s="117">
        <f t="shared" si="15"/>
        <v>1072.2376932121495</v>
      </c>
      <c r="O110" s="117">
        <f t="shared" si="15"/>
        <v>1109.4400260732048</v>
      </c>
      <c r="P110" s="117">
        <f t="shared" si="15"/>
        <v>953.57329704756148</v>
      </c>
      <c r="Q110" s="117">
        <f t="shared" si="15"/>
        <v>953.83980960794315</v>
      </c>
      <c r="R110" s="117">
        <f t="shared" ref="R110:V110" si="16">R111+R114+R116+R126</f>
        <v>940.89630245099579</v>
      </c>
      <c r="S110" s="117">
        <f t="shared" si="16"/>
        <v>958.39559621769195</v>
      </c>
      <c r="T110" s="117">
        <f t="shared" si="16"/>
        <v>897.93349866309723</v>
      </c>
      <c r="U110" s="117">
        <f t="shared" si="16"/>
        <v>745.11419394666905</v>
      </c>
      <c r="V110" s="117">
        <f t="shared" si="16"/>
        <v>731.39593573347133</v>
      </c>
      <c r="W110" s="117">
        <f t="shared" ref="W110:Y110" si="17">W111+W114+W116+W126</f>
        <v>726.58193451427906</v>
      </c>
      <c r="X110" s="117">
        <f t="shared" si="17"/>
        <v>743.62179731585934</v>
      </c>
      <c r="Y110" s="117">
        <f t="shared" si="17"/>
        <v>490.45314704944491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877.47076878439691</v>
      </c>
      <c r="C111" s="122">
        <f t="shared" si="18"/>
        <v>889.269174945239</v>
      </c>
      <c r="D111" s="122">
        <f t="shared" si="18"/>
        <v>808.78852447037173</v>
      </c>
      <c r="E111" s="122">
        <f t="shared" si="18"/>
        <v>807.42726458136792</v>
      </c>
      <c r="F111" s="122">
        <f t="shared" si="18"/>
        <v>792.28021679080086</v>
      </c>
      <c r="G111" s="122">
        <f t="shared" si="18"/>
        <v>662.06889093853556</v>
      </c>
      <c r="H111" s="122">
        <f t="shared" si="18"/>
        <v>771.59758956497842</v>
      </c>
      <c r="I111" s="122">
        <f t="shared" si="18"/>
        <v>618.31794736255358</v>
      </c>
      <c r="J111" s="122">
        <f t="shared" si="18"/>
        <v>622.09282875453835</v>
      </c>
      <c r="K111" s="122">
        <f t="shared" si="18"/>
        <v>699.25062027523472</v>
      </c>
      <c r="L111" s="122">
        <f t="shared" si="18"/>
        <v>923.23072824328301</v>
      </c>
      <c r="M111" s="122">
        <f t="shared" si="18"/>
        <v>860.98656712716638</v>
      </c>
      <c r="N111" s="122">
        <f t="shared" si="18"/>
        <v>909.84891266243255</v>
      </c>
      <c r="O111" s="122">
        <f t="shared" si="18"/>
        <v>949.70177390974629</v>
      </c>
      <c r="P111" s="122">
        <f t="shared" si="18"/>
        <v>801.56445093585717</v>
      </c>
      <c r="Q111" s="122">
        <f t="shared" si="18"/>
        <v>801.93037752228179</v>
      </c>
      <c r="R111" s="122">
        <f t="shared" ref="R111:V111" si="19">SUM(R112:R113)</f>
        <v>796.34706543591744</v>
      </c>
      <c r="S111" s="122">
        <f t="shared" si="19"/>
        <v>812.50313113868413</v>
      </c>
      <c r="T111" s="122">
        <f t="shared" si="19"/>
        <v>763.82853205598531</v>
      </c>
      <c r="U111" s="122">
        <f t="shared" si="19"/>
        <v>628.84117390461779</v>
      </c>
      <c r="V111" s="122">
        <f t="shared" si="19"/>
        <v>617.4227859602438</v>
      </c>
      <c r="W111" s="122">
        <f t="shared" ref="W111:Y111" si="20">SUM(W112:W113)</f>
        <v>623.15019487093195</v>
      </c>
      <c r="X111" s="122">
        <f t="shared" si="20"/>
        <v>653.0972994087125</v>
      </c>
      <c r="Y111" s="122">
        <f t="shared" si="20"/>
        <v>416.82167597892749</v>
      </c>
      <c r="DA111" s="130" t="s">
        <v>1573</v>
      </c>
    </row>
    <row r="112" spans="1:105" ht="12" customHeight="1" x14ac:dyDescent="0.25">
      <c r="A112" s="97" t="s">
        <v>51</v>
      </c>
      <c r="B112" s="98">
        <v>873.24212594919311</v>
      </c>
      <c r="C112" s="98">
        <v>885.02375045815847</v>
      </c>
      <c r="D112" s="98">
        <v>805.04500680402646</v>
      </c>
      <c r="E112" s="98">
        <v>803.71650693159779</v>
      </c>
      <c r="F112" s="98">
        <v>788.69907804355114</v>
      </c>
      <c r="G112" s="98">
        <v>659.11866761569968</v>
      </c>
      <c r="H112" s="98">
        <v>768.15378229296721</v>
      </c>
      <c r="I112" s="98">
        <v>615.65461741441084</v>
      </c>
      <c r="J112" s="98">
        <v>619.41292275507692</v>
      </c>
      <c r="K112" s="98">
        <v>696.21259075443891</v>
      </c>
      <c r="L112" s="98">
        <v>919.08028539250199</v>
      </c>
      <c r="M112" s="98">
        <v>857.27622596711353</v>
      </c>
      <c r="N112" s="98">
        <v>905.83695130592878</v>
      </c>
      <c r="O112" s="98">
        <v>945.4729319771277</v>
      </c>
      <c r="P112" s="98">
        <v>798.14505494026719</v>
      </c>
      <c r="Q112" s="98">
        <v>798.46615075953014</v>
      </c>
      <c r="R112" s="98">
        <v>792.87447215056818</v>
      </c>
      <c r="S112" s="98">
        <v>808.9361421610771</v>
      </c>
      <c r="T112" s="98">
        <v>760.49292322989902</v>
      </c>
      <c r="U112" s="98">
        <v>626.07524431001127</v>
      </c>
      <c r="V112" s="98">
        <v>614.67663636833049</v>
      </c>
      <c r="W112" s="98">
        <v>620.36744141659494</v>
      </c>
      <c r="X112" s="98">
        <v>650.18034446476281</v>
      </c>
      <c r="Y112" s="98">
        <v>414.95157223881131</v>
      </c>
      <c r="DA112" s="63" t="s">
        <v>1574</v>
      </c>
    </row>
    <row r="113" spans="1:105" ht="12" customHeight="1" x14ac:dyDescent="0.25">
      <c r="A113" s="97" t="s">
        <v>53</v>
      </c>
      <c r="B113" s="98">
        <v>4.2286428352038108</v>
      </c>
      <c r="C113" s="98">
        <v>4.2454244870804789</v>
      </c>
      <c r="D113" s="98">
        <v>3.7435176663453196</v>
      </c>
      <c r="E113" s="98">
        <v>3.7107576497701582</v>
      </c>
      <c r="F113" s="98">
        <v>3.5811387472497724</v>
      </c>
      <c r="G113" s="98">
        <v>2.9502233228359018</v>
      </c>
      <c r="H113" s="98">
        <v>3.4438072720112576</v>
      </c>
      <c r="I113" s="98">
        <v>2.663329948142771</v>
      </c>
      <c r="J113" s="98">
        <v>2.6799059994613827</v>
      </c>
      <c r="K113" s="98">
        <v>3.0380295207958641</v>
      </c>
      <c r="L113" s="98">
        <v>4.1504428507810038</v>
      </c>
      <c r="M113" s="98">
        <v>3.7103411600528089</v>
      </c>
      <c r="N113" s="98">
        <v>4.0119613565037637</v>
      </c>
      <c r="O113" s="98">
        <v>4.2288419326185727</v>
      </c>
      <c r="P113" s="98">
        <v>3.4193959955899795</v>
      </c>
      <c r="Q113" s="98">
        <v>3.4642267627516379</v>
      </c>
      <c r="R113" s="98">
        <v>3.4725932853492583</v>
      </c>
      <c r="S113" s="98">
        <v>3.566988977607072</v>
      </c>
      <c r="T113" s="98">
        <v>3.3356088260862395</v>
      </c>
      <c r="U113" s="98">
        <v>2.7659295946065505</v>
      </c>
      <c r="V113" s="98">
        <v>2.7461495919132832</v>
      </c>
      <c r="W113" s="98">
        <v>2.782753454336961</v>
      </c>
      <c r="X113" s="98">
        <v>2.916954943949682</v>
      </c>
      <c r="Y113" s="98">
        <v>1.8701037401161853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0.12558123188013937</v>
      </c>
      <c r="C114" s="122">
        <f t="shared" si="21"/>
        <v>0.10843910050593991</v>
      </c>
      <c r="D114" s="122">
        <f t="shared" si="21"/>
        <v>0.10136789607197862</v>
      </c>
      <c r="E114" s="122">
        <f t="shared" si="21"/>
        <v>0.11535488468081785</v>
      </c>
      <c r="F114" s="122">
        <f t="shared" si="21"/>
        <v>8.4683466019067136E-2</v>
      </c>
      <c r="G114" s="122">
        <f t="shared" si="21"/>
        <v>8.1888017432518917E-2</v>
      </c>
      <c r="H114" s="122">
        <f t="shared" si="21"/>
        <v>8.9651332761879685E-2</v>
      </c>
      <c r="I114" s="122">
        <f t="shared" si="21"/>
        <v>8.6173612950986064E-2</v>
      </c>
      <c r="J114" s="122">
        <f t="shared" si="21"/>
        <v>9.1329373867401434E-2</v>
      </c>
      <c r="K114" s="122">
        <f t="shared" si="21"/>
        <v>0.11064593402083436</v>
      </c>
      <c r="L114" s="122">
        <f t="shared" si="21"/>
        <v>0.16305064383862944</v>
      </c>
      <c r="M114" s="122">
        <f t="shared" si="21"/>
        <v>0.20725325870803238</v>
      </c>
      <c r="N114" s="122">
        <f t="shared" si="21"/>
        <v>0.27269841798784539</v>
      </c>
      <c r="O114" s="122">
        <f t="shared" si="21"/>
        <v>0.38586325405926231</v>
      </c>
      <c r="P114" s="122">
        <f t="shared" si="21"/>
        <v>0.33546187017702356</v>
      </c>
      <c r="Q114" s="122">
        <f t="shared" si="21"/>
        <v>0.60573338520105624</v>
      </c>
      <c r="R114" s="122">
        <f t="shared" si="21"/>
        <v>0.48407098805431403</v>
      </c>
      <c r="S114" s="122">
        <f t="shared" si="21"/>
        <v>0.3722254344782937</v>
      </c>
      <c r="T114" s="122">
        <f t="shared" si="21"/>
        <v>0.36264902905296786</v>
      </c>
      <c r="U114" s="122">
        <f t="shared" si="21"/>
        <v>0.2920266947780083</v>
      </c>
      <c r="V114" s="122">
        <f t="shared" si="21"/>
        <v>0.21711543329486743</v>
      </c>
      <c r="W114" s="122">
        <f t="shared" si="21"/>
        <v>0.22398916573483105</v>
      </c>
      <c r="X114" s="122">
        <f t="shared" si="21"/>
        <v>0.26300276519389482</v>
      </c>
      <c r="Y114" s="122">
        <f t="shared" si="21"/>
        <v>0.2633540642014674</v>
      </c>
      <c r="DA114" s="130" t="s">
        <v>1576</v>
      </c>
    </row>
    <row r="115" spans="1:105" ht="12" customHeight="1" x14ac:dyDescent="0.25">
      <c r="A115" s="97" t="s">
        <v>53</v>
      </c>
      <c r="B115" s="98">
        <v>0.12558123188013937</v>
      </c>
      <c r="C115" s="98">
        <v>0.10843910050593991</v>
      </c>
      <c r="D115" s="98">
        <v>0.10136789607197862</v>
      </c>
      <c r="E115" s="98">
        <v>0.11535488468081785</v>
      </c>
      <c r="F115" s="98">
        <v>8.4683466019067136E-2</v>
      </c>
      <c r="G115" s="98">
        <v>8.1888017432518917E-2</v>
      </c>
      <c r="H115" s="98">
        <v>8.9651332761879685E-2</v>
      </c>
      <c r="I115" s="98">
        <v>8.6173612950986064E-2</v>
      </c>
      <c r="J115" s="98">
        <v>9.1329373867401434E-2</v>
      </c>
      <c r="K115" s="98">
        <v>0.11064593402083436</v>
      </c>
      <c r="L115" s="98">
        <v>0.16305064383862944</v>
      </c>
      <c r="M115" s="98">
        <v>0.20725325870803238</v>
      </c>
      <c r="N115" s="98">
        <v>0.27269841798784539</v>
      </c>
      <c r="O115" s="98">
        <v>0.38586325405926231</v>
      </c>
      <c r="P115" s="98">
        <v>0.33546187017702356</v>
      </c>
      <c r="Q115" s="98">
        <v>0.60573338520105624</v>
      </c>
      <c r="R115" s="98">
        <v>0.48407098805431403</v>
      </c>
      <c r="S115" s="98">
        <v>0.3722254344782937</v>
      </c>
      <c r="T115" s="98">
        <v>0.36264902905296786</v>
      </c>
      <c r="U115" s="98">
        <v>0.2920266947780083</v>
      </c>
      <c r="V115" s="98">
        <v>0.21711543329486743</v>
      </c>
      <c r="W115" s="98">
        <v>0.22398916573483105</v>
      </c>
      <c r="X115" s="98">
        <v>0.26300276519389482</v>
      </c>
      <c r="Y115" s="98">
        <v>0.2633540642014674</v>
      </c>
      <c r="DA115" s="63" t="s">
        <v>1577</v>
      </c>
    </row>
    <row r="116" spans="1:105" ht="12" customHeight="1" x14ac:dyDescent="0.25">
      <c r="A116" s="121" t="s">
        <v>55</v>
      </c>
      <c r="B116" s="122">
        <v>129.74200424448958</v>
      </c>
      <c r="C116" s="122">
        <v>124.09201285908804</v>
      </c>
      <c r="D116" s="122">
        <v>118.47360624066997</v>
      </c>
      <c r="E116" s="122">
        <v>117.08953398166587</v>
      </c>
      <c r="F116" s="122">
        <v>112.74321748207139</v>
      </c>
      <c r="G116" s="122">
        <v>107.0096239978085</v>
      </c>
      <c r="H116" s="122">
        <v>112.17713033245293</v>
      </c>
      <c r="I116" s="122">
        <v>99.937501730140013</v>
      </c>
      <c r="J116" s="122">
        <v>97.657657097530674</v>
      </c>
      <c r="K116" s="122">
        <v>100.64567041097945</v>
      </c>
      <c r="L116" s="122">
        <v>111.8673220656632</v>
      </c>
      <c r="M116" s="122">
        <v>107.79914925707408</v>
      </c>
      <c r="N116" s="122">
        <v>107.11947670224816</v>
      </c>
      <c r="O116" s="122">
        <v>104.53937245042617</v>
      </c>
      <c r="P116" s="122">
        <v>104.51587631098316</v>
      </c>
      <c r="Q116" s="122">
        <v>102.97616211270474</v>
      </c>
      <c r="R116" s="122">
        <v>98.184192413945198</v>
      </c>
      <c r="S116" s="122">
        <v>101.53238231310966</v>
      </c>
      <c r="T116" s="122">
        <v>94.384577925691303</v>
      </c>
      <c r="U116" s="122">
        <v>81.891036240649413</v>
      </c>
      <c r="V116" s="122">
        <v>80.527866612148529</v>
      </c>
      <c r="W116" s="122">
        <v>67.596006460879678</v>
      </c>
      <c r="X116" s="122">
        <v>62.724260890715286</v>
      </c>
      <c r="Y116" s="122">
        <v>47.827301192572818</v>
      </c>
      <c r="DA116" s="130" t="s">
        <v>1578</v>
      </c>
    </row>
    <row r="117" spans="1:105" ht="12" customHeight="1" x14ac:dyDescent="0.25">
      <c r="A117" s="97" t="s">
        <v>143</v>
      </c>
      <c r="B117" s="98">
        <v>34.563954478034567</v>
      </c>
      <c r="C117" s="98">
        <v>32.749364114806653</v>
      </c>
      <c r="D117" s="98">
        <v>31.0198751161115</v>
      </c>
      <c r="E117" s="98">
        <v>31.259866160761767</v>
      </c>
      <c r="F117" s="98">
        <v>30.567505819310977</v>
      </c>
      <c r="G117" s="98">
        <v>27.86460673213378</v>
      </c>
      <c r="H117" s="98">
        <v>31.309375159799732</v>
      </c>
      <c r="I117" s="98">
        <v>25.81560586515744</v>
      </c>
      <c r="J117" s="98">
        <v>25.031235431586648</v>
      </c>
      <c r="K117" s="98">
        <v>26.139345335685654</v>
      </c>
      <c r="L117" s="98">
        <v>30.873549686272348</v>
      </c>
      <c r="M117" s="98">
        <v>30.833880926088206</v>
      </c>
      <c r="N117" s="98">
        <v>31.016956616394253</v>
      </c>
      <c r="O117" s="98">
        <v>31.059451701639968</v>
      </c>
      <c r="P117" s="98">
        <v>30.989053722945908</v>
      </c>
      <c r="Q117" s="98">
        <v>31.0675456195663</v>
      </c>
      <c r="R117" s="98">
        <v>26.397702302474467</v>
      </c>
      <c r="S117" s="98">
        <v>27.890799656061883</v>
      </c>
      <c r="T117" s="98">
        <v>25.014447554470706</v>
      </c>
      <c r="U117" s="98">
        <v>19.808614484294292</v>
      </c>
      <c r="V117" s="98">
        <v>19.353314907106387</v>
      </c>
      <c r="W117" s="98">
        <v>16.08053794712033</v>
      </c>
      <c r="X117" s="98">
        <v>17.930059662494418</v>
      </c>
      <c r="Y117" s="98">
        <v>12.999416583201009</v>
      </c>
      <c r="DA117" s="63" t="s">
        <v>1579</v>
      </c>
    </row>
    <row r="118" spans="1:105" ht="12" customHeight="1" x14ac:dyDescent="0.25">
      <c r="A118" s="97" t="s">
        <v>124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95.178049766455018</v>
      </c>
      <c r="C122" s="101">
        <v>91.342648744281391</v>
      </c>
      <c r="D122" s="101">
        <v>87.453731124558459</v>
      </c>
      <c r="E122" s="101">
        <v>84.779349513968029</v>
      </c>
      <c r="F122" s="101">
        <v>80.980784559527763</v>
      </c>
      <c r="G122" s="101">
        <v>77.78711880918992</v>
      </c>
      <c r="H122" s="101">
        <v>79.023603634590913</v>
      </c>
      <c r="I122" s="101">
        <v>72.021475457875951</v>
      </c>
      <c r="J122" s="101">
        <v>70.118764372051245</v>
      </c>
      <c r="K122" s="101">
        <v>70.851267067383304</v>
      </c>
      <c r="L122" s="101">
        <v>75.59296933043295</v>
      </c>
      <c r="M122" s="101">
        <v>71.035866032728563</v>
      </c>
      <c r="N122" s="101">
        <v>69.638455024038905</v>
      </c>
      <c r="O122" s="101">
        <v>66.892079579859896</v>
      </c>
      <c r="P122" s="101">
        <v>66.520471502691493</v>
      </c>
      <c r="Q122" s="101">
        <v>65.100380821189248</v>
      </c>
      <c r="R122" s="101">
        <v>64.944373989908286</v>
      </c>
      <c r="S122" s="101">
        <v>66.506074453650811</v>
      </c>
      <c r="T122" s="101">
        <v>62.485895445819239</v>
      </c>
      <c r="U122" s="101">
        <v>55.885999338313326</v>
      </c>
      <c r="V122" s="101">
        <v>54.911416561557232</v>
      </c>
      <c r="W122" s="101">
        <v>46.193943374209098</v>
      </c>
      <c r="X122" s="101">
        <v>39.664356270048529</v>
      </c>
      <c r="Y122" s="101">
        <v>30.634867360038861</v>
      </c>
      <c r="DA122" s="131" t="s">
        <v>1584</v>
      </c>
    </row>
    <row r="123" spans="1:105" ht="12" customHeight="1" x14ac:dyDescent="0.25">
      <c r="A123" s="107" t="s">
        <v>121</v>
      </c>
      <c r="B123" s="104">
        <v>0</v>
      </c>
      <c r="C123" s="104">
        <v>0</v>
      </c>
      <c r="D123" s="104">
        <v>0</v>
      </c>
      <c r="E123" s="104">
        <v>1.0503183069360613</v>
      </c>
      <c r="F123" s="104">
        <v>1.1949271032326449</v>
      </c>
      <c r="G123" s="104">
        <v>1.3578984564848025</v>
      </c>
      <c r="H123" s="104">
        <v>1.8441515380622961</v>
      </c>
      <c r="I123" s="104">
        <v>2.1004204071066255</v>
      </c>
      <c r="J123" s="104">
        <v>2.5076572938927764</v>
      </c>
      <c r="K123" s="104">
        <v>3.6550580079104904</v>
      </c>
      <c r="L123" s="104">
        <v>5.4008030489579113</v>
      </c>
      <c r="M123" s="104">
        <v>5.9294022982573171</v>
      </c>
      <c r="N123" s="104">
        <v>6.4640650618150008</v>
      </c>
      <c r="O123" s="104">
        <v>6.5878411689262997</v>
      </c>
      <c r="P123" s="104">
        <v>7.0063510853457593</v>
      </c>
      <c r="Q123" s="104">
        <v>6.808235671949193</v>
      </c>
      <c r="R123" s="104">
        <v>6.8421161215624426</v>
      </c>
      <c r="S123" s="104">
        <v>7.1355082033969621</v>
      </c>
      <c r="T123" s="104">
        <v>6.8842349254013566</v>
      </c>
      <c r="U123" s="104">
        <v>6.1964224180417951</v>
      </c>
      <c r="V123" s="104">
        <v>6.2631351434849076</v>
      </c>
      <c r="W123" s="104">
        <v>5.3215251395502436</v>
      </c>
      <c r="X123" s="104">
        <v>5.12984495817234</v>
      </c>
      <c r="Y123" s="104">
        <v>4.1930172493329483</v>
      </c>
      <c r="DA123" s="132" t="s">
        <v>1585</v>
      </c>
    </row>
    <row r="124" spans="1:105" ht="12" customHeight="1" x14ac:dyDescent="0.25">
      <c r="A124" s="108" t="s">
        <v>53</v>
      </c>
      <c r="B124" s="98">
        <v>0</v>
      </c>
      <c r="C124" s="98">
        <v>0</v>
      </c>
      <c r="D124" s="98">
        <v>0</v>
      </c>
      <c r="E124" s="98">
        <v>0.64083951663676197</v>
      </c>
      <c r="F124" s="98">
        <v>0.73295469106485789</v>
      </c>
      <c r="G124" s="98">
        <v>0.81109259155825575</v>
      </c>
      <c r="H124" s="98">
        <v>1.1387958417829425</v>
      </c>
      <c r="I124" s="98">
        <v>1.2808173317413452</v>
      </c>
      <c r="J124" s="98">
        <v>1.5053491892136825</v>
      </c>
      <c r="K124" s="98">
        <v>2.2172630462238523</v>
      </c>
      <c r="L124" s="98">
        <v>3.212890479648657</v>
      </c>
      <c r="M124" s="98">
        <v>3.2269156352399344</v>
      </c>
      <c r="N124" s="98">
        <v>3.4352368480474729</v>
      </c>
      <c r="O124" s="98">
        <v>3.4204739826998427</v>
      </c>
      <c r="P124" s="98">
        <v>3.8216436498173034</v>
      </c>
      <c r="Q124" s="98">
        <v>3.5084783131307717</v>
      </c>
      <c r="R124" s="98">
        <v>3.4115974902658119</v>
      </c>
      <c r="S124" s="98">
        <v>3.6113915733468933</v>
      </c>
      <c r="T124" s="98">
        <v>3.5090556371375796</v>
      </c>
      <c r="U124" s="98">
        <v>3.12492269387233</v>
      </c>
      <c r="V124" s="98">
        <v>3.2942827951558606</v>
      </c>
      <c r="W124" s="98">
        <v>2.5204267644835738</v>
      </c>
      <c r="X124" s="98">
        <v>2.5591929097142585</v>
      </c>
      <c r="Y124" s="98">
        <v>1.8526738705683863</v>
      </c>
      <c r="DA124" s="63" t="s">
        <v>1586</v>
      </c>
    </row>
    <row r="125" spans="1:105" ht="12" customHeight="1" x14ac:dyDescent="0.25">
      <c r="A125" s="108" t="s">
        <v>52</v>
      </c>
      <c r="B125" s="98">
        <v>0</v>
      </c>
      <c r="C125" s="98">
        <v>0</v>
      </c>
      <c r="D125" s="98">
        <v>0</v>
      </c>
      <c r="E125" s="98">
        <v>0.40947879029929934</v>
      </c>
      <c r="F125" s="98">
        <v>0.46197241216778701</v>
      </c>
      <c r="G125" s="98">
        <v>0.54680586492654681</v>
      </c>
      <c r="H125" s="98">
        <v>0.70535569627935357</v>
      </c>
      <c r="I125" s="98">
        <v>0.8196030753652801</v>
      </c>
      <c r="J125" s="98">
        <v>1.0023081046790938</v>
      </c>
      <c r="K125" s="98">
        <v>1.4377949616866383</v>
      </c>
      <c r="L125" s="98">
        <v>2.1879125693092538</v>
      </c>
      <c r="M125" s="98">
        <v>2.7024866630173832</v>
      </c>
      <c r="N125" s="98">
        <v>3.0288282137675275</v>
      </c>
      <c r="O125" s="98">
        <v>3.167367186226457</v>
      </c>
      <c r="P125" s="98">
        <v>3.1847074355284559</v>
      </c>
      <c r="Q125" s="98">
        <v>3.2997573588184208</v>
      </c>
      <c r="R125" s="98">
        <v>3.4305186312966307</v>
      </c>
      <c r="S125" s="98">
        <v>3.5241166300500688</v>
      </c>
      <c r="T125" s="98">
        <v>3.3751792882637766</v>
      </c>
      <c r="U125" s="98">
        <v>3.071499724169465</v>
      </c>
      <c r="V125" s="98">
        <v>2.9688523483290465</v>
      </c>
      <c r="W125" s="98">
        <v>2.8010983750666698</v>
      </c>
      <c r="X125" s="98">
        <v>2.5706520484580815</v>
      </c>
      <c r="Y125" s="98">
        <v>2.3403433787645618</v>
      </c>
      <c r="DA125" s="63" t="s">
        <v>1587</v>
      </c>
    </row>
    <row r="126" spans="1:105" ht="12" customHeight="1" x14ac:dyDescent="0.25">
      <c r="A126" s="121" t="s">
        <v>54</v>
      </c>
      <c r="B126" s="122">
        <v>51.671830782955936</v>
      </c>
      <c r="C126" s="122">
        <v>49.507145167768279</v>
      </c>
      <c r="D126" s="122">
        <v>46.848613107261208</v>
      </c>
      <c r="E126" s="122">
        <v>46.132458502194609</v>
      </c>
      <c r="F126" s="122">
        <v>44.849431639633231</v>
      </c>
      <c r="G126" s="122">
        <v>42.870329053115903</v>
      </c>
      <c r="H126" s="122">
        <v>45.633527328356983</v>
      </c>
      <c r="I126" s="122">
        <v>39.469585685083466</v>
      </c>
      <c r="J126" s="122">
        <v>41.607111867559475</v>
      </c>
      <c r="K126" s="122">
        <v>45.95308030452118</v>
      </c>
      <c r="L126" s="122">
        <v>52.801186340877706</v>
      </c>
      <c r="M126" s="122">
        <v>50.11691087993286</v>
      </c>
      <c r="N126" s="122">
        <v>54.996605429480901</v>
      </c>
      <c r="O126" s="122">
        <v>54.813016458973166</v>
      </c>
      <c r="P126" s="122">
        <v>47.15750793054417</v>
      </c>
      <c r="Q126" s="122">
        <v>48.32753658775561</v>
      </c>
      <c r="R126" s="122">
        <v>45.880973613078822</v>
      </c>
      <c r="S126" s="122">
        <v>43.987857331419846</v>
      </c>
      <c r="T126" s="122">
        <v>39.357739652367684</v>
      </c>
      <c r="U126" s="122">
        <v>34.089957106623864</v>
      </c>
      <c r="V126" s="122">
        <v>33.228167727784133</v>
      </c>
      <c r="W126" s="122">
        <v>35.611744016732537</v>
      </c>
      <c r="X126" s="122">
        <v>27.537234251237678</v>
      </c>
      <c r="Y126" s="122">
        <v>25.54081581374318</v>
      </c>
      <c r="DA126" s="130" t="s">
        <v>1588</v>
      </c>
    </row>
    <row r="127" spans="1:105" ht="12" customHeight="1" x14ac:dyDescent="0.25">
      <c r="A127" s="97" t="s">
        <v>51</v>
      </c>
      <c r="B127" s="98">
        <v>0.8619333302959743</v>
      </c>
      <c r="C127" s="98">
        <v>0.79627493692328777</v>
      </c>
      <c r="D127" s="98">
        <v>0.74956347968998593</v>
      </c>
      <c r="E127" s="98">
        <v>0.76094419052938478</v>
      </c>
      <c r="F127" s="98">
        <v>0.76368268915838633</v>
      </c>
      <c r="G127" s="98">
        <v>0.68276176566612068</v>
      </c>
      <c r="H127" s="98">
        <v>0.82815811043181675</v>
      </c>
      <c r="I127" s="98">
        <v>0.63364602395703484</v>
      </c>
      <c r="J127" s="98">
        <v>0.67002925959627102</v>
      </c>
      <c r="K127" s="98">
        <v>0.78133992019310949</v>
      </c>
      <c r="L127" s="98">
        <v>0.96766105192173746</v>
      </c>
      <c r="M127" s="98">
        <v>0.96418373448518857</v>
      </c>
      <c r="N127" s="98">
        <v>0.97094160476199354</v>
      </c>
      <c r="O127" s="98">
        <v>0.97191554737110064</v>
      </c>
      <c r="P127" s="98">
        <v>0.96778299628769571</v>
      </c>
      <c r="Q127" s="98">
        <v>0.97086080061144631</v>
      </c>
      <c r="R127" s="98">
        <v>0.73203878857361104</v>
      </c>
      <c r="S127" s="98">
        <v>0.81269704786471553</v>
      </c>
      <c r="T127" s="98">
        <v>0.81257762491640495</v>
      </c>
      <c r="U127" s="98">
        <v>0.70117989872934072</v>
      </c>
      <c r="V127" s="98">
        <v>0.40513040985956067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4.866344663553142</v>
      </c>
      <c r="C128" s="98">
        <v>5.0012148107224101</v>
      </c>
      <c r="D128" s="98">
        <v>4.1343119101578631</v>
      </c>
      <c r="E128" s="98">
        <v>3.5169752224370612</v>
      </c>
      <c r="F128" s="98">
        <v>3.5607103011167092</v>
      </c>
      <c r="G128" s="98">
        <v>2.1527117709264854</v>
      </c>
      <c r="H128" s="98">
        <v>2.0803657506059956</v>
      </c>
      <c r="I128" s="98">
        <v>1.6150857707267632</v>
      </c>
      <c r="J128" s="98">
        <v>1.143383730209834</v>
      </c>
      <c r="K128" s="98">
        <v>0.36440368365569353</v>
      </c>
      <c r="L128" s="98">
        <v>1.3771507119938455</v>
      </c>
      <c r="M128" s="98">
        <v>2.404778740534991</v>
      </c>
      <c r="N128" s="98">
        <v>3.1812477067907143</v>
      </c>
      <c r="O128" s="98">
        <v>2.501842761958827</v>
      </c>
      <c r="P128" s="98">
        <v>3.7587556782756102</v>
      </c>
      <c r="Q128" s="98">
        <v>2.9392870827981978</v>
      </c>
      <c r="R128" s="98">
        <v>1.930337654468719</v>
      </c>
      <c r="S128" s="98">
        <v>1.8339163735904214</v>
      </c>
      <c r="T128" s="98">
        <v>2.0383887005002483</v>
      </c>
      <c r="U128" s="98">
        <v>1.4745061513128259</v>
      </c>
      <c r="V128" s="98">
        <v>1.4862331127659976</v>
      </c>
      <c r="W128" s="98">
        <v>0.98917732920480406</v>
      </c>
      <c r="X128" s="98">
        <v>0.70875820404622591</v>
      </c>
      <c r="Y128" s="98">
        <v>0.70954791994317679</v>
      </c>
      <c r="DA128" s="63" t="s">
        <v>1590</v>
      </c>
    </row>
    <row r="129" spans="1:105" ht="12" customHeight="1" x14ac:dyDescent="0.25">
      <c r="A129" s="109" t="s">
        <v>120</v>
      </c>
      <c r="B129" s="33">
        <v>45.943552789106818</v>
      </c>
      <c r="C129" s="33">
        <v>43.70965542012258</v>
      </c>
      <c r="D129" s="33">
        <v>41.964737717413357</v>
      </c>
      <c r="E129" s="33">
        <v>41.854539089228162</v>
      </c>
      <c r="F129" s="33">
        <v>40.525038649358137</v>
      </c>
      <c r="G129" s="33">
        <v>40.034855516523294</v>
      </c>
      <c r="H129" s="33">
        <v>42.725003467319169</v>
      </c>
      <c r="I129" s="33">
        <v>37.220853890399667</v>
      </c>
      <c r="J129" s="33">
        <v>39.793698877753371</v>
      </c>
      <c r="K129" s="33">
        <v>44.80733670067238</v>
      </c>
      <c r="L129" s="33">
        <v>50.456374576962119</v>
      </c>
      <c r="M129" s="33">
        <v>46.747948404912677</v>
      </c>
      <c r="N129" s="33">
        <v>50.844416117928191</v>
      </c>
      <c r="O129" s="33">
        <v>51.339258149643236</v>
      </c>
      <c r="P129" s="33">
        <v>42.430969255980862</v>
      </c>
      <c r="Q129" s="33">
        <v>44.417388704345967</v>
      </c>
      <c r="R129" s="33">
        <v>43.218597170036496</v>
      </c>
      <c r="S129" s="33">
        <v>41.34124390996471</v>
      </c>
      <c r="T129" s="33">
        <v>36.506773326951034</v>
      </c>
      <c r="U129" s="33">
        <v>31.914271056581697</v>
      </c>
      <c r="V129" s="33">
        <v>31.336804205158572</v>
      </c>
      <c r="W129" s="33">
        <v>34.62256668752773</v>
      </c>
      <c r="X129" s="33">
        <v>26.828476047191451</v>
      </c>
      <c r="Y129" s="33">
        <v>24.831267893800003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605.13910393318474</v>
      </c>
      <c r="C131" s="117">
        <f t="shared" si="22"/>
        <v>608.02294183073423</v>
      </c>
      <c r="D131" s="117">
        <f t="shared" si="22"/>
        <v>559.2817993104884</v>
      </c>
      <c r="E131" s="117">
        <f t="shared" si="22"/>
        <v>559.45450467307671</v>
      </c>
      <c r="F131" s="117">
        <f t="shared" si="22"/>
        <v>550.36018645026218</v>
      </c>
      <c r="G131" s="117">
        <f t="shared" si="22"/>
        <v>474.11173021876772</v>
      </c>
      <c r="H131" s="117">
        <f t="shared" si="22"/>
        <v>546.48423838827898</v>
      </c>
      <c r="I131" s="117">
        <f t="shared" si="22"/>
        <v>449.18181143506001</v>
      </c>
      <c r="J131" s="117">
        <f t="shared" si="22"/>
        <v>456.62573887635693</v>
      </c>
      <c r="K131" s="117">
        <f t="shared" si="22"/>
        <v>514.33834948096478</v>
      </c>
      <c r="L131" s="117">
        <f t="shared" si="22"/>
        <v>670.58045002918482</v>
      </c>
      <c r="M131" s="117">
        <f t="shared" si="22"/>
        <v>637.03355411686152</v>
      </c>
      <c r="N131" s="117">
        <f t="shared" si="22"/>
        <v>679.54606173439083</v>
      </c>
      <c r="O131" s="117">
        <f t="shared" si="22"/>
        <v>711.05763553139593</v>
      </c>
      <c r="P131" s="117">
        <f t="shared" si="22"/>
        <v>612.05458570459155</v>
      </c>
      <c r="Q131" s="117">
        <f t="shared" si="22"/>
        <v>614.74743379068298</v>
      </c>
      <c r="R131" s="117">
        <f t="shared" ref="R131:V131" si="23">R132+R135+R137+R147</f>
        <v>608.3841624665672</v>
      </c>
      <c r="S131" s="117">
        <f t="shared" si="23"/>
        <v>622.88685986517498</v>
      </c>
      <c r="T131" s="117">
        <f t="shared" si="23"/>
        <v>586.94160687398403</v>
      </c>
      <c r="U131" s="117">
        <f t="shared" si="23"/>
        <v>489.90938529498391</v>
      </c>
      <c r="V131" s="117">
        <f t="shared" si="23"/>
        <v>484.96561352717328</v>
      </c>
      <c r="W131" s="117">
        <f t="shared" ref="W131:Y131" si="24">W132+W135+W137+W147</f>
        <v>486.89390714283127</v>
      </c>
      <c r="X131" s="117">
        <f t="shared" si="24"/>
        <v>503.95910750844178</v>
      </c>
      <c r="Y131" s="117">
        <f t="shared" si="24"/>
        <v>340.36981236565356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492.47244520718129</v>
      </c>
      <c r="C132" s="122">
        <f t="shared" si="25"/>
        <v>499.97706497550962</v>
      </c>
      <c r="D132" s="122">
        <f t="shared" si="25"/>
        <v>455.95838755336888</v>
      </c>
      <c r="E132" s="122">
        <f t="shared" si="25"/>
        <v>456.764525539575</v>
      </c>
      <c r="F132" s="122">
        <f t="shared" si="25"/>
        <v>450.68645738782584</v>
      </c>
      <c r="G132" s="122">
        <f t="shared" si="25"/>
        <v>378.44583866076039</v>
      </c>
      <c r="H132" s="122">
        <f t="shared" si="25"/>
        <v>444.87989315251355</v>
      </c>
      <c r="I132" s="122">
        <f t="shared" si="25"/>
        <v>358.97615104561817</v>
      </c>
      <c r="J132" s="122">
        <f t="shared" si="25"/>
        <v>365.67480191837637</v>
      </c>
      <c r="K132" s="122">
        <f t="shared" si="25"/>
        <v>417.48651119777321</v>
      </c>
      <c r="L132" s="122">
        <f t="shared" si="25"/>
        <v>560.82899140801362</v>
      </c>
      <c r="M132" s="122">
        <f t="shared" si="25"/>
        <v>530.99603926627367</v>
      </c>
      <c r="N132" s="122">
        <f t="shared" si="25"/>
        <v>569.31186592623339</v>
      </c>
      <c r="O132" s="122">
        <f t="shared" si="25"/>
        <v>601.2763704227757</v>
      </c>
      <c r="P132" s="122">
        <f t="shared" si="25"/>
        <v>507.97160060195779</v>
      </c>
      <c r="Q132" s="122">
        <f t="shared" si="25"/>
        <v>508.94282786417256</v>
      </c>
      <c r="R132" s="122">
        <f t="shared" ref="R132:V132" si="26">SUM(R133:R134)</f>
        <v>506.53723422939356</v>
      </c>
      <c r="S132" s="122">
        <f t="shared" si="26"/>
        <v>519.05728473848001</v>
      </c>
      <c r="T132" s="122">
        <f t="shared" si="26"/>
        <v>489.93258587311442</v>
      </c>
      <c r="U132" s="122">
        <f t="shared" si="26"/>
        <v>404.37433236815218</v>
      </c>
      <c r="V132" s="122">
        <f t="shared" si="26"/>
        <v>399.92356686919544</v>
      </c>
      <c r="W132" s="122">
        <f t="shared" ref="W132:Y132" si="27">SUM(W133:W134)</f>
        <v>407.78859881215755</v>
      </c>
      <c r="X132" s="122">
        <f t="shared" si="27"/>
        <v>434.13934220380207</v>
      </c>
      <c r="Y132" s="122">
        <f t="shared" si="27"/>
        <v>282.23557386795255</v>
      </c>
      <c r="DA132" s="130" t="s">
        <v>1741</v>
      </c>
    </row>
    <row r="133" spans="1:105" ht="12" customHeight="1" x14ac:dyDescent="0.25">
      <c r="A133" s="97" t="s">
        <v>51</v>
      </c>
      <c r="B133" s="98">
        <v>488.24380237197749</v>
      </c>
      <c r="C133" s="98">
        <v>495.73164048842915</v>
      </c>
      <c r="D133" s="98">
        <v>452.21486988702355</v>
      </c>
      <c r="E133" s="98">
        <v>453.05376788980487</v>
      </c>
      <c r="F133" s="98">
        <v>447.10531864057606</v>
      </c>
      <c r="G133" s="98">
        <v>375.49561533792451</v>
      </c>
      <c r="H133" s="98">
        <v>441.43608588050228</v>
      </c>
      <c r="I133" s="98">
        <v>356.31282109747542</v>
      </c>
      <c r="J133" s="98">
        <v>362.99489591891501</v>
      </c>
      <c r="K133" s="98">
        <v>414.44848167697734</v>
      </c>
      <c r="L133" s="98">
        <v>556.6785485572326</v>
      </c>
      <c r="M133" s="98">
        <v>527.28569810622082</v>
      </c>
      <c r="N133" s="98">
        <v>565.29990456972962</v>
      </c>
      <c r="O133" s="98">
        <v>597.04752849015711</v>
      </c>
      <c r="P133" s="98">
        <v>504.55220460636781</v>
      </c>
      <c r="Q133" s="98">
        <v>505.47860110142091</v>
      </c>
      <c r="R133" s="98">
        <v>503.0646409440443</v>
      </c>
      <c r="S133" s="98">
        <v>515.49029576087298</v>
      </c>
      <c r="T133" s="98">
        <v>486.59697704702819</v>
      </c>
      <c r="U133" s="98">
        <v>401.60840277354561</v>
      </c>
      <c r="V133" s="98">
        <v>397.17741727728213</v>
      </c>
      <c r="W133" s="98">
        <v>405.00584535782059</v>
      </c>
      <c r="X133" s="98">
        <v>431.22238725985238</v>
      </c>
      <c r="Y133" s="98">
        <v>280.36547012783637</v>
      </c>
      <c r="DA133" s="63" t="s">
        <v>1742</v>
      </c>
    </row>
    <row r="134" spans="1:105" ht="12" customHeight="1" x14ac:dyDescent="0.25">
      <c r="A134" s="97" t="s">
        <v>53</v>
      </c>
      <c r="B134" s="98">
        <v>4.2286428352038108</v>
      </c>
      <c r="C134" s="98">
        <v>4.2454244870804789</v>
      </c>
      <c r="D134" s="98">
        <v>3.7435176663453196</v>
      </c>
      <c r="E134" s="98">
        <v>3.7107576497701582</v>
      </c>
      <c r="F134" s="98">
        <v>3.5811387472497724</v>
      </c>
      <c r="G134" s="98">
        <v>2.9502233228359018</v>
      </c>
      <c r="H134" s="98">
        <v>3.4438072720112576</v>
      </c>
      <c r="I134" s="98">
        <v>2.663329948142771</v>
      </c>
      <c r="J134" s="98">
        <v>2.6799059994613827</v>
      </c>
      <c r="K134" s="98">
        <v>3.0380295207958641</v>
      </c>
      <c r="L134" s="98">
        <v>4.1504428507810038</v>
      </c>
      <c r="M134" s="98">
        <v>3.7103411600528089</v>
      </c>
      <c r="N134" s="98">
        <v>4.0119613565037637</v>
      </c>
      <c r="O134" s="98">
        <v>4.2288419326185727</v>
      </c>
      <c r="P134" s="98">
        <v>3.4193959955899795</v>
      </c>
      <c r="Q134" s="98">
        <v>3.4642267627516379</v>
      </c>
      <c r="R134" s="98">
        <v>3.4725932853492583</v>
      </c>
      <c r="S134" s="98">
        <v>3.566988977607072</v>
      </c>
      <c r="T134" s="98">
        <v>3.3356088260862395</v>
      </c>
      <c r="U134" s="98">
        <v>2.7659295946065505</v>
      </c>
      <c r="V134" s="98">
        <v>2.7461495919132832</v>
      </c>
      <c r="W134" s="98">
        <v>2.782753454336961</v>
      </c>
      <c r="X134" s="98">
        <v>2.916954943949682</v>
      </c>
      <c r="Y134" s="98">
        <v>1.8701037401161853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0.21473884518399014</v>
      </c>
      <c r="C135" s="122">
        <f t="shared" si="28"/>
        <v>0.18922208416119679</v>
      </c>
      <c r="D135" s="122">
        <f t="shared" si="28"/>
        <v>0.1835730594340943</v>
      </c>
      <c r="E135" s="122">
        <f t="shared" si="28"/>
        <v>0.21810750343566554</v>
      </c>
      <c r="F135" s="122">
        <f t="shared" si="28"/>
        <v>0.1716814874034393</v>
      </c>
      <c r="G135" s="122">
        <f t="shared" si="28"/>
        <v>0.18058031852291709</v>
      </c>
      <c r="H135" s="122">
        <f t="shared" si="28"/>
        <v>0.217769303403546</v>
      </c>
      <c r="I135" s="122">
        <f t="shared" si="28"/>
        <v>0.22030178651445101</v>
      </c>
      <c r="J135" s="122">
        <f t="shared" si="28"/>
        <v>0.24032961901089436</v>
      </c>
      <c r="K135" s="122">
        <f t="shared" si="28"/>
        <v>0.30301134162004473</v>
      </c>
      <c r="L135" s="122">
        <f t="shared" si="28"/>
        <v>0.4673515802036457</v>
      </c>
      <c r="M135" s="122">
        <f t="shared" si="28"/>
        <v>0.61920401199066299</v>
      </c>
      <c r="N135" s="122">
        <f t="shared" si="28"/>
        <v>0.8450678931847283</v>
      </c>
      <c r="O135" s="122">
        <f t="shared" si="28"/>
        <v>1.2369569164915901</v>
      </c>
      <c r="P135" s="122">
        <f t="shared" si="28"/>
        <v>1.1015871645492006</v>
      </c>
      <c r="Q135" s="122">
        <f t="shared" si="28"/>
        <v>2.0284599810770163</v>
      </c>
      <c r="R135" s="122">
        <f t="shared" si="28"/>
        <v>1.6522346446201199</v>
      </c>
      <c r="S135" s="122">
        <f t="shared" si="28"/>
        <v>1.3032318987600922</v>
      </c>
      <c r="T135" s="122">
        <f t="shared" si="28"/>
        <v>1.3055916455059866</v>
      </c>
      <c r="U135" s="122">
        <f t="shared" si="28"/>
        <v>1.0775767025466148</v>
      </c>
      <c r="V135" s="122">
        <f t="shared" si="28"/>
        <v>0.81632918592933756</v>
      </c>
      <c r="W135" s="122">
        <f t="shared" si="28"/>
        <v>0.85230870992500496</v>
      </c>
      <c r="X135" s="122">
        <f t="shared" si="28"/>
        <v>1.0071717578133519</v>
      </c>
      <c r="Y135" s="122">
        <f t="shared" si="28"/>
        <v>1.0141364108130042</v>
      </c>
      <c r="DA135" s="130" t="s">
        <v>1744</v>
      </c>
    </row>
    <row r="136" spans="1:105" ht="12" customHeight="1" x14ac:dyDescent="0.25">
      <c r="A136" s="97" t="s">
        <v>53</v>
      </c>
      <c r="B136" s="98">
        <v>0.21473884518399014</v>
      </c>
      <c r="C136" s="98">
        <v>0.18922208416119679</v>
      </c>
      <c r="D136" s="98">
        <v>0.1835730594340943</v>
      </c>
      <c r="E136" s="98">
        <v>0.21810750343566554</v>
      </c>
      <c r="F136" s="98">
        <v>0.1716814874034393</v>
      </c>
      <c r="G136" s="98">
        <v>0.18058031852291709</v>
      </c>
      <c r="H136" s="98">
        <v>0.217769303403546</v>
      </c>
      <c r="I136" s="98">
        <v>0.22030178651445101</v>
      </c>
      <c r="J136" s="98">
        <v>0.24032961901089436</v>
      </c>
      <c r="K136" s="98">
        <v>0.30301134162004473</v>
      </c>
      <c r="L136" s="98">
        <v>0.4673515802036457</v>
      </c>
      <c r="M136" s="98">
        <v>0.61920401199066299</v>
      </c>
      <c r="N136" s="98">
        <v>0.8450678931847283</v>
      </c>
      <c r="O136" s="98">
        <v>1.2369569164915901</v>
      </c>
      <c r="P136" s="98">
        <v>1.1015871645492006</v>
      </c>
      <c r="Q136" s="98">
        <v>2.0284599810770163</v>
      </c>
      <c r="R136" s="98">
        <v>1.6522346446201199</v>
      </c>
      <c r="S136" s="98">
        <v>1.3032318987600922</v>
      </c>
      <c r="T136" s="98">
        <v>1.3055916455059866</v>
      </c>
      <c r="U136" s="98">
        <v>1.0775767025466148</v>
      </c>
      <c r="V136" s="98">
        <v>0.81632918592933756</v>
      </c>
      <c r="W136" s="98">
        <v>0.85230870992500496</v>
      </c>
      <c r="X136" s="98">
        <v>1.0071717578133519</v>
      </c>
      <c r="Y136" s="98">
        <v>1.0141364108130042</v>
      </c>
      <c r="DA136" s="63" t="s">
        <v>1745</v>
      </c>
    </row>
    <row r="137" spans="1:105" ht="12" customHeight="1" x14ac:dyDescent="0.25">
      <c r="A137" s="121" t="s">
        <v>55</v>
      </c>
      <c r="B137" s="122">
        <v>75.772075975569834</v>
      </c>
      <c r="C137" s="122">
        <v>72.698551401219021</v>
      </c>
      <c r="D137" s="122">
        <v>69.688483934610147</v>
      </c>
      <c r="E137" s="122">
        <v>69.346252513181469</v>
      </c>
      <c r="F137" s="122">
        <v>67.206379016545014</v>
      </c>
      <c r="G137" s="122">
        <v>64.268185205490823</v>
      </c>
      <c r="H137" s="122">
        <v>67.966803128419997</v>
      </c>
      <c r="I137" s="122">
        <v>60.9627929100362</v>
      </c>
      <c r="J137" s="122">
        <v>59.975288576638228</v>
      </c>
      <c r="K137" s="122">
        <v>62.377709873581182</v>
      </c>
      <c r="L137" s="122">
        <v>70.099023596035465</v>
      </c>
      <c r="M137" s="122">
        <v>68.330220122113488</v>
      </c>
      <c r="N137" s="122">
        <v>68.649824913292733</v>
      </c>
      <c r="O137" s="122">
        <v>67.685200353298342</v>
      </c>
      <c r="P137" s="122">
        <v>68.056416244466604</v>
      </c>
      <c r="Q137" s="122">
        <v>67.671757119127648</v>
      </c>
      <c r="R137" s="122">
        <v>65.468539403481216</v>
      </c>
      <c r="S137" s="122">
        <v>68.869043039710064</v>
      </c>
      <c r="T137" s="122">
        <v>65.263695313671931</v>
      </c>
      <c r="U137" s="122">
        <v>57.667720344103721</v>
      </c>
      <c r="V137" s="122">
        <v>57.654141472872105</v>
      </c>
      <c r="W137" s="122">
        <v>49.132480023699294</v>
      </c>
      <c r="X137" s="122">
        <v>46.004681758540556</v>
      </c>
      <c r="Y137" s="122">
        <v>35.666620713611294</v>
      </c>
      <c r="DA137" s="130" t="s">
        <v>1746</v>
      </c>
    </row>
    <row r="138" spans="1:105" ht="12" customHeight="1" x14ac:dyDescent="0.25">
      <c r="A138" s="97" t="s">
        <v>143</v>
      </c>
      <c r="B138" s="98">
        <v>19.782749556455201</v>
      </c>
      <c r="C138" s="98">
        <v>18.77761186772284</v>
      </c>
      <c r="D138" s="98">
        <v>17.83619435904173</v>
      </c>
      <c r="E138" s="98">
        <v>18.036488175835096</v>
      </c>
      <c r="F138" s="98">
        <v>17.734024771095495</v>
      </c>
      <c r="G138" s="98">
        <v>16.243000517064811</v>
      </c>
      <c r="H138" s="98">
        <v>18.40190966605077</v>
      </c>
      <c r="I138" s="98">
        <v>15.274726970825798</v>
      </c>
      <c r="J138" s="98">
        <v>15.038536867351619</v>
      </c>
      <c r="K138" s="98">
        <v>15.959366734918492</v>
      </c>
      <c r="L138" s="98">
        <v>19.192540995262757</v>
      </c>
      <c r="M138" s="98">
        <v>19.497260288166423</v>
      </c>
      <c r="N138" s="98">
        <v>19.927052024391365</v>
      </c>
      <c r="O138" s="98">
        <v>20.187976836689419</v>
      </c>
      <c r="P138" s="98">
        <v>20.158306455831831</v>
      </c>
      <c r="Q138" s="98">
        <v>20.250200627307219</v>
      </c>
      <c r="R138" s="98">
        <v>17.298232187686711</v>
      </c>
      <c r="S138" s="98">
        <v>18.420700934757868</v>
      </c>
      <c r="T138" s="98">
        <v>16.71771208695786</v>
      </c>
      <c r="U138" s="98">
        <v>13.444515981637517</v>
      </c>
      <c r="V138" s="98">
        <v>13.322111384551109</v>
      </c>
      <c r="W138" s="98">
        <v>11.189062463538587</v>
      </c>
      <c r="X138" s="98">
        <v>12.589667187911733</v>
      </c>
      <c r="Y138" s="98">
        <v>9.2261999392134815</v>
      </c>
      <c r="DA138" s="63" t="s">
        <v>1747</v>
      </c>
    </row>
    <row r="139" spans="1:105" ht="12" customHeight="1" x14ac:dyDescent="0.25">
      <c r="A139" s="97" t="s">
        <v>124</v>
      </c>
      <c r="B139" s="98">
        <v>0</v>
      </c>
      <c r="C139" s="98">
        <v>0</v>
      </c>
      <c r="D139" s="98">
        <v>0</v>
      </c>
      <c r="E139" s="98">
        <v>0</v>
      </c>
      <c r="F139" s="98">
        <v>0</v>
      </c>
      <c r="G139" s="98">
        <v>0</v>
      </c>
      <c r="H139" s="98">
        <v>0</v>
      </c>
      <c r="I139" s="98">
        <v>0</v>
      </c>
      <c r="J139" s="98">
        <v>0</v>
      </c>
      <c r="K139" s="98">
        <v>0</v>
      </c>
      <c r="L139" s="98">
        <v>0</v>
      </c>
      <c r="M139" s="98">
        <v>0</v>
      </c>
      <c r="N139" s="98">
        <v>0</v>
      </c>
      <c r="O139" s="98">
        <v>0</v>
      </c>
      <c r="P139" s="98">
        <v>0</v>
      </c>
      <c r="Q139" s="98">
        <v>0</v>
      </c>
      <c r="R139" s="98">
        <v>0</v>
      </c>
      <c r="S139" s="98">
        <v>0</v>
      </c>
      <c r="T139" s="98">
        <v>0</v>
      </c>
      <c r="U139" s="98">
        <v>0</v>
      </c>
      <c r="V139" s="98">
        <v>0</v>
      </c>
      <c r="W139" s="98">
        <v>0</v>
      </c>
      <c r="X139" s="98">
        <v>0</v>
      </c>
      <c r="Y139" s="98">
        <v>0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55.989326419114633</v>
      </c>
      <c r="C143" s="101">
        <v>53.920939533496181</v>
      </c>
      <c r="D143" s="101">
        <v>51.85228957556842</v>
      </c>
      <c r="E143" s="101">
        <v>50.509487159064768</v>
      </c>
      <c r="F143" s="101">
        <v>48.563253080183657</v>
      </c>
      <c r="G143" s="101">
        <v>46.983268826609098</v>
      </c>
      <c r="H143" s="101">
        <v>48.163075609973767</v>
      </c>
      <c r="I143" s="101">
        <v>44.083702794216158</v>
      </c>
      <c r="J143" s="101">
        <v>43.009254812784462</v>
      </c>
      <c r="K143" s="101">
        <v>43.611043087400432</v>
      </c>
      <c r="L143" s="101">
        <v>46.723944960634668</v>
      </c>
      <c r="M143" s="101">
        <v>44.116925545150181</v>
      </c>
      <c r="N143" s="101">
        <v>43.540844056075798</v>
      </c>
      <c r="O143" s="101">
        <v>42.173991402932039</v>
      </c>
      <c r="P143" s="101">
        <v>42.285907809558815</v>
      </c>
      <c r="Q143" s="101">
        <v>41.870867712062683</v>
      </c>
      <c r="R143" s="101">
        <v>42.512303128976825</v>
      </c>
      <c r="S143" s="101">
        <v>44.507729024578268</v>
      </c>
      <c r="T143" s="101">
        <v>42.76006901041864</v>
      </c>
      <c r="U143" s="101">
        <v>38.964083325266067</v>
      </c>
      <c r="V143" s="101">
        <v>39.019400562362648</v>
      </c>
      <c r="W143" s="101">
        <v>33.324415773484027</v>
      </c>
      <c r="X143" s="101">
        <v>28.966771859789866</v>
      </c>
      <c r="Y143" s="101">
        <v>22.718902795849424</v>
      </c>
      <c r="DA143" s="131" t="s">
        <v>1752</v>
      </c>
    </row>
    <row r="144" spans="1:105" ht="12" customHeight="1" x14ac:dyDescent="0.25">
      <c r="A144" s="107" t="s">
        <v>121</v>
      </c>
      <c r="B144" s="104">
        <v>0</v>
      </c>
      <c r="C144" s="104">
        <v>0</v>
      </c>
      <c r="D144" s="104">
        <v>0</v>
      </c>
      <c r="E144" s="104">
        <v>0.80027717828160294</v>
      </c>
      <c r="F144" s="104">
        <v>0.90910116526586426</v>
      </c>
      <c r="G144" s="104">
        <v>1.0419158618169109</v>
      </c>
      <c r="H144" s="104">
        <v>1.4018178523954565</v>
      </c>
      <c r="I144" s="104">
        <v>1.604363144994245</v>
      </c>
      <c r="J144" s="104">
        <v>1.9274968965021488</v>
      </c>
      <c r="K144" s="104">
        <v>2.8073000512622626</v>
      </c>
      <c r="L144" s="104">
        <v>4.182537640138043</v>
      </c>
      <c r="M144" s="104">
        <v>4.7160342887968794</v>
      </c>
      <c r="N144" s="104">
        <v>5.181928832825573</v>
      </c>
      <c r="O144" s="104">
        <v>5.3232321136768839</v>
      </c>
      <c r="P144" s="104">
        <v>5.6122019790759667</v>
      </c>
      <c r="Q144" s="104">
        <v>5.5506887797577491</v>
      </c>
      <c r="R144" s="104">
        <v>5.6580040868176837</v>
      </c>
      <c r="S144" s="104">
        <v>5.9406130803739341</v>
      </c>
      <c r="T144" s="104">
        <v>5.785914216295426</v>
      </c>
      <c r="U144" s="104">
        <v>5.2591210372001385</v>
      </c>
      <c r="V144" s="104">
        <v>5.3126295259583518</v>
      </c>
      <c r="W144" s="104">
        <v>4.6190017866766828</v>
      </c>
      <c r="X144" s="104">
        <v>4.4482427108389517</v>
      </c>
      <c r="Y144" s="104">
        <v>3.7215179785483947</v>
      </c>
      <c r="DA144" s="132" t="s">
        <v>1753</v>
      </c>
    </row>
    <row r="145" spans="1:105" ht="12" customHeight="1" x14ac:dyDescent="0.25">
      <c r="A145" s="108" t="s">
        <v>53</v>
      </c>
      <c r="B145" s="98">
        <v>0</v>
      </c>
      <c r="C145" s="98">
        <v>0</v>
      </c>
      <c r="D145" s="98">
        <v>0</v>
      </c>
      <c r="E145" s="98">
        <v>0.3907983879823036</v>
      </c>
      <c r="F145" s="98">
        <v>0.44712875309807726</v>
      </c>
      <c r="G145" s="98">
        <v>0.49510999689036406</v>
      </c>
      <c r="H145" s="98">
        <v>0.69646215611610296</v>
      </c>
      <c r="I145" s="98">
        <v>0.78476006962896494</v>
      </c>
      <c r="J145" s="98">
        <v>0.92518879182305502</v>
      </c>
      <c r="K145" s="98">
        <v>1.369505089575624</v>
      </c>
      <c r="L145" s="98">
        <v>1.9946250708287891</v>
      </c>
      <c r="M145" s="98">
        <v>2.0135476257794962</v>
      </c>
      <c r="N145" s="98">
        <v>2.1531006190580455</v>
      </c>
      <c r="O145" s="98">
        <v>2.1558649274504265</v>
      </c>
      <c r="P145" s="98">
        <v>2.4274945435475108</v>
      </c>
      <c r="Q145" s="98">
        <v>2.2509314209393283</v>
      </c>
      <c r="R145" s="98">
        <v>2.2274854555210535</v>
      </c>
      <c r="S145" s="98">
        <v>2.4164964503238653</v>
      </c>
      <c r="T145" s="98">
        <v>2.410734928031649</v>
      </c>
      <c r="U145" s="98">
        <v>2.1876213130306734</v>
      </c>
      <c r="V145" s="98">
        <v>2.3437771776293057</v>
      </c>
      <c r="W145" s="98">
        <v>1.8179034116100128</v>
      </c>
      <c r="X145" s="98">
        <v>1.87759066238087</v>
      </c>
      <c r="Y145" s="98">
        <v>1.3811745997838329</v>
      </c>
      <c r="DA145" s="63" t="s">
        <v>1754</v>
      </c>
    </row>
    <row r="146" spans="1:105" ht="12" customHeight="1" x14ac:dyDescent="0.25">
      <c r="A146" s="108" t="s">
        <v>52</v>
      </c>
      <c r="B146" s="98">
        <v>0</v>
      </c>
      <c r="C146" s="98">
        <v>0</v>
      </c>
      <c r="D146" s="98">
        <v>0</v>
      </c>
      <c r="E146" s="98">
        <v>0.40947879029929934</v>
      </c>
      <c r="F146" s="98">
        <v>0.46197241216778701</v>
      </c>
      <c r="G146" s="98">
        <v>0.54680586492654681</v>
      </c>
      <c r="H146" s="98">
        <v>0.70535569627935357</v>
      </c>
      <c r="I146" s="98">
        <v>0.8196030753652801</v>
      </c>
      <c r="J146" s="98">
        <v>1.0023081046790938</v>
      </c>
      <c r="K146" s="98">
        <v>1.4377949616866383</v>
      </c>
      <c r="L146" s="98">
        <v>2.1879125693092538</v>
      </c>
      <c r="M146" s="98">
        <v>2.7024866630173832</v>
      </c>
      <c r="N146" s="98">
        <v>3.0288282137675275</v>
      </c>
      <c r="O146" s="98">
        <v>3.167367186226457</v>
      </c>
      <c r="P146" s="98">
        <v>3.1847074355284559</v>
      </c>
      <c r="Q146" s="98">
        <v>3.2997573588184208</v>
      </c>
      <c r="R146" s="98">
        <v>3.4305186312966307</v>
      </c>
      <c r="S146" s="98">
        <v>3.5241166300500688</v>
      </c>
      <c r="T146" s="98">
        <v>3.3751792882637766</v>
      </c>
      <c r="U146" s="98">
        <v>3.071499724169465</v>
      </c>
      <c r="V146" s="98">
        <v>2.9688523483290465</v>
      </c>
      <c r="W146" s="98">
        <v>2.8010983750666698</v>
      </c>
      <c r="X146" s="98">
        <v>2.5706520484580815</v>
      </c>
      <c r="Y146" s="98">
        <v>2.3403433787645618</v>
      </c>
      <c r="DA146" s="63" t="s">
        <v>1755</v>
      </c>
    </row>
    <row r="147" spans="1:105" ht="12" customHeight="1" x14ac:dyDescent="0.25">
      <c r="A147" s="121" t="s">
        <v>54</v>
      </c>
      <c r="B147" s="122">
        <v>36.679843905249619</v>
      </c>
      <c r="C147" s="122">
        <v>35.158103369844355</v>
      </c>
      <c r="D147" s="122">
        <v>33.451354763075337</v>
      </c>
      <c r="E147" s="122">
        <v>33.125619116884657</v>
      </c>
      <c r="F147" s="122">
        <v>32.295668558487883</v>
      </c>
      <c r="G147" s="122">
        <v>31.217126033993551</v>
      </c>
      <c r="H147" s="122">
        <v>33.419772803941846</v>
      </c>
      <c r="I147" s="122">
        <v>29.022565692891273</v>
      </c>
      <c r="J147" s="122">
        <v>30.735318762331463</v>
      </c>
      <c r="K147" s="122">
        <v>34.171117067990373</v>
      </c>
      <c r="L147" s="122">
        <v>39.185083444932047</v>
      </c>
      <c r="M147" s="122">
        <v>37.088090716483784</v>
      </c>
      <c r="N147" s="122">
        <v>40.739303001680049</v>
      </c>
      <c r="O147" s="122">
        <v>40.85910783883029</v>
      </c>
      <c r="P147" s="122">
        <v>34.924981693617909</v>
      </c>
      <c r="Q147" s="122">
        <v>36.104388826305801</v>
      </c>
      <c r="R147" s="122">
        <v>34.726154189072268</v>
      </c>
      <c r="S147" s="122">
        <v>33.657300188224809</v>
      </c>
      <c r="T147" s="122">
        <v>30.439734041691633</v>
      </c>
      <c r="U147" s="122">
        <v>26.789755880181442</v>
      </c>
      <c r="V147" s="122">
        <v>26.571575999176389</v>
      </c>
      <c r="W147" s="122">
        <v>29.120519597049405</v>
      </c>
      <c r="X147" s="122">
        <v>22.807911788285786</v>
      </c>
      <c r="Y147" s="122">
        <v>21.453481373276709</v>
      </c>
      <c r="DA147" s="130" t="s">
        <v>1756</v>
      </c>
    </row>
    <row r="148" spans="1:105" ht="12" customHeight="1" x14ac:dyDescent="0.25">
      <c r="A148" s="97" t="s">
        <v>51</v>
      </c>
      <c r="B148" s="98">
        <v>0.49403717564805505</v>
      </c>
      <c r="C148" s="98">
        <v>0.45694329757803936</v>
      </c>
      <c r="D148" s="98">
        <v>0.43078053857167631</v>
      </c>
      <c r="E148" s="98">
        <v>0.43806452856693806</v>
      </c>
      <c r="F148" s="98">
        <v>0.44054373652915574</v>
      </c>
      <c r="G148" s="98">
        <v>0.39470505239772508</v>
      </c>
      <c r="H148" s="98">
        <v>0.47997079684458976</v>
      </c>
      <c r="I148" s="98">
        <v>0.36765102874307448</v>
      </c>
      <c r="J148" s="98">
        <v>0.38891361490085896</v>
      </c>
      <c r="K148" s="98">
        <v>0.45377830989562667</v>
      </c>
      <c r="L148" s="98">
        <v>0.56232625917934032</v>
      </c>
      <c r="M148" s="98">
        <v>0.56060076172179252</v>
      </c>
      <c r="N148" s="98">
        <v>0.56477985041255019</v>
      </c>
      <c r="O148" s="98">
        <v>0.56555305001482659</v>
      </c>
      <c r="P148" s="98">
        <v>0.56325092795648957</v>
      </c>
      <c r="Q148" s="98">
        <v>0.56518121535018595</v>
      </c>
      <c r="R148" s="98">
        <v>0.42641640185001389</v>
      </c>
      <c r="S148" s="98">
        <v>0.474399837545528</v>
      </c>
      <c r="T148" s="98">
        <v>0.47574333706255684</v>
      </c>
      <c r="U148" s="98">
        <v>0.41135556829706255</v>
      </c>
      <c r="V148" s="98">
        <v>0.2381145837839008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2.7433059223854799</v>
      </c>
      <c r="C149" s="98">
        <v>2.8227102152249621</v>
      </c>
      <c r="D149" s="98">
        <v>2.3353170058406012</v>
      </c>
      <c r="E149" s="98">
        <v>1.988709217717358</v>
      </c>
      <c r="F149" s="98">
        <v>2.017060596898709</v>
      </c>
      <c r="G149" s="98">
        <v>1.2218825122363564</v>
      </c>
      <c r="H149" s="98">
        <v>1.1861478291428695</v>
      </c>
      <c r="I149" s="98">
        <v>0.92309028756333789</v>
      </c>
      <c r="J149" s="98">
        <v>0.65395433628796884</v>
      </c>
      <c r="K149" s="98">
        <v>0.20880244204047177</v>
      </c>
      <c r="L149" s="98">
        <v>0.79016153557373014</v>
      </c>
      <c r="M149" s="98">
        <v>1.3818880042859529</v>
      </c>
      <c r="N149" s="98">
        <v>1.8299317005660252</v>
      </c>
      <c r="O149" s="98">
        <v>1.439784728626696</v>
      </c>
      <c r="P149" s="98">
        <v>2.1637281979334504</v>
      </c>
      <c r="Q149" s="98">
        <v>1.6923442899926575</v>
      </c>
      <c r="R149" s="98">
        <v>1.1116482707110089</v>
      </c>
      <c r="S149" s="98">
        <v>1.0588572150759219</v>
      </c>
      <c r="T149" s="98">
        <v>1.1841564387712591</v>
      </c>
      <c r="U149" s="98">
        <v>0.86373643020632207</v>
      </c>
      <c r="V149" s="98">
        <v>0.87964890164453646</v>
      </c>
      <c r="W149" s="98">
        <v>0.5886891525651059</v>
      </c>
      <c r="X149" s="98">
        <v>0.42331972403425983</v>
      </c>
      <c r="Y149" s="98">
        <v>0.42460459597212491</v>
      </c>
      <c r="DA149" s="63" t="s">
        <v>1758</v>
      </c>
    </row>
    <row r="150" spans="1:105" ht="12" customHeight="1" x14ac:dyDescent="0.25">
      <c r="A150" s="109" t="s">
        <v>120</v>
      </c>
      <c r="B150" s="33">
        <v>33.442500807216085</v>
      </c>
      <c r="C150" s="33">
        <v>31.878449857041353</v>
      </c>
      <c r="D150" s="33">
        <v>30.685257218663061</v>
      </c>
      <c r="E150" s="33">
        <v>30.69884537060036</v>
      </c>
      <c r="F150" s="33">
        <v>29.83806422506002</v>
      </c>
      <c r="G150" s="33">
        <v>29.600538469359471</v>
      </c>
      <c r="H150" s="33">
        <v>31.753654177954385</v>
      </c>
      <c r="I150" s="33">
        <v>27.731824376584861</v>
      </c>
      <c r="J150" s="33">
        <v>29.692450811142635</v>
      </c>
      <c r="K150" s="33">
        <v>33.508536316054276</v>
      </c>
      <c r="L150" s="33">
        <v>37.832595650178973</v>
      </c>
      <c r="M150" s="33">
        <v>35.145601950476035</v>
      </c>
      <c r="N150" s="33">
        <v>38.344591450701472</v>
      </c>
      <c r="O150" s="33">
        <v>38.853770060188765</v>
      </c>
      <c r="P150" s="33">
        <v>32.198002567727968</v>
      </c>
      <c r="Q150" s="33">
        <v>33.84686332096296</v>
      </c>
      <c r="R150" s="33">
        <v>33.188089516511248</v>
      </c>
      <c r="S150" s="33">
        <v>32.124043135603358</v>
      </c>
      <c r="T150" s="33">
        <v>28.779834265857819</v>
      </c>
      <c r="U150" s="33">
        <v>25.514663881678057</v>
      </c>
      <c r="V150" s="33">
        <v>25.453812513747952</v>
      </c>
      <c r="W150" s="33">
        <v>28.531830444484299</v>
      </c>
      <c r="X150" s="33">
        <v>22.384592064251525</v>
      </c>
      <c r="Y150" s="33">
        <v>21.028876777304585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0.5714195316338726</v>
      </c>
      <c r="C152" s="119">
        <f t="shared" si="29"/>
        <v>0.5720002146850357</v>
      </c>
      <c r="D152" s="119">
        <f t="shared" si="29"/>
        <v>0.57408627195805362</v>
      </c>
      <c r="E152" s="119">
        <f t="shared" si="29"/>
        <v>0.57630294490168754</v>
      </c>
      <c r="F152" s="119">
        <f t="shared" si="29"/>
        <v>0.57935240033653657</v>
      </c>
      <c r="G152" s="119">
        <f t="shared" si="29"/>
        <v>0.58385934365688941</v>
      </c>
      <c r="H152" s="119">
        <f t="shared" si="29"/>
        <v>0.58793488316192821</v>
      </c>
      <c r="I152" s="119">
        <f t="shared" si="29"/>
        <v>0.59273577173519654</v>
      </c>
      <c r="J152" s="119">
        <f t="shared" si="29"/>
        <v>0.59968006077483027</v>
      </c>
      <c r="K152" s="119">
        <f t="shared" si="29"/>
        <v>0.60799368668828302</v>
      </c>
      <c r="L152" s="119">
        <f t="shared" si="29"/>
        <v>0.61630704221641552</v>
      </c>
      <c r="M152" s="119">
        <f t="shared" si="29"/>
        <v>0.62508819342426014</v>
      </c>
      <c r="N152" s="119">
        <f t="shared" si="29"/>
        <v>0.63376438455417927</v>
      </c>
      <c r="O152" s="119">
        <f t="shared" si="29"/>
        <v>0.64091579429321743</v>
      </c>
      <c r="P152" s="119">
        <f t="shared" si="29"/>
        <v>0.64185373856380545</v>
      </c>
      <c r="Q152" s="119">
        <f t="shared" si="29"/>
        <v>0.64449756405466307</v>
      </c>
      <c r="R152" s="119">
        <f t="shared" ref="R152:V152" si="30">IF(R131=0,"",R131/R110)</f>
        <v>0.64660065182714788</v>
      </c>
      <c r="S152" s="119">
        <f t="shared" si="30"/>
        <v>0.64992667153667849</v>
      </c>
      <c r="T152" s="119">
        <f t="shared" si="30"/>
        <v>0.65365821382971179</v>
      </c>
      <c r="U152" s="119">
        <f t="shared" si="30"/>
        <v>0.65749570908059873</v>
      </c>
      <c r="V152" s="119">
        <f t="shared" si="30"/>
        <v>0.66306851027389357</v>
      </c>
      <c r="W152" s="119">
        <f t="shared" ref="W152:Y152" si="31">IF(W131=0,"",W131/W110)</f>
        <v>0.67011562497534494</v>
      </c>
      <c r="X152" s="119">
        <f t="shared" si="31"/>
        <v>0.67770889627967845</v>
      </c>
      <c r="Y152" s="119">
        <f t="shared" si="31"/>
        <v>0.6939904747544402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0.56124085579446414</v>
      </c>
      <c r="C153" s="124">
        <f t="shared" si="32"/>
        <v>0.56223366227250382</v>
      </c>
      <c r="D153" s="124">
        <f t="shared" si="32"/>
        <v>0.56375476871651875</v>
      </c>
      <c r="E153" s="124">
        <f t="shared" si="32"/>
        <v>0.56570361885958442</v>
      </c>
      <c r="F153" s="124">
        <f t="shared" si="32"/>
        <v>0.56884729397052225</v>
      </c>
      <c r="G153" s="124">
        <f t="shared" si="32"/>
        <v>0.57161096653292853</v>
      </c>
      <c r="H153" s="124">
        <f t="shared" si="32"/>
        <v>0.57656983273280293</v>
      </c>
      <c r="I153" s="124">
        <f t="shared" si="32"/>
        <v>0.5805688684548741</v>
      </c>
      <c r="J153" s="124">
        <f t="shared" si="32"/>
        <v>0.58781388406369517</v>
      </c>
      <c r="K153" s="124">
        <f t="shared" si="32"/>
        <v>0.59704846744854478</v>
      </c>
      <c r="L153" s="124">
        <f t="shared" si="32"/>
        <v>0.60746352374466039</v>
      </c>
      <c r="M153" s="124">
        <f t="shared" si="32"/>
        <v>0.61672976041662952</v>
      </c>
      <c r="N153" s="124">
        <f t="shared" si="32"/>
        <v>0.62572132362096533</v>
      </c>
      <c r="O153" s="124">
        <f t="shared" si="32"/>
        <v>0.63312124599644815</v>
      </c>
      <c r="P153" s="124">
        <f t="shared" si="32"/>
        <v>0.63372521075364741</v>
      </c>
      <c r="Q153" s="124">
        <f t="shared" si="32"/>
        <v>0.63464714909123332</v>
      </c>
      <c r="R153" s="124">
        <f t="shared" ref="R153:V153" si="33">IF(R132=0,"",R132/R111)</f>
        <v>0.63607597266917404</v>
      </c>
      <c r="S153" s="124">
        <f t="shared" si="33"/>
        <v>0.63883727316969985</v>
      </c>
      <c r="T153" s="124">
        <f t="shared" si="33"/>
        <v>0.64141697424469146</v>
      </c>
      <c r="U153" s="124">
        <f t="shared" si="33"/>
        <v>0.64304684417736202</v>
      </c>
      <c r="V153" s="124">
        <f t="shared" si="33"/>
        <v>0.64773049515368342</v>
      </c>
      <c r="W153" s="124">
        <f t="shared" ref="W153:Y153" si="34">IF(W132=0,"",W132/W111)</f>
        <v>0.65439857384080491</v>
      </c>
      <c r="X153" s="124">
        <f t="shared" si="34"/>
        <v>0.66473914774544929</v>
      </c>
      <c r="Y153" s="124">
        <f t="shared" si="34"/>
        <v>0.67711347593694005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0.55911618079724257</v>
      </c>
      <c r="C154" s="111">
        <f t="shared" si="35"/>
        <v>0.56013371418766911</v>
      </c>
      <c r="D154" s="111">
        <f t="shared" si="35"/>
        <v>0.56172619675300595</v>
      </c>
      <c r="E154" s="111">
        <f t="shared" si="35"/>
        <v>0.56369847325826183</v>
      </c>
      <c r="F154" s="111">
        <f t="shared" si="35"/>
        <v>0.56688961745671951</v>
      </c>
      <c r="G154" s="111">
        <f t="shared" si="35"/>
        <v>0.56969349191131979</v>
      </c>
      <c r="H154" s="111">
        <f t="shared" si="35"/>
        <v>0.57467149945262186</v>
      </c>
      <c r="I154" s="111">
        <f t="shared" si="35"/>
        <v>0.57875440387972166</v>
      </c>
      <c r="J154" s="111">
        <f t="shared" si="35"/>
        <v>0.58603055019316641</v>
      </c>
      <c r="K154" s="111">
        <f t="shared" si="35"/>
        <v>0.59529012715479235</v>
      </c>
      <c r="L154" s="111">
        <f t="shared" si="35"/>
        <v>0.60569088185750575</v>
      </c>
      <c r="M154" s="111">
        <f t="shared" si="35"/>
        <v>0.61507094462041967</v>
      </c>
      <c r="N154" s="111">
        <f t="shared" si="35"/>
        <v>0.62406363943836352</v>
      </c>
      <c r="O154" s="111">
        <f t="shared" si="35"/>
        <v>0.63148029763437008</v>
      </c>
      <c r="P154" s="111">
        <f t="shared" si="35"/>
        <v>0.63215602412537442</v>
      </c>
      <c r="Q154" s="111">
        <f t="shared" si="35"/>
        <v>0.63306202851628868</v>
      </c>
      <c r="R154" s="111">
        <f t="shared" ref="R154:V154" si="36">IF(R133=0,"",R133/R112)</f>
        <v>0.63448207580646065</v>
      </c>
      <c r="S154" s="111">
        <f t="shared" si="36"/>
        <v>0.63724473279650728</v>
      </c>
      <c r="T154" s="111">
        <f t="shared" si="36"/>
        <v>0.63984418813576338</v>
      </c>
      <c r="U154" s="111">
        <f t="shared" si="36"/>
        <v>0.64146986552096075</v>
      </c>
      <c r="V154" s="111">
        <f t="shared" si="36"/>
        <v>0.64615668430788209</v>
      </c>
      <c r="W154" s="111">
        <f t="shared" ref="W154:Y154" si="37">IF(W133=0,"",W133/W112)</f>
        <v>0.65284832555525307</v>
      </c>
      <c r="X154" s="111">
        <f t="shared" si="37"/>
        <v>0.66323504075602357</v>
      </c>
      <c r="Y154" s="111">
        <f t="shared" si="37"/>
        <v>0.67565829095468888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1.7099596967558575</v>
      </c>
      <c r="C156" s="124">
        <f t="shared" si="41"/>
        <v>1.7449617645143771</v>
      </c>
      <c r="D156" s="124">
        <f t="shared" si="41"/>
        <v>1.8109585632885583</v>
      </c>
      <c r="E156" s="124">
        <f t="shared" si="41"/>
        <v>1.8907522125236387</v>
      </c>
      <c r="F156" s="124">
        <f t="shared" si="41"/>
        <v>2.0273318449764903</v>
      </c>
      <c r="G156" s="124">
        <f t="shared" si="41"/>
        <v>2.205210532441173</v>
      </c>
      <c r="H156" s="124">
        <f t="shared" si="41"/>
        <v>2.4290693366707306</v>
      </c>
      <c r="I156" s="124">
        <f t="shared" si="41"/>
        <v>2.5564877573341915</v>
      </c>
      <c r="J156" s="124">
        <f t="shared" si="41"/>
        <v>2.6314602721335003</v>
      </c>
      <c r="K156" s="124">
        <f t="shared" si="41"/>
        <v>2.7385673436765279</v>
      </c>
      <c r="L156" s="124">
        <f t="shared" si="41"/>
        <v>2.8662970547125326</v>
      </c>
      <c r="M156" s="124">
        <f t="shared" si="41"/>
        <v>2.9876684007317125</v>
      </c>
      <c r="N156" s="124">
        <f t="shared" si="41"/>
        <v>3.0989101419077332</v>
      </c>
      <c r="O156" s="124">
        <f t="shared" si="41"/>
        <v>3.2056872570239965</v>
      </c>
      <c r="P156" s="124">
        <f t="shared" si="41"/>
        <v>3.2837924738447679</v>
      </c>
      <c r="Q156" s="124">
        <f t="shared" si="41"/>
        <v>3.3487670163726007</v>
      </c>
      <c r="R156" s="124">
        <f t="shared" ref="R156:V156" si="42">IF(R135=0,"",R135/R114)</f>
        <v>3.413207329902479</v>
      </c>
      <c r="S156" s="124">
        <f t="shared" si="42"/>
        <v>3.5011898114557511</v>
      </c>
      <c r="T156" s="124">
        <f t="shared" si="42"/>
        <v>3.6001520503596725</v>
      </c>
      <c r="U156" s="124">
        <f t="shared" si="42"/>
        <v>3.6899938321247063</v>
      </c>
      <c r="V156" s="124">
        <f t="shared" si="42"/>
        <v>3.7598855758018352</v>
      </c>
      <c r="W156" s="124">
        <f t="shared" ref="W156:Y156" si="43">IF(W135=0,"",W135/W114)</f>
        <v>3.8051336417494777</v>
      </c>
      <c r="X156" s="124">
        <f t="shared" si="43"/>
        <v>3.8295101462938219</v>
      </c>
      <c r="Y156" s="124">
        <f t="shared" si="43"/>
        <v>3.8508477698570238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1.7099596967558575</v>
      </c>
      <c r="C157" s="111">
        <f t="shared" si="44"/>
        <v>1.7449617645143771</v>
      </c>
      <c r="D157" s="111">
        <f t="shared" si="44"/>
        <v>1.8109585632885583</v>
      </c>
      <c r="E157" s="111">
        <f t="shared" si="44"/>
        <v>1.8907522125236387</v>
      </c>
      <c r="F157" s="111">
        <f t="shared" si="44"/>
        <v>2.0273318449764903</v>
      </c>
      <c r="G157" s="111">
        <f t="shared" si="44"/>
        <v>2.205210532441173</v>
      </c>
      <c r="H157" s="111">
        <f t="shared" si="44"/>
        <v>2.4290693366707306</v>
      </c>
      <c r="I157" s="111">
        <f t="shared" si="44"/>
        <v>2.5564877573341915</v>
      </c>
      <c r="J157" s="111">
        <f t="shared" si="44"/>
        <v>2.6314602721335003</v>
      </c>
      <c r="K157" s="111">
        <f t="shared" si="44"/>
        <v>2.7385673436765279</v>
      </c>
      <c r="L157" s="111">
        <f t="shared" si="44"/>
        <v>2.8662970547125326</v>
      </c>
      <c r="M157" s="111">
        <f t="shared" si="44"/>
        <v>2.9876684007317125</v>
      </c>
      <c r="N157" s="111">
        <f t="shared" si="44"/>
        <v>3.0989101419077332</v>
      </c>
      <c r="O157" s="111">
        <f t="shared" si="44"/>
        <v>3.2056872570239965</v>
      </c>
      <c r="P157" s="111">
        <f t="shared" si="44"/>
        <v>3.2837924738447679</v>
      </c>
      <c r="Q157" s="111">
        <f t="shared" si="44"/>
        <v>3.3487670163726007</v>
      </c>
      <c r="R157" s="111">
        <f t="shared" ref="R157:V157" si="45">IF(R136=0,"",R136/R115)</f>
        <v>3.413207329902479</v>
      </c>
      <c r="S157" s="111">
        <f t="shared" si="45"/>
        <v>3.5011898114557511</v>
      </c>
      <c r="T157" s="111">
        <f t="shared" si="45"/>
        <v>3.6001520503596725</v>
      </c>
      <c r="U157" s="111">
        <f t="shared" si="45"/>
        <v>3.6899938321247063</v>
      </c>
      <c r="V157" s="111">
        <f t="shared" si="45"/>
        <v>3.7598855758018352</v>
      </c>
      <c r="W157" s="111">
        <f t="shared" ref="W157:Y157" si="46">IF(W136=0,"",W136/W115)</f>
        <v>3.8051336417494777</v>
      </c>
      <c r="X157" s="111">
        <f t="shared" si="46"/>
        <v>3.8295101462938219</v>
      </c>
      <c r="Y157" s="111">
        <f t="shared" si="46"/>
        <v>3.8508477698570238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0.58402116120221748</v>
      </c>
      <c r="C158" s="124">
        <f t="shared" si="47"/>
        <v>0.58584392118589801</v>
      </c>
      <c r="D158" s="124">
        <f t="shared" si="47"/>
        <v>0.58821948741092078</v>
      </c>
      <c r="E158" s="124">
        <f t="shared" si="47"/>
        <v>0.59224979513574505</v>
      </c>
      <c r="F158" s="124">
        <f t="shared" si="47"/>
        <v>0.59610130451734078</v>
      </c>
      <c r="G158" s="124">
        <f t="shared" si="47"/>
        <v>0.60058322611064408</v>
      </c>
      <c r="H158" s="124">
        <f t="shared" si="47"/>
        <v>0.60588823164749073</v>
      </c>
      <c r="I158" s="124">
        <f t="shared" si="47"/>
        <v>0.61000917428027435</v>
      </c>
      <c r="J158" s="124">
        <f t="shared" si="47"/>
        <v>0.61413810610611852</v>
      </c>
      <c r="K158" s="124">
        <f t="shared" si="47"/>
        <v>0.6197753924124727</v>
      </c>
      <c r="L158" s="124">
        <f t="shared" si="47"/>
        <v>0.62662645624867253</v>
      </c>
      <c r="M158" s="124">
        <f t="shared" si="47"/>
        <v>0.63386604247834055</v>
      </c>
      <c r="N158" s="124">
        <f t="shared" si="47"/>
        <v>0.64087154854306672</v>
      </c>
      <c r="O158" s="124">
        <f t="shared" si="47"/>
        <v>0.64746132262651068</v>
      </c>
      <c r="P158" s="124">
        <f t="shared" si="47"/>
        <v>0.651158643515242</v>
      </c>
      <c r="Q158" s="124">
        <f t="shared" si="47"/>
        <v>0.65715944089140421</v>
      </c>
      <c r="R158" s="124">
        <f t="shared" ref="R158:V158" si="48">IF(R137=0,"",R137/R116)</f>
        <v>0.66679307324202886</v>
      </c>
      <c r="S158" s="124">
        <f t="shared" si="48"/>
        <v>0.67829633729393768</v>
      </c>
      <c r="T158" s="124">
        <f t="shared" si="48"/>
        <v>0.69146566894703754</v>
      </c>
      <c r="U158" s="124">
        <f t="shared" si="48"/>
        <v>0.70420064260315685</v>
      </c>
      <c r="V158" s="124">
        <f t="shared" si="48"/>
        <v>0.71595267450155364</v>
      </c>
      <c r="W158" s="124">
        <f t="shared" ref="W158:Y158" si="49">IF(W137=0,"",W137/W116)</f>
        <v>0.72685477435910484</v>
      </c>
      <c r="X158" s="124">
        <f t="shared" si="49"/>
        <v>0.73344318618109638</v>
      </c>
      <c r="Y158" s="124">
        <f t="shared" si="49"/>
        <v>0.7457376817061554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0.57235203133446899</v>
      </c>
      <c r="C159" s="111">
        <f t="shared" si="50"/>
        <v>0.57337332724677548</v>
      </c>
      <c r="D159" s="111">
        <f t="shared" si="50"/>
        <v>0.57499246184191566</v>
      </c>
      <c r="E159" s="111">
        <f t="shared" si="50"/>
        <v>0.5769854574257578</v>
      </c>
      <c r="F159" s="111">
        <f t="shared" si="50"/>
        <v>0.58015936517437583</v>
      </c>
      <c r="G159" s="111">
        <f t="shared" si="50"/>
        <v>0.5829258841946332</v>
      </c>
      <c r="H159" s="111">
        <f t="shared" si="50"/>
        <v>0.58774439196340944</v>
      </c>
      <c r="I159" s="111">
        <f t="shared" si="50"/>
        <v>0.59168578303411601</v>
      </c>
      <c r="J159" s="111">
        <f t="shared" si="50"/>
        <v>0.60079083625151997</v>
      </c>
      <c r="K159" s="111">
        <f t="shared" si="50"/>
        <v>0.61054959601955405</v>
      </c>
      <c r="L159" s="111">
        <f t="shared" si="50"/>
        <v>0.62164996219390189</v>
      </c>
      <c r="M159" s="111">
        <f t="shared" si="50"/>
        <v>0.63233234683960937</v>
      </c>
      <c r="N159" s="111">
        <f t="shared" si="50"/>
        <v>0.64245671394655035</v>
      </c>
      <c r="O159" s="111">
        <f t="shared" si="50"/>
        <v>0.64997853248077375</v>
      </c>
      <c r="P159" s="111">
        <f t="shared" si="50"/>
        <v>0.65049764462170623</v>
      </c>
      <c r="Q159" s="111">
        <f t="shared" si="50"/>
        <v>0.65181205091893935</v>
      </c>
      <c r="R159" s="111">
        <f t="shared" ref="R159:V159" si="51">IF(R138=0,"",R138/R117)</f>
        <v>0.65529310049326561</v>
      </c>
      <c r="S159" s="111">
        <f t="shared" si="51"/>
        <v>0.66045797043880194</v>
      </c>
      <c r="T159" s="111">
        <f t="shared" si="51"/>
        <v>0.66832225858891647</v>
      </c>
      <c r="U159" s="111">
        <f t="shared" si="51"/>
        <v>0.6787206642997321</v>
      </c>
      <c r="V159" s="111">
        <f t="shared" si="51"/>
        <v>0.68836328290505588</v>
      </c>
      <c r="W159" s="111">
        <f t="shared" ref="W159:Y159" si="52">IF(W138=0,"",W138/W117)</f>
        <v>0.69581393982794593</v>
      </c>
      <c r="X159" s="111">
        <f t="shared" si="52"/>
        <v>0.70215422730836952</v>
      </c>
      <c r="Y159" s="111">
        <f t="shared" si="52"/>
        <v>0.7097395394756707</v>
      </c>
      <c r="DA159" s="63" t="s">
        <v>1915</v>
      </c>
    </row>
    <row r="160" spans="1:105" ht="12" customHeight="1" x14ac:dyDescent="0.25">
      <c r="A160" s="97" t="s">
        <v>124</v>
      </c>
      <c r="B160" s="111" t="str">
        <f t="shared" ref="B160:Q160" si="53">IF(B139=0,"",B139/B118)</f>
        <v/>
      </c>
      <c r="C160" s="111" t="str">
        <f t="shared" si="53"/>
        <v/>
      </c>
      <c r="D160" s="111" t="str">
        <f t="shared" si="53"/>
        <v/>
      </c>
      <c r="E160" s="111" t="str">
        <f t="shared" si="53"/>
        <v/>
      </c>
      <c r="F160" s="111" t="str">
        <f t="shared" si="53"/>
        <v/>
      </c>
      <c r="G160" s="111" t="str">
        <f t="shared" si="53"/>
        <v/>
      </c>
      <c r="H160" s="111" t="str">
        <f t="shared" si="53"/>
        <v/>
      </c>
      <c r="I160" s="111" t="str">
        <f t="shared" si="53"/>
        <v/>
      </c>
      <c r="J160" s="111" t="str">
        <f t="shared" si="53"/>
        <v/>
      </c>
      <c r="K160" s="111" t="str">
        <f t="shared" si="53"/>
        <v/>
      </c>
      <c r="L160" s="111" t="str">
        <f t="shared" si="53"/>
        <v/>
      </c>
      <c r="M160" s="111" t="str">
        <f t="shared" si="53"/>
        <v/>
      </c>
      <c r="N160" s="111" t="str">
        <f t="shared" si="53"/>
        <v/>
      </c>
      <c r="O160" s="111" t="str">
        <f t="shared" si="53"/>
        <v/>
      </c>
      <c r="P160" s="111" t="str">
        <f t="shared" si="53"/>
        <v/>
      </c>
      <c r="Q160" s="111" t="str">
        <f t="shared" si="53"/>
        <v/>
      </c>
      <c r="R160" s="111" t="str">
        <f t="shared" ref="R160:V160" si="54">IF(R139=0,"",R139/R118)</f>
        <v/>
      </c>
      <c r="S160" s="111" t="str">
        <f t="shared" si="54"/>
        <v/>
      </c>
      <c r="T160" s="111" t="str">
        <f t="shared" si="54"/>
        <v/>
      </c>
      <c r="U160" s="111" t="str">
        <f t="shared" si="54"/>
        <v/>
      </c>
      <c r="V160" s="111" t="str">
        <f t="shared" si="54"/>
        <v/>
      </c>
      <c r="W160" s="111" t="str">
        <f t="shared" ref="W160:Y160" si="55">IF(W139=0,"",W139/W118)</f>
        <v/>
      </c>
      <c r="X160" s="111" t="str">
        <f t="shared" si="55"/>
        <v/>
      </c>
      <c r="Y160" s="111" t="str">
        <f t="shared" si="55"/>
        <v/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0.58825881131731028</v>
      </c>
      <c r="C164" s="112">
        <f t="shared" si="65"/>
        <v>0.59031504203967988</v>
      </c>
      <c r="D164" s="112">
        <f t="shared" si="65"/>
        <v>0.59291111892889192</v>
      </c>
      <c r="E164" s="112">
        <f t="shared" si="65"/>
        <v>0.59577582805990925</v>
      </c>
      <c r="F164" s="112">
        <f t="shared" si="65"/>
        <v>0.59968859704595157</v>
      </c>
      <c r="G164" s="112">
        <f t="shared" si="65"/>
        <v>0.60399805965121312</v>
      </c>
      <c r="H164" s="112">
        <f t="shared" si="65"/>
        <v>0.60947708526027533</v>
      </c>
      <c r="I164" s="112">
        <f t="shared" si="65"/>
        <v>0.61209108136086321</v>
      </c>
      <c r="J164" s="112">
        <f t="shared" si="65"/>
        <v>0.61337724927063308</v>
      </c>
      <c r="K164" s="112">
        <f t="shared" si="65"/>
        <v>0.61552947311336048</v>
      </c>
      <c r="L164" s="112">
        <f t="shared" si="65"/>
        <v>0.61809908215662712</v>
      </c>
      <c r="M164" s="112">
        <f t="shared" si="65"/>
        <v>0.62105142105009403</v>
      </c>
      <c r="N164" s="112">
        <f t="shared" si="65"/>
        <v>0.62524138482172931</v>
      </c>
      <c r="O164" s="112">
        <f t="shared" si="65"/>
        <v>0.63047810245728908</v>
      </c>
      <c r="P164" s="112">
        <f t="shared" si="65"/>
        <v>0.63568262302301748</v>
      </c>
      <c r="Q164" s="112">
        <f t="shared" si="65"/>
        <v>0.6431739289984969</v>
      </c>
      <c r="R164" s="112">
        <f t="shared" ref="R164:V164" si="66">IF(R143=0,"",R143/R122)</f>
        <v>0.65459562572091023</v>
      </c>
      <c r="S164" s="112">
        <f t="shared" si="66"/>
        <v>0.66922802751794419</v>
      </c>
      <c r="T164" s="112">
        <f t="shared" si="66"/>
        <v>0.68431553561547942</v>
      </c>
      <c r="U164" s="112">
        <f t="shared" si="66"/>
        <v>0.69720652375547243</v>
      </c>
      <c r="V164" s="112">
        <f t="shared" si="66"/>
        <v>0.71058812548790851</v>
      </c>
      <c r="W164" s="112">
        <f t="shared" ref="W164:Y164" si="67">IF(W143=0,"",W143/W122)</f>
        <v>0.72140227353029229</v>
      </c>
      <c r="X164" s="112">
        <f t="shared" si="67"/>
        <v>0.73029728914731795</v>
      </c>
      <c r="Y164" s="112">
        <f t="shared" si="67"/>
        <v>0.74160277989271517</v>
      </c>
      <c r="DA164" s="131" t="s">
        <v>1920</v>
      </c>
    </row>
    <row r="165" spans="1:105" ht="12" customHeight="1" x14ac:dyDescent="0.25">
      <c r="A165" s="107" t="s">
        <v>121</v>
      </c>
      <c r="B165" s="113" t="str">
        <f t="shared" ref="B165:Q165" si="68">IF(B144=0,"",B144/B123)</f>
        <v/>
      </c>
      <c r="C165" s="113" t="str">
        <f t="shared" si="68"/>
        <v/>
      </c>
      <c r="D165" s="113" t="str">
        <f t="shared" si="68"/>
        <v/>
      </c>
      <c r="E165" s="113">
        <f t="shared" si="68"/>
        <v>0.76193776019779524</v>
      </c>
      <c r="F165" s="113">
        <f t="shared" si="68"/>
        <v>0.76080052315029623</v>
      </c>
      <c r="G165" s="113">
        <f t="shared" si="68"/>
        <v>0.7673002770134395</v>
      </c>
      <c r="H165" s="113">
        <f t="shared" si="68"/>
        <v>0.76014244136812503</v>
      </c>
      <c r="I165" s="113">
        <f t="shared" si="68"/>
        <v>0.76382953601383541</v>
      </c>
      <c r="J165" s="113">
        <f t="shared" si="68"/>
        <v>0.76864446397696862</v>
      </c>
      <c r="K165" s="113">
        <f t="shared" si="68"/>
        <v>0.76805895971733951</v>
      </c>
      <c r="L165" s="113">
        <f t="shared" si="68"/>
        <v>0.7744288399750231</v>
      </c>
      <c r="M165" s="113">
        <f t="shared" si="68"/>
        <v>0.79536419550802728</v>
      </c>
      <c r="N165" s="113">
        <f t="shared" si="68"/>
        <v>0.80165171347619057</v>
      </c>
      <c r="O165" s="113">
        <f t="shared" si="68"/>
        <v>0.80803892765138952</v>
      </c>
      <c r="P165" s="113">
        <f t="shared" si="68"/>
        <v>0.80101637938387837</v>
      </c>
      <c r="Q165" s="113">
        <f t="shared" si="68"/>
        <v>0.81529034058372873</v>
      </c>
      <c r="R165" s="113">
        <f t="shared" ref="R165:V165" si="69">IF(R144=0,"",R144/R123)</f>
        <v>0.82693774649437557</v>
      </c>
      <c r="S165" s="113">
        <f t="shared" si="69"/>
        <v>0.83254239376332284</v>
      </c>
      <c r="T165" s="113">
        <f t="shared" si="69"/>
        <v>0.84045856641914385</v>
      </c>
      <c r="U165" s="113">
        <f t="shared" si="69"/>
        <v>0.84873507362690992</v>
      </c>
      <c r="V165" s="113">
        <f t="shared" si="69"/>
        <v>0.84823804759900501</v>
      </c>
      <c r="W165" s="113">
        <f t="shared" ref="W165:Y165" si="70">IF(W144=0,"",W144/W123)</f>
        <v>0.86798458440939819</v>
      </c>
      <c r="X165" s="113">
        <f t="shared" si="70"/>
        <v>0.86713004917477476</v>
      </c>
      <c r="Y165" s="113">
        <f t="shared" si="70"/>
        <v>0.88755131621279104</v>
      </c>
      <c r="DA165" s="132" t="s">
        <v>1921</v>
      </c>
    </row>
    <row r="166" spans="1:105" ht="12" customHeight="1" x14ac:dyDescent="0.25">
      <c r="A166" s="108" t="s">
        <v>53</v>
      </c>
      <c r="B166" s="111" t="str">
        <f t="shared" ref="B166:Q166" si="71">IF(B145=0,"",B145/B124)</f>
        <v/>
      </c>
      <c r="C166" s="111" t="str">
        <f t="shared" si="71"/>
        <v/>
      </c>
      <c r="D166" s="111" t="str">
        <f t="shared" si="71"/>
        <v/>
      </c>
      <c r="E166" s="111">
        <f t="shared" si="71"/>
        <v>0.60982254969743743</v>
      </c>
      <c r="F166" s="111">
        <f t="shared" si="71"/>
        <v>0.61003600706678829</v>
      </c>
      <c r="G166" s="111">
        <f t="shared" si="71"/>
        <v>0.61042352259582111</v>
      </c>
      <c r="H166" s="111">
        <f t="shared" si="71"/>
        <v>0.611577712670337</v>
      </c>
      <c r="I166" s="111">
        <f t="shared" si="71"/>
        <v>0.61270256904006626</v>
      </c>
      <c r="J166" s="111">
        <f t="shared" si="71"/>
        <v>0.61460078395918649</v>
      </c>
      <c r="K166" s="111">
        <f t="shared" si="71"/>
        <v>0.61765566873447109</v>
      </c>
      <c r="L166" s="111">
        <f t="shared" si="71"/>
        <v>0.62081950301863686</v>
      </c>
      <c r="M166" s="111">
        <f t="shared" si="71"/>
        <v>0.62398520859680939</v>
      </c>
      <c r="N166" s="111">
        <f t="shared" si="71"/>
        <v>0.6267691906838474</v>
      </c>
      <c r="O166" s="111">
        <f t="shared" si="71"/>
        <v>0.63028251007153191</v>
      </c>
      <c r="P166" s="111">
        <f t="shared" si="71"/>
        <v>0.63519646675156616</v>
      </c>
      <c r="Q166" s="111">
        <f t="shared" si="71"/>
        <v>0.64156914195964398</v>
      </c>
      <c r="R166" s="111">
        <f t="shared" ref="R166:V166" si="72">IF(R145=0,"",R145/R124)</f>
        <v>0.65291566835673243</v>
      </c>
      <c r="S166" s="111">
        <f t="shared" si="72"/>
        <v>0.66913166330627305</v>
      </c>
      <c r="T166" s="111">
        <f t="shared" si="72"/>
        <v>0.68700390569986602</v>
      </c>
      <c r="U166" s="111">
        <f t="shared" si="72"/>
        <v>0.70005613813115641</v>
      </c>
      <c r="V166" s="111">
        <f t="shared" si="72"/>
        <v>0.71146811715003833</v>
      </c>
      <c r="W166" s="111">
        <f t="shared" ref="W166:Y166" si="73">IF(W145=0,"",W145/W124)</f>
        <v>0.72126809523961488</v>
      </c>
      <c r="X166" s="111">
        <f t="shared" si="73"/>
        <v>0.73366515484387951</v>
      </c>
      <c r="Y166" s="111">
        <f t="shared" si="73"/>
        <v>0.74550336231605574</v>
      </c>
      <c r="DA166" s="63" t="s">
        <v>1922</v>
      </c>
    </row>
    <row r="167" spans="1:105" ht="12" customHeight="1" x14ac:dyDescent="0.25">
      <c r="A167" s="108" t="s">
        <v>52</v>
      </c>
      <c r="B167" s="111" t="str">
        <f t="shared" ref="B167:Q167" si="74">IF(B146=0,"",B146/B125)</f>
        <v/>
      </c>
      <c r="C167" s="111" t="str">
        <f t="shared" si="74"/>
        <v/>
      </c>
      <c r="D167" s="111" t="str">
        <f t="shared" si="74"/>
        <v/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0.70986151157137911</v>
      </c>
      <c r="C168" s="124">
        <f t="shared" si="77"/>
        <v>0.71016220488379334</v>
      </c>
      <c r="D168" s="124">
        <f t="shared" si="77"/>
        <v>0.71403084412525775</v>
      </c>
      <c r="E168" s="124">
        <f t="shared" si="77"/>
        <v>0.71805449335219818</v>
      </c>
      <c r="F168" s="124">
        <f t="shared" si="77"/>
        <v>0.72009092150787379</v>
      </c>
      <c r="G168" s="124">
        <f t="shared" si="77"/>
        <v>0.72817556392711258</v>
      </c>
      <c r="H168" s="124">
        <f t="shared" si="77"/>
        <v>0.73235129433386081</v>
      </c>
      <c r="I168" s="124">
        <f t="shared" si="77"/>
        <v>0.73531467810313544</v>
      </c>
      <c r="J168" s="124">
        <f t="shared" si="77"/>
        <v>0.7387034904072588</v>
      </c>
      <c r="K168" s="124">
        <f t="shared" si="77"/>
        <v>0.74360884714464692</v>
      </c>
      <c r="L168" s="124">
        <f t="shared" si="77"/>
        <v>0.7421250574174254</v>
      </c>
      <c r="M168" s="124">
        <f t="shared" si="77"/>
        <v>0.7400314597469354</v>
      </c>
      <c r="N168" s="124">
        <f t="shared" si="77"/>
        <v>0.74076031936039766</v>
      </c>
      <c r="O168" s="124">
        <f t="shared" si="77"/>
        <v>0.7454270988609577</v>
      </c>
      <c r="P168" s="124">
        <f t="shared" si="77"/>
        <v>0.74060278471578878</v>
      </c>
      <c r="Q168" s="124">
        <f t="shared" si="77"/>
        <v>0.7470769539586527</v>
      </c>
      <c r="R168" s="124">
        <f t="shared" ref="R168:V168" si="78">IF(R147=0,"",R147/R126)</f>
        <v>0.75687483186218252</v>
      </c>
      <c r="S168" s="124">
        <f t="shared" si="78"/>
        <v>0.76514979883286838</v>
      </c>
      <c r="T168" s="124">
        <f t="shared" si="78"/>
        <v>0.77341164179026822</v>
      </c>
      <c r="U168" s="124">
        <f t="shared" si="78"/>
        <v>0.7858547840465322</v>
      </c>
      <c r="V168" s="124">
        <f t="shared" si="78"/>
        <v>0.7996702140442804</v>
      </c>
      <c r="W168" s="124">
        <f t="shared" ref="W168:Y168" si="79">IF(W147=0,"",W147/W126)</f>
        <v>0.81772236662621289</v>
      </c>
      <c r="X168" s="124">
        <f t="shared" si="79"/>
        <v>0.82825717282267264</v>
      </c>
      <c r="Y168" s="124">
        <f t="shared" si="79"/>
        <v>0.83996852448749393</v>
      </c>
      <c r="DA168" s="130" t="s">
        <v>1924</v>
      </c>
    </row>
    <row r="169" spans="1:105" ht="12" customHeight="1" x14ac:dyDescent="0.25">
      <c r="A169" s="97" t="s">
        <v>51</v>
      </c>
      <c r="B169" s="111">
        <f t="shared" ref="B169:Q169" si="80">IF(B148=0,"",B148/B127)</f>
        <v>0.57317330503788555</v>
      </c>
      <c r="C169" s="111">
        <f t="shared" si="80"/>
        <v>0.57385116168997385</v>
      </c>
      <c r="D169" s="111">
        <f t="shared" si="80"/>
        <v>0.57470854736658739</v>
      </c>
      <c r="E169" s="111">
        <f t="shared" si="80"/>
        <v>0.57568548918440254</v>
      </c>
      <c r="F169" s="111">
        <f t="shared" si="80"/>
        <v>0.5768675168146804</v>
      </c>
      <c r="G169" s="111">
        <f t="shared" si="80"/>
        <v>0.57810069667952224</v>
      </c>
      <c r="H169" s="111">
        <f t="shared" si="80"/>
        <v>0.57956420494913008</v>
      </c>
      <c r="I169" s="111">
        <f t="shared" si="80"/>
        <v>0.58021515932056655</v>
      </c>
      <c r="J169" s="111">
        <f t="shared" si="80"/>
        <v>0.5804427334042106</v>
      </c>
      <c r="K169" s="111">
        <f t="shared" si="80"/>
        <v>0.58076939135974848</v>
      </c>
      <c r="L169" s="111">
        <f t="shared" si="80"/>
        <v>0.58111903756235939</v>
      </c>
      <c r="M169" s="111">
        <f t="shared" si="80"/>
        <v>0.58142524258731343</v>
      </c>
      <c r="N169" s="111">
        <f t="shared" si="80"/>
        <v>0.58168261370465679</v>
      </c>
      <c r="O169" s="111">
        <f t="shared" si="80"/>
        <v>0.58189525987578927</v>
      </c>
      <c r="P169" s="111">
        <f t="shared" si="80"/>
        <v>0.58200126486728465</v>
      </c>
      <c r="Q169" s="111">
        <f t="shared" si="80"/>
        <v>0.58214443820806838</v>
      </c>
      <c r="R169" s="111">
        <f t="shared" ref="R169:V169" si="81">IF(R148=0,"",R148/R127)</f>
        <v>0.58250520123515981</v>
      </c>
      <c r="S169" s="111">
        <f t="shared" si="81"/>
        <v>0.58373515542103738</v>
      </c>
      <c r="T169" s="111">
        <f t="shared" si="81"/>
        <v>0.5854743257439553</v>
      </c>
      <c r="U169" s="111">
        <f t="shared" si="81"/>
        <v>0.58666195229285667</v>
      </c>
      <c r="V169" s="111">
        <f t="shared" si="81"/>
        <v>0.58774798926213345</v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0.56373029697869081</v>
      </c>
      <c r="C170" s="111">
        <f t="shared" si="83"/>
        <v>0.56440491401672677</v>
      </c>
      <c r="D170" s="111">
        <f t="shared" si="83"/>
        <v>0.56486231725835856</v>
      </c>
      <c r="E170" s="111">
        <f t="shared" si="83"/>
        <v>0.56546011613334513</v>
      </c>
      <c r="F170" s="111">
        <f t="shared" si="83"/>
        <v>0.56647703023357976</v>
      </c>
      <c r="G170" s="111">
        <f t="shared" si="83"/>
        <v>0.56760153808722935</v>
      </c>
      <c r="H170" s="111">
        <f t="shared" si="83"/>
        <v>0.57016312097877653</v>
      </c>
      <c r="I170" s="111">
        <f t="shared" si="83"/>
        <v>0.57154257952997867</v>
      </c>
      <c r="J170" s="111">
        <f t="shared" si="83"/>
        <v>0.5719465119273256</v>
      </c>
      <c r="K170" s="111">
        <f t="shared" si="83"/>
        <v>0.57299761612113276</v>
      </c>
      <c r="L170" s="111">
        <f t="shared" si="83"/>
        <v>0.57376547729458771</v>
      </c>
      <c r="M170" s="111">
        <f t="shared" si="83"/>
        <v>0.57464247375146227</v>
      </c>
      <c r="N170" s="111">
        <f t="shared" si="83"/>
        <v>0.5752245248491149</v>
      </c>
      <c r="O170" s="111">
        <f t="shared" si="83"/>
        <v>0.57548969524344173</v>
      </c>
      <c r="P170" s="111">
        <f t="shared" si="83"/>
        <v>0.57565013082363881</v>
      </c>
      <c r="Q170" s="111">
        <f t="shared" si="83"/>
        <v>0.57576692657783801</v>
      </c>
      <c r="R170" s="111">
        <f t="shared" ref="R170:V170" si="84">IF(R149=0,"",R149/R128)</f>
        <v>0.57588280896741073</v>
      </c>
      <c r="S170" s="111">
        <f t="shared" si="84"/>
        <v>0.57737486306581298</v>
      </c>
      <c r="T170" s="111">
        <f t="shared" si="84"/>
        <v>0.58092768983690446</v>
      </c>
      <c r="U170" s="111">
        <f t="shared" si="84"/>
        <v>0.58578014709351656</v>
      </c>
      <c r="V170" s="111">
        <f t="shared" si="84"/>
        <v>0.59186469073309778</v>
      </c>
      <c r="W170" s="111">
        <f t="shared" ref="W170:Y170" si="85">IF(W149=0,"",W149/W128)</f>
        <v>0.59513004916757539</v>
      </c>
      <c r="X170" s="111">
        <f t="shared" si="85"/>
        <v>0.59726959295507565</v>
      </c>
      <c r="Y170" s="111">
        <f t="shared" si="85"/>
        <v>0.5984156729063892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0.72790410791098592</v>
      </c>
      <c r="C171" s="45">
        <f t="shared" si="86"/>
        <v>0.72932283612479576</v>
      </c>
      <c r="D171" s="45">
        <f t="shared" si="86"/>
        <v>0.73121527472171355</v>
      </c>
      <c r="E171" s="45">
        <f t="shared" si="86"/>
        <v>0.73346513994944762</v>
      </c>
      <c r="F171" s="45">
        <f t="shared" si="86"/>
        <v>0.73628712567637777</v>
      </c>
      <c r="G171" s="45">
        <f t="shared" si="86"/>
        <v>0.73936918436342691</v>
      </c>
      <c r="H171" s="45">
        <f t="shared" si="86"/>
        <v>0.74321010183751324</v>
      </c>
      <c r="I171" s="45">
        <f t="shared" si="86"/>
        <v>0.74506147704842685</v>
      </c>
      <c r="J171" s="45">
        <f t="shared" si="86"/>
        <v>0.74615960939841586</v>
      </c>
      <c r="K171" s="45">
        <f t="shared" si="86"/>
        <v>0.7478359300822145</v>
      </c>
      <c r="L171" s="45">
        <f t="shared" si="86"/>
        <v>0.74980804640397136</v>
      </c>
      <c r="M171" s="45">
        <f t="shared" si="86"/>
        <v>0.75181057457449052</v>
      </c>
      <c r="N171" s="45">
        <f t="shared" si="86"/>
        <v>0.75415540935243097</v>
      </c>
      <c r="O171" s="45">
        <f t="shared" si="86"/>
        <v>0.75680427533522443</v>
      </c>
      <c r="P171" s="45">
        <f t="shared" si="86"/>
        <v>0.75883259638688305</v>
      </c>
      <c r="Q171" s="45">
        <f t="shared" si="86"/>
        <v>0.76201830652983105</v>
      </c>
      <c r="R171" s="45">
        <f t="shared" ref="R171:V171" si="87">IF(R150=0,"",R150/R129)</f>
        <v>0.76791223430825717</v>
      </c>
      <c r="S171" s="45">
        <f t="shared" si="87"/>
        <v>0.77704587712853801</v>
      </c>
      <c r="T171" s="45">
        <f t="shared" si="87"/>
        <v>0.78834231686565348</v>
      </c>
      <c r="U171" s="45">
        <f t="shared" si="87"/>
        <v>0.79947506356771869</v>
      </c>
      <c r="V171" s="45">
        <f t="shared" si="87"/>
        <v>0.81226574181287514</v>
      </c>
      <c r="W171" s="45">
        <f t="shared" ref="W171:Y171" si="88">IF(W150=0,"",W150/W129)</f>
        <v>0.82408189727777958</v>
      </c>
      <c r="X171" s="45">
        <f t="shared" si="88"/>
        <v>0.83435943304706883</v>
      </c>
      <c r="Y171" s="45">
        <f t="shared" si="88"/>
        <v>0.84687084313383698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3704.3799151079161</v>
      </c>
      <c r="C173" s="117">
        <f t="shared" si="89"/>
        <v>3749.6307552913304</v>
      </c>
      <c r="D173" s="117">
        <f t="shared" si="89"/>
        <v>3419.9111977589346</v>
      </c>
      <c r="E173" s="117">
        <f t="shared" si="89"/>
        <v>3423.0113840025047</v>
      </c>
      <c r="F173" s="117">
        <f t="shared" si="89"/>
        <v>3351.1617817074612</v>
      </c>
      <c r="G173" s="117">
        <f t="shared" si="89"/>
        <v>2802.7155388211772</v>
      </c>
      <c r="H173" s="117">
        <f t="shared" si="89"/>
        <v>3244.9436800933163</v>
      </c>
      <c r="I173" s="117">
        <f t="shared" si="89"/>
        <v>2614.5189983397709</v>
      </c>
      <c r="J173" s="117">
        <f t="shared" si="89"/>
        <v>2622.2069302652135</v>
      </c>
      <c r="K173" s="117">
        <f t="shared" si="89"/>
        <v>2934.7178845692179</v>
      </c>
      <c r="L173" s="117">
        <f t="shared" si="89"/>
        <v>3822.351815455499</v>
      </c>
      <c r="M173" s="117">
        <f t="shared" si="89"/>
        <v>3597.1138096677905</v>
      </c>
      <c r="N173" s="117">
        <f t="shared" si="89"/>
        <v>3776.7512215276056</v>
      </c>
      <c r="O173" s="117">
        <f t="shared" si="89"/>
        <v>3939.8777356599016</v>
      </c>
      <c r="P173" s="117">
        <f t="shared" si="89"/>
        <v>3345.8987454836852</v>
      </c>
      <c r="Q173" s="117">
        <f t="shared" si="89"/>
        <v>3341.8097660770486</v>
      </c>
      <c r="R173" s="117">
        <f t="shared" ref="R173:V173" si="90">R174+R177+R179+R189</f>
        <v>3295.6178640100061</v>
      </c>
      <c r="S173" s="117">
        <f t="shared" si="90"/>
        <v>3368.3591783119396</v>
      </c>
      <c r="T173" s="117">
        <f t="shared" si="90"/>
        <v>3157.5943138901889</v>
      </c>
      <c r="U173" s="117">
        <f t="shared" si="90"/>
        <v>2604.3487753142917</v>
      </c>
      <c r="V173" s="117">
        <f t="shared" si="90"/>
        <v>2551.2562375867324</v>
      </c>
      <c r="W173" s="117">
        <f t="shared" ref="W173:Y173" si="91">W174+W177+W179+W189</f>
        <v>2555.2583797774796</v>
      </c>
      <c r="X173" s="117">
        <f t="shared" si="91"/>
        <v>2689.0157391815105</v>
      </c>
      <c r="Y173" s="117">
        <f t="shared" si="91"/>
        <v>1725.4826870440461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3547.6036584599101</v>
      </c>
      <c r="C174" s="122">
        <f t="shared" si="92"/>
        <v>3599.9662946052003</v>
      </c>
      <c r="D174" s="122">
        <f t="shared" si="92"/>
        <v>3279.5675206810333</v>
      </c>
      <c r="E174" s="122">
        <f t="shared" si="92"/>
        <v>3282.925207661342</v>
      </c>
      <c r="F174" s="122">
        <f t="shared" si="92"/>
        <v>3214.0752273548969</v>
      </c>
      <c r="G174" s="122">
        <f t="shared" si="92"/>
        <v>2680.9141416542343</v>
      </c>
      <c r="H174" s="122">
        <f t="shared" si="92"/>
        <v>3109.3601735024481</v>
      </c>
      <c r="I174" s="122">
        <f t="shared" si="92"/>
        <v>2502.7318255445812</v>
      </c>
      <c r="J174" s="122">
        <f t="shared" si="92"/>
        <v>2514.838220871352</v>
      </c>
      <c r="K174" s="122">
        <f t="shared" si="92"/>
        <v>2824.5378276180959</v>
      </c>
      <c r="L174" s="122">
        <f t="shared" si="92"/>
        <v>3690.8455260954929</v>
      </c>
      <c r="M174" s="122">
        <f t="shared" si="92"/>
        <v>3462.3358355460946</v>
      </c>
      <c r="N174" s="122">
        <f t="shared" si="92"/>
        <v>3639.8137209207171</v>
      </c>
      <c r="O174" s="122">
        <f t="shared" si="92"/>
        <v>3804.3808207279776</v>
      </c>
      <c r="P174" s="122">
        <f t="shared" si="92"/>
        <v>3207.5421911110116</v>
      </c>
      <c r="Q174" s="122">
        <f t="shared" si="92"/>
        <v>3205.4269838430041</v>
      </c>
      <c r="R174" s="122">
        <f t="shared" ref="R174:V174" si="93">SUM(R175:R176)</f>
        <v>3181.6517624341618</v>
      </c>
      <c r="S174" s="122">
        <f t="shared" si="93"/>
        <v>3248.2562684926406</v>
      </c>
      <c r="T174" s="122">
        <f t="shared" si="93"/>
        <v>3048.6734556813954</v>
      </c>
      <c r="U174" s="122">
        <f t="shared" si="93"/>
        <v>2517.9664708647365</v>
      </c>
      <c r="V174" s="122">
        <f t="shared" si="93"/>
        <v>2467.9973719064888</v>
      </c>
      <c r="W174" s="122">
        <f t="shared" ref="W174:Y174" si="94">SUM(W175:W176)</f>
        <v>2488.1497962833387</v>
      </c>
      <c r="X174" s="122">
        <f t="shared" si="94"/>
        <v>2615.0285044978386</v>
      </c>
      <c r="Y174" s="122">
        <f t="shared" si="94"/>
        <v>1671.2519230920543</v>
      </c>
      <c r="DA174" s="130" t="s">
        <v>2077</v>
      </c>
    </row>
    <row r="175" spans="1:105" ht="12" customHeight="1" x14ac:dyDescent="0.25">
      <c r="A175" s="97" t="s">
        <v>51</v>
      </c>
      <c r="B175" s="98">
        <v>3547.6036584599101</v>
      </c>
      <c r="C175" s="98">
        <v>3599.9662946052003</v>
      </c>
      <c r="D175" s="98">
        <v>3279.5675206810333</v>
      </c>
      <c r="E175" s="98">
        <v>3282.925207661342</v>
      </c>
      <c r="F175" s="98">
        <v>3214.0752273548969</v>
      </c>
      <c r="G175" s="98">
        <v>2680.9141416542343</v>
      </c>
      <c r="H175" s="98">
        <v>3109.3601735024481</v>
      </c>
      <c r="I175" s="98">
        <v>2502.7318255445812</v>
      </c>
      <c r="J175" s="98">
        <v>2514.838220871352</v>
      </c>
      <c r="K175" s="98">
        <v>2824.5378276180959</v>
      </c>
      <c r="L175" s="98">
        <v>3690.8455260954929</v>
      </c>
      <c r="M175" s="98">
        <v>3462.3358355460946</v>
      </c>
      <c r="N175" s="98">
        <v>3639.8137209207171</v>
      </c>
      <c r="O175" s="98">
        <v>3804.3808207279776</v>
      </c>
      <c r="P175" s="98">
        <v>3207.5421911110116</v>
      </c>
      <c r="Q175" s="98">
        <v>3205.4269838430041</v>
      </c>
      <c r="R175" s="98">
        <v>3181.6517624341618</v>
      </c>
      <c r="S175" s="98">
        <v>3248.2562684926406</v>
      </c>
      <c r="T175" s="98">
        <v>3048.6734556813954</v>
      </c>
      <c r="U175" s="98">
        <v>2517.9664708647365</v>
      </c>
      <c r="V175" s="98">
        <v>2467.9973719064888</v>
      </c>
      <c r="W175" s="98">
        <v>2488.1497962833387</v>
      </c>
      <c r="X175" s="98">
        <v>2615.0285044978386</v>
      </c>
      <c r="Y175" s="98">
        <v>1671.2519230920543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140.41834184743792</v>
      </c>
      <c r="C179" s="122">
        <v>133.21293007337303</v>
      </c>
      <c r="D179" s="122">
        <v>126.36781057775795</v>
      </c>
      <c r="E179" s="122">
        <v>127.68656823918963</v>
      </c>
      <c r="F179" s="122">
        <v>124.56748835003584</v>
      </c>
      <c r="G179" s="122">
        <v>113.33713018634563</v>
      </c>
      <c r="H179" s="122">
        <v>126.73520123604477</v>
      </c>
      <c r="I179" s="122">
        <v>104.94445516511858</v>
      </c>
      <c r="J179" s="122">
        <v>101.6276949776753</v>
      </c>
      <c r="K179" s="122">
        <v>106.04744968747325</v>
      </c>
      <c r="L179" s="122">
        <v>123.98209878433197</v>
      </c>
      <c r="M179" s="122">
        <v>124.53074941967628</v>
      </c>
      <c r="N179" s="122">
        <v>124.63163940353104</v>
      </c>
      <c r="O179" s="122">
        <v>124.97658934450018</v>
      </c>
      <c r="P179" s="122">
        <v>124.53713352442398</v>
      </c>
      <c r="Q179" s="122">
        <v>124.72006353181369</v>
      </c>
      <c r="R179" s="122">
        <v>105.92886895081004</v>
      </c>
      <c r="S179" s="122">
        <v>111.99458164156997</v>
      </c>
      <c r="T179" s="122">
        <v>100.27822736858705</v>
      </c>
      <c r="U179" s="122">
        <v>79.666825288241213</v>
      </c>
      <c r="V179" s="122">
        <v>77.705784639251888</v>
      </c>
      <c r="W179" s="122">
        <v>64.495304792092611</v>
      </c>
      <c r="X179" s="122">
        <v>72.114787080142079</v>
      </c>
      <c r="Y179" s="122">
        <v>52.35623002109309</v>
      </c>
      <c r="DA179" s="130" t="s">
        <v>2082</v>
      </c>
    </row>
    <row r="180" spans="1:105" ht="12" customHeight="1" x14ac:dyDescent="0.25">
      <c r="A180" s="97" t="s">
        <v>143</v>
      </c>
      <c r="B180" s="98">
        <v>140.41834184743792</v>
      </c>
      <c r="C180" s="98">
        <v>133.21293007337303</v>
      </c>
      <c r="D180" s="98">
        <v>126.36781057775795</v>
      </c>
      <c r="E180" s="98">
        <v>127.68656823918963</v>
      </c>
      <c r="F180" s="98">
        <v>124.56748835003584</v>
      </c>
      <c r="G180" s="98">
        <v>113.33713018634563</v>
      </c>
      <c r="H180" s="98">
        <v>126.73520123604477</v>
      </c>
      <c r="I180" s="98">
        <v>104.94445516511858</v>
      </c>
      <c r="J180" s="98">
        <v>101.6276949776753</v>
      </c>
      <c r="K180" s="98">
        <v>106.04744968747325</v>
      </c>
      <c r="L180" s="98">
        <v>123.98209878433197</v>
      </c>
      <c r="M180" s="98">
        <v>124.53074941967628</v>
      </c>
      <c r="N180" s="98">
        <v>124.63163940353104</v>
      </c>
      <c r="O180" s="98">
        <v>124.97658934450018</v>
      </c>
      <c r="P180" s="98">
        <v>124.53713352442398</v>
      </c>
      <c r="Q180" s="98">
        <v>124.72006353181369</v>
      </c>
      <c r="R180" s="98">
        <v>105.92886895081004</v>
      </c>
      <c r="S180" s="98">
        <v>111.99458164156997</v>
      </c>
      <c r="T180" s="98">
        <v>100.27822736858705</v>
      </c>
      <c r="U180" s="98">
        <v>79.666825288241213</v>
      </c>
      <c r="V180" s="98">
        <v>77.705784639251888</v>
      </c>
      <c r="W180" s="98">
        <v>64.495304792092611</v>
      </c>
      <c r="X180" s="98">
        <v>72.114787080142079</v>
      </c>
      <c r="Y180" s="98">
        <v>52.35623002109309</v>
      </c>
      <c r="DA180" s="63" t="s">
        <v>2083</v>
      </c>
    </row>
    <row r="181" spans="1:105" ht="12" customHeight="1" x14ac:dyDescent="0.25">
      <c r="A181" s="97" t="s">
        <v>124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16.357914800567954</v>
      </c>
      <c r="C189" s="122">
        <v>16.451530612756773</v>
      </c>
      <c r="D189" s="122">
        <v>13.975866500143391</v>
      </c>
      <c r="E189" s="122">
        <v>12.399608101973055</v>
      </c>
      <c r="F189" s="122">
        <v>12.519066002528191</v>
      </c>
      <c r="G189" s="122">
        <v>8.4642669805973281</v>
      </c>
      <c r="H189" s="122">
        <v>8.8483053548234238</v>
      </c>
      <c r="I189" s="122">
        <v>6.8427176300709451</v>
      </c>
      <c r="J189" s="122">
        <v>5.7410144161863084</v>
      </c>
      <c r="K189" s="122">
        <v>4.1326072636488096</v>
      </c>
      <c r="L189" s="122">
        <v>7.5241905756742025</v>
      </c>
      <c r="M189" s="122">
        <v>10.247224702019569</v>
      </c>
      <c r="N189" s="122">
        <v>12.305861203357345</v>
      </c>
      <c r="O189" s="122">
        <v>10.520325587424086</v>
      </c>
      <c r="P189" s="122">
        <v>13.81942084824939</v>
      </c>
      <c r="Q189" s="122">
        <v>11.662718702230919</v>
      </c>
      <c r="R189" s="122">
        <v>8.037232625034493</v>
      </c>
      <c r="S189" s="122">
        <v>8.1083281777293301</v>
      </c>
      <c r="T189" s="122">
        <v>8.6426308402065448</v>
      </c>
      <c r="U189" s="122">
        <v>6.7154791613140477</v>
      </c>
      <c r="V189" s="122">
        <v>5.5530810409918958</v>
      </c>
      <c r="W189" s="122">
        <v>2.6132787020481594</v>
      </c>
      <c r="X189" s="122">
        <v>1.8724476035301665</v>
      </c>
      <c r="Y189" s="122">
        <v>1.8745339308986166</v>
      </c>
      <c r="DA189" s="130" t="s">
        <v>2092</v>
      </c>
    </row>
    <row r="190" spans="1:105" ht="12" customHeight="1" x14ac:dyDescent="0.25">
      <c r="A190" s="97" t="s">
        <v>51</v>
      </c>
      <c r="B190" s="98">
        <v>3.5016609311910827</v>
      </c>
      <c r="C190" s="98">
        <v>3.2389672397817093</v>
      </c>
      <c r="D190" s="98">
        <v>3.0535485866051091</v>
      </c>
      <c r="E190" s="98">
        <v>3.1082139574930752</v>
      </c>
      <c r="F190" s="98">
        <v>3.1121294307487486</v>
      </c>
      <c r="G190" s="98">
        <v>2.7770806121703573</v>
      </c>
      <c r="H190" s="98">
        <v>3.3522478249773617</v>
      </c>
      <c r="I190" s="98">
        <v>2.5758696928924141</v>
      </c>
      <c r="J190" s="98">
        <v>2.7203423261498694</v>
      </c>
      <c r="K190" s="98">
        <v>3.1698998123863951</v>
      </c>
      <c r="L190" s="98">
        <v>3.8859363224584511</v>
      </c>
      <c r="M190" s="98">
        <v>3.894109966939399</v>
      </c>
      <c r="N190" s="98">
        <v>3.9014157792199939</v>
      </c>
      <c r="O190" s="98">
        <v>3.9107802484137091</v>
      </c>
      <c r="P190" s="98">
        <v>3.8892739774788589</v>
      </c>
      <c r="Q190" s="98">
        <v>3.8975019853691757</v>
      </c>
      <c r="R190" s="98">
        <v>2.9375299415530933</v>
      </c>
      <c r="S190" s="98">
        <v>3.2633580606989043</v>
      </c>
      <c r="T190" s="98">
        <v>3.2574712533049932</v>
      </c>
      <c r="U190" s="98">
        <v>2.8200244157403098</v>
      </c>
      <c r="V190" s="98">
        <v>1.6266451783822988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12.856253869376872</v>
      </c>
      <c r="C191" s="98">
        <v>13.212563372975064</v>
      </c>
      <c r="D191" s="98">
        <v>10.922317913538283</v>
      </c>
      <c r="E191" s="98">
        <v>9.2913941444799786</v>
      </c>
      <c r="F191" s="98">
        <v>9.4069365717794433</v>
      </c>
      <c r="G191" s="98">
        <v>5.6871863684269712</v>
      </c>
      <c r="H191" s="98">
        <v>5.4960575298460626</v>
      </c>
      <c r="I191" s="98">
        <v>4.2668479371785315</v>
      </c>
      <c r="J191" s="98">
        <v>3.0206720900364386</v>
      </c>
      <c r="K191" s="98">
        <v>0.96270745126241419</v>
      </c>
      <c r="L191" s="98">
        <v>3.6382542532157509</v>
      </c>
      <c r="M191" s="98">
        <v>6.3531147350801698</v>
      </c>
      <c r="N191" s="98">
        <v>8.4044454241373518</v>
      </c>
      <c r="O191" s="98">
        <v>6.6095453390103769</v>
      </c>
      <c r="P191" s="98">
        <v>9.93014687077053</v>
      </c>
      <c r="Q191" s="98">
        <v>7.7652167168617421</v>
      </c>
      <c r="R191" s="98">
        <v>5.0997026834813992</v>
      </c>
      <c r="S191" s="98">
        <v>4.8449701170304262</v>
      </c>
      <c r="T191" s="98">
        <v>5.3851595869015521</v>
      </c>
      <c r="U191" s="98">
        <v>3.8954547455737378</v>
      </c>
      <c r="V191" s="98">
        <v>3.9264358626095968</v>
      </c>
      <c r="W191" s="98">
        <v>2.6132787020481594</v>
      </c>
      <c r="X191" s="98">
        <v>1.8724476035301665</v>
      </c>
      <c r="Y191" s="98">
        <v>1.8745339308986166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16855.788193640623</v>
      </c>
      <c r="C194" s="117">
        <f t="shared" si="96"/>
        <v>17762.45478961409</v>
      </c>
      <c r="D194" s="117">
        <f t="shared" si="96"/>
        <v>16965.373024572174</v>
      </c>
      <c r="E194" s="117">
        <f t="shared" si="96"/>
        <v>17626.567012189418</v>
      </c>
      <c r="F194" s="117">
        <f t="shared" si="96"/>
        <v>17624.950424705934</v>
      </c>
      <c r="G194" s="117">
        <f t="shared" si="96"/>
        <v>15758.772882859699</v>
      </c>
      <c r="H194" s="117">
        <f t="shared" si="96"/>
        <v>18146.088726047528</v>
      </c>
      <c r="I194" s="117">
        <f t="shared" si="96"/>
        <v>15455.933727068954</v>
      </c>
      <c r="J194" s="117">
        <f t="shared" si="96"/>
        <v>15285.17752648147</v>
      </c>
      <c r="K194" s="117">
        <f t="shared" si="96"/>
        <v>16072.51201427617</v>
      </c>
      <c r="L194" s="117">
        <f t="shared" si="96"/>
        <v>18995.17006149302</v>
      </c>
      <c r="M194" s="117">
        <f t="shared" si="96"/>
        <v>16892.375231041173</v>
      </c>
      <c r="N194" s="117">
        <f t="shared" si="96"/>
        <v>17315.745190391175</v>
      </c>
      <c r="O194" s="117">
        <f t="shared" si="96"/>
        <v>17887.223245637459</v>
      </c>
      <c r="P194" s="117">
        <f t="shared" si="96"/>
        <v>15785.367715550485</v>
      </c>
      <c r="Q194" s="117">
        <f t="shared" si="96"/>
        <v>16344.64115487979</v>
      </c>
      <c r="R194" s="117">
        <f t="shared" ref="R194:V194" si="97">R195+R198+R200+R210</f>
        <v>16800.042984140633</v>
      </c>
      <c r="S194" s="117">
        <f t="shared" si="97"/>
        <v>17831.571343800955</v>
      </c>
      <c r="T194" s="117">
        <f t="shared" si="97"/>
        <v>17777.652806848615</v>
      </c>
      <c r="U194" s="117">
        <f t="shared" si="97"/>
        <v>16303.854625021422</v>
      </c>
      <c r="V194" s="117">
        <f t="shared" si="97"/>
        <v>17135.99132250906</v>
      </c>
      <c r="W194" s="117">
        <f t="shared" ref="W194:Y194" si="98">W195+W198+W200+W210</f>
        <v>18249.71632101027</v>
      </c>
      <c r="X194" s="117">
        <f t="shared" si="98"/>
        <v>19850.032025081178</v>
      </c>
      <c r="Y194" s="117">
        <f t="shared" si="98"/>
        <v>13663.21834719475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13966.307060710806</v>
      </c>
      <c r="C195" s="122">
        <f t="shared" si="99"/>
        <v>14859.782387308265</v>
      </c>
      <c r="D195" s="122">
        <f t="shared" si="99"/>
        <v>14084.611400988304</v>
      </c>
      <c r="E195" s="122">
        <f t="shared" si="99"/>
        <v>14660.784510907417</v>
      </c>
      <c r="F195" s="122">
        <f t="shared" si="99"/>
        <v>14699.498469745846</v>
      </c>
      <c r="G195" s="122">
        <f t="shared" si="99"/>
        <v>12848.520226964305</v>
      </c>
      <c r="H195" s="122">
        <f t="shared" si="99"/>
        <v>15063.485719294</v>
      </c>
      <c r="I195" s="122">
        <f t="shared" si="99"/>
        <v>12610.899800475774</v>
      </c>
      <c r="J195" s="122">
        <f t="shared" si="99"/>
        <v>12487.77033774269</v>
      </c>
      <c r="K195" s="122">
        <f t="shared" si="99"/>
        <v>13285.159783578047</v>
      </c>
      <c r="L195" s="122">
        <f t="shared" si="99"/>
        <v>16117.57423611915</v>
      </c>
      <c r="M195" s="122">
        <f t="shared" si="99"/>
        <v>14271.383722956225</v>
      </c>
      <c r="N195" s="122">
        <f t="shared" si="99"/>
        <v>14693.301712067288</v>
      </c>
      <c r="O195" s="122">
        <f t="shared" si="99"/>
        <v>15311.803475153012</v>
      </c>
      <c r="P195" s="122">
        <f t="shared" si="99"/>
        <v>13269.026770057231</v>
      </c>
      <c r="Q195" s="122">
        <f t="shared" si="99"/>
        <v>13741.578113820238</v>
      </c>
      <c r="R195" s="122">
        <f t="shared" ref="R195:V195" si="100">SUM(R196:R197)</f>
        <v>14219.064199494462</v>
      </c>
      <c r="S195" s="122">
        <f t="shared" si="100"/>
        <v>15117.147456790097</v>
      </c>
      <c r="T195" s="122">
        <f t="shared" si="100"/>
        <v>15122.588105994011</v>
      </c>
      <c r="U195" s="122">
        <f t="shared" si="100"/>
        <v>13759.682965189253</v>
      </c>
      <c r="V195" s="122">
        <f t="shared" si="100"/>
        <v>14465.696328930146</v>
      </c>
      <c r="W195" s="122">
        <f t="shared" ref="W195:Y195" si="101">SUM(W196:W197)</f>
        <v>15651.798842726777</v>
      </c>
      <c r="X195" s="122">
        <f t="shared" si="101"/>
        <v>17433.596427042885</v>
      </c>
      <c r="Y195" s="122">
        <f t="shared" si="101"/>
        <v>11611.966617006119</v>
      </c>
      <c r="DA195" s="130" t="s">
        <v>2245</v>
      </c>
    </row>
    <row r="196" spans="1:105" ht="12" customHeight="1" x14ac:dyDescent="0.25">
      <c r="A196" s="97" t="s">
        <v>51</v>
      </c>
      <c r="B196" s="98">
        <v>13899.001657058046</v>
      </c>
      <c r="C196" s="98">
        <v>14788.840893104723</v>
      </c>
      <c r="D196" s="98">
        <v>14019.42008087439</v>
      </c>
      <c r="E196" s="98">
        <v>14593.406778371114</v>
      </c>
      <c r="F196" s="98">
        <v>14633.056139848512</v>
      </c>
      <c r="G196" s="98">
        <v>12791.266360249945</v>
      </c>
      <c r="H196" s="98">
        <v>14996.254117791474</v>
      </c>
      <c r="I196" s="98">
        <v>12556.579871295486</v>
      </c>
      <c r="J196" s="98">
        <v>12433.974426423452</v>
      </c>
      <c r="K196" s="98">
        <v>13227.439838195498</v>
      </c>
      <c r="L196" s="98">
        <v>16045.116649176045</v>
      </c>
      <c r="M196" s="98">
        <v>14209.882528326818</v>
      </c>
      <c r="N196" s="98">
        <v>14628.511879549089</v>
      </c>
      <c r="O196" s="98">
        <v>15243.622917446804</v>
      </c>
      <c r="P196" s="98">
        <v>13212.42239226835</v>
      </c>
      <c r="Q196" s="98">
        <v>13682.21642358047</v>
      </c>
      <c r="R196" s="98">
        <v>14157.059793367736</v>
      </c>
      <c r="S196" s="98">
        <v>15050.781314575161</v>
      </c>
      <c r="T196" s="98">
        <v>15056.548365080112</v>
      </c>
      <c r="U196" s="98">
        <v>13699.16161909242</v>
      </c>
      <c r="V196" s="98">
        <v>14401.356354809088</v>
      </c>
      <c r="W196" s="98">
        <v>15581.903819577172</v>
      </c>
      <c r="X196" s="98">
        <v>17355.732048588518</v>
      </c>
      <c r="Y196" s="98">
        <v>11559.868601350941</v>
      </c>
      <c r="DA196" s="63" t="s">
        <v>2246</v>
      </c>
    </row>
    <row r="197" spans="1:105" ht="12" customHeight="1" x14ac:dyDescent="0.25">
      <c r="A197" s="97" t="s">
        <v>53</v>
      </c>
      <c r="B197" s="98">
        <v>67.305403652759622</v>
      </c>
      <c r="C197" s="98">
        <v>70.94149420354141</v>
      </c>
      <c r="D197" s="98">
        <v>65.191320113914301</v>
      </c>
      <c r="E197" s="98">
        <v>67.377732536302219</v>
      </c>
      <c r="F197" s="98">
        <v>66.442329897333849</v>
      </c>
      <c r="G197" s="98">
        <v>57.253866714359788</v>
      </c>
      <c r="H197" s="98">
        <v>67.231601502526217</v>
      </c>
      <c r="I197" s="98">
        <v>54.319929180287794</v>
      </c>
      <c r="J197" s="98">
        <v>53.795911319237163</v>
      </c>
      <c r="K197" s="98">
        <v>57.719945382549049</v>
      </c>
      <c r="L197" s="98">
        <v>72.457586943103905</v>
      </c>
      <c r="M197" s="98">
        <v>61.501194629406214</v>
      </c>
      <c r="N197" s="98">
        <v>64.789832518199091</v>
      </c>
      <c r="O197" s="98">
        <v>68.18055770620829</v>
      </c>
      <c r="P197" s="98">
        <v>56.60437778888064</v>
      </c>
      <c r="Q197" s="98">
        <v>59.361690239768421</v>
      </c>
      <c r="R197" s="98">
        <v>62.004406126725272</v>
      </c>
      <c r="S197" s="98">
        <v>66.366142214936431</v>
      </c>
      <c r="T197" s="98">
        <v>66.039740913898157</v>
      </c>
      <c r="U197" s="98">
        <v>60.52134609683371</v>
      </c>
      <c r="V197" s="98">
        <v>64.339974121056997</v>
      </c>
      <c r="W197" s="98">
        <v>69.895023149605876</v>
      </c>
      <c r="X197" s="98">
        <v>77.864378454368889</v>
      </c>
      <c r="Y197" s="98">
        <v>52.098015655177356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1.998819912747775</v>
      </c>
      <c r="C198" s="122">
        <f t="shared" si="102"/>
        <v>1.8120288897823824</v>
      </c>
      <c r="D198" s="122">
        <f t="shared" si="102"/>
        <v>1.765266669237824</v>
      </c>
      <c r="E198" s="122">
        <f t="shared" si="102"/>
        <v>2.0945454541504609</v>
      </c>
      <c r="F198" s="122">
        <f t="shared" si="102"/>
        <v>1.5711669340959176</v>
      </c>
      <c r="G198" s="122">
        <f t="shared" si="102"/>
        <v>1.5891697415902333</v>
      </c>
      <c r="H198" s="122">
        <f t="shared" si="102"/>
        <v>1.7502148646364102</v>
      </c>
      <c r="I198" s="122">
        <f t="shared" si="102"/>
        <v>1.7575533801102163</v>
      </c>
      <c r="J198" s="122">
        <f t="shared" si="102"/>
        <v>1.8333280713575943</v>
      </c>
      <c r="K198" s="122">
        <f t="shared" si="102"/>
        <v>2.1021774886541054</v>
      </c>
      <c r="L198" s="122">
        <f t="shared" si="102"/>
        <v>2.8465049699078331</v>
      </c>
      <c r="M198" s="122">
        <f t="shared" si="102"/>
        <v>3.4353506730362122</v>
      </c>
      <c r="N198" s="122">
        <f t="shared" si="102"/>
        <v>4.4038521958265475</v>
      </c>
      <c r="O198" s="122">
        <f t="shared" si="102"/>
        <v>6.2211764542833707</v>
      </c>
      <c r="P198" s="122">
        <f t="shared" si="102"/>
        <v>5.5532060216934296</v>
      </c>
      <c r="Q198" s="122">
        <f t="shared" si="102"/>
        <v>10.379620054557419</v>
      </c>
      <c r="R198" s="122">
        <f t="shared" si="102"/>
        <v>8.6432621591808836</v>
      </c>
      <c r="S198" s="122">
        <f t="shared" si="102"/>
        <v>6.9254955021406186</v>
      </c>
      <c r="T198" s="122">
        <f t="shared" si="102"/>
        <v>7.179873051671656</v>
      </c>
      <c r="U198" s="122">
        <f t="shared" si="102"/>
        <v>6.3898403989159887</v>
      </c>
      <c r="V198" s="122">
        <f t="shared" si="102"/>
        <v>5.0868319047912092</v>
      </c>
      <c r="W198" s="122">
        <f t="shared" si="102"/>
        <v>5.6259845441561644</v>
      </c>
      <c r="X198" s="122">
        <f t="shared" si="102"/>
        <v>7.0205221668162316</v>
      </c>
      <c r="Y198" s="122">
        <f t="shared" si="102"/>
        <v>7.3366112613465084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1.998819912747775</v>
      </c>
      <c r="C199" s="98">
        <f>RES_hhdet_fech!C8</f>
        <v>1.8120288897823824</v>
      </c>
      <c r="D199" s="98">
        <f>RES_hhdet_fech!D8</f>
        <v>1.765266669237824</v>
      </c>
      <c r="E199" s="98">
        <f>RES_hhdet_fech!E8</f>
        <v>2.0945454541504609</v>
      </c>
      <c r="F199" s="98">
        <f>RES_hhdet_fech!F8</f>
        <v>1.5711669340959176</v>
      </c>
      <c r="G199" s="98">
        <f>RES_hhdet_fech!G8</f>
        <v>1.5891697415902333</v>
      </c>
      <c r="H199" s="98">
        <f>RES_hhdet_fech!H8</f>
        <v>1.7502148646364102</v>
      </c>
      <c r="I199" s="98">
        <f>RES_hhdet_fech!I8</f>
        <v>1.7575533801102163</v>
      </c>
      <c r="J199" s="98">
        <f>RES_hhdet_fech!J8</f>
        <v>1.8333280713575943</v>
      </c>
      <c r="K199" s="98">
        <f>RES_hhdet_fech!K8</f>
        <v>2.1021774886541054</v>
      </c>
      <c r="L199" s="98">
        <f>RES_hhdet_fech!L8</f>
        <v>2.8465049699078331</v>
      </c>
      <c r="M199" s="98">
        <f>RES_hhdet_fech!M8</f>
        <v>3.4353506730362122</v>
      </c>
      <c r="N199" s="98">
        <f>RES_hhdet_fech!N8</f>
        <v>4.4038521958265475</v>
      </c>
      <c r="O199" s="98">
        <f>RES_hhdet_fech!O8</f>
        <v>6.2211764542833707</v>
      </c>
      <c r="P199" s="98">
        <f>RES_hhdet_fech!P8</f>
        <v>5.5532060216934296</v>
      </c>
      <c r="Q199" s="98">
        <f>RES_hhdet_fech!Q8</f>
        <v>10.379620054557419</v>
      </c>
      <c r="R199" s="98">
        <f>RES_hhdet_fech!R8</f>
        <v>8.6432621591808836</v>
      </c>
      <c r="S199" s="98">
        <f>RES_hhdet_fech!S8</f>
        <v>6.9254955021406186</v>
      </c>
      <c r="T199" s="98">
        <f>RES_hhdet_fech!T8</f>
        <v>7.179873051671656</v>
      </c>
      <c r="U199" s="98">
        <f>RES_hhdet_fech!U8</f>
        <v>6.3898403989159887</v>
      </c>
      <c r="V199" s="98">
        <f>RES_hhdet_fech!V8</f>
        <v>5.0868319047912092</v>
      </c>
      <c r="W199" s="98">
        <f>RES_hhdet_fech!W8</f>
        <v>5.6259845441561644</v>
      </c>
      <c r="X199" s="98">
        <f>RES_hhdet_fech!X8</f>
        <v>7.0205221668162316</v>
      </c>
      <c r="Y199" s="98">
        <f>RES_hhdet_fech!Y8</f>
        <v>7.3366112613465084</v>
      </c>
      <c r="DA199" s="63" t="s">
        <v>2249</v>
      </c>
    </row>
    <row r="200" spans="1:105" ht="12" customHeight="1" x14ac:dyDescent="0.25">
      <c r="A200" s="121" t="s">
        <v>55</v>
      </c>
      <c r="B200" s="122">
        <v>2065.0450526811978</v>
      </c>
      <c r="C200" s="122">
        <v>2073.5907181339767</v>
      </c>
      <c r="D200" s="122">
        <v>2063.1532899978315</v>
      </c>
      <c r="E200" s="122">
        <v>2126.0421854565489</v>
      </c>
      <c r="F200" s="122">
        <v>2091.7709640218463</v>
      </c>
      <c r="G200" s="122">
        <v>2076.6952461195315</v>
      </c>
      <c r="H200" s="122">
        <v>2189.9739237741428</v>
      </c>
      <c r="I200" s="122">
        <v>2038.2746870028768</v>
      </c>
      <c r="J200" s="122">
        <v>1960.360796952996</v>
      </c>
      <c r="K200" s="122">
        <v>1912.181089533959</v>
      </c>
      <c r="L200" s="122">
        <v>1952.9569508804898</v>
      </c>
      <c r="M200" s="122">
        <v>1786.837429054465</v>
      </c>
      <c r="N200" s="122">
        <v>1729.8902801556126</v>
      </c>
      <c r="O200" s="122">
        <v>1685.4620790977588</v>
      </c>
      <c r="P200" s="122">
        <v>1730.1465391176669</v>
      </c>
      <c r="Q200" s="122">
        <v>1764.5608835834764</v>
      </c>
      <c r="R200" s="122">
        <v>1753.114183380824</v>
      </c>
      <c r="S200" s="122">
        <v>1889.0757909023744</v>
      </c>
      <c r="T200" s="122">
        <v>1868.6642821346015</v>
      </c>
      <c r="U200" s="122">
        <v>1791.8589671309771</v>
      </c>
      <c r="V200" s="122">
        <v>1886.7001524996222</v>
      </c>
      <c r="W200" s="122">
        <v>1697.8235815467945</v>
      </c>
      <c r="X200" s="122">
        <v>1674.3438558746125</v>
      </c>
      <c r="Y200" s="122">
        <v>1332.3899807401792</v>
      </c>
      <c r="DA200" s="130" t="s">
        <v>2250</v>
      </c>
    </row>
    <row r="201" spans="1:105" ht="12" customHeight="1" x14ac:dyDescent="0.25">
      <c r="A201" s="97" t="s">
        <v>143</v>
      </c>
      <c r="B201" s="98">
        <v>2129.2377275255149</v>
      </c>
      <c r="C201" s="98">
        <v>2117.1489975275231</v>
      </c>
      <c r="D201" s="98">
        <v>2086.4582351125855</v>
      </c>
      <c r="E201" s="98">
        <v>2188.228262005895</v>
      </c>
      <c r="F201" s="98">
        <v>2181.9057925047209</v>
      </c>
      <c r="G201" s="98">
        <v>2077.3022076159809</v>
      </c>
      <c r="H201" s="98">
        <v>2346.1857803380858</v>
      </c>
      <c r="I201" s="98">
        <v>2019.8020546249547</v>
      </c>
      <c r="J201" s="98">
        <v>1926.5755246012861</v>
      </c>
      <c r="K201" s="98">
        <v>1880.7494911717802</v>
      </c>
      <c r="L201" s="98">
        <v>1998.4159070492196</v>
      </c>
      <c r="M201" s="98">
        <v>1822.9040310007513</v>
      </c>
      <c r="N201" s="98">
        <v>1745.4767421934405</v>
      </c>
      <c r="O201" s="98">
        <v>1710.2234393246288</v>
      </c>
      <c r="P201" s="98">
        <v>1735.1327809476763</v>
      </c>
      <c r="Q201" s="98">
        <v>1822.9202578897621</v>
      </c>
      <c r="R201" s="98">
        <v>1713.5528975166637</v>
      </c>
      <c r="S201" s="98">
        <v>1976.6726183584281</v>
      </c>
      <c r="T201" s="98">
        <v>1972.2988505816481</v>
      </c>
      <c r="U201" s="98">
        <v>1768.9522271971757</v>
      </c>
      <c r="V201" s="98">
        <v>1880.5324830990926</v>
      </c>
      <c r="W201" s="98">
        <v>1665.3753557531318</v>
      </c>
      <c r="X201" s="98">
        <v>1890.6259927903359</v>
      </c>
      <c r="Y201" s="98">
        <v>1338.5442146036844</v>
      </c>
      <c r="DA201" s="63" t="s">
        <v>2251</v>
      </c>
    </row>
    <row r="202" spans="1:105" ht="12" customHeight="1" x14ac:dyDescent="0.25">
      <c r="A202" s="97" t="s">
        <v>124</v>
      </c>
      <c r="B202" s="98">
        <v>0</v>
      </c>
      <c r="C202" s="98">
        <v>0</v>
      </c>
      <c r="D202" s="98">
        <v>0</v>
      </c>
      <c r="E202" s="98">
        <v>0</v>
      </c>
      <c r="F202" s="98">
        <v>0</v>
      </c>
      <c r="G202" s="98">
        <v>0</v>
      </c>
      <c r="H202" s="98">
        <v>0</v>
      </c>
      <c r="I202" s="98">
        <v>0</v>
      </c>
      <c r="J202" s="98">
        <v>0</v>
      </c>
      <c r="K202" s="98">
        <v>0</v>
      </c>
      <c r="L202" s="98">
        <v>0</v>
      </c>
      <c r="M202" s="98">
        <v>0</v>
      </c>
      <c r="N202" s="98">
        <v>0</v>
      </c>
      <c r="O202" s="98">
        <v>0</v>
      </c>
      <c r="P202" s="98">
        <v>0</v>
      </c>
      <c r="Q202" s="98">
        <v>0</v>
      </c>
      <c r="R202" s="98">
        <v>0</v>
      </c>
      <c r="S202" s="98">
        <v>0</v>
      </c>
      <c r="T202" s="98">
        <v>0</v>
      </c>
      <c r="U202" s="98">
        <v>0</v>
      </c>
      <c r="V202" s="98">
        <v>0</v>
      </c>
      <c r="W202" s="98">
        <v>0</v>
      </c>
      <c r="X202" s="98">
        <v>0</v>
      </c>
      <c r="Y202" s="98">
        <v>0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2042.68110261724</v>
      </c>
      <c r="C206" s="101">
        <v>2058.4069416647467</v>
      </c>
      <c r="D206" s="101">
        <v>2055.0116036179156</v>
      </c>
      <c r="E206" s="101">
        <v>2111.4500607050732</v>
      </c>
      <c r="F206" s="101">
        <v>2068.1680971740379</v>
      </c>
      <c r="G206" s="101">
        <v>2086.1187978362696</v>
      </c>
      <c r="H206" s="101">
        <v>2146.9792140200816</v>
      </c>
      <c r="I206" s="101">
        <v>2059.1627731876761</v>
      </c>
      <c r="J206" s="101">
        <v>1989.5706274719696</v>
      </c>
      <c r="K206" s="101">
        <v>1946.9646876319762</v>
      </c>
      <c r="L206" s="101">
        <v>1969.0166259332466</v>
      </c>
      <c r="M206" s="101">
        <v>1811.2772974254915</v>
      </c>
      <c r="N206" s="101">
        <v>1765.004439080014</v>
      </c>
      <c r="O206" s="101">
        <v>1717.5330677709203</v>
      </c>
      <c r="P206" s="101">
        <v>1770.8501676153878</v>
      </c>
      <c r="Q206" s="101">
        <v>1784.5810395880567</v>
      </c>
      <c r="R206" s="101">
        <v>1812.4823191967648</v>
      </c>
      <c r="S206" s="101">
        <v>1901.7854363628646</v>
      </c>
      <c r="T206" s="101">
        <v>1875.3540952524033</v>
      </c>
      <c r="U206" s="101">
        <v>1838.2720503682006</v>
      </c>
      <c r="V206" s="101">
        <v>1926.1003996577117</v>
      </c>
      <c r="W206" s="101">
        <v>1744.0731132567785</v>
      </c>
      <c r="X206" s="101">
        <v>1635.7334560964227</v>
      </c>
      <c r="Y206" s="101">
        <v>1362.0701802437234</v>
      </c>
      <c r="DA206" s="131" t="s">
        <v>2256</v>
      </c>
    </row>
    <row r="207" spans="1:105" ht="12" customHeight="1" x14ac:dyDescent="0.25">
      <c r="A207" s="107" t="s">
        <v>121</v>
      </c>
      <c r="B207" s="104">
        <v>0</v>
      </c>
      <c r="C207" s="104">
        <v>0</v>
      </c>
      <c r="D207" s="104">
        <v>0</v>
      </c>
      <c r="E207" s="104">
        <v>1650.7029607657287</v>
      </c>
      <c r="F207" s="104">
        <v>1629.9556897250366</v>
      </c>
      <c r="G207" s="104">
        <v>1641.9587283133972</v>
      </c>
      <c r="H207" s="104">
        <v>1721.3067726857548</v>
      </c>
      <c r="I207" s="104">
        <v>1649.8641992874548</v>
      </c>
      <c r="J207" s="104">
        <v>1586.7276565817731</v>
      </c>
      <c r="K207" s="104">
        <v>1558.6801346435541</v>
      </c>
      <c r="L207" s="104">
        <v>1569.6556242348188</v>
      </c>
      <c r="M207" s="104">
        <v>1413.0353003715545</v>
      </c>
      <c r="N207" s="104">
        <v>1376.0126783488022</v>
      </c>
      <c r="O207" s="104">
        <v>1339.9428600467456</v>
      </c>
      <c r="P207" s="104">
        <v>1405.5484988282681</v>
      </c>
      <c r="Q207" s="104">
        <v>1407.8658072361643</v>
      </c>
      <c r="R207" s="104">
        <v>1434.8223100627708</v>
      </c>
      <c r="S207" s="104">
        <v>1528.9905187564564</v>
      </c>
      <c r="T207" s="104">
        <v>1527.5533204055821</v>
      </c>
      <c r="U207" s="104">
        <v>1510.4355960224284</v>
      </c>
      <c r="V207" s="104">
        <v>1613.6522312523146</v>
      </c>
      <c r="W207" s="104">
        <v>1449.5008401754067</v>
      </c>
      <c r="X207" s="104">
        <v>1375.4172091374105</v>
      </c>
      <c r="Y207" s="104">
        <v>1135.4379856976386</v>
      </c>
      <c r="DA207" s="132" t="s">
        <v>2257</v>
      </c>
    </row>
    <row r="208" spans="1:105" ht="12" customHeight="1" x14ac:dyDescent="0.25">
      <c r="A208" s="108" t="s">
        <v>53</v>
      </c>
      <c r="B208" s="98">
        <v>0</v>
      </c>
      <c r="C208" s="98">
        <v>0</v>
      </c>
      <c r="D208" s="98">
        <v>0</v>
      </c>
      <c r="E208" s="98">
        <v>1007.157240335884</v>
      </c>
      <c r="F208" s="98">
        <v>999.79627692755071</v>
      </c>
      <c r="G208" s="98">
        <v>980.76594300504405</v>
      </c>
      <c r="H208" s="98">
        <v>1062.9370497540626</v>
      </c>
      <c r="I208" s="98">
        <v>1006.0722388323547</v>
      </c>
      <c r="J208" s="98">
        <v>952.51420405631814</v>
      </c>
      <c r="K208" s="98">
        <v>945.54008608035349</v>
      </c>
      <c r="L208" s="98">
        <v>933.77439719896745</v>
      </c>
      <c r="M208" s="98">
        <v>769.00595954756852</v>
      </c>
      <c r="N208" s="98">
        <v>731.26266688860619</v>
      </c>
      <c r="O208" s="98">
        <v>695.71192953355558</v>
      </c>
      <c r="P208" s="98">
        <v>766.66233673218983</v>
      </c>
      <c r="Q208" s="98">
        <v>725.51346494036159</v>
      </c>
      <c r="R208" s="98">
        <v>715.42723113996624</v>
      </c>
      <c r="S208" s="98">
        <v>773.84585901472826</v>
      </c>
      <c r="T208" s="98">
        <v>778.62967317097002</v>
      </c>
      <c r="U208" s="98">
        <v>761.72897088166667</v>
      </c>
      <c r="V208" s="98">
        <v>848.74853583656761</v>
      </c>
      <c r="W208" s="98">
        <v>686.52512520654761</v>
      </c>
      <c r="X208" s="98">
        <v>686.17238887810834</v>
      </c>
      <c r="Y208" s="98">
        <v>501.6903491364053</v>
      </c>
      <c r="DA208" s="63" t="s">
        <v>2258</v>
      </c>
    </row>
    <row r="209" spans="1:105" ht="12" customHeight="1" x14ac:dyDescent="0.25">
      <c r="A209" s="108" t="s">
        <v>52</v>
      </c>
      <c r="B209" s="98">
        <v>0</v>
      </c>
      <c r="C209" s="98">
        <v>0</v>
      </c>
      <c r="D209" s="98">
        <v>0</v>
      </c>
      <c r="E209" s="98">
        <v>643.54572042984489</v>
      </c>
      <c r="F209" s="98">
        <v>630.15941279748574</v>
      </c>
      <c r="G209" s="98">
        <v>661.19278530835311</v>
      </c>
      <c r="H209" s="98">
        <v>658.36972293169197</v>
      </c>
      <c r="I209" s="98">
        <v>643.7919604550998</v>
      </c>
      <c r="J209" s="98">
        <v>634.21345252545495</v>
      </c>
      <c r="K209" s="98">
        <v>613.14004856320059</v>
      </c>
      <c r="L209" s="98">
        <v>635.88122703585123</v>
      </c>
      <c r="M209" s="98">
        <v>644.02934082398599</v>
      </c>
      <c r="N209" s="98">
        <v>644.75001146019588</v>
      </c>
      <c r="O209" s="98">
        <v>644.23093051319006</v>
      </c>
      <c r="P209" s="98">
        <v>638.88616209607812</v>
      </c>
      <c r="Q209" s="98">
        <v>682.35234229580271</v>
      </c>
      <c r="R209" s="98">
        <v>719.3950789228046</v>
      </c>
      <c r="S209" s="98">
        <v>755.14465974172833</v>
      </c>
      <c r="T209" s="98">
        <v>748.92364723461208</v>
      </c>
      <c r="U209" s="98">
        <v>748.70662514076162</v>
      </c>
      <c r="V209" s="98">
        <v>764.90369541574682</v>
      </c>
      <c r="W209" s="98">
        <v>762.97571496885894</v>
      </c>
      <c r="X209" s="98">
        <v>689.24482025930217</v>
      </c>
      <c r="Y209" s="98">
        <v>633.74763656123343</v>
      </c>
      <c r="DA209" s="63" t="s">
        <v>2259</v>
      </c>
    </row>
    <row r="210" spans="1:105" ht="12" customHeight="1" x14ac:dyDescent="0.25">
      <c r="A210" s="121" t="s">
        <v>54</v>
      </c>
      <c r="B210" s="122">
        <v>822.43726033587291</v>
      </c>
      <c r="C210" s="122">
        <v>827.26965528206756</v>
      </c>
      <c r="D210" s="122">
        <v>815.84306691679956</v>
      </c>
      <c r="E210" s="122">
        <v>837.64577037130312</v>
      </c>
      <c r="F210" s="122">
        <v>832.10982400414537</v>
      </c>
      <c r="G210" s="122">
        <v>831.96824003427105</v>
      </c>
      <c r="H210" s="122">
        <v>890.87886811475062</v>
      </c>
      <c r="I210" s="122">
        <v>805.00168621019236</v>
      </c>
      <c r="J210" s="122">
        <v>835.21306371442495</v>
      </c>
      <c r="K210" s="122">
        <v>873.06896367551053</v>
      </c>
      <c r="L210" s="122">
        <v>921.7923695234723</v>
      </c>
      <c r="M210" s="122">
        <v>830.71872835744489</v>
      </c>
      <c r="N210" s="122">
        <v>888.14934597244633</v>
      </c>
      <c r="O210" s="122">
        <v>883.73651493240789</v>
      </c>
      <c r="P210" s="122">
        <v>780.64120035389328</v>
      </c>
      <c r="Q210" s="122">
        <v>828.12253742151972</v>
      </c>
      <c r="R210" s="122">
        <v>819.22133910616765</v>
      </c>
      <c r="S210" s="122">
        <v>818.42260060634385</v>
      </c>
      <c r="T210" s="122">
        <v>779.22054566833015</v>
      </c>
      <c r="U210" s="122">
        <v>745.92285230227697</v>
      </c>
      <c r="V210" s="122">
        <v>778.50800917449885</v>
      </c>
      <c r="W210" s="122">
        <v>894.46791219253964</v>
      </c>
      <c r="X210" s="122">
        <v>735.07121999686512</v>
      </c>
      <c r="Y210" s="122">
        <v>711.52513818710656</v>
      </c>
      <c r="DA210" s="130" t="s">
        <v>2260</v>
      </c>
    </row>
    <row r="211" spans="1:105" ht="12" customHeight="1" x14ac:dyDescent="0.25">
      <c r="A211" s="97" t="s">
        <v>51</v>
      </c>
      <c r="B211" s="98">
        <v>1042.5673043517611</v>
      </c>
      <c r="C211" s="98">
        <v>1012.981570380424</v>
      </c>
      <c r="D211" s="98">
        <v>991.29216156408199</v>
      </c>
      <c r="E211" s="98">
        <v>1046.073396673374</v>
      </c>
      <c r="F211" s="98">
        <v>1068.0170364252085</v>
      </c>
      <c r="G211" s="98">
        <v>995.42676879741555</v>
      </c>
      <c r="H211" s="98">
        <v>1211.3543987324899</v>
      </c>
      <c r="I211" s="98">
        <v>964.06374393253736</v>
      </c>
      <c r="J211" s="98">
        <v>998.00720915786781</v>
      </c>
      <c r="K211" s="98">
        <v>1081.9125219485491</v>
      </c>
      <c r="L211" s="98">
        <v>1214.1437084744639</v>
      </c>
      <c r="M211" s="98">
        <v>1125.6230507993116</v>
      </c>
      <c r="N211" s="98">
        <v>1104.7892440448081</v>
      </c>
      <c r="O211" s="98">
        <v>1085.2979179957656</v>
      </c>
      <c r="P211" s="98">
        <v>1070.1004227824587</v>
      </c>
      <c r="Q211" s="98">
        <v>1125.6216838910498</v>
      </c>
      <c r="R211" s="98">
        <v>934.63729400714647</v>
      </c>
      <c r="S211" s="98">
        <v>1073.9309926902217</v>
      </c>
      <c r="T211" s="98">
        <v>1140.6490981023285</v>
      </c>
      <c r="U211" s="98">
        <v>1188.7350178166519</v>
      </c>
      <c r="V211" s="98">
        <v>1093.9555761937986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1010.7979574775061</v>
      </c>
      <c r="C212" s="98">
        <v>1097.4777963074387</v>
      </c>
      <c r="D212" s="98">
        <v>1027.8114515537495</v>
      </c>
      <c r="E212" s="98">
        <v>1015.3011427528924</v>
      </c>
      <c r="F212" s="98">
        <v>1193.402328587531</v>
      </c>
      <c r="G212" s="98">
        <v>935.15754877764175</v>
      </c>
      <c r="H212" s="98">
        <v>1127.2726869285623</v>
      </c>
      <c r="I212" s="98">
        <v>1148.2026721408556</v>
      </c>
      <c r="J212" s="98">
        <v>905.88955530624503</v>
      </c>
      <c r="K212" s="98">
        <v>272.68143359385635</v>
      </c>
      <c r="L212" s="98">
        <v>927.45745442633756</v>
      </c>
      <c r="M212" s="98">
        <v>1211.7142564196502</v>
      </c>
      <c r="N212" s="98">
        <v>1255.997244457209</v>
      </c>
      <c r="O212" s="98">
        <v>924.28307883040532</v>
      </c>
      <c r="P212" s="98">
        <v>1369.0676022031114</v>
      </c>
      <c r="Q212" s="98">
        <v>1135.0746703726604</v>
      </c>
      <c r="R212" s="98">
        <v>884.40856135641354</v>
      </c>
      <c r="S212" s="98">
        <v>927.08195361456137</v>
      </c>
      <c r="T212" s="98">
        <v>1141.4898202435422</v>
      </c>
      <c r="U212" s="98">
        <v>1012.3085324538467</v>
      </c>
      <c r="V212" s="98">
        <v>1227.707301759255</v>
      </c>
      <c r="W212" s="98">
        <v>1058.9223433957909</v>
      </c>
      <c r="X212" s="98">
        <v>901.94309148239495</v>
      </c>
      <c r="Y212" s="98">
        <v>1012.1479589033663</v>
      </c>
      <c r="DA212" s="63" t="s">
        <v>2262</v>
      </c>
    </row>
    <row r="213" spans="1:105" ht="12" customHeight="1" x14ac:dyDescent="0.25">
      <c r="A213" s="109" t="s">
        <v>120</v>
      </c>
      <c r="B213" s="33">
        <v>803.39736413260403</v>
      </c>
      <c r="C213" s="33">
        <v>801.99810764132872</v>
      </c>
      <c r="D213" s="33">
        <v>797.12720498858721</v>
      </c>
      <c r="E213" s="33">
        <v>822.57164952197752</v>
      </c>
      <c r="F213" s="33">
        <v>807.27583444303355</v>
      </c>
      <c r="G213" s="33">
        <v>824.76492815658639</v>
      </c>
      <c r="H213" s="33">
        <v>877.42012382780092</v>
      </c>
      <c r="I213" s="33">
        <v>792.49704926274921</v>
      </c>
      <c r="J213" s="33">
        <v>831.06750697781672</v>
      </c>
      <c r="K213" s="33">
        <v>885.95105990700279</v>
      </c>
      <c r="L213" s="33">
        <v>917.40297093688548</v>
      </c>
      <c r="M213" s="33">
        <v>813.17195882249882</v>
      </c>
      <c r="N213" s="33">
        <v>868.97183243593861</v>
      </c>
      <c r="O213" s="33">
        <v>878.76824983935558</v>
      </c>
      <c r="P213" s="33">
        <v>747.56617878528027</v>
      </c>
      <c r="Q213" s="33">
        <v>808.97247951870099</v>
      </c>
      <c r="R213" s="33">
        <v>814.83449042480936</v>
      </c>
      <c r="S213" s="33">
        <v>810.41860507977719</v>
      </c>
      <c r="T213" s="33">
        <v>760.38342776169213</v>
      </c>
      <c r="U213" s="33">
        <v>731.05166598329595</v>
      </c>
      <c r="V213" s="33">
        <v>762.43511122499865</v>
      </c>
      <c r="W213" s="33">
        <v>890.51662684185521</v>
      </c>
      <c r="X213" s="33">
        <v>731.49587481909623</v>
      </c>
      <c r="Y213" s="33">
        <v>705.53715370250382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9631.7265949298853</v>
      </c>
      <c r="C215" s="117">
        <f t="shared" si="103"/>
        <v>10160.1279529925</v>
      </c>
      <c r="D215" s="117">
        <f t="shared" si="103"/>
        <v>9739.5877520543672</v>
      </c>
      <c r="E215" s="117">
        <f t="shared" si="103"/>
        <v>10158.242477631704</v>
      </c>
      <c r="F215" s="117">
        <f t="shared" si="103"/>
        <v>10211.05733436584</v>
      </c>
      <c r="G215" s="117">
        <f t="shared" si="103"/>
        <v>9200.9067922244503</v>
      </c>
      <c r="H215" s="117">
        <f t="shared" si="103"/>
        <v>10668.718554994735</v>
      </c>
      <c r="I215" s="117">
        <f t="shared" si="103"/>
        <v>9161.2848056022704</v>
      </c>
      <c r="J215" s="117">
        <f t="shared" si="103"/>
        <v>9166.2161880344793</v>
      </c>
      <c r="K215" s="117">
        <f t="shared" si="103"/>
        <v>9771.9858339014881</v>
      </c>
      <c r="L215" s="117">
        <f t="shared" si="103"/>
        <v>11706.857076996566</v>
      </c>
      <c r="M215" s="117">
        <f t="shared" si="103"/>
        <v>10559.224315816247</v>
      </c>
      <c r="N215" s="117">
        <f t="shared" si="103"/>
        <v>10974.102593685255</v>
      </c>
      <c r="O215" s="117">
        <f t="shared" si="103"/>
        <v>11464.203894177836</v>
      </c>
      <c r="P215" s="117">
        <f t="shared" si="103"/>
        <v>10131.897282830476</v>
      </c>
      <c r="Q215" s="117">
        <f t="shared" si="103"/>
        <v>10534.08140966762</v>
      </c>
      <c r="R215" s="117">
        <f t="shared" ref="R215:V215" si="104">R216+R219+R221+R231</f>
        <v>10862.918744269435</v>
      </c>
      <c r="S215" s="117">
        <f t="shared" si="104"/>
        <v>11589.213811745372</v>
      </c>
      <c r="T215" s="117">
        <f t="shared" si="104"/>
        <v>11620.508779809426</v>
      </c>
      <c r="U215" s="117">
        <f t="shared" si="104"/>
        <v>10719.714457425462</v>
      </c>
      <c r="V215" s="117">
        <f t="shared" si="104"/>
        <v>11362.336238282449</v>
      </c>
      <c r="W215" s="117">
        <f t="shared" ref="W215:Y215" si="105">W216+W219+W221+W231</f>
        <v>12229.420058076552</v>
      </c>
      <c r="X215" s="117">
        <f t="shared" si="105"/>
        <v>13452.543294834039</v>
      </c>
      <c r="Y215" s="117">
        <f t="shared" si="105"/>
        <v>9482.1433874432623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7838.4621270415992</v>
      </c>
      <c r="C216" s="122">
        <f t="shared" si="106"/>
        <v>8354.6698721887751</v>
      </c>
      <c r="D216" s="122">
        <f t="shared" si="106"/>
        <v>7940.2668428262014</v>
      </c>
      <c r="E216" s="122">
        <f t="shared" si="106"/>
        <v>8293.6588531408688</v>
      </c>
      <c r="F216" s="122">
        <f t="shared" si="106"/>
        <v>8361.7699272387563</v>
      </c>
      <c r="G216" s="122">
        <f t="shared" si="106"/>
        <v>7344.3550654529481</v>
      </c>
      <c r="H216" s="122">
        <f t="shared" si="106"/>
        <v>8685.1514415463062</v>
      </c>
      <c r="I216" s="122">
        <f t="shared" si="106"/>
        <v>7321.4958273600196</v>
      </c>
      <c r="J216" s="122">
        <f t="shared" si="106"/>
        <v>7340.4847855239341</v>
      </c>
      <c r="K216" s="122">
        <f t="shared" si="106"/>
        <v>7931.8842885943113</v>
      </c>
      <c r="L216" s="122">
        <f t="shared" si="106"/>
        <v>9790.8384396890888</v>
      </c>
      <c r="M216" s="122">
        <f t="shared" si="106"/>
        <v>8801.5870642725804</v>
      </c>
      <c r="N216" s="122">
        <f t="shared" si="106"/>
        <v>9193.9121956369418</v>
      </c>
      <c r="O216" s="122">
        <f t="shared" si="106"/>
        <v>9694.2280946416195</v>
      </c>
      <c r="P216" s="122">
        <f t="shared" si="106"/>
        <v>8408.9167863503098</v>
      </c>
      <c r="Q216" s="122">
        <f t="shared" si="106"/>
        <v>8721.0533739505008</v>
      </c>
      <c r="R216" s="122">
        <f t="shared" ref="R216:V216" si="107">SUM(R217:R218)</f>
        <v>9044.4050911388695</v>
      </c>
      <c r="S216" s="122">
        <f t="shared" si="107"/>
        <v>9657.3972594000479</v>
      </c>
      <c r="T216" s="122">
        <f t="shared" si="107"/>
        <v>9699.8847056954382</v>
      </c>
      <c r="U216" s="122">
        <f t="shared" si="107"/>
        <v>8848.1207076459577</v>
      </c>
      <c r="V216" s="122">
        <f t="shared" si="107"/>
        <v>9369.872645880745</v>
      </c>
      <c r="W216" s="122">
        <f t="shared" ref="W216:Y216" si="108">SUM(W217:W218)</f>
        <v>10242.514840723567</v>
      </c>
      <c r="X216" s="122">
        <f t="shared" si="108"/>
        <v>11588.7940310506</v>
      </c>
      <c r="Y216" s="122">
        <f t="shared" si="108"/>
        <v>7862.6190785047229</v>
      </c>
      <c r="DA216" s="130" t="s">
        <v>2413</v>
      </c>
    </row>
    <row r="217" spans="1:105" ht="12" customHeight="1" x14ac:dyDescent="0.25">
      <c r="A217" s="97" t="s">
        <v>51</v>
      </c>
      <c r="B217" s="98">
        <v>7771.15672338884</v>
      </c>
      <c r="C217" s="98">
        <v>8283.7283779852332</v>
      </c>
      <c r="D217" s="98">
        <v>7875.0755227122872</v>
      </c>
      <c r="E217" s="98">
        <v>8226.2811206045662</v>
      </c>
      <c r="F217" s="98">
        <v>8295.327597341422</v>
      </c>
      <c r="G217" s="98">
        <v>7287.1011987385882</v>
      </c>
      <c r="H217" s="98">
        <v>8617.9198400437799</v>
      </c>
      <c r="I217" s="98">
        <v>7267.175898179732</v>
      </c>
      <c r="J217" s="98">
        <v>7286.6888742046967</v>
      </c>
      <c r="K217" s="98">
        <v>7874.1643432117626</v>
      </c>
      <c r="L217" s="98">
        <v>9718.3808527459842</v>
      </c>
      <c r="M217" s="98">
        <v>8740.0858696431733</v>
      </c>
      <c r="N217" s="98">
        <v>9129.1223631187422</v>
      </c>
      <c r="O217" s="98">
        <v>9626.0475369354117</v>
      </c>
      <c r="P217" s="98">
        <v>8352.312408561429</v>
      </c>
      <c r="Q217" s="98">
        <v>8661.6916837107328</v>
      </c>
      <c r="R217" s="98">
        <v>8982.4006850121441</v>
      </c>
      <c r="S217" s="98">
        <v>9591.0311171851117</v>
      </c>
      <c r="T217" s="98">
        <v>9633.8449647815396</v>
      </c>
      <c r="U217" s="98">
        <v>8787.5993615491243</v>
      </c>
      <c r="V217" s="98">
        <v>9305.5326717596872</v>
      </c>
      <c r="W217" s="98">
        <v>10172.619817573961</v>
      </c>
      <c r="X217" s="98">
        <v>11510.929652596231</v>
      </c>
      <c r="Y217" s="98">
        <v>7810.5210628495452</v>
      </c>
      <c r="DA217" s="63" t="s">
        <v>2414</v>
      </c>
    </row>
    <row r="218" spans="1:105" ht="12" customHeight="1" x14ac:dyDescent="0.25">
      <c r="A218" s="97" t="s">
        <v>53</v>
      </c>
      <c r="B218" s="98">
        <v>67.305403652759622</v>
      </c>
      <c r="C218" s="98">
        <v>70.94149420354141</v>
      </c>
      <c r="D218" s="98">
        <v>65.191320113914301</v>
      </c>
      <c r="E218" s="98">
        <v>67.377732536302219</v>
      </c>
      <c r="F218" s="98">
        <v>66.442329897333849</v>
      </c>
      <c r="G218" s="98">
        <v>57.253866714359788</v>
      </c>
      <c r="H218" s="98">
        <v>67.231601502526217</v>
      </c>
      <c r="I218" s="98">
        <v>54.319929180287794</v>
      </c>
      <c r="J218" s="98">
        <v>53.795911319237163</v>
      </c>
      <c r="K218" s="98">
        <v>57.719945382549049</v>
      </c>
      <c r="L218" s="98">
        <v>72.457586943103905</v>
      </c>
      <c r="M218" s="98">
        <v>61.501194629406214</v>
      </c>
      <c r="N218" s="98">
        <v>64.789832518199091</v>
      </c>
      <c r="O218" s="98">
        <v>68.18055770620829</v>
      </c>
      <c r="P218" s="98">
        <v>56.60437778888064</v>
      </c>
      <c r="Q218" s="98">
        <v>59.361690239768421</v>
      </c>
      <c r="R218" s="98">
        <v>62.004406126725272</v>
      </c>
      <c r="S218" s="98">
        <v>66.366142214936431</v>
      </c>
      <c r="T218" s="98">
        <v>66.039740913898157</v>
      </c>
      <c r="U218" s="98">
        <v>60.52134609683371</v>
      </c>
      <c r="V218" s="98">
        <v>64.339974121056997</v>
      </c>
      <c r="W218" s="98">
        <v>69.895023149605876</v>
      </c>
      <c r="X218" s="98">
        <v>77.864378454368889</v>
      </c>
      <c r="Y218" s="98">
        <v>52.098015655177356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3.4179014918717558</v>
      </c>
      <c r="C219" s="122">
        <f t="shared" si="109"/>
        <v>3.1619211288656932</v>
      </c>
      <c r="D219" s="122">
        <f t="shared" si="109"/>
        <v>3.1968247911441079</v>
      </c>
      <c r="E219" s="122">
        <f t="shared" si="109"/>
        <v>3.9602664516663126</v>
      </c>
      <c r="F219" s="122">
        <f t="shared" si="109"/>
        <v>3.1852767592667321</v>
      </c>
      <c r="G219" s="122">
        <f t="shared" si="109"/>
        <v>3.5044538519915993</v>
      </c>
      <c r="H219" s="122">
        <f t="shared" si="109"/>
        <v>4.2513932602736162</v>
      </c>
      <c r="I219" s="122">
        <f t="shared" si="109"/>
        <v>4.4931636991130945</v>
      </c>
      <c r="J219" s="122">
        <f t="shared" si="109"/>
        <v>4.8243299855646411</v>
      </c>
      <c r="K219" s="122">
        <f t="shared" si="109"/>
        <v>5.7569546210400686</v>
      </c>
      <c r="L219" s="122">
        <f t="shared" si="109"/>
        <v>8.1589288114714069</v>
      </c>
      <c r="M219" s="122">
        <f t="shared" si="109"/>
        <v>10.263688651262713</v>
      </c>
      <c r="N219" s="122">
        <f t="shared" si="109"/>
        <v>13.647142233109529</v>
      </c>
      <c r="O219" s="122">
        <f t="shared" si="109"/>
        <v>19.943146083193934</v>
      </c>
      <c r="P219" s="122">
        <f t="shared" si="109"/>
        <v>18.235576139746332</v>
      </c>
      <c r="Q219" s="122">
        <f t="shared" si="109"/>
        <v>34.758929281181459</v>
      </c>
      <c r="R219" s="122">
        <f t="shared" si="109"/>
        <v>29.501245755984915</v>
      </c>
      <c r="S219" s="122">
        <f t="shared" si="109"/>
        <v>24.247474291377365</v>
      </c>
      <c r="T219" s="122">
        <f t="shared" si="109"/>
        <v>25.848634688297874</v>
      </c>
      <c r="U219" s="122">
        <f t="shared" si="109"/>
        <v>23.578471660261275</v>
      </c>
      <c r="V219" s="122">
        <f t="shared" si="109"/>
        <v>19.12590590535304</v>
      </c>
      <c r="W219" s="122">
        <f t="shared" si="109"/>
        <v>21.407623056931222</v>
      </c>
      <c r="X219" s="122">
        <f t="shared" si="109"/>
        <v>26.885160870103451</v>
      </c>
      <c r="Y219" s="122">
        <f t="shared" si="109"/>
        <v>28.252173114064135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3.4179014918717558</v>
      </c>
      <c r="C220" s="98">
        <f>RES_hhdet_tesh!C8</f>
        <v>3.1619211288656932</v>
      </c>
      <c r="D220" s="98">
        <f>RES_hhdet_tesh!D8</f>
        <v>3.1968247911441079</v>
      </c>
      <c r="E220" s="98">
        <f>RES_hhdet_tesh!E8</f>
        <v>3.9602664516663126</v>
      </c>
      <c r="F220" s="98">
        <f>RES_hhdet_tesh!F8</f>
        <v>3.1852767592667321</v>
      </c>
      <c r="G220" s="98">
        <f>RES_hhdet_tesh!G8</f>
        <v>3.5044538519915993</v>
      </c>
      <c r="H220" s="98">
        <f>RES_hhdet_tesh!H8</f>
        <v>4.2513932602736162</v>
      </c>
      <c r="I220" s="98">
        <f>RES_hhdet_tesh!I8</f>
        <v>4.4931636991130945</v>
      </c>
      <c r="J220" s="98">
        <f>RES_hhdet_tesh!J8</f>
        <v>4.8243299855646411</v>
      </c>
      <c r="K220" s="98">
        <f>RES_hhdet_tesh!K8</f>
        <v>5.7569546210400686</v>
      </c>
      <c r="L220" s="98">
        <f>RES_hhdet_tesh!L8</f>
        <v>8.1589288114714069</v>
      </c>
      <c r="M220" s="98">
        <f>RES_hhdet_tesh!M8</f>
        <v>10.263688651262713</v>
      </c>
      <c r="N220" s="98">
        <f>RES_hhdet_tesh!N8</f>
        <v>13.647142233109529</v>
      </c>
      <c r="O220" s="98">
        <f>RES_hhdet_tesh!O8</f>
        <v>19.943146083193934</v>
      </c>
      <c r="P220" s="98">
        <f>RES_hhdet_tesh!P8</f>
        <v>18.235576139746332</v>
      </c>
      <c r="Q220" s="98">
        <f>RES_hhdet_tesh!Q8</f>
        <v>34.758929281181459</v>
      </c>
      <c r="R220" s="98">
        <f>RES_hhdet_tesh!R8</f>
        <v>29.501245755984915</v>
      </c>
      <c r="S220" s="98">
        <f>RES_hhdet_tesh!S8</f>
        <v>24.247474291377365</v>
      </c>
      <c r="T220" s="98">
        <f>RES_hhdet_tesh!T8</f>
        <v>25.848634688297874</v>
      </c>
      <c r="U220" s="98">
        <f>RES_hhdet_tesh!U8</f>
        <v>23.578471660261275</v>
      </c>
      <c r="V220" s="98">
        <f>RES_hhdet_tesh!V8</f>
        <v>19.12590590535304</v>
      </c>
      <c r="W220" s="98">
        <f>RES_hhdet_tesh!W8</f>
        <v>21.407623056931222</v>
      </c>
      <c r="X220" s="98">
        <f>RES_hhdet_tesh!X8</f>
        <v>26.885160870103451</v>
      </c>
      <c r="Y220" s="98">
        <f>RES_hhdet_tesh!Y8</f>
        <v>28.252173114064135</v>
      </c>
      <c r="DA220" s="63" t="s">
        <v>2417</v>
      </c>
    </row>
    <row r="221" spans="1:105" ht="12" customHeight="1" x14ac:dyDescent="0.25">
      <c r="A221" s="121" t="s">
        <v>55</v>
      </c>
      <c r="B221" s="122">
        <v>1206.0300096017677</v>
      </c>
      <c r="C221" s="122">
        <v>1214.8005172462911</v>
      </c>
      <c r="D221" s="122">
        <v>1213.586970692679</v>
      </c>
      <c r="E221" s="122">
        <v>1259.1480487865927</v>
      </c>
      <c r="F221" s="122">
        <v>1246.9074004049182</v>
      </c>
      <c r="G221" s="122">
        <v>1247.2283305631063</v>
      </c>
      <c r="H221" s="122">
        <v>1326.8794280296322</v>
      </c>
      <c r="I221" s="122">
        <v>1243.3662587750093</v>
      </c>
      <c r="J221" s="122">
        <v>1203.9322671253942</v>
      </c>
      <c r="K221" s="122">
        <v>1185.1227851296192</v>
      </c>
      <c r="L221" s="122">
        <v>1223.7744933364545</v>
      </c>
      <c r="M221" s="122">
        <v>1132.6155697069264</v>
      </c>
      <c r="N221" s="122">
        <v>1108.6374626529268</v>
      </c>
      <c r="O221" s="122">
        <v>1091.2715069694634</v>
      </c>
      <c r="P221" s="122">
        <v>1126.5998734944503</v>
      </c>
      <c r="Q221" s="122">
        <v>1159.5978436745595</v>
      </c>
      <c r="R221" s="122">
        <v>1168.9643940806893</v>
      </c>
      <c r="S221" s="122">
        <v>1281.3531898397291</v>
      </c>
      <c r="T221" s="122">
        <v>1292.117197883638</v>
      </c>
      <c r="U221" s="122">
        <v>1261.8282361078629</v>
      </c>
      <c r="V221" s="122">
        <v>1350.7880201645935</v>
      </c>
      <c r="W221" s="122">
        <v>1234.0711762667627</v>
      </c>
      <c r="X221" s="122">
        <v>1228.0360924154184</v>
      </c>
      <c r="Y221" s="122">
        <v>993.61341536569023</v>
      </c>
      <c r="DA221" s="130" t="s">
        <v>2418</v>
      </c>
    </row>
    <row r="222" spans="1:105" ht="12" customHeight="1" x14ac:dyDescent="0.25">
      <c r="A222" s="97" t="s">
        <v>143</v>
      </c>
      <c r="B222" s="98">
        <v>1218.6735385432173</v>
      </c>
      <c r="C222" s="98">
        <v>1213.916764989531</v>
      </c>
      <c r="D222" s="98">
        <v>1199.697757137724</v>
      </c>
      <c r="E222" s="98">
        <v>1262.5758847054421</v>
      </c>
      <c r="F222" s="98">
        <v>1265.8530794498322</v>
      </c>
      <c r="G222" s="98">
        <v>1210.9132261140089</v>
      </c>
      <c r="H222" s="98">
        <v>1378.9575348980054</v>
      </c>
      <c r="I222" s="98">
        <v>1195.0881602646828</v>
      </c>
      <c r="J222" s="98">
        <v>1157.4689205269174</v>
      </c>
      <c r="K222" s="98">
        <v>1148.2908420489121</v>
      </c>
      <c r="L222" s="98">
        <v>1242.3151730648397</v>
      </c>
      <c r="M222" s="98">
        <v>1152.6811839860893</v>
      </c>
      <c r="N222" s="98">
        <v>1121.3932520597277</v>
      </c>
      <c r="O222" s="98">
        <v>1111.6085213064439</v>
      </c>
      <c r="P222" s="98">
        <v>1128.6997871123745</v>
      </c>
      <c r="Q222" s="98">
        <v>1188.2013919568076</v>
      </c>
      <c r="R222" s="98">
        <v>1122.8793910729137</v>
      </c>
      <c r="S222" s="98">
        <v>1305.50918574296</v>
      </c>
      <c r="T222" s="98">
        <v>1318.1312224330511</v>
      </c>
      <c r="U222" s="98">
        <v>1200.6244307577579</v>
      </c>
      <c r="V222" s="98">
        <v>1294.4895136756879</v>
      </c>
      <c r="W222" s="98">
        <v>1158.7913875789536</v>
      </c>
      <c r="X222" s="98">
        <v>1327.5110330968173</v>
      </c>
      <c r="Y222" s="98">
        <v>950.01775444064242</v>
      </c>
      <c r="DA222" s="63" t="s">
        <v>2419</v>
      </c>
    </row>
    <row r="223" spans="1:105" ht="12" customHeight="1" x14ac:dyDescent="0.25">
      <c r="A223" s="97" t="s">
        <v>124</v>
      </c>
      <c r="B223" s="98">
        <v>0</v>
      </c>
      <c r="C223" s="98">
        <v>0</v>
      </c>
      <c r="D223" s="98">
        <v>0</v>
      </c>
      <c r="E223" s="98">
        <v>0</v>
      </c>
      <c r="F223" s="98">
        <v>0</v>
      </c>
      <c r="G223" s="98">
        <v>0</v>
      </c>
      <c r="H223" s="98">
        <v>0</v>
      </c>
      <c r="I223" s="98">
        <v>0</v>
      </c>
      <c r="J223" s="98">
        <v>0</v>
      </c>
      <c r="K223" s="98">
        <v>0</v>
      </c>
      <c r="L223" s="98">
        <v>0</v>
      </c>
      <c r="M223" s="98">
        <v>0</v>
      </c>
      <c r="N223" s="98">
        <v>0</v>
      </c>
      <c r="O223" s="98">
        <v>0</v>
      </c>
      <c r="P223" s="98">
        <v>0</v>
      </c>
      <c r="Q223" s="98">
        <v>0</v>
      </c>
      <c r="R223" s="98">
        <v>0</v>
      </c>
      <c r="S223" s="98">
        <v>0</v>
      </c>
      <c r="T223" s="98">
        <v>0</v>
      </c>
      <c r="U223" s="98">
        <v>0</v>
      </c>
      <c r="V223" s="98">
        <v>0</v>
      </c>
      <c r="W223" s="98">
        <v>0</v>
      </c>
      <c r="X223" s="98">
        <v>0</v>
      </c>
      <c r="Y223" s="98">
        <v>0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1201.6251573259501</v>
      </c>
      <c r="C227" s="101">
        <v>1215.108580303594</v>
      </c>
      <c r="D227" s="101">
        <v>1218.4392293129547</v>
      </c>
      <c r="E227" s="101">
        <v>1257.950908323711</v>
      </c>
      <c r="F227" s="101">
        <v>1240.2568246494941</v>
      </c>
      <c r="G227" s="101">
        <v>1260.0117060950281</v>
      </c>
      <c r="H227" s="101">
        <v>1308.5346334753565</v>
      </c>
      <c r="I227" s="101">
        <v>1260.3951685384784</v>
      </c>
      <c r="J227" s="101">
        <v>1220.3573587084043</v>
      </c>
      <c r="K227" s="101">
        <v>1198.4141483484286</v>
      </c>
      <c r="L227" s="101">
        <v>1217.0473692404785</v>
      </c>
      <c r="M227" s="101">
        <v>1124.8963394818752</v>
      </c>
      <c r="N227" s="101">
        <v>1103.5538197068875</v>
      </c>
      <c r="O227" s="101">
        <v>1082.8669894758564</v>
      </c>
      <c r="P227" s="101">
        <v>1125.6986795304997</v>
      </c>
      <c r="Q227" s="101">
        <v>1147.7959988480725</v>
      </c>
      <c r="R227" s="101">
        <v>1186.4429978426929</v>
      </c>
      <c r="S227" s="101">
        <v>1272.7281163394728</v>
      </c>
      <c r="T227" s="101">
        <v>1283.3339421613312</v>
      </c>
      <c r="U227" s="101">
        <v>1281.655265954058</v>
      </c>
      <c r="V227" s="101">
        <v>1368.6640724942849</v>
      </c>
      <c r="W227" s="101">
        <v>1258.1783091064951</v>
      </c>
      <c r="X227" s="101">
        <v>1194.571708754791</v>
      </c>
      <c r="Y227" s="101">
        <v>1010.115032077717</v>
      </c>
      <c r="DA227" s="131" t="s">
        <v>2424</v>
      </c>
    </row>
    <row r="228" spans="1:105" ht="12" customHeight="1" x14ac:dyDescent="0.25">
      <c r="A228" s="107" t="s">
        <v>121</v>
      </c>
      <c r="B228" s="104">
        <v>0</v>
      </c>
      <c r="C228" s="104">
        <v>0</v>
      </c>
      <c r="D228" s="104">
        <v>0</v>
      </c>
      <c r="E228" s="104">
        <v>1257.7329166777083</v>
      </c>
      <c r="F228" s="104">
        <v>1240.0711414546097</v>
      </c>
      <c r="G228" s="104">
        <v>1259.8753870795044</v>
      </c>
      <c r="H228" s="104">
        <v>1308.4383325328379</v>
      </c>
      <c r="I228" s="104">
        <v>1260.2150058275745</v>
      </c>
      <c r="J228" s="104">
        <v>1219.6294290707285</v>
      </c>
      <c r="K228" s="104">
        <v>1197.1582427464107</v>
      </c>
      <c r="L228" s="104">
        <v>1215.5865842364415</v>
      </c>
      <c r="M228" s="104">
        <v>1123.877684904465</v>
      </c>
      <c r="N228" s="104">
        <v>1103.0829213632796</v>
      </c>
      <c r="O228" s="104">
        <v>1082.7259917463082</v>
      </c>
      <c r="P228" s="104">
        <v>1125.8673695798645</v>
      </c>
      <c r="Q228" s="104">
        <v>1147.8193934777587</v>
      </c>
      <c r="R228" s="104">
        <v>1186.5087277031619</v>
      </c>
      <c r="S228" s="104">
        <v>1272.949426526925</v>
      </c>
      <c r="T228" s="104">
        <v>1283.8452737968785</v>
      </c>
      <c r="U228" s="104">
        <v>1281.9596667988014</v>
      </c>
      <c r="V228" s="104">
        <v>1368.7612181412414</v>
      </c>
      <c r="W228" s="104">
        <v>1258.1443843607237</v>
      </c>
      <c r="X228" s="104">
        <v>1192.6655921951542</v>
      </c>
      <c r="Y228" s="104">
        <v>1007.7594786839395</v>
      </c>
      <c r="DA228" s="132" t="s">
        <v>2425</v>
      </c>
    </row>
    <row r="229" spans="1:105" ht="12" customHeight="1" x14ac:dyDescent="0.25">
      <c r="A229" s="108" t="s">
        <v>53</v>
      </c>
      <c r="B229" s="98">
        <v>0</v>
      </c>
      <c r="C229" s="98">
        <v>0</v>
      </c>
      <c r="D229" s="98">
        <v>0</v>
      </c>
      <c r="E229" s="98">
        <v>614.18719624786365</v>
      </c>
      <c r="F229" s="98">
        <v>609.91172865712394</v>
      </c>
      <c r="G229" s="98">
        <v>598.68260177115133</v>
      </c>
      <c r="H229" s="98">
        <v>650.06860960114579</v>
      </c>
      <c r="I229" s="98">
        <v>616.4230453724748</v>
      </c>
      <c r="J229" s="98">
        <v>585.41597654527368</v>
      </c>
      <c r="K229" s="98">
        <v>584.0181941832102</v>
      </c>
      <c r="L229" s="98">
        <v>579.70535720059024</v>
      </c>
      <c r="M229" s="98">
        <v>479.84834408047908</v>
      </c>
      <c r="N229" s="98">
        <v>458.33290990308359</v>
      </c>
      <c r="O229" s="98">
        <v>438.49506123311812</v>
      </c>
      <c r="P229" s="98">
        <v>486.98120748378648</v>
      </c>
      <c r="Q229" s="98">
        <v>465.46705118195609</v>
      </c>
      <c r="R229" s="98">
        <v>467.11364878035761</v>
      </c>
      <c r="S229" s="98">
        <v>517.80476678519676</v>
      </c>
      <c r="T229" s="98">
        <v>534.92162656226651</v>
      </c>
      <c r="U229" s="98">
        <v>533.25304165803971</v>
      </c>
      <c r="V229" s="98">
        <v>603.8575227254945</v>
      </c>
      <c r="W229" s="98">
        <v>495.16866939186468</v>
      </c>
      <c r="X229" s="98">
        <v>503.42077193585203</v>
      </c>
      <c r="Y229" s="98">
        <v>374.01184212270596</v>
      </c>
      <c r="DA229" s="63" t="s">
        <v>2426</v>
      </c>
    </row>
    <row r="230" spans="1:105" ht="12" customHeight="1" x14ac:dyDescent="0.25">
      <c r="A230" s="108" t="s">
        <v>52</v>
      </c>
      <c r="B230" s="98">
        <v>0</v>
      </c>
      <c r="C230" s="98">
        <v>0</v>
      </c>
      <c r="D230" s="98">
        <v>0</v>
      </c>
      <c r="E230" s="98">
        <v>643.54572042984489</v>
      </c>
      <c r="F230" s="98">
        <v>630.15941279748574</v>
      </c>
      <c r="G230" s="98">
        <v>661.19278530835311</v>
      </c>
      <c r="H230" s="98">
        <v>658.36972293169197</v>
      </c>
      <c r="I230" s="98">
        <v>643.7919604550998</v>
      </c>
      <c r="J230" s="98">
        <v>634.21345252545495</v>
      </c>
      <c r="K230" s="98">
        <v>613.14004856320059</v>
      </c>
      <c r="L230" s="98">
        <v>635.88122703585123</v>
      </c>
      <c r="M230" s="98">
        <v>644.02934082398599</v>
      </c>
      <c r="N230" s="98">
        <v>644.75001146019588</v>
      </c>
      <c r="O230" s="98">
        <v>644.23093051319006</v>
      </c>
      <c r="P230" s="98">
        <v>638.88616209607812</v>
      </c>
      <c r="Q230" s="98">
        <v>682.35234229580271</v>
      </c>
      <c r="R230" s="98">
        <v>719.3950789228046</v>
      </c>
      <c r="S230" s="98">
        <v>755.14465974172833</v>
      </c>
      <c r="T230" s="98">
        <v>748.92364723461208</v>
      </c>
      <c r="U230" s="98">
        <v>748.70662514076162</v>
      </c>
      <c r="V230" s="98">
        <v>764.90369541574682</v>
      </c>
      <c r="W230" s="98">
        <v>762.97571496885894</v>
      </c>
      <c r="X230" s="98">
        <v>689.24482025930217</v>
      </c>
      <c r="Y230" s="98">
        <v>633.74763656123343</v>
      </c>
      <c r="DA230" s="63" t="s">
        <v>2427</v>
      </c>
    </row>
    <row r="231" spans="1:105" ht="12" customHeight="1" x14ac:dyDescent="0.25">
      <c r="A231" s="121" t="s">
        <v>54</v>
      </c>
      <c r="B231" s="122">
        <v>583.81655679464654</v>
      </c>
      <c r="C231" s="122">
        <v>587.49564242856877</v>
      </c>
      <c r="D231" s="122">
        <v>582.5371137443417</v>
      </c>
      <c r="E231" s="122">
        <v>601.47530925257774</v>
      </c>
      <c r="F231" s="122">
        <v>599.19472996289971</v>
      </c>
      <c r="G231" s="122">
        <v>605.81894235640277</v>
      </c>
      <c r="H231" s="122">
        <v>652.43629215852252</v>
      </c>
      <c r="I231" s="122">
        <v>591.92955576812892</v>
      </c>
      <c r="J231" s="122">
        <v>616.97480539958599</v>
      </c>
      <c r="K231" s="122">
        <v>649.22180555651801</v>
      </c>
      <c r="L231" s="122">
        <v>684.08521515955158</v>
      </c>
      <c r="M231" s="122">
        <v>614.75799318547797</v>
      </c>
      <c r="N231" s="122">
        <v>657.90579316227763</v>
      </c>
      <c r="O231" s="122">
        <v>658.76114648355804</v>
      </c>
      <c r="P231" s="122">
        <v>578.14504684596932</v>
      </c>
      <c r="Q231" s="122">
        <v>618.67126276137935</v>
      </c>
      <c r="R231" s="122">
        <v>620.04801329389261</v>
      </c>
      <c r="S231" s="122">
        <v>626.21588821421699</v>
      </c>
      <c r="T231" s="122">
        <v>602.65824154205188</v>
      </c>
      <c r="U231" s="122">
        <v>586.18704201137928</v>
      </c>
      <c r="V231" s="122">
        <v>622.54966633175809</v>
      </c>
      <c r="W231" s="122">
        <v>731.42641802929109</v>
      </c>
      <c r="X231" s="122">
        <v>608.82801049791635</v>
      </c>
      <c r="Y231" s="122">
        <v>597.65872045878405</v>
      </c>
      <c r="DA231" s="130" t="s">
        <v>2428</v>
      </c>
    </row>
    <row r="232" spans="1:105" ht="12" customHeight="1" x14ac:dyDescent="0.25">
      <c r="A232" s="97" t="s">
        <v>51</v>
      </c>
      <c r="B232" s="98">
        <v>597.5717475597379</v>
      </c>
      <c r="C232" s="98">
        <v>581.30065093334031</v>
      </c>
      <c r="D232" s="98">
        <v>569.70407818837793</v>
      </c>
      <c r="E232" s="98">
        <v>602.20927508670081</v>
      </c>
      <c r="F232" s="98">
        <v>616.10433571838405</v>
      </c>
      <c r="G232" s="98">
        <v>575.45690853523149</v>
      </c>
      <c r="H232" s="98">
        <v>702.05764901302712</v>
      </c>
      <c r="I232" s="98">
        <v>559.36439878099895</v>
      </c>
      <c r="J232" s="98">
        <v>579.28603244070052</v>
      </c>
      <c r="K232" s="98">
        <v>628.3416768765494</v>
      </c>
      <c r="L232" s="98">
        <v>705.56202333107433</v>
      </c>
      <c r="M232" s="98">
        <v>654.46565537286165</v>
      </c>
      <c r="N232" s="98">
        <v>642.63669506877591</v>
      </c>
      <c r="O232" s="98">
        <v>631.5297140347991</v>
      </c>
      <c r="P232" s="98">
        <v>622.79979959440709</v>
      </c>
      <c r="Q232" s="98">
        <v>655.27440280357519</v>
      </c>
      <c r="R232" s="98">
        <v>544.43108502751807</v>
      </c>
      <c r="S232" s="98">
        <v>626.89127492949558</v>
      </c>
      <c r="T232" s="98">
        <v>667.8207616219114</v>
      </c>
      <c r="U232" s="98">
        <v>697.38560631120072</v>
      </c>
      <c r="V232" s="98">
        <v>642.97019025000372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569.81743275424856</v>
      </c>
      <c r="C233" s="98">
        <v>619.42186126016657</v>
      </c>
      <c r="D233" s="98">
        <v>580.57195822932795</v>
      </c>
      <c r="E233" s="98">
        <v>574.11230209136852</v>
      </c>
      <c r="F233" s="98">
        <v>676.03500697210336</v>
      </c>
      <c r="G233" s="98">
        <v>530.79686304007271</v>
      </c>
      <c r="H233" s="98">
        <v>642.72931337332022</v>
      </c>
      <c r="I233" s="98">
        <v>656.24671705859885</v>
      </c>
      <c r="J233" s="98">
        <v>518.12037134880291</v>
      </c>
      <c r="K233" s="98">
        <v>156.24581140977264</v>
      </c>
      <c r="L233" s="98">
        <v>532.14306900935094</v>
      </c>
      <c r="M233" s="98">
        <v>696.30247778890134</v>
      </c>
      <c r="N233" s="98">
        <v>722.48041815469571</v>
      </c>
      <c r="O233" s="98">
        <v>531.91538735478002</v>
      </c>
      <c r="P233" s="98">
        <v>788.10394431462657</v>
      </c>
      <c r="Q233" s="98">
        <v>653.53845439681913</v>
      </c>
      <c r="R233" s="98">
        <v>509.31568658875807</v>
      </c>
      <c r="S233" s="98">
        <v>535.2738160189939</v>
      </c>
      <c r="T233" s="98">
        <v>663.12304424642446</v>
      </c>
      <c r="U233" s="98">
        <v>592.99024104483613</v>
      </c>
      <c r="V233" s="98">
        <v>726.6366024665075</v>
      </c>
      <c r="W233" s="98">
        <v>630.19650628978104</v>
      </c>
      <c r="X233" s="98">
        <v>538.70318311833262</v>
      </c>
      <c r="Y233" s="98">
        <v>605.68520190798631</v>
      </c>
      <c r="DA233" s="63" t="s">
        <v>2430</v>
      </c>
    </row>
    <row r="234" spans="1:105" ht="12" customHeight="1" x14ac:dyDescent="0.25">
      <c r="A234" s="109" t="s">
        <v>120</v>
      </c>
      <c r="B234" s="33">
        <v>584.79624163698065</v>
      </c>
      <c r="C234" s="33">
        <v>584.91553443169312</v>
      </c>
      <c r="D234" s="33">
        <v>582.87158818388139</v>
      </c>
      <c r="E234" s="33">
        <v>603.32763003508535</v>
      </c>
      <c r="F234" s="33">
        <v>594.38680377006051</v>
      </c>
      <c r="G234" s="33">
        <v>609.80577222269574</v>
      </c>
      <c r="H234" s="33">
        <v>652.10749958434337</v>
      </c>
      <c r="I234" s="33">
        <v>590.4590220802238</v>
      </c>
      <c r="J234" s="33">
        <v>620.10900639028296</v>
      </c>
      <c r="K234" s="33">
        <v>662.54603489287717</v>
      </c>
      <c r="L234" s="33">
        <v>687.87612940338545</v>
      </c>
      <c r="M234" s="33">
        <v>611.35127759020668</v>
      </c>
      <c r="N234" s="33">
        <v>655.33980800645736</v>
      </c>
      <c r="O234" s="33">
        <v>665.05556850727703</v>
      </c>
      <c r="P234" s="33">
        <v>567.27758441865501</v>
      </c>
      <c r="Q234" s="33">
        <v>616.45183887207895</v>
      </c>
      <c r="R234" s="33">
        <v>625.72137413354551</v>
      </c>
      <c r="S234" s="33">
        <v>629.73243582550174</v>
      </c>
      <c r="T234" s="33">
        <v>599.44243314789958</v>
      </c>
      <c r="U234" s="33">
        <v>584.45757713328214</v>
      </c>
      <c r="V234" s="33">
        <v>619.29992120335532</v>
      </c>
      <c r="W234" s="33">
        <v>733.85863140524452</v>
      </c>
      <c r="X234" s="33">
        <v>610.33048339033076</v>
      </c>
      <c r="Y234" s="33">
        <v>597.49884421828688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5069.7288782156984</v>
      </c>
      <c r="C236" s="117">
        <f t="shared" si="110"/>
        <v>5387.5088799075411</v>
      </c>
      <c r="D236" s="117">
        <f t="shared" si="110"/>
        <v>5120.884764761011</v>
      </c>
      <c r="E236" s="117">
        <f t="shared" si="110"/>
        <v>5344.1966308137335</v>
      </c>
      <c r="F236" s="117">
        <f t="shared" si="110"/>
        <v>5346.1284025203613</v>
      </c>
      <c r="G236" s="117">
        <f t="shared" si="110"/>
        <v>4676.804730378416</v>
      </c>
      <c r="H236" s="117">
        <f t="shared" si="110"/>
        <v>5447.0588394849237</v>
      </c>
      <c r="I236" s="117">
        <f t="shared" si="110"/>
        <v>4585.0735822058887</v>
      </c>
      <c r="J236" s="117">
        <f t="shared" si="110"/>
        <v>4526.0250590567102</v>
      </c>
      <c r="K236" s="117">
        <f t="shared" si="110"/>
        <v>4794.2487736639223</v>
      </c>
      <c r="L236" s="117">
        <f t="shared" si="110"/>
        <v>5737.7334818254267</v>
      </c>
      <c r="M236" s="117">
        <f t="shared" si="110"/>
        <v>5126.7739825062263</v>
      </c>
      <c r="N236" s="117">
        <f t="shared" si="110"/>
        <v>5244.3151205461081</v>
      </c>
      <c r="O236" s="117">
        <f t="shared" si="110"/>
        <v>5461.8796597724267</v>
      </c>
      <c r="P236" s="117">
        <f t="shared" si="110"/>
        <v>4762.4858843157526</v>
      </c>
      <c r="Q236" s="117">
        <f t="shared" si="110"/>
        <v>4923.8175845355763</v>
      </c>
      <c r="R236" s="117">
        <f t="shared" ref="R236:V236" si="111">R237+R240+R242+R252</f>
        <v>5059.7116182821792</v>
      </c>
      <c r="S236" s="117">
        <f t="shared" si="111"/>
        <v>5388.693554433823</v>
      </c>
      <c r="T236" s="117">
        <f t="shared" si="111"/>
        <v>5375.351432601472</v>
      </c>
      <c r="U236" s="117">
        <f t="shared" si="111"/>
        <v>4899.896286839391</v>
      </c>
      <c r="V236" s="117">
        <f t="shared" si="111"/>
        <v>5139.6205354393369</v>
      </c>
      <c r="W236" s="117">
        <f t="shared" ref="W236:Y236" si="112">W237+W240+W242+W252</f>
        <v>5518.5709313617062</v>
      </c>
      <c r="X236" s="117">
        <f t="shared" si="112"/>
        <v>6171.9546991310435</v>
      </c>
      <c r="Y236" s="117">
        <f t="shared" si="112"/>
        <v>4133.199559833296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4855.1685107692083</v>
      </c>
      <c r="C237" s="122">
        <f t="shared" si="113"/>
        <v>5172.4694097369775</v>
      </c>
      <c r="D237" s="122">
        <f t="shared" si="113"/>
        <v>4910.7378468381958</v>
      </c>
      <c r="E237" s="122">
        <f t="shared" si="113"/>
        <v>5125.4862651033427</v>
      </c>
      <c r="F237" s="122">
        <f t="shared" si="113"/>
        <v>5127.4334037207273</v>
      </c>
      <c r="G237" s="122">
        <f t="shared" si="113"/>
        <v>4473.558506297948</v>
      </c>
      <c r="H237" s="122">
        <f t="shared" si="113"/>
        <v>5219.4643383554267</v>
      </c>
      <c r="I237" s="122">
        <f t="shared" si="113"/>
        <v>4389.0327757943915</v>
      </c>
      <c r="J237" s="122">
        <f t="shared" si="113"/>
        <v>4340.7027400336092</v>
      </c>
      <c r="K237" s="122">
        <f t="shared" si="113"/>
        <v>4614.2551171364648</v>
      </c>
      <c r="L237" s="122">
        <f t="shared" si="113"/>
        <v>5540.3293505571974</v>
      </c>
      <c r="M237" s="122">
        <f t="shared" si="113"/>
        <v>4934.6821422967487</v>
      </c>
      <c r="N237" s="122">
        <f t="shared" si="113"/>
        <v>5054.1666667880063</v>
      </c>
      <c r="O237" s="122">
        <f t="shared" si="113"/>
        <v>5274.0393527166452</v>
      </c>
      <c r="P237" s="122">
        <f t="shared" si="113"/>
        <v>4565.5519101206764</v>
      </c>
      <c r="Q237" s="122">
        <f t="shared" si="113"/>
        <v>4722.8713941783144</v>
      </c>
      <c r="R237" s="122">
        <f t="shared" ref="R237:V237" si="114">SUM(R238:R239)</f>
        <v>4884.7412084750194</v>
      </c>
      <c r="S237" s="122">
        <f t="shared" si="114"/>
        <v>5196.5531852656068</v>
      </c>
      <c r="T237" s="122">
        <f t="shared" si="114"/>
        <v>5189.9292937797518</v>
      </c>
      <c r="U237" s="122">
        <f t="shared" si="114"/>
        <v>4737.3741481638881</v>
      </c>
      <c r="V237" s="122">
        <f t="shared" si="114"/>
        <v>4971.8918026279516</v>
      </c>
      <c r="W237" s="122">
        <f t="shared" ref="W237:Y237" si="115">SUM(W238:W239)</f>
        <v>5373.6370643811479</v>
      </c>
      <c r="X237" s="122">
        <f t="shared" si="115"/>
        <v>6002.1357374463505</v>
      </c>
      <c r="Y237" s="122">
        <f t="shared" si="115"/>
        <v>4003.2958688957847</v>
      </c>
      <c r="DA237" s="130" t="s">
        <v>2581</v>
      </c>
    </row>
    <row r="238" spans="1:105" ht="12" customHeight="1" x14ac:dyDescent="0.25">
      <c r="A238" s="97" t="s">
        <v>51</v>
      </c>
      <c r="B238" s="98">
        <v>4855.1685107692083</v>
      </c>
      <c r="C238" s="98">
        <v>5172.4694097369775</v>
      </c>
      <c r="D238" s="98">
        <v>4910.7378468381958</v>
      </c>
      <c r="E238" s="98">
        <v>5125.4862651033427</v>
      </c>
      <c r="F238" s="98">
        <v>5127.4334037207273</v>
      </c>
      <c r="G238" s="98">
        <v>4473.558506297948</v>
      </c>
      <c r="H238" s="98">
        <v>5219.4643383554267</v>
      </c>
      <c r="I238" s="98">
        <v>4389.0327757943915</v>
      </c>
      <c r="J238" s="98">
        <v>4340.7027400336092</v>
      </c>
      <c r="K238" s="98">
        <v>4614.2551171364648</v>
      </c>
      <c r="L238" s="98">
        <v>5540.3293505571974</v>
      </c>
      <c r="M238" s="98">
        <v>4934.6821422967487</v>
      </c>
      <c r="N238" s="98">
        <v>5054.1666667880063</v>
      </c>
      <c r="O238" s="98">
        <v>5274.0393527166452</v>
      </c>
      <c r="P238" s="98">
        <v>4565.5519101206764</v>
      </c>
      <c r="Q238" s="98">
        <v>4722.8713941783144</v>
      </c>
      <c r="R238" s="98">
        <v>4884.7412084750194</v>
      </c>
      <c r="S238" s="98">
        <v>5196.5531852656068</v>
      </c>
      <c r="T238" s="98">
        <v>5189.9292937797518</v>
      </c>
      <c r="U238" s="98">
        <v>4737.3741481638881</v>
      </c>
      <c r="V238" s="98">
        <v>4971.8918026279516</v>
      </c>
      <c r="W238" s="98">
        <v>5373.6370643811479</v>
      </c>
      <c r="X238" s="98">
        <v>6002.1357374463505</v>
      </c>
      <c r="Y238" s="98">
        <v>4003.2958688957847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192.17330268738954</v>
      </c>
      <c r="C242" s="122">
        <v>191.40173807141673</v>
      </c>
      <c r="D242" s="122">
        <v>189.21982429482381</v>
      </c>
      <c r="E242" s="122">
        <v>199.35140472309507</v>
      </c>
      <c r="F242" s="122">
        <v>198.72325804558403</v>
      </c>
      <c r="G242" s="122">
        <v>189.12216357353097</v>
      </c>
      <c r="H242" s="122">
        <v>212.74147295735068</v>
      </c>
      <c r="I242" s="122">
        <v>184.04075444933673</v>
      </c>
      <c r="J242" s="122">
        <v>175.41311818461568</v>
      </c>
      <c r="K242" s="122">
        <v>173.24249744332238</v>
      </c>
      <c r="L242" s="122">
        <v>186.10956648873417</v>
      </c>
      <c r="M242" s="122">
        <v>177.48701874010527</v>
      </c>
      <c r="N242" s="122">
        <v>173.06080085360225</v>
      </c>
      <c r="O242" s="122">
        <v>173.25590718467436</v>
      </c>
      <c r="P242" s="122">
        <v>177.26368476744668</v>
      </c>
      <c r="Q242" s="122">
        <v>183.76235780866401</v>
      </c>
      <c r="R242" s="122">
        <v>162.63096968704764</v>
      </c>
      <c r="S242" s="122">
        <v>179.16868370489166</v>
      </c>
      <c r="T242" s="122">
        <v>170.70929940977092</v>
      </c>
      <c r="U242" s="122">
        <v>149.88744407592921</v>
      </c>
      <c r="V242" s="122">
        <v>156.5418010823181</v>
      </c>
      <c r="W242" s="122">
        <v>139.28999002674263</v>
      </c>
      <c r="X242" s="122">
        <v>165.52123236422372</v>
      </c>
      <c r="Y242" s="122">
        <v>125.41345589994249</v>
      </c>
      <c r="DA242" s="130" t="s">
        <v>2586</v>
      </c>
    </row>
    <row r="243" spans="1:105" ht="12" customHeight="1" x14ac:dyDescent="0.25">
      <c r="A243" s="97" t="s">
        <v>143</v>
      </c>
      <c r="B243" s="98">
        <v>743.78061257184129</v>
      </c>
      <c r="C243" s="98">
        <v>740.48321330390797</v>
      </c>
      <c r="D243" s="98">
        <v>730.84687967888885</v>
      </c>
      <c r="E243" s="98">
        <v>768.54802118207306</v>
      </c>
      <c r="F243" s="98">
        <v>764.54136014653966</v>
      </c>
      <c r="G243" s="98">
        <v>726.50609402604846</v>
      </c>
      <c r="H243" s="98">
        <v>816.59279146936069</v>
      </c>
      <c r="I243" s="98">
        <v>706.00255079261194</v>
      </c>
      <c r="J243" s="98">
        <v>672.56786701659325</v>
      </c>
      <c r="K243" s="98">
        <v>656.0799421390592</v>
      </c>
      <c r="L243" s="98">
        <v>690.04685640685227</v>
      </c>
      <c r="M243" s="98">
        <v>633.04196575644471</v>
      </c>
      <c r="N243" s="98">
        <v>603.06410116677819</v>
      </c>
      <c r="O243" s="98">
        <v>591.70879323005772</v>
      </c>
      <c r="P243" s="98">
        <v>599.57504741934133</v>
      </c>
      <c r="Q243" s="98">
        <v>629.24146741443894</v>
      </c>
      <c r="R243" s="98">
        <v>591.24299632630641</v>
      </c>
      <c r="S243" s="98">
        <v>682.48180453000919</v>
      </c>
      <c r="T243" s="98">
        <v>679.84317072708882</v>
      </c>
      <c r="U243" s="98">
        <v>611.73003016340999</v>
      </c>
      <c r="V243" s="98">
        <v>649.23079513783125</v>
      </c>
      <c r="W243" s="98">
        <v>574.32794101438697</v>
      </c>
      <c r="X243" s="98">
        <v>653.83550550924417</v>
      </c>
      <c r="Y243" s="98">
        <v>463.55098915493329</v>
      </c>
      <c r="DA243" s="63" t="s">
        <v>2587</v>
      </c>
    </row>
    <row r="244" spans="1:105" ht="12" customHeight="1" x14ac:dyDescent="0.25">
      <c r="A244" s="97" t="s">
        <v>124</v>
      </c>
      <c r="B244" s="98">
        <v>0</v>
      </c>
      <c r="C244" s="98">
        <v>0</v>
      </c>
      <c r="D244" s="98">
        <v>0</v>
      </c>
      <c r="E244" s="98">
        <v>0</v>
      </c>
      <c r="F244" s="98">
        <v>0</v>
      </c>
      <c r="G244" s="98">
        <v>0</v>
      </c>
      <c r="H244" s="98">
        <v>0</v>
      </c>
      <c r="I244" s="98">
        <v>0</v>
      </c>
      <c r="J244" s="98">
        <v>0</v>
      </c>
      <c r="K244" s="98">
        <v>0</v>
      </c>
      <c r="L244" s="98">
        <v>0</v>
      </c>
      <c r="M244" s="98">
        <v>0</v>
      </c>
      <c r="N244" s="98">
        <v>0</v>
      </c>
      <c r="O244" s="98">
        <v>0</v>
      </c>
      <c r="P244" s="98">
        <v>0</v>
      </c>
      <c r="Q244" s="98">
        <v>0</v>
      </c>
      <c r="R244" s="98">
        <v>0</v>
      </c>
      <c r="S244" s="98">
        <v>0</v>
      </c>
      <c r="T244" s="98">
        <v>0</v>
      </c>
      <c r="U244" s="98">
        <v>0</v>
      </c>
      <c r="V244" s="98">
        <v>0</v>
      </c>
      <c r="W244" s="98">
        <v>0</v>
      </c>
      <c r="X244" s="98">
        <v>0</v>
      </c>
      <c r="Y244" s="98">
        <v>0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22.387064759100291</v>
      </c>
      <c r="C252" s="122">
        <v>23.637732099146785</v>
      </c>
      <c r="D252" s="122">
        <v>20.927093627991592</v>
      </c>
      <c r="E252" s="122">
        <v>19.358960987296147</v>
      </c>
      <c r="F252" s="122">
        <v>19.971740754050387</v>
      </c>
      <c r="G252" s="122">
        <v>14.124060506937205</v>
      </c>
      <c r="H252" s="122">
        <v>14.853028172145866</v>
      </c>
      <c r="I252" s="122">
        <v>12.000051962160388</v>
      </c>
      <c r="J252" s="122">
        <v>9.909200838484935</v>
      </c>
      <c r="K252" s="122">
        <v>6.7511590841349989</v>
      </c>
      <c r="L252" s="122">
        <v>11.294564779494673</v>
      </c>
      <c r="M252" s="122">
        <v>14.604821469371549</v>
      </c>
      <c r="N252" s="122">
        <v>17.08765290449961</v>
      </c>
      <c r="O252" s="122">
        <v>14.58439987110685</v>
      </c>
      <c r="P252" s="122">
        <v>19.670289427629502</v>
      </c>
      <c r="Q252" s="122">
        <v>17.183832548597721</v>
      </c>
      <c r="R252" s="122">
        <v>12.339440120112219</v>
      </c>
      <c r="S252" s="122">
        <v>12.971685463324365</v>
      </c>
      <c r="T252" s="122">
        <v>14.712839411949087</v>
      </c>
      <c r="U252" s="122">
        <v>12.634694599573759</v>
      </c>
      <c r="V252" s="122">
        <v>11.186931729067661</v>
      </c>
      <c r="W252" s="122">
        <v>5.6438769538153313</v>
      </c>
      <c r="X252" s="122">
        <v>4.2977293204696219</v>
      </c>
      <c r="Y252" s="122">
        <v>4.490235037568338</v>
      </c>
      <c r="DA252" s="130" t="s">
        <v>2596</v>
      </c>
    </row>
    <row r="253" spans="1:105" ht="12" customHeight="1" x14ac:dyDescent="0.25">
      <c r="A253" s="97" t="s">
        <v>51</v>
      </c>
      <c r="B253" s="98">
        <v>364.18730433604605</v>
      </c>
      <c r="C253" s="98">
        <v>354.29525703147118</v>
      </c>
      <c r="D253" s="98">
        <v>347.23090591370357</v>
      </c>
      <c r="E253" s="98">
        <v>367.40117700863772</v>
      </c>
      <c r="F253" s="98">
        <v>374.23393828147528</v>
      </c>
      <c r="G253" s="98">
        <v>348.13596742764912</v>
      </c>
      <c r="H253" s="98">
        <v>421.61335995187545</v>
      </c>
      <c r="I253" s="98">
        <v>336.97929001732263</v>
      </c>
      <c r="J253" s="98">
        <v>348.4044987384566</v>
      </c>
      <c r="K253" s="98">
        <v>377.41395551689425</v>
      </c>
      <c r="L253" s="98">
        <v>419.24008225897626</v>
      </c>
      <c r="M253" s="98">
        <v>390.89640302543654</v>
      </c>
      <c r="N253" s="98">
        <v>381.7058780178059</v>
      </c>
      <c r="O253" s="98">
        <v>375.49498304500327</v>
      </c>
      <c r="P253" s="98">
        <v>369.77314864792345</v>
      </c>
      <c r="Q253" s="98">
        <v>388.54570684569592</v>
      </c>
      <c r="R253" s="98">
        <v>322.48654534560251</v>
      </c>
      <c r="S253" s="98">
        <v>370.79400757855973</v>
      </c>
      <c r="T253" s="98">
        <v>393.17697686240109</v>
      </c>
      <c r="U253" s="98">
        <v>411.08227634698392</v>
      </c>
      <c r="V253" s="98">
        <v>377.67475699612231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229.61286402059031</v>
      </c>
      <c r="C254" s="98">
        <v>249.30305620919779</v>
      </c>
      <c r="D254" s="98">
        <v>233.47764933494972</v>
      </c>
      <c r="E254" s="98">
        <v>230.63580758774708</v>
      </c>
      <c r="F254" s="98">
        <v>271.09327296194363</v>
      </c>
      <c r="G254" s="98">
        <v>212.43038878032911</v>
      </c>
      <c r="H254" s="98">
        <v>256.0712635626922</v>
      </c>
      <c r="I254" s="98">
        <v>260.82571900351684</v>
      </c>
      <c r="J254" s="98">
        <v>205.78187138336662</v>
      </c>
      <c r="K254" s="98">
        <v>61.94231445518043</v>
      </c>
      <c r="L254" s="98">
        <v>210.68123534748688</v>
      </c>
      <c r="M254" s="98">
        <v>275.25301048828777</v>
      </c>
      <c r="N254" s="98">
        <v>285.31233405089966</v>
      </c>
      <c r="O254" s="98">
        <v>209.96014418711488</v>
      </c>
      <c r="P254" s="98">
        <v>310.99739651645882</v>
      </c>
      <c r="Q254" s="98">
        <v>257.84356212185361</v>
      </c>
      <c r="R254" s="98">
        <v>200.90224879772293</v>
      </c>
      <c r="S254" s="98">
        <v>210.59593658308381</v>
      </c>
      <c r="T254" s="98">
        <v>259.30082756652314</v>
      </c>
      <c r="U254" s="98">
        <v>229.95600623221591</v>
      </c>
      <c r="V254" s="98">
        <v>278.88599066763243</v>
      </c>
      <c r="W254" s="98">
        <v>240.54479952578785</v>
      </c>
      <c r="X254" s="98">
        <v>204.88539266114088</v>
      </c>
      <c r="Y254" s="98">
        <v>229.91953034448872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231.67881186674418</v>
      </c>
      <c r="C257" s="118">
        <f t="shared" si="117"/>
        <v>243.55384471050118</v>
      </c>
      <c r="D257" s="118">
        <f t="shared" si="117"/>
        <v>231.97615677930634</v>
      </c>
      <c r="E257" s="118">
        <f t="shared" si="117"/>
        <v>240.26927928173666</v>
      </c>
      <c r="F257" s="118">
        <f t="shared" si="117"/>
        <v>239.36684223880923</v>
      </c>
      <c r="G257" s="118">
        <f t="shared" si="117"/>
        <v>213.10828306859236</v>
      </c>
      <c r="H257" s="118">
        <f t="shared" si="117"/>
        <v>244.34175187292252</v>
      </c>
      <c r="I257" s="118">
        <f t="shared" si="117"/>
        <v>207.03832734350732</v>
      </c>
      <c r="J257" s="118">
        <f t="shared" si="117"/>
        <v>203.28314851051726</v>
      </c>
      <c r="K257" s="118">
        <f t="shared" si="117"/>
        <v>212.28034052405158</v>
      </c>
      <c r="L257" s="118">
        <f t="shared" si="117"/>
        <v>248.91409372943522</v>
      </c>
      <c r="M257" s="118">
        <f t="shared" si="117"/>
        <v>219.12894007668424</v>
      </c>
      <c r="N257" s="118">
        <f t="shared" si="117"/>
        <v>221.99673321014325</v>
      </c>
      <c r="O257" s="118">
        <f t="shared" si="117"/>
        <v>226.7174162499922</v>
      </c>
      <c r="P257" s="118">
        <f t="shared" si="117"/>
        <v>198.20425953328447</v>
      </c>
      <c r="Q257" s="118">
        <f t="shared" si="117"/>
        <v>203.28080167134493</v>
      </c>
      <c r="R257" s="118">
        <f t="shared" ref="R257:V257" si="118">R258+R261+R263+R273</f>
        <v>206.81701430952509</v>
      </c>
      <c r="S257" s="118">
        <f t="shared" si="118"/>
        <v>217.37704928194944</v>
      </c>
      <c r="T257" s="118">
        <f t="shared" si="118"/>
        <v>214.40195948530837</v>
      </c>
      <c r="U257" s="118">
        <f t="shared" si="118"/>
        <v>194.26368413644025</v>
      </c>
      <c r="V257" s="118">
        <f t="shared" si="118"/>
        <v>202.1520928804714</v>
      </c>
      <c r="W257" s="118">
        <f t="shared" ref="W257:Y257" si="119">W258+W261+W263+W273</f>
        <v>212.70597102951479</v>
      </c>
      <c r="X257" s="118">
        <f t="shared" si="119"/>
        <v>229.08325415236024</v>
      </c>
      <c r="Y257" s="118">
        <f t="shared" si="119"/>
        <v>155.15587756573225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191.96357885016425</v>
      </c>
      <c r="C258" s="123">
        <f t="shared" si="120"/>
        <v>203.75320724849811</v>
      </c>
      <c r="D258" s="123">
        <f t="shared" si="120"/>
        <v>192.58604086093544</v>
      </c>
      <c r="E258" s="123">
        <f t="shared" si="120"/>
        <v>199.84243816192966</v>
      </c>
      <c r="F258" s="123">
        <f t="shared" si="120"/>
        <v>199.63588245133903</v>
      </c>
      <c r="G258" s="123">
        <f t="shared" si="120"/>
        <v>173.75249366774071</v>
      </c>
      <c r="H258" s="123">
        <f t="shared" si="120"/>
        <v>202.83370954103896</v>
      </c>
      <c r="I258" s="123">
        <f t="shared" si="120"/>
        <v>168.92797595362168</v>
      </c>
      <c r="J258" s="123">
        <f t="shared" si="120"/>
        <v>166.07941044417399</v>
      </c>
      <c r="K258" s="123">
        <f t="shared" si="120"/>
        <v>175.46592842919648</v>
      </c>
      <c r="L258" s="123">
        <f t="shared" si="120"/>
        <v>211.20586818190128</v>
      </c>
      <c r="M258" s="123">
        <f t="shared" si="120"/>
        <v>185.12927553801978</v>
      </c>
      <c r="N258" s="123">
        <f t="shared" si="120"/>
        <v>188.37566297522164</v>
      </c>
      <c r="O258" s="123">
        <f t="shared" si="120"/>
        <v>194.07442252731985</v>
      </c>
      <c r="P258" s="123">
        <f t="shared" si="120"/>
        <v>166.60857530076279</v>
      </c>
      <c r="Q258" s="123">
        <f t="shared" si="120"/>
        <v>170.90610853654624</v>
      </c>
      <c r="R258" s="123">
        <f t="shared" ref="R258:V258" si="121">SUM(R259:R260)</f>
        <v>175.04386189910267</v>
      </c>
      <c r="S258" s="123">
        <f t="shared" si="121"/>
        <v>184.28667021874989</v>
      </c>
      <c r="T258" s="123">
        <f t="shared" si="121"/>
        <v>182.38136145651774</v>
      </c>
      <c r="U258" s="123">
        <f t="shared" si="121"/>
        <v>163.94937067611215</v>
      </c>
      <c r="V258" s="123">
        <f t="shared" si="121"/>
        <v>170.65080933049916</v>
      </c>
      <c r="W258" s="123">
        <f t="shared" ref="W258:Y258" si="122">SUM(W259:W260)</f>
        <v>182.42645598649699</v>
      </c>
      <c r="X258" s="123">
        <f t="shared" si="122"/>
        <v>201.19589711692728</v>
      </c>
      <c r="Y258" s="123">
        <f t="shared" si="122"/>
        <v>131.86240788543631</v>
      </c>
      <c r="DA258" s="130" t="s">
        <v>2749</v>
      </c>
    </row>
    <row r="259" spans="1:105" ht="12" customHeight="1" x14ac:dyDescent="0.25">
      <c r="A259" s="97" t="s">
        <v>51</v>
      </c>
      <c r="B259" s="99">
        <v>191.03848203645572</v>
      </c>
      <c r="C259" s="99">
        <v>202.7804771913394</v>
      </c>
      <c r="D259" s="99">
        <v>191.69464685070696</v>
      </c>
      <c r="E259" s="99">
        <v>198.92400638647732</v>
      </c>
      <c r="F259" s="99">
        <v>198.73352015724598</v>
      </c>
      <c r="G259" s="99">
        <v>172.97824091816233</v>
      </c>
      <c r="H259" s="99">
        <v>201.92841873482962</v>
      </c>
      <c r="I259" s="99">
        <v>168.20033908111051</v>
      </c>
      <c r="J259" s="99">
        <v>165.36395900692239</v>
      </c>
      <c r="K259" s="99">
        <v>174.70358277657206</v>
      </c>
      <c r="L259" s="99">
        <v>210.25637867854977</v>
      </c>
      <c r="M259" s="99">
        <v>184.33147822365353</v>
      </c>
      <c r="N259" s="99">
        <v>187.54502409678318</v>
      </c>
      <c r="O259" s="99">
        <v>193.21024592095893</v>
      </c>
      <c r="P259" s="99">
        <v>165.89783932120528</v>
      </c>
      <c r="Q259" s="99">
        <v>170.16781811669793</v>
      </c>
      <c r="R259" s="99">
        <v>174.28055634320199</v>
      </c>
      <c r="S259" s="99">
        <v>183.47762900254074</v>
      </c>
      <c r="T259" s="99">
        <v>181.58490930337481</v>
      </c>
      <c r="U259" s="99">
        <v>163.22824674977244</v>
      </c>
      <c r="V259" s="99">
        <v>169.89179514919746</v>
      </c>
      <c r="W259" s="99">
        <v>181.61180832251927</v>
      </c>
      <c r="X259" s="99">
        <v>200.29728772544925</v>
      </c>
      <c r="Y259" s="99">
        <v>131.27079666083256</v>
      </c>
      <c r="DA259" s="63" t="s">
        <v>2750</v>
      </c>
    </row>
    <row r="260" spans="1:105" ht="12" customHeight="1" x14ac:dyDescent="0.25">
      <c r="A260" s="97" t="s">
        <v>53</v>
      </c>
      <c r="B260" s="99">
        <v>0.92509681370854024</v>
      </c>
      <c r="C260" s="99">
        <v>0.97273005715870586</v>
      </c>
      <c r="D260" s="99">
        <v>0.89139401022847198</v>
      </c>
      <c r="E260" s="99">
        <v>0.91843177545235</v>
      </c>
      <c r="F260" s="99">
        <v>0.90236229409305613</v>
      </c>
      <c r="G260" s="99">
        <v>0.7742527495783742</v>
      </c>
      <c r="H260" s="99">
        <v>0.90529080620932245</v>
      </c>
      <c r="I260" s="99">
        <v>0.7276368725111827</v>
      </c>
      <c r="J260" s="99">
        <v>0.71545143725160554</v>
      </c>
      <c r="K260" s="99">
        <v>0.76234565262441822</v>
      </c>
      <c r="L260" s="99">
        <v>0.94948950335150939</v>
      </c>
      <c r="M260" s="99">
        <v>0.79779731436625245</v>
      </c>
      <c r="N260" s="99">
        <v>0.83063887843844986</v>
      </c>
      <c r="O260" s="99">
        <v>0.86417660636091409</v>
      </c>
      <c r="P260" s="99">
        <v>0.71073597955751722</v>
      </c>
      <c r="Q260" s="99">
        <v>0.73829041984831056</v>
      </c>
      <c r="R260" s="99">
        <v>0.76330555590066562</v>
      </c>
      <c r="S260" s="99">
        <v>0.80904121620915836</v>
      </c>
      <c r="T260" s="99">
        <v>0.79645215314292006</v>
      </c>
      <c r="U260" s="99">
        <v>0.72112392633972211</v>
      </c>
      <c r="V260" s="99">
        <v>0.75901418130168796</v>
      </c>
      <c r="W260" s="99">
        <v>0.81464766397773369</v>
      </c>
      <c r="X260" s="99">
        <v>0.89860939147803731</v>
      </c>
      <c r="Y260" s="99">
        <v>0.59161122460374904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2.7473305739313149E-2</v>
      </c>
      <c r="C261" s="123">
        <f t="shared" si="123"/>
        <v>2.4846036657672391E-2</v>
      </c>
      <c r="D261" s="123">
        <f t="shared" si="123"/>
        <v>2.413738719610169E-2</v>
      </c>
      <c r="E261" s="123">
        <f t="shared" si="123"/>
        <v>2.8550932597569894E-2</v>
      </c>
      <c r="F261" s="123">
        <f t="shared" si="123"/>
        <v>2.1338231233682801E-2</v>
      </c>
      <c r="G261" s="123">
        <f t="shared" si="123"/>
        <v>2.1490584175066593E-2</v>
      </c>
      <c r="H261" s="123">
        <f t="shared" si="123"/>
        <v>2.3567093307850184E-2</v>
      </c>
      <c r="I261" s="123">
        <f t="shared" si="123"/>
        <v>2.3543120620248204E-2</v>
      </c>
      <c r="J261" s="123">
        <f t="shared" si="123"/>
        <v>2.4382098405635939E-2</v>
      </c>
      <c r="K261" s="123">
        <f t="shared" si="123"/>
        <v>2.7764854226714108E-2</v>
      </c>
      <c r="L261" s="123">
        <f t="shared" si="123"/>
        <v>3.7300808710172224E-2</v>
      </c>
      <c r="M261" s="123">
        <f t="shared" si="123"/>
        <v>4.4563582177054847E-2</v>
      </c>
      <c r="N261" s="123">
        <f t="shared" si="123"/>
        <v>5.6459643536237787E-2</v>
      </c>
      <c r="O261" s="123">
        <f t="shared" si="123"/>
        <v>7.8852320026497669E-2</v>
      </c>
      <c r="P261" s="123">
        <f t="shared" si="123"/>
        <v>6.9727174393361221E-2</v>
      </c>
      <c r="Q261" s="123">
        <f t="shared" si="123"/>
        <v>0.12909292200058212</v>
      </c>
      <c r="R261" s="123">
        <f t="shared" si="123"/>
        <v>0.10640292262012498</v>
      </c>
      <c r="S261" s="123">
        <f t="shared" si="123"/>
        <v>8.4425749590155974E-2</v>
      </c>
      <c r="T261" s="123">
        <f t="shared" si="123"/>
        <v>8.6590669075342602E-2</v>
      </c>
      <c r="U261" s="123">
        <f t="shared" si="123"/>
        <v>7.6136224560800755E-2</v>
      </c>
      <c r="V261" s="123">
        <f t="shared" si="123"/>
        <v>6.0009000724338131E-2</v>
      </c>
      <c r="W261" s="123">
        <f t="shared" si="123"/>
        <v>6.5572553809183448E-2</v>
      </c>
      <c r="X261" s="123">
        <f t="shared" si="123"/>
        <v>8.1021736478355338E-2</v>
      </c>
      <c r="Y261" s="123">
        <f t="shared" si="123"/>
        <v>8.3312608324565329E-2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2.7473305739313149E-2</v>
      </c>
      <c r="C262" s="99">
        <f>RES_hhdet_fecs!C8</f>
        <v>2.4846036657672391E-2</v>
      </c>
      <c r="D262" s="99">
        <f>RES_hhdet_fecs!D8</f>
        <v>2.413738719610169E-2</v>
      </c>
      <c r="E262" s="99">
        <f>RES_hhdet_fecs!E8</f>
        <v>2.8550932597569894E-2</v>
      </c>
      <c r="F262" s="99">
        <f>RES_hhdet_fecs!F8</f>
        <v>2.1338231233682801E-2</v>
      </c>
      <c r="G262" s="99">
        <f>RES_hhdet_fecs!G8</f>
        <v>2.1490584175066593E-2</v>
      </c>
      <c r="H262" s="99">
        <f>RES_hhdet_fecs!H8</f>
        <v>2.3567093307850184E-2</v>
      </c>
      <c r="I262" s="99">
        <f>RES_hhdet_fecs!I8</f>
        <v>2.3543120620248204E-2</v>
      </c>
      <c r="J262" s="99">
        <f>RES_hhdet_fecs!J8</f>
        <v>2.4382098405635939E-2</v>
      </c>
      <c r="K262" s="99">
        <f>RES_hhdet_fecs!K8</f>
        <v>2.7764854226714108E-2</v>
      </c>
      <c r="L262" s="99">
        <f>RES_hhdet_fecs!L8</f>
        <v>3.7300808710172224E-2</v>
      </c>
      <c r="M262" s="99">
        <f>RES_hhdet_fecs!M8</f>
        <v>4.4563582177054847E-2</v>
      </c>
      <c r="N262" s="99">
        <f>RES_hhdet_fecs!N8</f>
        <v>5.6459643536237787E-2</v>
      </c>
      <c r="O262" s="99">
        <f>RES_hhdet_fecs!O8</f>
        <v>7.8852320026497669E-2</v>
      </c>
      <c r="P262" s="99">
        <f>RES_hhdet_fecs!P8</f>
        <v>6.9727174393361221E-2</v>
      </c>
      <c r="Q262" s="99">
        <f>RES_hhdet_fecs!Q8</f>
        <v>0.12909292200058212</v>
      </c>
      <c r="R262" s="99">
        <f>RES_hhdet_fecs!R8</f>
        <v>0.10640292262012498</v>
      </c>
      <c r="S262" s="99">
        <f>RES_hhdet_fecs!S8</f>
        <v>8.4425749590155974E-2</v>
      </c>
      <c r="T262" s="99">
        <f>RES_hhdet_fecs!T8</f>
        <v>8.6590669075342602E-2</v>
      </c>
      <c r="U262" s="99">
        <f>RES_hhdet_fecs!U8</f>
        <v>7.6136224560800755E-2</v>
      </c>
      <c r="V262" s="99">
        <f>RES_hhdet_fecs!V8</f>
        <v>6.0009000724338131E-2</v>
      </c>
      <c r="W262" s="99">
        <f>RES_hhdet_fecs!W8</f>
        <v>6.5572553809183448E-2</v>
      </c>
      <c r="X262" s="99">
        <f>RES_hhdet_fecs!X8</f>
        <v>8.1021736478355338E-2</v>
      </c>
      <c r="Y262" s="99">
        <f>RES_hhdet_fecs!Y8</f>
        <v>8.3312608324565329E-2</v>
      </c>
      <c r="DA262" s="63" t="s">
        <v>2753</v>
      </c>
    </row>
    <row r="263" spans="1:105" ht="12" customHeight="1" x14ac:dyDescent="0.25">
      <c r="A263" s="121" t="s">
        <v>55</v>
      </c>
      <c r="B263" s="123">
        <v>28.383554584352204</v>
      </c>
      <c r="C263" s="123">
        <v>28.432499772094367</v>
      </c>
      <c r="D263" s="123">
        <v>28.210542165331955</v>
      </c>
      <c r="E263" s="123">
        <v>28.98026730156591</v>
      </c>
      <c r="F263" s="123">
        <v>28.408625175074402</v>
      </c>
      <c r="G263" s="123">
        <v>28.083465739810254</v>
      </c>
      <c r="H263" s="123">
        <v>29.488562145234521</v>
      </c>
      <c r="I263" s="123">
        <v>27.3034932289215</v>
      </c>
      <c r="J263" s="123">
        <v>26.071552936220659</v>
      </c>
      <c r="K263" s="123">
        <v>25.255445599876964</v>
      </c>
      <c r="L263" s="123">
        <v>25.591690305867644</v>
      </c>
      <c r="M263" s="123">
        <v>23.178966046086295</v>
      </c>
      <c r="N263" s="123">
        <v>22.178080514815544</v>
      </c>
      <c r="O263" s="123">
        <v>21.362936131161689</v>
      </c>
      <c r="P263" s="123">
        <v>21.724068760974898</v>
      </c>
      <c r="Q263" s="123">
        <v>21.946113567972301</v>
      </c>
      <c r="R263" s="123">
        <v>21.581721040403028</v>
      </c>
      <c r="S263" s="123">
        <v>23.028913906630013</v>
      </c>
      <c r="T263" s="123">
        <v>22.536455631281214</v>
      </c>
      <c r="U263" s="123">
        <v>21.350357471512527</v>
      </c>
      <c r="V263" s="123">
        <v>22.257269934813348</v>
      </c>
      <c r="W263" s="123">
        <v>19.788648064296471</v>
      </c>
      <c r="X263" s="123">
        <v>19.323099256924145</v>
      </c>
      <c r="Y263" s="123">
        <v>15.130266637653181</v>
      </c>
      <c r="DA263" s="130" t="s">
        <v>2754</v>
      </c>
    </row>
    <row r="264" spans="1:105" ht="12" customHeight="1" x14ac:dyDescent="0.25">
      <c r="A264" s="97" t="s">
        <v>143</v>
      </c>
      <c r="B264" s="99">
        <v>29.265867678680866</v>
      </c>
      <c r="C264" s="99">
        <v>29.02975879630737</v>
      </c>
      <c r="D264" s="99">
        <v>28.529202509189005</v>
      </c>
      <c r="E264" s="99">
        <v>29.827931159396975</v>
      </c>
      <c r="F264" s="99">
        <v>29.632758505936938</v>
      </c>
      <c r="G264" s="99">
        <v>28.091673772463466</v>
      </c>
      <c r="H264" s="99">
        <v>31.591994971580526</v>
      </c>
      <c r="I264" s="99">
        <v>27.056045033510415</v>
      </c>
      <c r="J264" s="99">
        <v>25.622230281966743</v>
      </c>
      <c r="K264" s="99">
        <v>24.840307605417109</v>
      </c>
      <c r="L264" s="99">
        <v>26.187387782646969</v>
      </c>
      <c r="M264" s="99">
        <v>23.64682424533672</v>
      </c>
      <c r="N264" s="99">
        <v>22.377906951197954</v>
      </c>
      <c r="O264" s="99">
        <v>21.676782027552594</v>
      </c>
      <c r="P264" s="99">
        <v>21.786677018671508</v>
      </c>
      <c r="Q264" s="99">
        <v>22.671938031269129</v>
      </c>
      <c r="R264" s="99">
        <v>21.094701630250622</v>
      </c>
      <c r="S264" s="99">
        <v>24.09676931385842</v>
      </c>
      <c r="T264" s="99">
        <v>23.786308735449236</v>
      </c>
      <c r="U264" s="99">
        <v>21.077419090163968</v>
      </c>
      <c r="V264" s="99">
        <v>22.184510369635802</v>
      </c>
      <c r="W264" s="99">
        <v>19.410454165047746</v>
      </c>
      <c r="X264" s="99">
        <v>21.819146400680712</v>
      </c>
      <c r="Y264" s="99">
        <v>15.200152482376796</v>
      </c>
      <c r="DA264" s="63" t="s">
        <v>2755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28.076167393676673</v>
      </c>
      <c r="C269" s="102">
        <v>28.22430404801753</v>
      </c>
      <c r="D269" s="102">
        <v>28.099216754839667</v>
      </c>
      <c r="E269" s="102">
        <v>28.781360770600365</v>
      </c>
      <c r="F269" s="102">
        <v>28.088071439092062</v>
      </c>
      <c r="G269" s="102">
        <v>28.210901863275577</v>
      </c>
      <c r="H269" s="102">
        <v>28.909627320150406</v>
      </c>
      <c r="I269" s="102">
        <v>27.583297380613342</v>
      </c>
      <c r="J269" s="102">
        <v>26.460025121451626</v>
      </c>
      <c r="K269" s="102">
        <v>25.714855681035417</v>
      </c>
      <c r="L269" s="102">
        <v>25.802137458928406</v>
      </c>
      <c r="M269" s="102">
        <v>23.496001535678992</v>
      </c>
      <c r="N269" s="102">
        <v>22.62826203948736</v>
      </c>
      <c r="O269" s="102">
        <v>21.769430285604319</v>
      </c>
      <c r="P269" s="102">
        <v>22.235151726673639</v>
      </c>
      <c r="Q269" s="102">
        <v>22.195107309935331</v>
      </c>
      <c r="R269" s="102">
        <v>22.312572777280497</v>
      </c>
      <c r="S269" s="102">
        <v>23.183851751105596</v>
      </c>
      <c r="T269" s="102">
        <v>22.617136081992609</v>
      </c>
      <c r="U269" s="102">
        <v>21.903378628114165</v>
      </c>
      <c r="V269" s="102">
        <v>22.72207189888492</v>
      </c>
      <c r="W269" s="102">
        <v>20.327700364013964</v>
      </c>
      <c r="X269" s="102">
        <v>18.877508236509907</v>
      </c>
      <c r="Y269" s="102">
        <v>15.467307097907838</v>
      </c>
      <c r="DA269" s="131" t="s">
        <v>2760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22.500876683312061</v>
      </c>
      <c r="F270" s="105">
        <v>22.136649297563739</v>
      </c>
      <c r="G270" s="105">
        <v>22.204457673284224</v>
      </c>
      <c r="H270" s="105">
        <v>23.177838414569102</v>
      </c>
      <c r="I270" s="105">
        <v>22.100581575745895</v>
      </c>
      <c r="J270" s="105">
        <v>21.102469585311212</v>
      </c>
      <c r="K270" s="105">
        <v>20.586523715540636</v>
      </c>
      <c r="L270" s="105">
        <v>20.568881768832718</v>
      </c>
      <c r="M270" s="105">
        <v>18.329981629366948</v>
      </c>
      <c r="N270" s="105">
        <v>17.641188183959002</v>
      </c>
      <c r="O270" s="105">
        <v>16.983540652488607</v>
      </c>
      <c r="P270" s="105">
        <v>17.648350324708371</v>
      </c>
      <c r="Q270" s="105">
        <v>17.509842353143267</v>
      </c>
      <c r="R270" s="105">
        <v>17.663387320616263</v>
      </c>
      <c r="S270" s="105">
        <v>18.639268572531119</v>
      </c>
      <c r="T270" s="105">
        <v>18.422590916337207</v>
      </c>
      <c r="U270" s="105">
        <v>17.997141797610414</v>
      </c>
      <c r="V270" s="105">
        <v>19.036142677103964</v>
      </c>
      <c r="W270" s="105">
        <v>16.894371303878962</v>
      </c>
      <c r="X270" s="105">
        <v>15.873276662135099</v>
      </c>
      <c r="Y270" s="105">
        <v>12.893732107307981</v>
      </c>
      <c r="DA270" s="132" t="s">
        <v>2761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13.728648584352326</v>
      </c>
      <c r="F271" s="99">
        <v>13.578368842093287</v>
      </c>
      <c r="G271" s="99">
        <v>13.26304705065497</v>
      </c>
      <c r="H271" s="99">
        <v>14.312720762504178</v>
      </c>
      <c r="I271" s="99">
        <v>13.47673438517579</v>
      </c>
      <c r="J271" s="99">
        <v>12.667833662127565</v>
      </c>
      <c r="K271" s="99">
        <v>12.488375885113186</v>
      </c>
      <c r="L271" s="99">
        <v>12.236247797418335</v>
      </c>
      <c r="M271" s="99">
        <v>9.9755930426325214</v>
      </c>
      <c r="N271" s="99">
        <v>9.3751623960077719</v>
      </c>
      <c r="O271" s="99">
        <v>8.8180266412570951</v>
      </c>
      <c r="P271" s="99">
        <v>9.626366867232786</v>
      </c>
      <c r="Q271" s="99">
        <v>9.0233219181076958</v>
      </c>
      <c r="R271" s="99">
        <v>8.8072705551870332</v>
      </c>
      <c r="S271" s="99">
        <v>9.4336234417252598</v>
      </c>
      <c r="T271" s="99">
        <v>9.3904256908960342</v>
      </c>
      <c r="U271" s="99">
        <v>9.0761528239974325</v>
      </c>
      <c r="V271" s="99">
        <v>10.012627201977113</v>
      </c>
      <c r="W271" s="99">
        <v>8.0016582627698689</v>
      </c>
      <c r="X271" s="99">
        <v>7.918909327455002</v>
      </c>
      <c r="Y271" s="99">
        <v>5.6970623178615334</v>
      </c>
      <c r="DA271" s="63" t="s">
        <v>2762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8.7722280989597383</v>
      </c>
      <c r="F272" s="99">
        <v>8.5582804554704524</v>
      </c>
      <c r="G272" s="99">
        <v>8.9414106226292542</v>
      </c>
      <c r="H272" s="99">
        <v>8.8651176520649209</v>
      </c>
      <c r="I272" s="99">
        <v>8.6238471905701033</v>
      </c>
      <c r="J272" s="99">
        <v>8.4346359231836487</v>
      </c>
      <c r="K272" s="99">
        <v>8.0981478304274521</v>
      </c>
      <c r="L272" s="99">
        <v>8.3326339714143813</v>
      </c>
      <c r="M272" s="99">
        <v>8.3543885867344265</v>
      </c>
      <c r="N272" s="99">
        <v>8.2660257879512287</v>
      </c>
      <c r="O272" s="99">
        <v>8.1655140112315117</v>
      </c>
      <c r="P272" s="99">
        <v>8.0219834574755833</v>
      </c>
      <c r="Q272" s="99">
        <v>8.4865204350355707</v>
      </c>
      <c r="R272" s="99">
        <v>8.8561167654292312</v>
      </c>
      <c r="S272" s="99">
        <v>9.2056451308058627</v>
      </c>
      <c r="T272" s="99">
        <v>9.0321652254411724</v>
      </c>
      <c r="U272" s="99">
        <v>8.9209889736129799</v>
      </c>
      <c r="V272" s="99">
        <v>9.0235154751268496</v>
      </c>
      <c r="W272" s="99">
        <v>8.8927130411090918</v>
      </c>
      <c r="X272" s="99">
        <v>7.9543673346800974</v>
      </c>
      <c r="Y272" s="99">
        <v>7.1966697894464486</v>
      </c>
      <c r="DA272" s="63" t="s">
        <v>2763</v>
      </c>
    </row>
    <row r="273" spans="1:105" ht="12" customHeight="1" x14ac:dyDescent="0.25">
      <c r="A273" s="121" t="s">
        <v>54</v>
      </c>
      <c r="B273" s="123">
        <v>11.304205126488412</v>
      </c>
      <c r="C273" s="123">
        <v>11.343291653251043</v>
      </c>
      <c r="D273" s="123">
        <v>11.155436365842842</v>
      </c>
      <c r="E273" s="123">
        <v>11.418022885643531</v>
      </c>
      <c r="F273" s="123">
        <v>11.300996381162124</v>
      </c>
      <c r="G273" s="123">
        <v>11.250833076866328</v>
      </c>
      <c r="H273" s="123">
        <v>11.995913093341185</v>
      </c>
      <c r="I273" s="123">
        <v>10.783315040343899</v>
      </c>
      <c r="J273" s="123">
        <v>11.107803031717012</v>
      </c>
      <c r="K273" s="123">
        <v>11.531201640751414</v>
      </c>
      <c r="L273" s="123">
        <v>12.079234432956124</v>
      </c>
      <c r="M273" s="123">
        <v>10.776134910401117</v>
      </c>
      <c r="N273" s="123">
        <v>11.386530076569825</v>
      </c>
      <c r="O273" s="123">
        <v>11.201205271484149</v>
      </c>
      <c r="P273" s="123">
        <v>9.8018882971534254</v>
      </c>
      <c r="Q273" s="123">
        <v>10.299486644825819</v>
      </c>
      <c r="R273" s="123">
        <v>10.085028447399255</v>
      </c>
      <c r="S273" s="123">
        <v>9.9770394069793813</v>
      </c>
      <c r="T273" s="123">
        <v>9.3975517284340828</v>
      </c>
      <c r="U273" s="123">
        <v>8.8878197642547807</v>
      </c>
      <c r="V273" s="123">
        <v>9.1840046144345848</v>
      </c>
      <c r="W273" s="123">
        <v>10.425294424912167</v>
      </c>
      <c r="X273" s="123">
        <v>8.48323604203045</v>
      </c>
      <c r="Y273" s="123">
        <v>8.0798904343181714</v>
      </c>
      <c r="DA273" s="130" t="s">
        <v>2764</v>
      </c>
    </row>
    <row r="274" spans="1:105" ht="12" customHeight="1" x14ac:dyDescent="0.25">
      <c r="A274" s="97" t="s">
        <v>51</v>
      </c>
      <c r="B274" s="99">
        <v>14.329840384115595</v>
      </c>
      <c r="C274" s="99">
        <v>13.889721832327522</v>
      </c>
      <c r="D274" s="99">
        <v>13.554440892754016</v>
      </c>
      <c r="E274" s="99">
        <v>14.259118120998798</v>
      </c>
      <c r="F274" s="99">
        <v>14.504884229801679</v>
      </c>
      <c r="G274" s="99">
        <v>13.461307628188788</v>
      </c>
      <c r="H274" s="99">
        <v>16.311198539462712</v>
      </c>
      <c r="I274" s="99">
        <v>12.914014029883104</v>
      </c>
      <c r="J274" s="99">
        <v>13.272861722562324</v>
      </c>
      <c r="K274" s="99">
        <v>14.289537215618413</v>
      </c>
      <c r="L274" s="99">
        <v>15.910227698612269</v>
      </c>
      <c r="M274" s="99">
        <v>14.601652087048391</v>
      </c>
      <c r="N274" s="99">
        <v>14.16396466724113</v>
      </c>
      <c r="O274" s="99">
        <v>13.755960690517281</v>
      </c>
      <c r="P274" s="99">
        <v>13.436396652002564</v>
      </c>
      <c r="Q274" s="99">
        <v>13.999529026778728</v>
      </c>
      <c r="R274" s="99">
        <v>11.505857145208937</v>
      </c>
      <c r="S274" s="99">
        <v>13.091832784809066</v>
      </c>
      <c r="T274" s="99">
        <v>13.756450549201656</v>
      </c>
      <c r="U274" s="99">
        <v>14.164015156799541</v>
      </c>
      <c r="V274" s="99">
        <v>12.905317532190384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13.893178244495999</v>
      </c>
      <c r="C275" s="99">
        <v>15.048310604645442</v>
      </c>
      <c r="D275" s="99">
        <v>14.053787681524415</v>
      </c>
      <c r="E275" s="99">
        <v>13.839658831720532</v>
      </c>
      <c r="F275" s="99">
        <v>16.20775888901289</v>
      </c>
      <c r="G275" s="99">
        <v>12.646277797137216</v>
      </c>
      <c r="H275" s="99">
        <v>15.179016664194171</v>
      </c>
      <c r="I275" s="99">
        <v>15.380627588681415</v>
      </c>
      <c r="J275" s="99">
        <v>12.047755460242685</v>
      </c>
      <c r="K275" s="99">
        <v>3.6014847913303765</v>
      </c>
      <c r="L275" s="99">
        <v>12.153470118655806</v>
      </c>
      <c r="M275" s="99">
        <v>15.718432550392736</v>
      </c>
      <c r="N275" s="99">
        <v>16.102528775092424</v>
      </c>
      <c r="O275" s="99">
        <v>11.715125854826294</v>
      </c>
      <c r="P275" s="99">
        <v>17.190288831748887</v>
      </c>
      <c r="Q275" s="99">
        <v>14.117097265320108</v>
      </c>
      <c r="R275" s="99">
        <v>10.887516077321051</v>
      </c>
      <c r="S275" s="99">
        <v>11.301659042479056</v>
      </c>
      <c r="T275" s="99">
        <v>13.766589822165153</v>
      </c>
      <c r="U275" s="99">
        <v>12.061858347009094</v>
      </c>
      <c r="V275" s="99">
        <v>14.483177297672134</v>
      </c>
      <c r="W275" s="99">
        <v>12.342060629048849</v>
      </c>
      <c r="X275" s="99">
        <v>10.409054161522542</v>
      </c>
      <c r="Y275" s="99">
        <v>11.493683318195609</v>
      </c>
      <c r="DA275" s="63" t="s">
        <v>2766</v>
      </c>
    </row>
    <row r="276" spans="1:105" ht="12" customHeight="1" x14ac:dyDescent="0.25">
      <c r="A276" s="109" t="s">
        <v>120</v>
      </c>
      <c r="B276" s="110">
        <v>11.042506267926361</v>
      </c>
      <c r="C276" s="110">
        <v>10.996775213795532</v>
      </c>
      <c r="D276" s="110">
        <v>10.899524885757463</v>
      </c>
      <c r="E276" s="110">
        <v>11.212546223638466</v>
      </c>
      <c r="F276" s="110">
        <v>10.963722600629827</v>
      </c>
      <c r="G276" s="110">
        <v>11.153421594508419</v>
      </c>
      <c r="H276" s="110">
        <v>11.814687639926396</v>
      </c>
      <c r="I276" s="110">
        <v>10.615810497211557</v>
      </c>
      <c r="J276" s="110">
        <v>11.052669761312616</v>
      </c>
      <c r="K276" s="110">
        <v>11.701344041158755</v>
      </c>
      <c r="L276" s="110">
        <v>12.021715433775778</v>
      </c>
      <c r="M276" s="110">
        <v>10.548517126793216</v>
      </c>
      <c r="N276" s="110">
        <v>11.140664518409469</v>
      </c>
      <c r="O276" s="110">
        <v>11.138233383132693</v>
      </c>
      <c r="P276" s="110">
        <v>9.3865916580642832</v>
      </c>
      <c r="Q276" s="110">
        <v>10.061314446020743</v>
      </c>
      <c r="R276" s="110">
        <v>10.031024124472065</v>
      </c>
      <c r="S276" s="110">
        <v>9.8794661254953677</v>
      </c>
      <c r="T276" s="110">
        <v>9.170372413250071</v>
      </c>
      <c r="U276" s="110">
        <v>8.7106266091237803</v>
      </c>
      <c r="V276" s="110">
        <v>8.9943937598307002</v>
      </c>
      <c r="W276" s="110">
        <v>10.379240997420561</v>
      </c>
      <c r="X276" s="110">
        <v>8.4419740578177116</v>
      </c>
      <c r="Y276" s="110">
        <v>8.0118924733729546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132.38579816638705</v>
      </c>
      <c r="C278" s="118">
        <f t="shared" si="124"/>
        <v>139.31285146177251</v>
      </c>
      <c r="D278" s="118">
        <f t="shared" si="124"/>
        <v>133.17432702858892</v>
      </c>
      <c r="E278" s="118">
        <f t="shared" si="124"/>
        <v>138.46789321947088</v>
      </c>
      <c r="F278" s="118">
        <f t="shared" si="124"/>
        <v>138.67775461203118</v>
      </c>
      <c r="G278" s="118">
        <f t="shared" si="124"/>
        <v>124.42526228027491</v>
      </c>
      <c r="H278" s="118">
        <f t="shared" si="124"/>
        <v>143.65703933898749</v>
      </c>
      <c r="I278" s="118">
        <f t="shared" si="124"/>
        <v>122.7190227367181</v>
      </c>
      <c r="J278" s="118">
        <f t="shared" si="124"/>
        <v>121.90485085328586</v>
      </c>
      <c r="K278" s="118">
        <f t="shared" si="124"/>
        <v>129.06510684666222</v>
      </c>
      <c r="L278" s="118">
        <f t="shared" si="124"/>
        <v>153.40750887236777</v>
      </c>
      <c r="M278" s="118">
        <f t="shared" si="124"/>
        <v>136.97491327950755</v>
      </c>
      <c r="N278" s="118">
        <f t="shared" si="124"/>
        <v>140.6936229959648</v>
      </c>
      <c r="O278" s="118">
        <f t="shared" si="124"/>
        <v>145.30677291596973</v>
      </c>
      <c r="P278" s="118">
        <f t="shared" si="124"/>
        <v>127.21814498070941</v>
      </c>
      <c r="Q278" s="118">
        <f t="shared" si="124"/>
        <v>131.0139814962609</v>
      </c>
      <c r="R278" s="118">
        <f t="shared" ref="R278:V278" si="125">R279+R282+R284+R294</f>
        <v>133.72801626148348</v>
      </c>
      <c r="S278" s="118">
        <f t="shared" si="125"/>
        <v>141.27914210828192</v>
      </c>
      <c r="T278" s="118">
        <f t="shared" si="125"/>
        <v>140.14560187875691</v>
      </c>
      <c r="U278" s="118">
        <f t="shared" si="125"/>
        <v>127.72753874989827</v>
      </c>
      <c r="V278" s="118">
        <f t="shared" si="125"/>
        <v>134.04068707500397</v>
      </c>
      <c r="W278" s="118">
        <f t="shared" ref="W278:Y278" si="126">W279+W282+W284+W294</f>
        <v>142.53759471243097</v>
      </c>
      <c r="X278" s="118">
        <f t="shared" si="126"/>
        <v>155.25175932775315</v>
      </c>
      <c r="Y278" s="118">
        <f t="shared" si="126"/>
        <v>107.6767011327843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107.73780327523428</v>
      </c>
      <c r="C279" s="123">
        <f t="shared" si="127"/>
        <v>114.55691191109153</v>
      </c>
      <c r="D279" s="123">
        <f t="shared" si="127"/>
        <v>108.57129892358664</v>
      </c>
      <c r="E279" s="123">
        <f t="shared" si="127"/>
        <v>113.05159046992632</v>
      </c>
      <c r="F279" s="123">
        <f t="shared" si="127"/>
        <v>113.56233151186146</v>
      </c>
      <c r="G279" s="123">
        <f t="shared" si="127"/>
        <v>99.318830842923802</v>
      </c>
      <c r="H279" s="123">
        <f t="shared" si="127"/>
        <v>116.94779798265074</v>
      </c>
      <c r="I279" s="123">
        <f t="shared" si="127"/>
        <v>98.074323849766358</v>
      </c>
      <c r="J279" s="123">
        <f t="shared" si="127"/>
        <v>97.623783316198541</v>
      </c>
      <c r="K279" s="123">
        <f t="shared" si="127"/>
        <v>104.76166365808777</v>
      </c>
      <c r="L279" s="123">
        <f t="shared" si="127"/>
        <v>128.29986092132796</v>
      </c>
      <c r="M279" s="123">
        <f t="shared" si="127"/>
        <v>114.17473374866715</v>
      </c>
      <c r="N279" s="123">
        <f t="shared" si="127"/>
        <v>117.87066917483259</v>
      </c>
      <c r="O279" s="123">
        <f t="shared" si="127"/>
        <v>122.87264020653788</v>
      </c>
      <c r="P279" s="123">
        <f t="shared" si="127"/>
        <v>105.58405449584085</v>
      </c>
      <c r="Q279" s="123">
        <f t="shared" si="127"/>
        <v>108.46507454499596</v>
      </c>
      <c r="R279" s="123">
        <f t="shared" ref="R279:V279" si="128">SUM(R280:R281)</f>
        <v>111.3411947172403</v>
      </c>
      <c r="S279" s="123">
        <f t="shared" si="128"/>
        <v>117.7291938840699</v>
      </c>
      <c r="T279" s="123">
        <f t="shared" si="128"/>
        <v>116.98250102406701</v>
      </c>
      <c r="U279" s="123">
        <f t="shared" si="128"/>
        <v>105.42712541813849</v>
      </c>
      <c r="V279" s="123">
        <f t="shared" si="128"/>
        <v>110.53573322602105</v>
      </c>
      <c r="W279" s="123">
        <f t="shared" ref="W279:Y279" si="129">SUM(W280:W281)</f>
        <v>119.37961262839603</v>
      </c>
      <c r="X279" s="123">
        <f t="shared" si="129"/>
        <v>133.74278917938736</v>
      </c>
      <c r="Y279" s="123">
        <f t="shared" si="129"/>
        <v>89.285813348722343</v>
      </c>
      <c r="DA279" s="130" t="s">
        <v>2917</v>
      </c>
    </row>
    <row r="280" spans="1:105" ht="12" customHeight="1" x14ac:dyDescent="0.25">
      <c r="A280" s="97" t="s">
        <v>51</v>
      </c>
      <c r="B280" s="99">
        <v>106.81270646152575</v>
      </c>
      <c r="C280" s="99">
        <v>113.58418185393283</v>
      </c>
      <c r="D280" s="99">
        <v>107.67990491335817</v>
      </c>
      <c r="E280" s="99">
        <v>112.13315869447398</v>
      </c>
      <c r="F280" s="99">
        <v>112.65996921776841</v>
      </c>
      <c r="G280" s="99">
        <v>98.544578093345422</v>
      </c>
      <c r="H280" s="99">
        <v>116.04250717644142</v>
      </c>
      <c r="I280" s="99">
        <v>97.346686977255175</v>
      </c>
      <c r="J280" s="99">
        <v>96.908331878946939</v>
      </c>
      <c r="K280" s="99">
        <v>103.99931800546335</v>
      </c>
      <c r="L280" s="99">
        <v>127.35037141797645</v>
      </c>
      <c r="M280" s="99">
        <v>113.3769364343009</v>
      </c>
      <c r="N280" s="99">
        <v>117.04003029639414</v>
      </c>
      <c r="O280" s="99">
        <v>122.00846360017697</v>
      </c>
      <c r="P280" s="99">
        <v>104.87331851628333</v>
      </c>
      <c r="Q280" s="99">
        <v>107.72678412514765</v>
      </c>
      <c r="R280" s="99">
        <v>110.57788916133963</v>
      </c>
      <c r="S280" s="99">
        <v>116.92015266786075</v>
      </c>
      <c r="T280" s="99">
        <v>116.18604887092408</v>
      </c>
      <c r="U280" s="99">
        <v>104.70600149179876</v>
      </c>
      <c r="V280" s="99">
        <v>109.77671904471936</v>
      </c>
      <c r="W280" s="99">
        <v>118.56496496441829</v>
      </c>
      <c r="X280" s="99">
        <v>132.84417978790933</v>
      </c>
      <c r="Y280" s="99">
        <v>88.69420212411859</v>
      </c>
      <c r="DA280" s="63" t="s">
        <v>2918</v>
      </c>
    </row>
    <row r="281" spans="1:105" ht="12" customHeight="1" x14ac:dyDescent="0.25">
      <c r="A281" s="97" t="s">
        <v>53</v>
      </c>
      <c r="B281" s="99">
        <v>0.92509681370854024</v>
      </c>
      <c r="C281" s="99">
        <v>0.97273005715870586</v>
      </c>
      <c r="D281" s="99">
        <v>0.89139401022847198</v>
      </c>
      <c r="E281" s="99">
        <v>0.91843177545235</v>
      </c>
      <c r="F281" s="99">
        <v>0.90236229409305613</v>
      </c>
      <c r="G281" s="99">
        <v>0.7742527495783742</v>
      </c>
      <c r="H281" s="99">
        <v>0.90529080620932245</v>
      </c>
      <c r="I281" s="99">
        <v>0.7276368725111827</v>
      </c>
      <c r="J281" s="99">
        <v>0.71545143725160554</v>
      </c>
      <c r="K281" s="99">
        <v>0.76234565262441822</v>
      </c>
      <c r="L281" s="99">
        <v>0.94948950335150939</v>
      </c>
      <c r="M281" s="99">
        <v>0.79779731436625245</v>
      </c>
      <c r="N281" s="99">
        <v>0.83063887843844986</v>
      </c>
      <c r="O281" s="99">
        <v>0.86417660636091409</v>
      </c>
      <c r="P281" s="99">
        <v>0.71073597955751722</v>
      </c>
      <c r="Q281" s="99">
        <v>0.73829041984831056</v>
      </c>
      <c r="R281" s="99">
        <v>0.76330555590066562</v>
      </c>
      <c r="S281" s="99">
        <v>0.80904121620915836</v>
      </c>
      <c r="T281" s="99">
        <v>0.79645215314292006</v>
      </c>
      <c r="U281" s="99">
        <v>0.72112392633972211</v>
      </c>
      <c r="V281" s="99">
        <v>0.75901418130168796</v>
      </c>
      <c r="W281" s="99">
        <v>0.81464766397773369</v>
      </c>
      <c r="X281" s="99">
        <v>0.89860939147803731</v>
      </c>
      <c r="Y281" s="99">
        <v>0.59161122460374904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4.6978245550876888E-2</v>
      </c>
      <c r="C282" s="123">
        <f t="shared" si="130"/>
        <v>4.3355383967360904E-2</v>
      </c>
      <c r="D282" s="123">
        <f t="shared" si="130"/>
        <v>4.3711808038191947E-2</v>
      </c>
      <c r="E282" s="123">
        <f t="shared" si="130"/>
        <v>5.3982738978468545E-2</v>
      </c>
      <c r="F282" s="123">
        <f t="shared" si="130"/>
        <v>4.325967569551712E-2</v>
      </c>
      <c r="G282" s="123">
        <f t="shared" si="130"/>
        <v>4.7391262571170448E-2</v>
      </c>
      <c r="H282" s="123">
        <f t="shared" si="130"/>
        <v>5.7246103708556838E-2</v>
      </c>
      <c r="I282" s="123">
        <f t="shared" si="130"/>
        <v>6.0187699635106687E-2</v>
      </c>
      <c r="J282" s="123">
        <f t="shared" si="130"/>
        <v>6.4160523305680547E-2</v>
      </c>
      <c r="K282" s="123">
        <f t="shared" si="130"/>
        <v>7.6035923087218488E-2</v>
      </c>
      <c r="L282" s="123">
        <f t="shared" si="130"/>
        <v>0.10691519814436222</v>
      </c>
      <c r="M282" s="123">
        <f t="shared" si="130"/>
        <v>0.13314120629379772</v>
      </c>
      <c r="N282" s="123">
        <f t="shared" si="130"/>
        <v>0.17496336196294268</v>
      </c>
      <c r="O282" s="123">
        <f t="shared" si="130"/>
        <v>0.25277587749572167</v>
      </c>
      <c r="P282" s="123">
        <f t="shared" si="130"/>
        <v>0.22896957049538125</v>
      </c>
      <c r="Q282" s="123">
        <f t="shared" si="130"/>
        <v>0.43230211924271023</v>
      </c>
      <c r="R282" s="123">
        <f t="shared" si="130"/>
        <v>0.36317523541005681</v>
      </c>
      <c r="S282" s="123">
        <f t="shared" si="130"/>
        <v>0.29559057428956864</v>
      </c>
      <c r="T282" s="123">
        <f t="shared" si="130"/>
        <v>0.31173957481361059</v>
      </c>
      <c r="U282" s="123">
        <f t="shared" si="130"/>
        <v>0.2809421990306164</v>
      </c>
      <c r="V282" s="123">
        <f t="shared" si="130"/>
        <v>0.22562697624172079</v>
      </c>
      <c r="W282" s="123">
        <f t="shared" si="130"/>
        <v>0.2495123304747518</v>
      </c>
      <c r="X282" s="123">
        <f t="shared" si="130"/>
        <v>0.31027356191420608</v>
      </c>
      <c r="Y282" s="123">
        <f t="shared" si="130"/>
        <v>0.32082417196762419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4.6978245550876888E-2</v>
      </c>
      <c r="C283" s="99">
        <f>RES_hhdet_tess!C8</f>
        <v>4.3355383967360904E-2</v>
      </c>
      <c r="D283" s="99">
        <f>RES_hhdet_tess!D8</f>
        <v>4.3711808038191947E-2</v>
      </c>
      <c r="E283" s="99">
        <f>RES_hhdet_tess!E8</f>
        <v>5.3982738978468545E-2</v>
      </c>
      <c r="F283" s="99">
        <f>RES_hhdet_tess!F8</f>
        <v>4.325967569551712E-2</v>
      </c>
      <c r="G283" s="99">
        <f>RES_hhdet_tess!G8</f>
        <v>4.7391262571170448E-2</v>
      </c>
      <c r="H283" s="99">
        <f>RES_hhdet_tess!H8</f>
        <v>5.7246103708556838E-2</v>
      </c>
      <c r="I283" s="99">
        <f>RES_hhdet_tess!I8</f>
        <v>6.0187699635106687E-2</v>
      </c>
      <c r="J283" s="99">
        <f>RES_hhdet_tess!J8</f>
        <v>6.4160523305680547E-2</v>
      </c>
      <c r="K283" s="99">
        <f>RES_hhdet_tess!K8</f>
        <v>7.6035923087218488E-2</v>
      </c>
      <c r="L283" s="99">
        <f>RES_hhdet_tess!L8</f>
        <v>0.10691519814436222</v>
      </c>
      <c r="M283" s="99">
        <f>RES_hhdet_tess!M8</f>
        <v>0.13314120629379772</v>
      </c>
      <c r="N283" s="99">
        <f>RES_hhdet_tess!N8</f>
        <v>0.17496336196294268</v>
      </c>
      <c r="O283" s="99">
        <f>RES_hhdet_tess!O8</f>
        <v>0.25277587749572167</v>
      </c>
      <c r="P283" s="99">
        <f>RES_hhdet_tess!P8</f>
        <v>0.22896957049538125</v>
      </c>
      <c r="Q283" s="99">
        <f>RES_hhdet_tess!Q8</f>
        <v>0.43230211924271023</v>
      </c>
      <c r="R283" s="99">
        <f>RES_hhdet_tess!R8</f>
        <v>0.36317523541005681</v>
      </c>
      <c r="S283" s="99">
        <f>RES_hhdet_tess!S8</f>
        <v>0.29559057428956864</v>
      </c>
      <c r="T283" s="99">
        <f>RES_hhdet_tess!T8</f>
        <v>0.31173957481361059</v>
      </c>
      <c r="U283" s="99">
        <f>RES_hhdet_tess!U8</f>
        <v>0.2809421990306164</v>
      </c>
      <c r="V283" s="99">
        <f>RES_hhdet_tess!V8</f>
        <v>0.22562697624172079</v>
      </c>
      <c r="W283" s="99">
        <f>RES_hhdet_tess!W8</f>
        <v>0.2495123304747518</v>
      </c>
      <c r="X283" s="99">
        <f>RES_hhdet_tess!X8</f>
        <v>0.31027356191420608</v>
      </c>
      <c r="Y283" s="99">
        <f>RES_hhdet_tess!Y8</f>
        <v>0.32082417196762419</v>
      </c>
      <c r="DA283" s="63" t="s">
        <v>2921</v>
      </c>
    </row>
    <row r="284" spans="1:105" ht="12" customHeight="1" x14ac:dyDescent="0.25">
      <c r="A284" s="121" t="s">
        <v>55</v>
      </c>
      <c r="B284" s="123">
        <v>16.576596507399898</v>
      </c>
      <c r="C284" s="123">
        <v>16.657007155600915</v>
      </c>
      <c r="D284" s="123">
        <v>16.593990652075725</v>
      </c>
      <c r="E284" s="123">
        <v>17.163557372331539</v>
      </c>
      <c r="F284" s="123">
        <v>16.93441852640602</v>
      </c>
      <c r="G284" s="123">
        <v>16.86645845438299</v>
      </c>
      <c r="H284" s="123">
        <v>17.86677277200328</v>
      </c>
      <c r="I284" s="123">
        <v>16.655381359541462</v>
      </c>
      <c r="J284" s="123">
        <v>16.011534143495968</v>
      </c>
      <c r="K284" s="123">
        <v>15.652703707215604</v>
      </c>
      <c r="L284" s="123">
        <v>16.036430205779354</v>
      </c>
      <c r="M284" s="123">
        <v>14.69235947637255</v>
      </c>
      <c r="N284" s="123">
        <v>14.213300803242651</v>
      </c>
      <c r="O284" s="123">
        <v>13.83167488266762</v>
      </c>
      <c r="P284" s="123">
        <v>14.145815146028255</v>
      </c>
      <c r="Q284" s="123">
        <v>14.422095722067937</v>
      </c>
      <c r="R284" s="123">
        <v>14.390542098382491</v>
      </c>
      <c r="S284" s="123">
        <v>15.620427954724564</v>
      </c>
      <c r="T284" s="123">
        <v>15.583185368779096</v>
      </c>
      <c r="U284" s="123">
        <v>15.034935451246232</v>
      </c>
      <c r="V284" s="123">
        <v>15.935151936932634</v>
      </c>
      <c r="W284" s="123">
        <v>14.38347332364595</v>
      </c>
      <c r="X284" s="123">
        <v>14.172395485892023</v>
      </c>
      <c r="Y284" s="123">
        <v>11.28320996595947</v>
      </c>
      <c r="DA284" s="130" t="s">
        <v>2922</v>
      </c>
    </row>
    <row r="285" spans="1:105" ht="12" customHeight="1" x14ac:dyDescent="0.25">
      <c r="A285" s="97" t="s">
        <v>143</v>
      </c>
      <c r="B285" s="99">
        <v>16.750378814658777</v>
      </c>
      <c r="C285" s="99">
        <v>16.6448893902101</v>
      </c>
      <c r="D285" s="99">
        <v>16.404076385145142</v>
      </c>
      <c r="E285" s="99">
        <v>17.210282504068676</v>
      </c>
      <c r="F285" s="99">
        <v>17.191722363169958</v>
      </c>
      <c r="G285" s="99">
        <v>16.375363772320451</v>
      </c>
      <c r="H285" s="99">
        <v>18.568017875482681</v>
      </c>
      <c r="I285" s="99">
        <v>16.008677191458915</v>
      </c>
      <c r="J285" s="99">
        <v>15.393601157731817</v>
      </c>
      <c r="K285" s="99">
        <v>15.16623977348887</v>
      </c>
      <c r="L285" s="99">
        <v>16.279388625039537</v>
      </c>
      <c r="M285" s="99">
        <v>14.952651870357546</v>
      </c>
      <c r="N285" s="99">
        <v>14.376836564868304</v>
      </c>
      <c r="O285" s="99">
        <v>14.089442971174247</v>
      </c>
      <c r="P285" s="99">
        <v>14.172182084779672</v>
      </c>
      <c r="Q285" s="99">
        <v>14.777842426468629</v>
      </c>
      <c r="R285" s="99">
        <v>13.823212435267276</v>
      </c>
      <c r="S285" s="99">
        <v>15.914903355162936</v>
      </c>
      <c r="T285" s="99">
        <v>15.896919577568708</v>
      </c>
      <c r="U285" s="99">
        <v>14.305679886599945</v>
      </c>
      <c r="V285" s="99">
        <v>15.271002387683756</v>
      </c>
      <c r="W285" s="99">
        <v>13.506064586431634</v>
      </c>
      <c r="X285" s="99">
        <v>15.320405881498157</v>
      </c>
      <c r="Y285" s="99">
        <v>10.788149222802081</v>
      </c>
      <c r="DA285" s="63" t="s">
        <v>2923</v>
      </c>
    </row>
    <row r="286" spans="1:105" ht="12" customHeight="1" x14ac:dyDescent="0.25">
      <c r="A286" s="97" t="s">
        <v>124</v>
      </c>
      <c r="B286" s="99">
        <v>0</v>
      </c>
      <c r="C286" s="99">
        <v>0</v>
      </c>
      <c r="D286" s="99">
        <v>0</v>
      </c>
      <c r="E286" s="99">
        <v>0</v>
      </c>
      <c r="F286" s="99">
        <v>0</v>
      </c>
      <c r="G286" s="99">
        <v>0</v>
      </c>
      <c r="H286" s="99">
        <v>0</v>
      </c>
      <c r="I286" s="99">
        <v>0</v>
      </c>
      <c r="J286" s="99">
        <v>0</v>
      </c>
      <c r="K286" s="99">
        <v>0</v>
      </c>
      <c r="L286" s="99">
        <v>0</v>
      </c>
      <c r="M286" s="99">
        <v>0</v>
      </c>
      <c r="N286" s="99">
        <v>0</v>
      </c>
      <c r="O286" s="99">
        <v>0</v>
      </c>
      <c r="P286" s="99">
        <v>0</v>
      </c>
      <c r="Q286" s="99">
        <v>0</v>
      </c>
      <c r="R286" s="99">
        <v>0</v>
      </c>
      <c r="S286" s="99">
        <v>0</v>
      </c>
      <c r="T286" s="99">
        <v>0</v>
      </c>
      <c r="U286" s="99">
        <v>0</v>
      </c>
      <c r="V286" s="99">
        <v>0</v>
      </c>
      <c r="W286" s="99">
        <v>0</v>
      </c>
      <c r="X286" s="99">
        <v>0</v>
      </c>
      <c r="Y286" s="99">
        <v>0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16.516052857350061</v>
      </c>
      <c r="C290" s="102">
        <v>16.661231230646177</v>
      </c>
      <c r="D290" s="102">
        <v>16.660338047137451</v>
      </c>
      <c r="E290" s="102">
        <v>17.147239045795427</v>
      </c>
      <c r="F290" s="102">
        <v>16.844096155035583</v>
      </c>
      <c r="G290" s="102">
        <v>17.039329986429241</v>
      </c>
      <c r="H290" s="102">
        <v>17.619755395046099</v>
      </c>
      <c r="I290" s="102">
        <v>16.883490321197883</v>
      </c>
      <c r="J290" s="102">
        <v>16.229977424627847</v>
      </c>
      <c r="K290" s="102">
        <v>15.828251568533833</v>
      </c>
      <c r="L290" s="102">
        <v>15.948277481042775</v>
      </c>
      <c r="M290" s="102">
        <v>14.592225142728628</v>
      </c>
      <c r="N290" s="102">
        <v>14.148125893678044</v>
      </c>
      <c r="O290" s="102">
        <v>13.725149098044053</v>
      </c>
      <c r="P290" s="102">
        <v>14.134499572926671</v>
      </c>
      <c r="Q290" s="102">
        <v>14.275314373074366</v>
      </c>
      <c r="R290" s="102">
        <v>14.605712538587275</v>
      </c>
      <c r="S290" s="102">
        <v>15.515283377660836</v>
      </c>
      <c r="T290" s="102">
        <v>15.477257592036956</v>
      </c>
      <c r="U290" s="102">
        <v>15.271178471807387</v>
      </c>
      <c r="V290" s="102">
        <v>16.146034477830117</v>
      </c>
      <c r="W290" s="102">
        <v>14.664449258242227</v>
      </c>
      <c r="X290" s="102">
        <v>13.786193090979351</v>
      </c>
      <c r="Y290" s="102">
        <v>11.470597941262779</v>
      </c>
      <c r="DA290" s="131" t="s">
        <v>2928</v>
      </c>
    </row>
    <row r="291" spans="1:105" ht="12" customHeight="1" x14ac:dyDescent="0.25">
      <c r="A291" s="107" t="s">
        <v>121</v>
      </c>
      <c r="B291" s="105">
        <v>0</v>
      </c>
      <c r="C291" s="105">
        <v>0</v>
      </c>
      <c r="D291" s="105">
        <v>0</v>
      </c>
      <c r="E291" s="105">
        <v>17.144267582569586</v>
      </c>
      <c r="F291" s="105">
        <v>16.841574366381131</v>
      </c>
      <c r="G291" s="105">
        <v>17.037486523644176</v>
      </c>
      <c r="H291" s="105">
        <v>17.618458678086469</v>
      </c>
      <c r="I291" s="105">
        <v>16.881076970637903</v>
      </c>
      <c r="J291" s="105">
        <v>16.220296422991822</v>
      </c>
      <c r="K291" s="105">
        <v>15.811663989154479</v>
      </c>
      <c r="L291" s="105">
        <v>15.929135247820524</v>
      </c>
      <c r="M291" s="105">
        <v>14.57901109231836</v>
      </c>
      <c r="N291" s="105">
        <v>14.142088735426663</v>
      </c>
      <c r="O291" s="105">
        <v>13.723361976560673</v>
      </c>
      <c r="P291" s="105">
        <v>14.136617679196192</v>
      </c>
      <c r="Q291" s="105">
        <v>14.275605335661574</v>
      </c>
      <c r="R291" s="105">
        <v>14.606521706367738</v>
      </c>
      <c r="S291" s="105">
        <v>15.517981275372533</v>
      </c>
      <c r="T291" s="105">
        <v>15.483424351271108</v>
      </c>
      <c r="U291" s="105">
        <v>15.274805468668815</v>
      </c>
      <c r="V291" s="105">
        <v>16.147180498242761</v>
      </c>
      <c r="W291" s="105">
        <v>14.664053855055442</v>
      </c>
      <c r="X291" s="105">
        <v>13.764195172602014</v>
      </c>
      <c r="Y291" s="105">
        <v>11.443848902736324</v>
      </c>
      <c r="DA291" s="132" t="s">
        <v>2929</v>
      </c>
    </row>
    <row r="292" spans="1:105" ht="12" customHeight="1" x14ac:dyDescent="0.25">
      <c r="A292" s="108" t="s">
        <v>53</v>
      </c>
      <c r="B292" s="99">
        <v>0</v>
      </c>
      <c r="C292" s="99">
        <v>0</v>
      </c>
      <c r="D292" s="99">
        <v>0</v>
      </c>
      <c r="E292" s="99">
        <v>8.3720394836098517</v>
      </c>
      <c r="F292" s="99">
        <v>8.2832939109106771</v>
      </c>
      <c r="G292" s="99">
        <v>8.0960759010149239</v>
      </c>
      <c r="H292" s="99">
        <v>8.7533410260215465</v>
      </c>
      <c r="I292" s="99">
        <v>8.2572297800678029</v>
      </c>
      <c r="J292" s="99">
        <v>7.7856604998081744</v>
      </c>
      <c r="K292" s="99">
        <v>7.7135161587270282</v>
      </c>
      <c r="L292" s="99">
        <v>7.5965012764061415</v>
      </c>
      <c r="M292" s="99">
        <v>6.2246225055839339</v>
      </c>
      <c r="N292" s="99">
        <v>5.8760629474754307</v>
      </c>
      <c r="O292" s="99">
        <v>5.5578479653291613</v>
      </c>
      <c r="P292" s="99">
        <v>6.1146342217206096</v>
      </c>
      <c r="Q292" s="99">
        <v>5.7890849006260048</v>
      </c>
      <c r="R292" s="99">
        <v>5.7504049409385116</v>
      </c>
      <c r="S292" s="99">
        <v>6.3123361445666708</v>
      </c>
      <c r="T292" s="99">
        <v>6.4512591258299379</v>
      </c>
      <c r="U292" s="99">
        <v>6.3538164950558329</v>
      </c>
      <c r="V292" s="99">
        <v>7.1236650231159118</v>
      </c>
      <c r="W292" s="99">
        <v>5.7713408139463489</v>
      </c>
      <c r="X292" s="99">
        <v>5.8098278379219153</v>
      </c>
      <c r="Y292" s="99">
        <v>4.2471791132898744</v>
      </c>
      <c r="DA292" s="63" t="s">
        <v>2930</v>
      </c>
    </row>
    <row r="293" spans="1:105" ht="12" customHeight="1" x14ac:dyDescent="0.25">
      <c r="A293" s="108" t="s">
        <v>52</v>
      </c>
      <c r="B293" s="99">
        <v>0</v>
      </c>
      <c r="C293" s="99">
        <v>0</v>
      </c>
      <c r="D293" s="99">
        <v>0</v>
      </c>
      <c r="E293" s="99">
        <v>8.7722280989597383</v>
      </c>
      <c r="F293" s="99">
        <v>8.5582804554704524</v>
      </c>
      <c r="G293" s="99">
        <v>8.9414106226292542</v>
      </c>
      <c r="H293" s="99">
        <v>8.8651176520649209</v>
      </c>
      <c r="I293" s="99">
        <v>8.6238471905701033</v>
      </c>
      <c r="J293" s="99">
        <v>8.4346359231836487</v>
      </c>
      <c r="K293" s="99">
        <v>8.0981478304274521</v>
      </c>
      <c r="L293" s="99">
        <v>8.3326339714143813</v>
      </c>
      <c r="M293" s="99">
        <v>8.3543885867344265</v>
      </c>
      <c r="N293" s="99">
        <v>8.2660257879512287</v>
      </c>
      <c r="O293" s="99">
        <v>8.1655140112315117</v>
      </c>
      <c r="P293" s="99">
        <v>8.0219834574755833</v>
      </c>
      <c r="Q293" s="99">
        <v>8.4865204350355707</v>
      </c>
      <c r="R293" s="99">
        <v>8.8561167654292312</v>
      </c>
      <c r="S293" s="99">
        <v>9.2056451308058627</v>
      </c>
      <c r="T293" s="99">
        <v>9.0321652254411724</v>
      </c>
      <c r="U293" s="99">
        <v>8.9209889736129799</v>
      </c>
      <c r="V293" s="99">
        <v>9.0235154751268496</v>
      </c>
      <c r="W293" s="99">
        <v>8.8927130411090918</v>
      </c>
      <c r="X293" s="99">
        <v>7.9543673346800974</v>
      </c>
      <c r="Y293" s="99">
        <v>7.1966697894464486</v>
      </c>
      <c r="DA293" s="63" t="s">
        <v>2931</v>
      </c>
    </row>
    <row r="294" spans="1:105" ht="12" customHeight="1" x14ac:dyDescent="0.25">
      <c r="A294" s="121" t="s">
        <v>54</v>
      </c>
      <c r="B294" s="123">
        <v>8.0244201382019966</v>
      </c>
      <c r="C294" s="123">
        <v>8.0555770111126908</v>
      </c>
      <c r="D294" s="123">
        <v>7.9653256448883649</v>
      </c>
      <c r="E294" s="123">
        <v>8.1987626382345677</v>
      </c>
      <c r="F294" s="123">
        <v>8.1377448980681812</v>
      </c>
      <c r="G294" s="123">
        <v>8.1925817203969498</v>
      </c>
      <c r="H294" s="123">
        <v>8.7852224806249257</v>
      </c>
      <c r="I294" s="123">
        <v>7.9291298277751743</v>
      </c>
      <c r="J294" s="123">
        <v>8.2053728702856894</v>
      </c>
      <c r="K294" s="123">
        <v>8.5747035582716205</v>
      </c>
      <c r="L294" s="123">
        <v>8.9643025471161053</v>
      </c>
      <c r="M294" s="123">
        <v>7.9746788481740509</v>
      </c>
      <c r="N294" s="123">
        <v>8.4346896559266362</v>
      </c>
      <c r="O294" s="123">
        <v>8.3496819492684935</v>
      </c>
      <c r="P294" s="123">
        <v>7.2593057683449267</v>
      </c>
      <c r="Q294" s="123">
        <v>7.6945091099542973</v>
      </c>
      <c r="R294" s="123">
        <v>7.6331042104506386</v>
      </c>
      <c r="S294" s="123">
        <v>7.6339296951978746</v>
      </c>
      <c r="T294" s="123">
        <v>7.2681759110971766</v>
      </c>
      <c r="U294" s="123">
        <v>6.9845356814829422</v>
      </c>
      <c r="V294" s="123">
        <v>7.3441749358085637</v>
      </c>
      <c r="W294" s="123">
        <v>8.5249964299142409</v>
      </c>
      <c r="X294" s="123">
        <v>7.0263011005595404</v>
      </c>
      <c r="Y294" s="123">
        <v>6.7868536461348512</v>
      </c>
      <c r="DA294" s="130" t="s">
        <v>2932</v>
      </c>
    </row>
    <row r="295" spans="1:105" ht="12" customHeight="1" x14ac:dyDescent="0.25">
      <c r="A295" s="97" t="s">
        <v>51</v>
      </c>
      <c r="B295" s="99">
        <v>8.2134819736288982</v>
      </c>
      <c r="C295" s="99">
        <v>7.970633009031741</v>
      </c>
      <c r="D295" s="99">
        <v>7.7898530358409293</v>
      </c>
      <c r="E295" s="99">
        <v>8.208767390825372</v>
      </c>
      <c r="F295" s="99">
        <v>8.3673965473301113</v>
      </c>
      <c r="G295" s="99">
        <v>7.7819913180733034</v>
      </c>
      <c r="H295" s="99">
        <v>9.4533868132911199</v>
      </c>
      <c r="I295" s="99">
        <v>7.4929067078166556</v>
      </c>
      <c r="J295" s="99">
        <v>7.7041361383401945</v>
      </c>
      <c r="K295" s="99">
        <v>8.2989258315271819</v>
      </c>
      <c r="L295" s="99">
        <v>9.245736207615554</v>
      </c>
      <c r="M295" s="99">
        <v>8.489769106887664</v>
      </c>
      <c r="N295" s="99">
        <v>8.2389319880612302</v>
      </c>
      <c r="O295" s="99">
        <v>8.0045283208496958</v>
      </c>
      <c r="P295" s="99">
        <v>7.8199998467240412</v>
      </c>
      <c r="Q295" s="99">
        <v>8.1497479604716485</v>
      </c>
      <c r="R295" s="99">
        <v>6.7022216317529333</v>
      </c>
      <c r="S295" s="99">
        <v>7.642163045386754</v>
      </c>
      <c r="T295" s="99">
        <v>8.0540486099239015</v>
      </c>
      <c r="U295" s="99">
        <v>8.3094887841936309</v>
      </c>
      <c r="V295" s="99">
        <v>7.5850744303342559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7.8320054977476152</v>
      </c>
      <c r="C296" s="99">
        <v>8.493340452911907</v>
      </c>
      <c r="D296" s="99">
        <v>7.9384550760428532</v>
      </c>
      <c r="E296" s="99">
        <v>7.8257750902305672</v>
      </c>
      <c r="F296" s="99">
        <v>9.1813231221899283</v>
      </c>
      <c r="G296" s="99">
        <v>7.1780467287334631</v>
      </c>
      <c r="H296" s="99">
        <v>8.6545155146458033</v>
      </c>
      <c r="I296" s="99">
        <v>8.7906835668249297</v>
      </c>
      <c r="J296" s="99">
        <v>6.890671712039194</v>
      </c>
      <c r="K296" s="99">
        <v>2.0636421999288208</v>
      </c>
      <c r="L296" s="99">
        <v>6.9732415834160584</v>
      </c>
      <c r="M296" s="99">
        <v>9.0324789642531869</v>
      </c>
      <c r="N296" s="99">
        <v>9.2625694635217393</v>
      </c>
      <c r="O296" s="99">
        <v>6.7419342079325491</v>
      </c>
      <c r="P296" s="99">
        <v>9.8955920148923848</v>
      </c>
      <c r="Q296" s="99">
        <v>8.1281577046537592</v>
      </c>
      <c r="R296" s="99">
        <v>6.2699333412854914</v>
      </c>
      <c r="S296" s="99">
        <v>6.5252938420678532</v>
      </c>
      <c r="T296" s="99">
        <v>7.9973932223226454</v>
      </c>
      <c r="U296" s="99">
        <v>7.0655971567321458</v>
      </c>
      <c r="V296" s="99">
        <v>8.5720812521193412</v>
      </c>
      <c r="W296" s="99">
        <v>7.3451311489950362</v>
      </c>
      <c r="X296" s="99">
        <v>6.2170115420999048</v>
      </c>
      <c r="Y296" s="99">
        <v>6.8780002370309656</v>
      </c>
      <c r="DA296" s="63" t="s">
        <v>2934</v>
      </c>
    </row>
    <row r="297" spans="1:105" ht="12" customHeight="1" x14ac:dyDescent="0.25">
      <c r="A297" s="109" t="s">
        <v>120</v>
      </c>
      <c r="B297" s="110">
        <v>8.0378856740564082</v>
      </c>
      <c r="C297" s="110">
        <v>8.0201992871522148</v>
      </c>
      <c r="D297" s="110">
        <v>7.9698990836752959</v>
      </c>
      <c r="E297" s="110">
        <v>8.2240117851106387</v>
      </c>
      <c r="F297" s="110">
        <v>8.0724478003308757</v>
      </c>
      <c r="G297" s="110">
        <v>8.2464962271931235</v>
      </c>
      <c r="H297" s="110">
        <v>8.7807952040481059</v>
      </c>
      <c r="I297" s="110">
        <v>7.909431449118637</v>
      </c>
      <c r="J297" s="110">
        <v>8.2470557519107039</v>
      </c>
      <c r="K297" s="110">
        <v>8.7506855042319351</v>
      </c>
      <c r="L297" s="110">
        <v>9.0139789638238881</v>
      </c>
      <c r="M297" s="110">
        <v>7.93048672200326</v>
      </c>
      <c r="N297" s="110">
        <v>8.4017924103391977</v>
      </c>
      <c r="O297" s="110">
        <v>8.4294626440363434</v>
      </c>
      <c r="P297" s="110">
        <v>7.1228517191123775</v>
      </c>
      <c r="Q297" s="110">
        <v>7.6669057956208517</v>
      </c>
      <c r="R297" s="110">
        <v>7.7029461478233721</v>
      </c>
      <c r="S297" s="110">
        <v>7.6767984210472271</v>
      </c>
      <c r="T297" s="110">
        <v>7.2293926347824344</v>
      </c>
      <c r="U297" s="110">
        <v>6.9639287620438965</v>
      </c>
      <c r="V297" s="110">
        <v>7.3058379194859766</v>
      </c>
      <c r="W297" s="110">
        <v>8.5533446134576501</v>
      </c>
      <c r="X297" s="110">
        <v>7.0436406886788498</v>
      </c>
      <c r="Y297" s="110">
        <v>6.7850381340229964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69.682221293850276</v>
      </c>
      <c r="C299" s="118">
        <f t="shared" si="131"/>
        <v>73.872024821742286</v>
      </c>
      <c r="D299" s="118">
        <f t="shared" si="131"/>
        <v>70.020456686593732</v>
      </c>
      <c r="E299" s="118">
        <f t="shared" si="131"/>
        <v>72.847212502442247</v>
      </c>
      <c r="F299" s="118">
        <f t="shared" si="131"/>
        <v>72.606494944842368</v>
      </c>
      <c r="G299" s="118">
        <f t="shared" si="131"/>
        <v>63.245141848706766</v>
      </c>
      <c r="H299" s="118">
        <f t="shared" si="131"/>
        <v>73.346048258000138</v>
      </c>
      <c r="I299" s="118">
        <f t="shared" si="131"/>
        <v>61.418868763927613</v>
      </c>
      <c r="J299" s="118">
        <f t="shared" si="131"/>
        <v>60.193257333684365</v>
      </c>
      <c r="K299" s="118">
        <f t="shared" si="131"/>
        <v>63.320827592252854</v>
      </c>
      <c r="L299" s="118">
        <f t="shared" si="131"/>
        <v>75.187677976353754</v>
      </c>
      <c r="M299" s="118">
        <f t="shared" si="131"/>
        <v>66.50483034114248</v>
      </c>
      <c r="N299" s="118">
        <f t="shared" si="131"/>
        <v>67.234809237770619</v>
      </c>
      <c r="O299" s="118">
        <f t="shared" si="131"/>
        <v>69.228366377883845</v>
      </c>
      <c r="P299" s="118">
        <f t="shared" si="131"/>
        <v>59.798732930917033</v>
      </c>
      <c r="Q299" s="118">
        <f t="shared" si="131"/>
        <v>61.238272310984762</v>
      </c>
      <c r="R299" s="118">
        <f t="shared" ref="R299:V299" si="132">R300+R303+R305+R315</f>
        <v>62.28760552268691</v>
      </c>
      <c r="S299" s="118">
        <f t="shared" si="132"/>
        <v>65.691255232798511</v>
      </c>
      <c r="T299" s="118">
        <f t="shared" si="132"/>
        <v>64.827786468410196</v>
      </c>
      <c r="U299" s="118">
        <f t="shared" si="132"/>
        <v>58.383242887056426</v>
      </c>
      <c r="V299" s="118">
        <f t="shared" si="132"/>
        <v>60.631744513417665</v>
      </c>
      <c r="W299" s="118">
        <f t="shared" ref="W299:Y299" si="133">W300+W303+W305+W315</f>
        <v>64.320615619605675</v>
      </c>
      <c r="X299" s="118">
        <f t="shared" si="133"/>
        <v>71.228674350318016</v>
      </c>
      <c r="Y299" s="118">
        <f t="shared" si="133"/>
        <v>46.935516110807015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66.733139919984339</v>
      </c>
      <c r="C300" s="123">
        <f t="shared" si="134"/>
        <v>70.923463356286888</v>
      </c>
      <c r="D300" s="123">
        <f t="shared" si="134"/>
        <v>67.147011209848586</v>
      </c>
      <c r="E300" s="123">
        <f t="shared" si="134"/>
        <v>69.865952345297586</v>
      </c>
      <c r="F300" s="123">
        <f t="shared" si="134"/>
        <v>69.636368503935685</v>
      </c>
      <c r="G300" s="123">
        <f t="shared" si="134"/>
        <v>60.496612240727352</v>
      </c>
      <c r="H300" s="123">
        <f t="shared" si="134"/>
        <v>70.281429762952257</v>
      </c>
      <c r="I300" s="123">
        <f t="shared" si="134"/>
        <v>58.792824853075146</v>
      </c>
      <c r="J300" s="123">
        <f t="shared" si="134"/>
        <v>57.728588249205728</v>
      </c>
      <c r="K300" s="123">
        <f t="shared" si="134"/>
        <v>60.943531830029805</v>
      </c>
      <c r="L300" s="123">
        <f t="shared" si="134"/>
        <v>72.600879844301886</v>
      </c>
      <c r="M300" s="123">
        <f t="shared" si="134"/>
        <v>64.013003066009901</v>
      </c>
      <c r="N300" s="123">
        <f t="shared" si="134"/>
        <v>64.797008548564179</v>
      </c>
      <c r="O300" s="123">
        <f t="shared" si="134"/>
        <v>66.847523443322814</v>
      </c>
      <c r="P300" s="123">
        <f t="shared" si="134"/>
        <v>57.325990246954738</v>
      </c>
      <c r="Q300" s="123">
        <f t="shared" si="134"/>
        <v>58.739073810292609</v>
      </c>
      <c r="R300" s="123">
        <f t="shared" ref="R300:V300" si="135">SUM(R301:R302)</f>
        <v>60.133631405894981</v>
      </c>
      <c r="S300" s="123">
        <f t="shared" si="135"/>
        <v>63.34895428284598</v>
      </c>
      <c r="T300" s="123">
        <f t="shared" si="135"/>
        <v>62.591559316982277</v>
      </c>
      <c r="U300" s="123">
        <f t="shared" si="135"/>
        <v>56.446759145083952</v>
      </c>
      <c r="V300" s="123">
        <f t="shared" si="135"/>
        <v>58.653060366357394</v>
      </c>
      <c r="W300" s="123">
        <f t="shared" ref="W300:Y300" si="136">SUM(W301:W302)</f>
        <v>62.631367503695479</v>
      </c>
      <c r="X300" s="123">
        <f t="shared" si="136"/>
        <v>69.268844748514368</v>
      </c>
      <c r="Y300" s="123">
        <f t="shared" si="136"/>
        <v>45.460364308773833</v>
      </c>
      <c r="DA300" s="130" t="s">
        <v>3085</v>
      </c>
    </row>
    <row r="301" spans="1:105" ht="12" customHeight="1" x14ac:dyDescent="0.25">
      <c r="A301" s="97" t="s">
        <v>51</v>
      </c>
      <c r="B301" s="99">
        <v>66.733139919984339</v>
      </c>
      <c r="C301" s="99">
        <v>70.923463356286888</v>
      </c>
      <c r="D301" s="99">
        <v>67.147011209848586</v>
      </c>
      <c r="E301" s="99">
        <v>69.865952345297586</v>
      </c>
      <c r="F301" s="99">
        <v>69.636368503935685</v>
      </c>
      <c r="G301" s="99">
        <v>60.496612240727352</v>
      </c>
      <c r="H301" s="99">
        <v>70.281429762952257</v>
      </c>
      <c r="I301" s="99">
        <v>58.792824853075146</v>
      </c>
      <c r="J301" s="99">
        <v>57.728588249205728</v>
      </c>
      <c r="K301" s="99">
        <v>60.943531830029805</v>
      </c>
      <c r="L301" s="99">
        <v>72.600879844301886</v>
      </c>
      <c r="M301" s="99">
        <v>64.013003066009901</v>
      </c>
      <c r="N301" s="99">
        <v>64.797008548564179</v>
      </c>
      <c r="O301" s="99">
        <v>66.847523443322814</v>
      </c>
      <c r="P301" s="99">
        <v>57.325990246954738</v>
      </c>
      <c r="Q301" s="99">
        <v>58.739073810292609</v>
      </c>
      <c r="R301" s="99">
        <v>60.133631405894981</v>
      </c>
      <c r="S301" s="99">
        <v>63.34895428284598</v>
      </c>
      <c r="T301" s="99">
        <v>62.591559316982277</v>
      </c>
      <c r="U301" s="99">
        <v>56.446759145083952</v>
      </c>
      <c r="V301" s="99">
        <v>58.653060366357394</v>
      </c>
      <c r="W301" s="99">
        <v>62.631367503695479</v>
      </c>
      <c r="X301" s="99">
        <v>69.268844748514368</v>
      </c>
      <c r="Y301" s="99">
        <v>45.460364308773833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2.6413764771866384</v>
      </c>
      <c r="C305" s="123">
        <v>2.6244474507444275</v>
      </c>
      <c r="D305" s="123">
        <v>2.5872987032347177</v>
      </c>
      <c r="E305" s="123">
        <v>2.717376463805834</v>
      </c>
      <c r="F305" s="123">
        <v>2.6988875209033756</v>
      </c>
      <c r="G305" s="123">
        <v>2.5575277890583386</v>
      </c>
      <c r="H305" s="123">
        <v>2.8646186505088997</v>
      </c>
      <c r="I305" s="123">
        <v>2.4652984825817921</v>
      </c>
      <c r="J305" s="123">
        <v>2.3328830098857525</v>
      </c>
      <c r="K305" s="123">
        <v>2.2881287205036704</v>
      </c>
      <c r="L305" s="123">
        <v>2.4387933315128301</v>
      </c>
      <c r="M305" s="123">
        <v>2.3023726244502027</v>
      </c>
      <c r="N305" s="123">
        <v>2.2187282160718236</v>
      </c>
      <c r="O305" s="123">
        <v>2.1959882250889842</v>
      </c>
      <c r="P305" s="123">
        <v>2.2257585641709001</v>
      </c>
      <c r="Q305" s="123">
        <v>2.285480547317436</v>
      </c>
      <c r="R305" s="123">
        <v>2.0020693766491919</v>
      </c>
      <c r="S305" s="123">
        <v>2.1841686880298412</v>
      </c>
      <c r="T305" s="123">
        <v>2.0587874391224044</v>
      </c>
      <c r="U305" s="123">
        <v>1.7859388323604122</v>
      </c>
      <c r="V305" s="123">
        <v>1.8467126947304933</v>
      </c>
      <c r="W305" s="123">
        <v>1.6234670206473427</v>
      </c>
      <c r="X305" s="123">
        <v>1.9102307992951595</v>
      </c>
      <c r="Y305" s="123">
        <v>1.4241618858928624</v>
      </c>
      <c r="DA305" s="130" t="s">
        <v>3090</v>
      </c>
    </row>
    <row r="306" spans="1:105" ht="12" customHeight="1" x14ac:dyDescent="0.25">
      <c r="A306" s="97" t="s">
        <v>143</v>
      </c>
      <c r="B306" s="99">
        <v>10.223088154084413</v>
      </c>
      <c r="C306" s="99">
        <v>10.153300074784942</v>
      </c>
      <c r="D306" s="99">
        <v>9.993240354721415</v>
      </c>
      <c r="E306" s="99">
        <v>10.476145412497139</v>
      </c>
      <c r="F306" s="99">
        <v>10.383339909013946</v>
      </c>
      <c r="G306" s="99">
        <v>9.8246524324973308</v>
      </c>
      <c r="H306" s="99">
        <v>10.995631964921158</v>
      </c>
      <c r="I306" s="99">
        <v>9.4571825809757399</v>
      </c>
      <c r="J306" s="99">
        <v>8.9447252645424964</v>
      </c>
      <c r="K306" s="99">
        <v>8.665283522860177</v>
      </c>
      <c r="L306" s="99">
        <v>9.0424243287799673</v>
      </c>
      <c r="M306" s="99">
        <v>8.2118596753264548</v>
      </c>
      <c r="N306" s="99">
        <v>7.7315910405997199</v>
      </c>
      <c r="O306" s="99">
        <v>7.4998051363974412</v>
      </c>
      <c r="P306" s="99">
        <v>7.5283851760586131</v>
      </c>
      <c r="Q306" s="99">
        <v>7.8259723617530454</v>
      </c>
      <c r="R306" s="99">
        <v>7.2784999030690924</v>
      </c>
      <c r="S306" s="99">
        <v>8.3198433832321044</v>
      </c>
      <c r="T306" s="99">
        <v>8.1990412080969897</v>
      </c>
      <c r="U306" s="99">
        <v>7.2888854868750768</v>
      </c>
      <c r="V306" s="99">
        <v>7.6589303489649811</v>
      </c>
      <c r="W306" s="99">
        <v>6.6939660997472634</v>
      </c>
      <c r="X306" s="99">
        <v>7.5457190745665086</v>
      </c>
      <c r="Y306" s="99">
        <v>5.2639618786128546</v>
      </c>
      <c r="DA306" s="63" t="s">
        <v>3091</v>
      </c>
    </row>
    <row r="307" spans="1:105" ht="12" customHeight="1" x14ac:dyDescent="0.25">
      <c r="A307" s="97" t="s">
        <v>124</v>
      </c>
      <c r="B307" s="99">
        <v>0</v>
      </c>
      <c r="C307" s="99">
        <v>0</v>
      </c>
      <c r="D307" s="99">
        <v>0</v>
      </c>
      <c r="E307" s="99">
        <v>0</v>
      </c>
      <c r="F307" s="99">
        <v>0</v>
      </c>
      <c r="G307" s="99">
        <v>0</v>
      </c>
      <c r="H307" s="99">
        <v>0</v>
      </c>
      <c r="I307" s="99">
        <v>0</v>
      </c>
      <c r="J307" s="99">
        <v>0</v>
      </c>
      <c r="K307" s="99">
        <v>0</v>
      </c>
      <c r="L307" s="99">
        <v>0</v>
      </c>
      <c r="M307" s="99">
        <v>0</v>
      </c>
      <c r="N307" s="99">
        <v>0</v>
      </c>
      <c r="O307" s="99">
        <v>0</v>
      </c>
      <c r="P307" s="99">
        <v>0</v>
      </c>
      <c r="Q307" s="99">
        <v>0</v>
      </c>
      <c r="R307" s="99">
        <v>0</v>
      </c>
      <c r="S307" s="99">
        <v>0</v>
      </c>
      <c r="T307" s="99">
        <v>0</v>
      </c>
      <c r="U307" s="99">
        <v>0</v>
      </c>
      <c r="V307" s="99">
        <v>0</v>
      </c>
      <c r="W307" s="99">
        <v>0</v>
      </c>
      <c r="X307" s="99">
        <v>0</v>
      </c>
      <c r="Y307" s="99">
        <v>0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0.3077048966792918</v>
      </c>
      <c r="C315" s="123">
        <v>0.32411401471097584</v>
      </c>
      <c r="D315" s="123">
        <v>0.28614677351042928</v>
      </c>
      <c r="E315" s="123">
        <v>0.26388369333882844</v>
      </c>
      <c r="F315" s="123">
        <v>0.27123892000331334</v>
      </c>
      <c r="G315" s="123">
        <v>0.19100181892107404</v>
      </c>
      <c r="H315" s="123">
        <v>0.19999984453897721</v>
      </c>
      <c r="I315" s="123">
        <v>0.16074542827067442</v>
      </c>
      <c r="J315" s="123">
        <v>0.13178607459287842</v>
      </c>
      <c r="K315" s="123">
        <v>8.9167041719381376E-2</v>
      </c>
      <c r="L315" s="123">
        <v>0.14800480053903453</v>
      </c>
      <c r="M315" s="123">
        <v>0.18945465068237982</v>
      </c>
      <c r="N315" s="123">
        <v>0.21907247313461037</v>
      </c>
      <c r="O315" s="123">
        <v>0.1848547094720529</v>
      </c>
      <c r="P315" s="123">
        <v>0.24698411979139243</v>
      </c>
      <c r="Q315" s="123">
        <v>0.21371795337471794</v>
      </c>
      <c r="R315" s="123">
        <v>0.15190474014274186</v>
      </c>
      <c r="S315" s="123">
        <v>0.15813226192268673</v>
      </c>
      <c r="T315" s="123">
        <v>0.17743971230551542</v>
      </c>
      <c r="U315" s="123">
        <v>0.15054490961205802</v>
      </c>
      <c r="V315" s="123">
        <v>0.13197145232977714</v>
      </c>
      <c r="W315" s="123">
        <v>6.5781095262851391E-2</v>
      </c>
      <c r="X315" s="123">
        <v>4.9598802508489477E-2</v>
      </c>
      <c r="Y315" s="123">
        <v>5.0989916140317962E-2</v>
      </c>
      <c r="DA315" s="130" t="s">
        <v>3100</v>
      </c>
    </row>
    <row r="316" spans="1:105" ht="12" customHeight="1" x14ac:dyDescent="0.25">
      <c r="A316" s="97" t="s">
        <v>51</v>
      </c>
      <c r="B316" s="99">
        <v>5.0056681417817321</v>
      </c>
      <c r="C316" s="99">
        <v>4.857998122149465</v>
      </c>
      <c r="D316" s="99">
        <v>4.7478644266879675</v>
      </c>
      <c r="E316" s="99">
        <v>5.0080776333861037</v>
      </c>
      <c r="F316" s="99">
        <v>5.0825218741870462</v>
      </c>
      <c r="G316" s="99">
        <v>4.7078956492624151</v>
      </c>
      <c r="H316" s="99">
        <v>5.6771323307702692</v>
      </c>
      <c r="I316" s="99">
        <v>4.5139704780436967</v>
      </c>
      <c r="J316" s="99">
        <v>4.6335584481160641</v>
      </c>
      <c r="K316" s="99">
        <v>4.984756765121241</v>
      </c>
      <c r="L316" s="99">
        <v>5.4937526114648882</v>
      </c>
      <c r="M316" s="99">
        <v>5.0707324046029258</v>
      </c>
      <c r="N316" s="99">
        <v>4.893665102792383</v>
      </c>
      <c r="O316" s="99">
        <v>4.7593330279231871</v>
      </c>
      <c r="P316" s="99">
        <v>4.642946204595078</v>
      </c>
      <c r="Q316" s="99">
        <v>4.8324023773364599</v>
      </c>
      <c r="R316" s="99">
        <v>3.9699722510431683</v>
      </c>
      <c r="S316" s="99">
        <v>4.5201909413820101</v>
      </c>
      <c r="T316" s="99">
        <v>4.7417910103033316</v>
      </c>
      <c r="U316" s="99">
        <v>4.8981274258788599</v>
      </c>
      <c r="V316" s="99">
        <v>4.4554027320615344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3.1559743700197114</v>
      </c>
      <c r="C317" s="99">
        <v>3.4183742369512591</v>
      </c>
      <c r="D317" s="99">
        <v>3.1924584097350857</v>
      </c>
      <c r="E317" s="99">
        <v>3.1438169002136367</v>
      </c>
      <c r="F317" s="99">
        <v>3.6817545092281696</v>
      </c>
      <c r="G317" s="99">
        <v>2.87272846439769</v>
      </c>
      <c r="H317" s="99">
        <v>3.4480654254383474</v>
      </c>
      <c r="I317" s="99">
        <v>3.4938633630448712</v>
      </c>
      <c r="J317" s="99">
        <v>2.7367681303487283</v>
      </c>
      <c r="K317" s="99">
        <v>0.8181132851986086</v>
      </c>
      <c r="L317" s="99">
        <v>2.7607822721538531</v>
      </c>
      <c r="M317" s="99">
        <v>3.5705991381472142</v>
      </c>
      <c r="N317" s="99">
        <v>3.6578504365499955</v>
      </c>
      <c r="O317" s="99">
        <v>2.661207989182341</v>
      </c>
      <c r="P317" s="99">
        <v>3.904946011020078</v>
      </c>
      <c r="Q317" s="99">
        <v>3.2068398147901167</v>
      </c>
      <c r="R317" s="99">
        <v>2.4732081521242502</v>
      </c>
      <c r="S317" s="99">
        <v>2.5672848680895428</v>
      </c>
      <c r="T317" s="99">
        <v>3.1272185440030373</v>
      </c>
      <c r="U317" s="99">
        <v>2.7399717421065866</v>
      </c>
      <c r="V317" s="99">
        <v>3.2899985549392028</v>
      </c>
      <c r="W317" s="99">
        <v>2.8036224924947364</v>
      </c>
      <c r="X317" s="99">
        <v>2.364520743331461</v>
      </c>
      <c r="Y317" s="99">
        <v>2.6109051025613148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11.57799402582549</v>
      </c>
      <c r="D322" s="117">
        <f t="shared" si="138"/>
        <v>14.656310932107839</v>
      </c>
      <c r="E322" s="117">
        <f t="shared" si="138"/>
        <v>16.251767321537528</v>
      </c>
      <c r="F322" s="117">
        <f t="shared" si="138"/>
        <v>24.285684908087891</v>
      </c>
      <c r="G322" s="117">
        <f t="shared" si="138"/>
        <v>14.79490305885386</v>
      </c>
      <c r="H322" s="117">
        <f t="shared" si="138"/>
        <v>27.388671088583902</v>
      </c>
      <c r="I322" s="117">
        <f t="shared" si="138"/>
        <v>14.489753057643002</v>
      </c>
      <c r="J322" s="117">
        <f t="shared" si="138"/>
        <v>34.912967874492296</v>
      </c>
      <c r="K322" s="117">
        <f t="shared" si="138"/>
        <v>42.714076030319255</v>
      </c>
      <c r="L322" s="117">
        <f t="shared" si="138"/>
        <v>62.102402491858079</v>
      </c>
      <c r="M322" s="117">
        <f t="shared" si="138"/>
        <v>49.517276789061263</v>
      </c>
      <c r="N322" s="117">
        <f t="shared" si="138"/>
        <v>44.082870233156115</v>
      </c>
      <c r="O322" s="117">
        <f t="shared" si="138"/>
        <v>32.908813130176775</v>
      </c>
      <c r="P322" s="117">
        <f t="shared" si="138"/>
        <v>1.034017741005993</v>
      </c>
      <c r="Q322" s="117">
        <f t="shared" si="138"/>
        <v>1.540083259798908</v>
      </c>
      <c r="R322" s="117">
        <f t="shared" ref="R322:V322" si="139">R323+R326+R328+R338</f>
        <v>3.2794803678854758</v>
      </c>
      <c r="S322" s="117">
        <f t="shared" si="139"/>
        <v>6.5068330118861848</v>
      </c>
      <c r="T322" s="117">
        <f t="shared" si="139"/>
        <v>3.8292276122644289</v>
      </c>
      <c r="U322" s="117">
        <f t="shared" si="139"/>
        <v>0</v>
      </c>
      <c r="V322" s="117">
        <f t="shared" si="139"/>
        <v>5.1364081912602293</v>
      </c>
      <c r="W322" s="117">
        <f t="shared" ref="W322:Y322" si="140">W323+W326+W328+W338</f>
        <v>7.8862026937673795</v>
      </c>
      <c r="X322" s="117">
        <f t="shared" si="140"/>
        <v>7.9210358699790833</v>
      </c>
      <c r="Y322" s="117">
        <f t="shared" si="140"/>
        <v>8.8246004496992665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9.7406202585226467</v>
      </c>
      <c r="D323" s="122">
        <f t="shared" si="141"/>
        <v>12.220011812341051</v>
      </c>
      <c r="E323" s="122">
        <f t="shared" si="141"/>
        <v>13.578814166579024</v>
      </c>
      <c r="F323" s="122">
        <f t="shared" si="141"/>
        <v>20.280832831858081</v>
      </c>
      <c r="G323" s="122">
        <f t="shared" si="141"/>
        <v>12.034591152498017</v>
      </c>
      <c r="H323" s="122">
        <f t="shared" si="141"/>
        <v>22.734713808105901</v>
      </c>
      <c r="I323" s="122">
        <f t="shared" si="141"/>
        <v>11.790718858089516</v>
      </c>
      <c r="J323" s="122">
        <f t="shared" si="141"/>
        <v>28.429111280675794</v>
      </c>
      <c r="K323" s="122">
        <f t="shared" si="141"/>
        <v>35.238434922163314</v>
      </c>
      <c r="L323" s="122">
        <f t="shared" si="141"/>
        <v>52.590904233095536</v>
      </c>
      <c r="M323" s="122">
        <f t="shared" si="141"/>
        <v>41.745136122656184</v>
      </c>
      <c r="N323" s="122">
        <f t="shared" si="141"/>
        <v>37.256837044724122</v>
      </c>
      <c r="O323" s="122">
        <f t="shared" si="141"/>
        <v>28.027507194550232</v>
      </c>
      <c r="P323" s="122">
        <f t="shared" si="141"/>
        <v>0.86171902037561643</v>
      </c>
      <c r="Q323" s="122">
        <f t="shared" si="141"/>
        <v>1.2767628669036812</v>
      </c>
      <c r="R323" s="122">
        <f t="shared" ref="R323:V323" si="142">SUM(R324:R325)</f>
        <v>2.7038002727061259</v>
      </c>
      <c r="S323" s="122">
        <f t="shared" si="142"/>
        <v>5.3190487926840762</v>
      </c>
      <c r="T323" s="122">
        <f t="shared" si="142"/>
        <v>3.0950696254188932</v>
      </c>
      <c r="U323" s="122">
        <f t="shared" si="142"/>
        <v>0</v>
      </c>
      <c r="V323" s="122">
        <f t="shared" si="142"/>
        <v>3.9413845731554393</v>
      </c>
      <c r="W323" s="122">
        <f t="shared" ref="W323:Y323" si="143">SUM(W324:W325)</f>
        <v>5.9522389043235364</v>
      </c>
      <c r="X323" s="122">
        <f t="shared" si="143"/>
        <v>5.948803989173725</v>
      </c>
      <c r="Y323" s="122">
        <f t="shared" si="143"/>
        <v>5.5057583392176408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9.6914939061027869</v>
      </c>
      <c r="D324" s="98">
        <v>12.159979624790379</v>
      </c>
      <c r="E324" s="98">
        <v>13.512294529248425</v>
      </c>
      <c r="F324" s="98">
        <v>20.182888551133413</v>
      </c>
      <c r="G324" s="98">
        <v>11.977104757503341</v>
      </c>
      <c r="H324" s="98">
        <v>22.625969119100542</v>
      </c>
      <c r="I324" s="98">
        <v>11.736206029185194</v>
      </c>
      <c r="J324" s="98">
        <v>28.298137798684827</v>
      </c>
      <c r="K324" s="98">
        <v>35.075792242271959</v>
      </c>
      <c r="L324" s="98">
        <v>52.341795175210805</v>
      </c>
      <c r="M324" s="98">
        <v>41.55678773027924</v>
      </c>
      <c r="N324" s="98">
        <v>37.085894012239059</v>
      </c>
      <c r="O324" s="98">
        <v>27.898219762080675</v>
      </c>
      <c r="P324" s="98">
        <v>0.85788719085431953</v>
      </c>
      <c r="Q324" s="98">
        <v>1.2709542282760793</v>
      </c>
      <c r="R324" s="98">
        <v>2.6911296819038277</v>
      </c>
      <c r="S324" s="98">
        <v>5.2933417612413765</v>
      </c>
      <c r="T324" s="98">
        <v>3.079809905308359</v>
      </c>
      <c r="U324" s="98">
        <v>0</v>
      </c>
      <c r="V324" s="98">
        <v>3.9208565518341487</v>
      </c>
      <c r="W324" s="98">
        <v>5.9209959738935716</v>
      </c>
      <c r="X324" s="98">
        <v>5.9177677006986054</v>
      </c>
      <c r="Y324" s="98">
        <v>5.4772081118748313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4.9126352419860561E-2</v>
      </c>
      <c r="D325" s="98">
        <v>6.0032187550670711E-2</v>
      </c>
      <c r="E325" s="98">
        <v>6.6519637330597944E-2</v>
      </c>
      <c r="F325" s="98">
        <v>9.7944280724668292E-2</v>
      </c>
      <c r="G325" s="98">
        <v>5.7486394994676684E-2</v>
      </c>
      <c r="H325" s="98">
        <v>0.10874468900536038</v>
      </c>
      <c r="I325" s="98">
        <v>5.4512828904322422E-2</v>
      </c>
      <c r="J325" s="98">
        <v>0.13097348199096681</v>
      </c>
      <c r="K325" s="98">
        <v>0.16264267989135592</v>
      </c>
      <c r="L325" s="98">
        <v>0.24910905788473203</v>
      </c>
      <c r="M325" s="98">
        <v>0.18834839237694267</v>
      </c>
      <c r="N325" s="98">
        <v>0.17094303248506415</v>
      </c>
      <c r="O325" s="98">
        <v>0.12928743246955637</v>
      </c>
      <c r="P325" s="98">
        <v>3.8318295212969055E-3</v>
      </c>
      <c r="Q325" s="98">
        <v>5.8086386276020177E-3</v>
      </c>
      <c r="R325" s="98">
        <v>1.2670590802298033E-2</v>
      </c>
      <c r="S325" s="98">
        <v>2.570703144269974E-2</v>
      </c>
      <c r="T325" s="98">
        <v>1.525972011053444E-2</v>
      </c>
      <c r="U325" s="98">
        <v>0</v>
      </c>
      <c r="V325" s="98">
        <v>2.0528021321290831E-2</v>
      </c>
      <c r="W325" s="98">
        <v>3.1242930429964896E-2</v>
      </c>
      <c r="X325" s="98">
        <v>3.1036288475119293E-2</v>
      </c>
      <c r="Y325" s="98">
        <v>2.8550227342809896E-2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0</v>
      </c>
      <c r="E326" s="122">
        <f t="shared" si="144"/>
        <v>1.2668490878723604E-3</v>
      </c>
      <c r="F326" s="122">
        <f t="shared" si="144"/>
        <v>3.9384359189277851E-3</v>
      </c>
      <c r="G326" s="122">
        <f t="shared" si="144"/>
        <v>3.3873824258576712E-3</v>
      </c>
      <c r="H326" s="122">
        <f t="shared" si="144"/>
        <v>6.4293869828400746E-3</v>
      </c>
      <c r="I326" s="122">
        <f t="shared" si="144"/>
        <v>3.7724220638161547E-3</v>
      </c>
      <c r="J326" s="122">
        <f t="shared" si="144"/>
        <v>8.2717356900949782E-3</v>
      </c>
      <c r="K326" s="122">
        <f t="shared" si="144"/>
        <v>1.2499611876271055E-2</v>
      </c>
      <c r="L326" s="122">
        <f t="shared" si="144"/>
        <v>1.9941814924040902E-2</v>
      </c>
      <c r="M326" s="122">
        <f t="shared" si="144"/>
        <v>1.7155944864394135E-2</v>
      </c>
      <c r="N326" s="122">
        <f t="shared" si="144"/>
        <v>1.7076852040716718E-2</v>
      </c>
      <c r="O326" s="122">
        <f t="shared" si="144"/>
        <v>1.8333971581494649E-2</v>
      </c>
      <c r="P326" s="122">
        <f t="shared" si="144"/>
        <v>5.7037274886383973E-4</v>
      </c>
      <c r="Q326" s="122">
        <f t="shared" si="144"/>
        <v>2.1245237606621883E-3</v>
      </c>
      <c r="R326" s="122">
        <f t="shared" si="144"/>
        <v>5.7405416368212659E-3</v>
      </c>
      <c r="S326" s="122">
        <f t="shared" si="144"/>
        <v>1.3239373603100095E-2</v>
      </c>
      <c r="T326" s="122">
        <f t="shared" si="144"/>
        <v>9.061053616074172E-3</v>
      </c>
      <c r="U326" s="122">
        <f t="shared" si="144"/>
        <v>0</v>
      </c>
      <c r="V326" s="122">
        <f t="shared" si="144"/>
        <v>1.2210594776911688E-2</v>
      </c>
      <c r="W326" s="122">
        <f t="shared" si="144"/>
        <v>1.3305724137659295E-2</v>
      </c>
      <c r="X326" s="122">
        <f t="shared" si="144"/>
        <v>1.0925744542157501E-2</v>
      </c>
      <c r="Y326" s="122">
        <f t="shared" si="144"/>
        <v>1.2493036535447822E-2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0</v>
      </c>
      <c r="E327" s="98">
        <v>1.2668490878723604E-3</v>
      </c>
      <c r="F327" s="98">
        <v>3.9384359189277851E-3</v>
      </c>
      <c r="G327" s="98">
        <v>3.3873824258576712E-3</v>
      </c>
      <c r="H327" s="98">
        <v>6.4293869828400746E-3</v>
      </c>
      <c r="I327" s="98">
        <v>3.7724220638161547E-3</v>
      </c>
      <c r="J327" s="98">
        <v>8.2717356900949782E-3</v>
      </c>
      <c r="K327" s="98">
        <v>1.2499611876271055E-2</v>
      </c>
      <c r="L327" s="98">
        <v>1.9941814924040902E-2</v>
      </c>
      <c r="M327" s="98">
        <v>1.7155944864394135E-2</v>
      </c>
      <c r="N327" s="98">
        <v>1.7076852040716718E-2</v>
      </c>
      <c r="O327" s="98">
        <v>1.8333971581494649E-2</v>
      </c>
      <c r="P327" s="98">
        <v>5.7037274886383973E-4</v>
      </c>
      <c r="Q327" s="98">
        <v>2.1245237606621883E-3</v>
      </c>
      <c r="R327" s="98">
        <v>5.7405416368212659E-3</v>
      </c>
      <c r="S327" s="98">
        <v>1.3239373603100095E-2</v>
      </c>
      <c r="T327" s="98">
        <v>9.061053616074172E-3</v>
      </c>
      <c r="U327" s="98">
        <v>0</v>
      </c>
      <c r="V327" s="98">
        <v>1.2210594776911688E-2</v>
      </c>
      <c r="W327" s="98">
        <v>1.3305724137659295E-2</v>
      </c>
      <c r="X327" s="98">
        <v>1.0925744542157501E-2</v>
      </c>
      <c r="Y327" s="98">
        <v>1.2493036535447822E-2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1.3065494198821033</v>
      </c>
      <c r="D328" s="122">
        <v>1.743156821663963</v>
      </c>
      <c r="E328" s="122">
        <v>1.8974962308703207</v>
      </c>
      <c r="F328" s="122">
        <v>2.8480114214791028</v>
      </c>
      <c r="G328" s="122">
        <v>1.9617759521024809</v>
      </c>
      <c r="H328" s="122">
        <v>3.2665300449736834</v>
      </c>
      <c r="I328" s="122">
        <v>1.9258675734792181</v>
      </c>
      <c r="J328" s="122">
        <v>4.4860716174262567</v>
      </c>
      <c r="K328" s="122">
        <v>5.0679160414900828</v>
      </c>
      <c r="L328" s="122">
        <v>6.3470002032347175</v>
      </c>
      <c r="M328" s="122">
        <v>5.1872527543017526</v>
      </c>
      <c r="N328" s="122">
        <v>4.405785595881988</v>
      </c>
      <c r="O328" s="122">
        <v>3.1276657843270037</v>
      </c>
      <c r="P328" s="122">
        <v>0.11535498117608155</v>
      </c>
      <c r="Q328" s="122">
        <v>0.17295073848182108</v>
      </c>
      <c r="R328" s="122">
        <v>0.37831918533772546</v>
      </c>
      <c r="S328" s="122">
        <v>0.79475157223420134</v>
      </c>
      <c r="T328" s="122">
        <v>0.49617452888204305</v>
      </c>
      <c r="U328" s="122">
        <v>0</v>
      </c>
      <c r="V328" s="122">
        <v>0.81355422631033136</v>
      </c>
      <c r="W328" s="122">
        <v>1.2090598891241269</v>
      </c>
      <c r="X328" s="122">
        <v>1.2917820265138187</v>
      </c>
      <c r="Y328" s="122">
        <v>2.0381969250493883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1.101107473151092E-2</v>
      </c>
      <c r="D329" s="98">
        <v>2.5781047440991089E-2</v>
      </c>
      <c r="E329" s="98">
        <v>3.3724062288958516E-2</v>
      </c>
      <c r="F329" s="98">
        <v>7.8456060409551956E-2</v>
      </c>
      <c r="G329" s="98">
        <v>3.8617473221656991E-2</v>
      </c>
      <c r="H329" s="98">
        <v>0.12045247585066579</v>
      </c>
      <c r="I329" s="98">
        <v>6.1792788329014678E-2</v>
      </c>
      <c r="J329" s="98">
        <v>1.0089794650831911</v>
      </c>
      <c r="K329" s="98">
        <v>0.93263803302464077</v>
      </c>
      <c r="L329" s="98">
        <v>1.3308917500897104</v>
      </c>
      <c r="M329" s="98">
        <v>1.2576975515182833</v>
      </c>
      <c r="N329" s="98">
        <v>0.98600353383511852</v>
      </c>
      <c r="O329" s="98">
        <v>0.61635549726537309</v>
      </c>
      <c r="P329" s="98">
        <v>2.7732681418250428E-3</v>
      </c>
      <c r="Q329" s="98">
        <v>9.75146469148464E-3</v>
      </c>
      <c r="R329" s="98">
        <v>2.7936364862005986E-2</v>
      </c>
      <c r="S329" s="98">
        <v>6.0124621199162398E-2</v>
      </c>
      <c r="T329" s="98">
        <v>5.1815813190872514E-2</v>
      </c>
      <c r="U329" s="98">
        <v>0</v>
      </c>
      <c r="V329" s="98">
        <v>0.10640979198882261</v>
      </c>
      <c r="W329" s="98">
        <v>0.18623967522527607</v>
      </c>
      <c r="X329" s="98">
        <v>0.19184173407192304</v>
      </c>
      <c r="Y329" s="98">
        <v>0.29946236980384811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</v>
      </c>
      <c r="D330" s="98">
        <v>0</v>
      </c>
      <c r="E330" s="98">
        <v>0</v>
      </c>
      <c r="F330" s="98">
        <v>0</v>
      </c>
      <c r="G330" s="98">
        <v>0</v>
      </c>
      <c r="H330" s="98">
        <v>0</v>
      </c>
      <c r="I330" s="98">
        <v>0</v>
      </c>
      <c r="J330" s="98">
        <v>0</v>
      </c>
      <c r="K330" s="98">
        <v>0</v>
      </c>
      <c r="L330" s="98">
        <v>0</v>
      </c>
      <c r="M330" s="98">
        <v>0</v>
      </c>
      <c r="N330" s="98">
        <v>0</v>
      </c>
      <c r="O330" s="98">
        <v>0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1.2955383451505924</v>
      </c>
      <c r="D334" s="101">
        <v>1.7173757742229718</v>
      </c>
      <c r="E334" s="101">
        <v>1.6900410988672245</v>
      </c>
      <c r="F334" s="101">
        <v>2.7366634695113272</v>
      </c>
      <c r="G334" s="101">
        <v>1.8975448116321685</v>
      </c>
      <c r="H334" s="101">
        <v>3.0636492509614546</v>
      </c>
      <c r="I334" s="101">
        <v>1.7566335381878952</v>
      </c>
      <c r="J334" s="101">
        <v>3.2434033555267789</v>
      </c>
      <c r="K334" s="101">
        <v>3.7287075940578887</v>
      </c>
      <c r="L334" s="101">
        <v>4.4181016019342074</v>
      </c>
      <c r="M334" s="101">
        <v>3.4906771799705067</v>
      </c>
      <c r="N334" s="101">
        <v>3.1427526321051467</v>
      </c>
      <c r="O334" s="101">
        <v>2.3208063712208555</v>
      </c>
      <c r="P334" s="101">
        <v>0.10060719545558519</v>
      </c>
      <c r="Q334" s="101">
        <v>0.14926328737822597</v>
      </c>
      <c r="R334" s="101">
        <v>0.3155387846234593</v>
      </c>
      <c r="S334" s="101">
        <v>0.65412850064476991</v>
      </c>
      <c r="T334" s="101">
        <v>0.39060867583110004</v>
      </c>
      <c r="U334" s="101">
        <v>0</v>
      </c>
      <c r="V334" s="101">
        <v>0.64191070938167105</v>
      </c>
      <c r="W334" s="101">
        <v>0.91386491809438497</v>
      </c>
      <c r="X334" s="101">
        <v>0.87480108181953375</v>
      </c>
      <c r="Y334" s="101">
        <v>1.4820037461731066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0</v>
      </c>
      <c r="D335" s="104">
        <v>0</v>
      </c>
      <c r="E335" s="104">
        <v>0.17373106971413774</v>
      </c>
      <c r="F335" s="104">
        <v>3.2891891558223384E-2</v>
      </c>
      <c r="G335" s="104">
        <v>2.5613667248655388E-2</v>
      </c>
      <c r="H335" s="104">
        <v>8.2428318161562902E-2</v>
      </c>
      <c r="I335" s="104">
        <v>0.10744124696230817</v>
      </c>
      <c r="J335" s="104">
        <v>0.23368879681628629</v>
      </c>
      <c r="K335" s="104">
        <v>0.40657041440755332</v>
      </c>
      <c r="L335" s="104">
        <v>0.59800685121079944</v>
      </c>
      <c r="M335" s="104">
        <v>0.4388780228129634</v>
      </c>
      <c r="N335" s="104">
        <v>0.27702942994172286</v>
      </c>
      <c r="O335" s="104">
        <v>0.19050391584077511</v>
      </c>
      <c r="P335" s="104">
        <v>1.1974517578671306E-2</v>
      </c>
      <c r="Q335" s="104">
        <v>1.3935986412110472E-2</v>
      </c>
      <c r="R335" s="104">
        <v>3.484403585226014E-2</v>
      </c>
      <c r="S335" s="104">
        <v>8.0498450390269038E-2</v>
      </c>
      <c r="T335" s="104">
        <v>5.3750039860070514E-2</v>
      </c>
      <c r="U335" s="104">
        <v>0</v>
      </c>
      <c r="V335" s="104">
        <v>6.5233724939837728E-2</v>
      </c>
      <c r="W335" s="104">
        <v>0.10895529580446603</v>
      </c>
      <c r="X335" s="104">
        <v>0.22513921062236197</v>
      </c>
      <c r="Y335" s="104">
        <v>0.25673080907243373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0</v>
      </c>
      <c r="D336" s="98">
        <v>0</v>
      </c>
      <c r="E336" s="98">
        <v>0.10599999448278979</v>
      </c>
      <c r="F336" s="98">
        <v>2.0157782630725547E-2</v>
      </c>
      <c r="G336" s="98">
        <v>1.5271926473801586E-2</v>
      </c>
      <c r="H336" s="98">
        <v>5.079235295931199E-2</v>
      </c>
      <c r="I336" s="98">
        <v>6.5338615649084664E-2</v>
      </c>
      <c r="J336" s="98">
        <v>0.13986309220289031</v>
      </c>
      <c r="K336" s="98">
        <v>0.24598477820989653</v>
      </c>
      <c r="L336" s="98">
        <v>0.35482598666526932</v>
      </c>
      <c r="M336" s="98">
        <v>0.23771934214388449</v>
      </c>
      <c r="N336" s="98">
        <v>0.14579866017215362</v>
      </c>
      <c r="O336" s="98">
        <v>9.7145729553089089E-2</v>
      </c>
      <c r="P336" s="98">
        <v>6.3612053597569031E-3</v>
      </c>
      <c r="Q336" s="98">
        <v>6.9257461310624699E-3</v>
      </c>
      <c r="R336" s="98">
        <v>1.6735877886762833E-2</v>
      </c>
      <c r="S336" s="98">
        <v>3.9428134277691922E-2</v>
      </c>
      <c r="T336" s="98">
        <v>2.6658100121248772E-2</v>
      </c>
      <c r="U336" s="98">
        <v>0</v>
      </c>
      <c r="V336" s="98">
        <v>3.3475528691558322E-2</v>
      </c>
      <c r="W336" s="98">
        <v>5.0207146649456205E-2</v>
      </c>
      <c r="X336" s="98">
        <v>0.10952649708801332</v>
      </c>
      <c r="Y336" s="98">
        <v>0.11043592927418783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0</v>
      </c>
      <c r="D337" s="98">
        <v>0</v>
      </c>
      <c r="E337" s="98">
        <v>6.7731075231347943E-2</v>
      </c>
      <c r="F337" s="98">
        <v>1.2734108927497835E-2</v>
      </c>
      <c r="G337" s="98">
        <v>1.0341740774853799E-2</v>
      </c>
      <c r="H337" s="98">
        <v>3.1635965202250912E-2</v>
      </c>
      <c r="I337" s="98">
        <v>4.2102631313223504E-2</v>
      </c>
      <c r="J337" s="98">
        <v>9.3825704613395969E-2</v>
      </c>
      <c r="K337" s="98">
        <v>0.16058563619765678</v>
      </c>
      <c r="L337" s="98">
        <v>0.24318086454553006</v>
      </c>
      <c r="M337" s="98">
        <v>0.20115868066907888</v>
      </c>
      <c r="N337" s="98">
        <v>0.13123076976956924</v>
      </c>
      <c r="O337" s="98">
        <v>9.3358186287686024E-2</v>
      </c>
      <c r="P337" s="98">
        <v>5.6133122189144019E-3</v>
      </c>
      <c r="Q337" s="98">
        <v>7.0102402810480009E-3</v>
      </c>
      <c r="R337" s="98">
        <v>1.8108157965497307E-2</v>
      </c>
      <c r="S337" s="98">
        <v>4.1070316112577117E-2</v>
      </c>
      <c r="T337" s="98">
        <v>2.7091939738821746E-2</v>
      </c>
      <c r="U337" s="98">
        <v>0</v>
      </c>
      <c r="V337" s="98">
        <v>3.1758196248279413E-2</v>
      </c>
      <c r="W337" s="98">
        <v>5.8748149155009817E-2</v>
      </c>
      <c r="X337" s="98">
        <v>0.11561271353434867</v>
      </c>
      <c r="Y337" s="98">
        <v>0.14629487979824593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0.53082434742073947</v>
      </c>
      <c r="D338" s="122">
        <v>0.69314229810282502</v>
      </c>
      <c r="E338" s="122">
        <v>0.77419007500031167</v>
      </c>
      <c r="F338" s="122">
        <v>1.1529022188317783</v>
      </c>
      <c r="G338" s="122">
        <v>0.79514857182750354</v>
      </c>
      <c r="H338" s="122">
        <v>1.3809978485214727</v>
      </c>
      <c r="I338" s="122">
        <v>0.769394204010452</v>
      </c>
      <c r="J338" s="122">
        <v>1.9895132407001472</v>
      </c>
      <c r="K338" s="122">
        <v>2.3952254547895873</v>
      </c>
      <c r="L338" s="122">
        <v>3.1445562406037806</v>
      </c>
      <c r="M338" s="122">
        <v>2.5677319672389345</v>
      </c>
      <c r="N338" s="122">
        <v>2.4031707405092906</v>
      </c>
      <c r="O338" s="122">
        <v>1.7353061797180467</v>
      </c>
      <c r="P338" s="122">
        <v>5.6373366705431235E-2</v>
      </c>
      <c r="Q338" s="122">
        <v>8.8245130652743725E-2</v>
      </c>
      <c r="R338" s="122">
        <v>0.19162036820480283</v>
      </c>
      <c r="S338" s="122">
        <v>0.37979327336480706</v>
      </c>
      <c r="T338" s="122">
        <v>0.22892240434741842</v>
      </c>
      <c r="U338" s="122">
        <v>0</v>
      </c>
      <c r="V338" s="122">
        <v>0.36925879701754644</v>
      </c>
      <c r="W338" s="122">
        <v>0.71159817618205701</v>
      </c>
      <c r="X338" s="122">
        <v>0.66952410974938326</v>
      </c>
      <c r="Y338" s="122">
        <v>1.2681521488967897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9.4917438229485799E-4</v>
      </c>
      <c r="D339" s="98">
        <v>1.5214491612449189E-3</v>
      </c>
      <c r="E339" s="98">
        <v>1.8753638193476129E-3</v>
      </c>
      <c r="F339" s="98">
        <v>3.6527196982228134E-3</v>
      </c>
      <c r="G339" s="98">
        <v>2.216519869021355E-3</v>
      </c>
      <c r="H339" s="98">
        <v>6.1332933004107923E-3</v>
      </c>
      <c r="I339" s="98">
        <v>1.2417626406235861E-3</v>
      </c>
      <c r="J339" s="98">
        <v>2.2622110912244878E-2</v>
      </c>
      <c r="K339" s="98">
        <v>2.6383599406009001E-2</v>
      </c>
      <c r="L339" s="98">
        <v>3.3677613368484668E-2</v>
      </c>
      <c r="M339" s="98">
        <v>2.4749490107998286E-2</v>
      </c>
      <c r="N339" s="98">
        <v>1.556528471124068E-2</v>
      </c>
      <c r="O339" s="98">
        <v>1.0258393637570673E-2</v>
      </c>
      <c r="P339" s="98">
        <v>2.758097970475301E-4</v>
      </c>
      <c r="Q339" s="98">
        <v>2.8977611168820599E-4</v>
      </c>
      <c r="R339" s="98">
        <v>5.596672154058748E-4</v>
      </c>
      <c r="S339" s="98">
        <v>3.0220888937865188E-3</v>
      </c>
      <c r="T339" s="98">
        <v>2.3279615536603089E-3</v>
      </c>
      <c r="U339" s="98">
        <v>0</v>
      </c>
      <c r="V339" s="98">
        <v>4.6280946607275001E-4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5.2045664811423586E-2</v>
      </c>
      <c r="D340" s="98">
        <v>2.6509448991160697E-2</v>
      </c>
      <c r="E340" s="98">
        <v>2.5582923301491624E-2</v>
      </c>
      <c r="F340" s="98">
        <v>5.5308224689017589E-2</v>
      </c>
      <c r="G340" s="98">
        <v>1.2839150637059624E-2</v>
      </c>
      <c r="H340" s="98">
        <v>6.0097869199402382E-2</v>
      </c>
      <c r="I340" s="98">
        <v>8.8555150584112836E-4</v>
      </c>
      <c r="J340" s="98">
        <v>3.4457156461565878E-2</v>
      </c>
      <c r="K340" s="98">
        <v>2.7868423655601403E-2</v>
      </c>
      <c r="L340" s="98">
        <v>9.2034750340828392E-2</v>
      </c>
      <c r="M340" s="98">
        <v>0.23214005894683878</v>
      </c>
      <c r="N340" s="98">
        <v>0.24454007266257036</v>
      </c>
      <c r="O340" s="98">
        <v>7.971459762024391E-2</v>
      </c>
      <c r="P340" s="98">
        <v>4.5845905580609797E-3</v>
      </c>
      <c r="Q340" s="98">
        <v>1.5552046792240151E-3</v>
      </c>
      <c r="R340" s="98">
        <v>2.2553953078706976E-4</v>
      </c>
      <c r="S340" s="98">
        <v>1.1023551292442414E-2</v>
      </c>
      <c r="T340" s="98">
        <v>1.3788095716755509E-2</v>
      </c>
      <c r="U340" s="98">
        <v>0</v>
      </c>
      <c r="V340" s="98">
        <v>1.9071613918966564E-2</v>
      </c>
      <c r="W340" s="98">
        <v>1.3364596022283693E-3</v>
      </c>
      <c r="X340" s="98">
        <v>1.6744560889546197E-3</v>
      </c>
      <c r="Y340" s="98">
        <v>2.9949381218983303E-3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0.47782950822702103</v>
      </c>
      <c r="D341" s="33">
        <v>0.66511139995041946</v>
      </c>
      <c r="E341" s="33">
        <v>0.74673178787947248</v>
      </c>
      <c r="F341" s="33">
        <v>1.093941274444538</v>
      </c>
      <c r="G341" s="33">
        <v>0.7800929013214225</v>
      </c>
      <c r="H341" s="33">
        <v>1.3147666860216596</v>
      </c>
      <c r="I341" s="33">
        <v>0.76726688986398728</v>
      </c>
      <c r="J341" s="33">
        <v>1.9324339733263365</v>
      </c>
      <c r="K341" s="33">
        <v>2.3409734317279769</v>
      </c>
      <c r="L341" s="33">
        <v>3.0188438768944676</v>
      </c>
      <c r="M341" s="33">
        <v>2.3108424181840972</v>
      </c>
      <c r="N341" s="33">
        <v>2.1430653831354798</v>
      </c>
      <c r="O341" s="33">
        <v>1.645333188460232</v>
      </c>
      <c r="P341" s="33">
        <v>5.1512966350322723E-2</v>
      </c>
      <c r="Q341" s="33">
        <v>8.6400149861831504E-2</v>
      </c>
      <c r="R341" s="33">
        <v>0.19083516145860988</v>
      </c>
      <c r="S341" s="33">
        <v>0.36574763317857811</v>
      </c>
      <c r="T341" s="33">
        <v>0.21280634707700261</v>
      </c>
      <c r="U341" s="33">
        <v>0</v>
      </c>
      <c r="V341" s="33">
        <v>0.34972437363250714</v>
      </c>
      <c r="W341" s="33">
        <v>0.71026171657982862</v>
      </c>
      <c r="X341" s="33">
        <v>0.66784965366042859</v>
      </c>
      <c r="Y341" s="33">
        <v>1.2651572107748914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6.9623596738881419</v>
      </c>
      <c r="D343" s="117">
        <f t="shared" si="145"/>
        <v>8.8815487054490294</v>
      </c>
      <c r="E343" s="117">
        <f t="shared" si="145"/>
        <v>9.9454012182402707</v>
      </c>
      <c r="F343" s="117">
        <f t="shared" si="145"/>
        <v>14.931142790512506</v>
      </c>
      <c r="G343" s="117">
        <f t="shared" si="145"/>
        <v>9.1807399890612711</v>
      </c>
      <c r="H343" s="117">
        <f t="shared" si="145"/>
        <v>17.108476580233035</v>
      </c>
      <c r="I343" s="117">
        <f t="shared" si="145"/>
        <v>9.1391989579353297</v>
      </c>
      <c r="J343" s="117">
        <f t="shared" si="145"/>
        <v>22.210944896505861</v>
      </c>
      <c r="K343" s="117">
        <f t="shared" si="145"/>
        <v>27.41215688224316</v>
      </c>
      <c r="L343" s="117">
        <f t="shared" si="145"/>
        <v>40.160393113889285</v>
      </c>
      <c r="M343" s="117">
        <f t="shared" si="145"/>
        <v>32.28157357326792</v>
      </c>
      <c r="N343" s="117">
        <f t="shared" si="145"/>
        <v>28.980054561273153</v>
      </c>
      <c r="O343" s="117">
        <f t="shared" si="145"/>
        <v>21.843282066822599</v>
      </c>
      <c r="P343" s="117">
        <f t="shared" si="145"/>
        <v>0.69339060147250964</v>
      </c>
      <c r="Q343" s="117">
        <f t="shared" si="145"/>
        <v>1.0515194770914402</v>
      </c>
      <c r="R343" s="117">
        <f t="shared" ref="R343:V343" si="146">R344+R347+R349+R359</f>
        <v>2.2930511031551584</v>
      </c>
      <c r="S343" s="117">
        <f t="shared" si="146"/>
        <v>4.6749733109343046</v>
      </c>
      <c r="T343" s="117">
        <f t="shared" si="146"/>
        <v>2.8291750167860834</v>
      </c>
      <c r="U343" s="117">
        <f t="shared" si="146"/>
        <v>0</v>
      </c>
      <c r="V343" s="117">
        <f t="shared" si="146"/>
        <v>3.9660424575663229</v>
      </c>
      <c r="W343" s="117">
        <f t="shared" ref="W343:Y343" si="147">W344+W347+W349+W359</f>
        <v>6.1803810716254164</v>
      </c>
      <c r="X343" s="117">
        <f t="shared" si="147"/>
        <v>6.2703645907498142</v>
      </c>
      <c r="Y343" s="117">
        <f t="shared" si="147"/>
        <v>7.1006006477249297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5.7855344196041498</v>
      </c>
      <c r="D344" s="122">
        <f t="shared" si="148"/>
        <v>7.3118873414127261</v>
      </c>
      <c r="E344" s="122">
        <f t="shared" si="148"/>
        <v>8.1880342108186799</v>
      </c>
      <c r="F344" s="122">
        <f t="shared" si="148"/>
        <v>12.326291723575238</v>
      </c>
      <c r="G344" s="122">
        <f t="shared" si="148"/>
        <v>7.3741830989362871</v>
      </c>
      <c r="H344" s="122">
        <f t="shared" si="148"/>
        <v>14.047919004873361</v>
      </c>
      <c r="I344" s="122">
        <f t="shared" si="148"/>
        <v>7.3474957604588083</v>
      </c>
      <c r="J344" s="122">
        <f t="shared" si="148"/>
        <v>17.8714111962258</v>
      </c>
      <c r="K344" s="122">
        <f t="shared" si="148"/>
        <v>22.35038354133918</v>
      </c>
      <c r="L344" s="122">
        <f t="shared" si="148"/>
        <v>33.660885526421715</v>
      </c>
      <c r="M344" s="122">
        <f t="shared" si="148"/>
        <v>26.95500118185981</v>
      </c>
      <c r="N344" s="122">
        <f t="shared" si="148"/>
        <v>24.257436237115293</v>
      </c>
      <c r="O344" s="122">
        <f t="shared" si="148"/>
        <v>18.382687122201855</v>
      </c>
      <c r="P344" s="122">
        <f t="shared" si="148"/>
        <v>0.56924105241902001</v>
      </c>
      <c r="Q344" s="122">
        <f t="shared" si="148"/>
        <v>0.85336935819544191</v>
      </c>
      <c r="R344" s="122">
        <f t="shared" ref="R344:V344" si="149">SUM(R345:R346)</f>
        <v>1.8482227815524126</v>
      </c>
      <c r="S344" s="122">
        <f t="shared" si="149"/>
        <v>3.7408082904382676</v>
      </c>
      <c r="T344" s="122">
        <f t="shared" si="149"/>
        <v>2.2413401940257409</v>
      </c>
      <c r="U344" s="122">
        <f t="shared" si="149"/>
        <v>0</v>
      </c>
      <c r="V344" s="122">
        <f t="shared" si="149"/>
        <v>2.989509213829002</v>
      </c>
      <c r="W344" s="122">
        <f t="shared" ref="W344:Y344" si="150">SUM(W345:W346)</f>
        <v>4.5783828973295631</v>
      </c>
      <c r="X344" s="122">
        <f t="shared" si="150"/>
        <v>4.6192259126194317</v>
      </c>
      <c r="Y344" s="122">
        <f t="shared" si="150"/>
        <v>4.3087929430363276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5.7364080671842892</v>
      </c>
      <c r="D345" s="98">
        <v>7.2518551538620555</v>
      </c>
      <c r="E345" s="98">
        <v>8.1215145734880814</v>
      </c>
      <c r="F345" s="98">
        <v>12.22834744285057</v>
      </c>
      <c r="G345" s="98">
        <v>7.3166967039416102</v>
      </c>
      <c r="H345" s="98">
        <v>13.939174315868</v>
      </c>
      <c r="I345" s="98">
        <v>7.2929829315544854</v>
      </c>
      <c r="J345" s="98">
        <v>17.740437714234833</v>
      </c>
      <c r="K345" s="98">
        <v>22.187740861447825</v>
      </c>
      <c r="L345" s="98">
        <v>33.411776468536985</v>
      </c>
      <c r="M345" s="98">
        <v>26.766652789482869</v>
      </c>
      <c r="N345" s="98">
        <v>24.08649320463023</v>
      </c>
      <c r="O345" s="98">
        <v>18.253399689732298</v>
      </c>
      <c r="P345" s="98">
        <v>0.56540922289772311</v>
      </c>
      <c r="Q345" s="98">
        <v>0.84756071956783985</v>
      </c>
      <c r="R345" s="98">
        <v>1.8355521907501147</v>
      </c>
      <c r="S345" s="98">
        <v>3.7151012589955679</v>
      </c>
      <c r="T345" s="98">
        <v>2.2260804739152067</v>
      </c>
      <c r="U345" s="98">
        <v>0</v>
      </c>
      <c r="V345" s="98">
        <v>2.9689811925077114</v>
      </c>
      <c r="W345" s="98">
        <v>4.5471399668995982</v>
      </c>
      <c r="X345" s="98">
        <v>4.5881896241443121</v>
      </c>
      <c r="Y345" s="98">
        <v>4.2802427156935181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4.9126352419860561E-2</v>
      </c>
      <c r="D346" s="98">
        <v>6.0032187550670711E-2</v>
      </c>
      <c r="E346" s="98">
        <v>6.6519637330597944E-2</v>
      </c>
      <c r="F346" s="98">
        <v>9.7944280724668292E-2</v>
      </c>
      <c r="G346" s="98">
        <v>5.7486394994676684E-2</v>
      </c>
      <c r="H346" s="98">
        <v>0.10874468900536038</v>
      </c>
      <c r="I346" s="98">
        <v>5.4512828904322422E-2</v>
      </c>
      <c r="J346" s="98">
        <v>0.13097348199096681</v>
      </c>
      <c r="K346" s="98">
        <v>0.16264267989135592</v>
      </c>
      <c r="L346" s="98">
        <v>0.24910905788473203</v>
      </c>
      <c r="M346" s="98">
        <v>0.18834839237694267</v>
      </c>
      <c r="N346" s="98">
        <v>0.17094303248506415</v>
      </c>
      <c r="O346" s="98">
        <v>0.12928743246955637</v>
      </c>
      <c r="P346" s="98">
        <v>3.8318295212969055E-3</v>
      </c>
      <c r="Q346" s="98">
        <v>5.8086386276020177E-3</v>
      </c>
      <c r="R346" s="98">
        <v>1.2670590802298033E-2</v>
      </c>
      <c r="S346" s="98">
        <v>2.570703144269974E-2</v>
      </c>
      <c r="T346" s="98">
        <v>1.525972011053444E-2</v>
      </c>
      <c r="U346" s="98">
        <v>0</v>
      </c>
      <c r="V346" s="98">
        <v>2.0528021321290831E-2</v>
      </c>
      <c r="W346" s="98">
        <v>3.1242930429964896E-2</v>
      </c>
      <c r="X346" s="98">
        <v>3.1036288475119293E-2</v>
      </c>
      <c r="Y346" s="98">
        <v>2.8550227342809896E-2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0</v>
      </c>
      <c r="E347" s="122">
        <f t="shared" si="151"/>
        <v>3.0411100746706057E-3</v>
      </c>
      <c r="F347" s="122">
        <f t="shared" si="151"/>
        <v>9.8202916315216875E-3</v>
      </c>
      <c r="G347" s="122">
        <f t="shared" si="151"/>
        <v>8.7653508990209253E-3</v>
      </c>
      <c r="H347" s="122">
        <f t="shared" si="151"/>
        <v>1.7250295711312102E-2</v>
      </c>
      <c r="I347" s="122">
        <f t="shared" si="151"/>
        <v>1.0486343138504607E-2</v>
      </c>
      <c r="J347" s="122">
        <f t="shared" si="151"/>
        <v>2.3808112560076623E-2</v>
      </c>
      <c r="K347" s="122">
        <f t="shared" si="151"/>
        <v>3.7236007715376773E-2</v>
      </c>
      <c r="L347" s="122">
        <f t="shared" si="151"/>
        <v>6.1459952857045308E-2</v>
      </c>
      <c r="M347" s="122">
        <f t="shared" si="151"/>
        <v>5.489874321995427E-2</v>
      </c>
      <c r="N347" s="122">
        <f t="shared" si="151"/>
        <v>5.6982401623398946E-2</v>
      </c>
      <c r="O347" s="122">
        <f t="shared" si="151"/>
        <v>6.4026488194508305E-2</v>
      </c>
      <c r="P347" s="122">
        <f t="shared" si="151"/>
        <v>2.0824836494420904E-3</v>
      </c>
      <c r="Q347" s="122">
        <f t="shared" si="151"/>
        <v>8.0158604395310917E-3</v>
      </c>
      <c r="R347" s="122">
        <f t="shared" si="151"/>
        <v>2.1810804401457246E-2</v>
      </c>
      <c r="S347" s="122">
        <f t="shared" si="151"/>
        <v>5.0340977387371089E-2</v>
      </c>
      <c r="T347" s="122">
        <f t="shared" si="151"/>
        <v>3.4483017454537988E-2</v>
      </c>
      <c r="U347" s="122">
        <f t="shared" si="151"/>
        <v>0</v>
      </c>
      <c r="V347" s="122">
        <f t="shared" si="151"/>
        <v>4.663970009145095E-2</v>
      </c>
      <c r="W347" s="122">
        <f t="shared" si="151"/>
        <v>5.1274903934763173E-2</v>
      </c>
      <c r="X347" s="122">
        <f t="shared" si="151"/>
        <v>4.2561017622175859E-2</v>
      </c>
      <c r="Y347" s="122">
        <f t="shared" si="151"/>
        <v>4.9256155219888041E-2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0</v>
      </c>
      <c r="E348" s="98">
        <v>3.0411100746706057E-3</v>
      </c>
      <c r="F348" s="98">
        <v>9.8202916315216875E-3</v>
      </c>
      <c r="G348" s="98">
        <v>8.7653508990209253E-3</v>
      </c>
      <c r="H348" s="98">
        <v>1.7250295711312102E-2</v>
      </c>
      <c r="I348" s="98">
        <v>1.0486343138504607E-2</v>
      </c>
      <c r="J348" s="98">
        <v>2.3808112560076623E-2</v>
      </c>
      <c r="K348" s="98">
        <v>3.7236007715376773E-2</v>
      </c>
      <c r="L348" s="98">
        <v>6.1459952857045308E-2</v>
      </c>
      <c r="M348" s="98">
        <v>5.489874321995427E-2</v>
      </c>
      <c r="N348" s="98">
        <v>5.6982401623398946E-2</v>
      </c>
      <c r="O348" s="98">
        <v>6.4026488194508305E-2</v>
      </c>
      <c r="P348" s="98">
        <v>2.0824836494420904E-3</v>
      </c>
      <c r="Q348" s="98">
        <v>8.0158604395310917E-3</v>
      </c>
      <c r="R348" s="98">
        <v>2.1810804401457246E-2</v>
      </c>
      <c r="S348" s="98">
        <v>5.0340977387371089E-2</v>
      </c>
      <c r="T348" s="98">
        <v>3.4483017454537988E-2</v>
      </c>
      <c r="U348" s="98">
        <v>0</v>
      </c>
      <c r="V348" s="98">
        <v>4.663970009145095E-2</v>
      </c>
      <c r="W348" s="98">
        <v>5.1274903934763173E-2</v>
      </c>
      <c r="X348" s="98">
        <v>4.2561017622175859E-2</v>
      </c>
      <c r="Y348" s="98">
        <v>4.9256155219888041E-2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0.79279317615766842</v>
      </c>
      <c r="D349" s="122">
        <v>1.0602928437583152</v>
      </c>
      <c r="E349" s="122">
        <v>1.1836999906675409</v>
      </c>
      <c r="F349" s="122">
        <v>1.7468316934397756</v>
      </c>
      <c r="G349" s="122">
        <v>1.2072459988391315</v>
      </c>
      <c r="H349" s="122">
        <v>2.022612713763706</v>
      </c>
      <c r="I349" s="122">
        <v>1.2053181133783197</v>
      </c>
      <c r="J349" s="122">
        <v>2.8322309637912801</v>
      </c>
      <c r="K349" s="122">
        <v>3.231706942619287</v>
      </c>
      <c r="L349" s="122">
        <v>4.0880094314130604</v>
      </c>
      <c r="M349" s="122">
        <v>3.3737404566231817</v>
      </c>
      <c r="N349" s="122">
        <v>2.8846060903495223</v>
      </c>
      <c r="O349" s="122">
        <v>2.0835291765201722</v>
      </c>
      <c r="P349" s="122">
        <v>7.9412702575406613E-2</v>
      </c>
      <c r="Q349" s="122">
        <v>0.1214313362828186</v>
      </c>
      <c r="R349" s="122">
        <v>0.27078200893940618</v>
      </c>
      <c r="S349" s="122">
        <v>0.57893708665265198</v>
      </c>
      <c r="T349" s="122">
        <v>0.36758984028861269</v>
      </c>
      <c r="U349" s="122">
        <v>0</v>
      </c>
      <c r="V349" s="122">
        <v>0.61820648614770701</v>
      </c>
      <c r="W349" s="122">
        <v>0.93379733531077147</v>
      </c>
      <c r="X349" s="122">
        <v>1.0231527479490212</v>
      </c>
      <c r="Y349" s="122">
        <v>1.6251064605377712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6.666839791943783E-3</v>
      </c>
      <c r="D350" s="98">
        <v>1.5715582928276951E-2</v>
      </c>
      <c r="E350" s="98">
        <v>2.0702556528113862E-2</v>
      </c>
      <c r="F350" s="98">
        <v>4.8511380613751279E-2</v>
      </c>
      <c r="G350" s="98">
        <v>2.4056295328496759E-2</v>
      </c>
      <c r="H350" s="98">
        <v>7.5608452922562255E-2</v>
      </c>
      <c r="I350" s="98">
        <v>3.9091111585740836E-2</v>
      </c>
      <c r="J350" s="98">
        <v>0.64340523919306247</v>
      </c>
      <c r="K350" s="98">
        <v>0.59957542074001358</v>
      </c>
      <c r="L350" s="98">
        <v>0.86267410022382984</v>
      </c>
      <c r="M350" s="98">
        <v>0.82189534749636095</v>
      </c>
      <c r="N350" s="98">
        <v>0.64922652899297673</v>
      </c>
      <c r="O350" s="98">
        <v>0.40856056415533237</v>
      </c>
      <c r="P350" s="98">
        <v>1.8505155801862969E-3</v>
      </c>
      <c r="Q350" s="98">
        <v>6.5768121259497736E-3</v>
      </c>
      <c r="R350" s="98">
        <v>1.9232334284746775E-2</v>
      </c>
      <c r="S350" s="98">
        <v>4.248543683387334E-2</v>
      </c>
      <c r="T350" s="98">
        <v>3.7613207870885818E-2</v>
      </c>
      <c r="U350" s="98">
        <v>0</v>
      </c>
      <c r="V350" s="98">
        <v>8.0613946396914812E-2</v>
      </c>
      <c r="W350" s="98">
        <v>0.14293201956240417</v>
      </c>
      <c r="X350" s="98">
        <v>0.14864157705211209</v>
      </c>
      <c r="Y350" s="98">
        <v>0.23386497218177296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0</v>
      </c>
      <c r="D351" s="98">
        <v>0</v>
      </c>
      <c r="E351" s="98">
        <v>0</v>
      </c>
      <c r="F351" s="98">
        <v>0</v>
      </c>
      <c r="G351" s="98">
        <v>0</v>
      </c>
      <c r="H351" s="98">
        <v>0</v>
      </c>
      <c r="I351" s="98">
        <v>0</v>
      </c>
      <c r="J351" s="98">
        <v>0</v>
      </c>
      <c r="K351" s="98">
        <v>0</v>
      </c>
      <c r="L351" s="98">
        <v>0</v>
      </c>
      <c r="M351" s="98">
        <v>0</v>
      </c>
      <c r="N351" s="98">
        <v>0</v>
      </c>
      <c r="O351" s="98">
        <v>0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0.7861263363657246</v>
      </c>
      <c r="D355" s="101">
        <v>1.0445772608300383</v>
      </c>
      <c r="E355" s="101">
        <v>1.03062517200467</v>
      </c>
      <c r="F355" s="101">
        <v>1.6732612552725916</v>
      </c>
      <c r="G355" s="101">
        <v>1.1634839460503223</v>
      </c>
      <c r="H355" s="101">
        <v>1.8841312153235346</v>
      </c>
      <c r="I355" s="101">
        <v>1.0838116082728417</v>
      </c>
      <c r="J355" s="101">
        <v>2.0083934267746359</v>
      </c>
      <c r="K355" s="101">
        <v>2.3185874653603733</v>
      </c>
      <c r="L355" s="101">
        <v>2.760457011282643</v>
      </c>
      <c r="M355" s="101">
        <v>2.2008086919978247</v>
      </c>
      <c r="N355" s="101">
        <v>2.0108608823070844</v>
      </c>
      <c r="O355" s="101">
        <v>1.5180662811534982</v>
      </c>
      <c r="P355" s="101">
        <v>6.7670213373808144E-2</v>
      </c>
      <c r="Q355" s="101">
        <v>0.10306224434955824</v>
      </c>
      <c r="R355" s="101">
        <v>0.22168362733492841</v>
      </c>
      <c r="S355" s="101">
        <v>0.46721930517018456</v>
      </c>
      <c r="T355" s="101">
        <v>0.28353416939748771</v>
      </c>
      <c r="U355" s="101">
        <v>0</v>
      </c>
      <c r="V355" s="101">
        <v>0.48076265692595282</v>
      </c>
      <c r="W355" s="101">
        <v>0.69398981564941764</v>
      </c>
      <c r="X355" s="101">
        <v>0.67445554276631581</v>
      </c>
      <c r="Y355" s="101">
        <v>1.1586093753597628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0</v>
      </c>
      <c r="D356" s="104">
        <v>0</v>
      </c>
      <c r="E356" s="104">
        <v>0.13237226213475711</v>
      </c>
      <c r="F356" s="104">
        <v>2.5059057553432736E-2</v>
      </c>
      <c r="G356" s="104">
        <v>1.9705757460312417E-2</v>
      </c>
      <c r="H356" s="104">
        <v>6.2873045517609263E-2</v>
      </c>
      <c r="I356" s="104">
        <v>8.2415393519737257E-2</v>
      </c>
      <c r="J356" s="104">
        <v>0.18043229782358189</v>
      </c>
      <c r="K356" s="104">
        <v>0.31354405651889988</v>
      </c>
      <c r="L356" s="104">
        <v>0.46487831990658723</v>
      </c>
      <c r="M356" s="104">
        <v>0.35103641712899586</v>
      </c>
      <c r="N356" s="104">
        <v>0.22451867904946152</v>
      </c>
      <c r="O356" s="104">
        <v>0.15690233121134167</v>
      </c>
      <c r="P356" s="104">
        <v>9.8919736214121735E-3</v>
      </c>
      <c r="Q356" s="104">
        <v>1.1792279807310586E-2</v>
      </c>
      <c r="R356" s="104">
        <v>2.9866047319730971E-2</v>
      </c>
      <c r="S356" s="104">
        <v>6.9232344648594013E-2</v>
      </c>
      <c r="T356" s="104">
        <v>4.6442463020239175E-2</v>
      </c>
      <c r="U356" s="104">
        <v>0</v>
      </c>
      <c r="V356" s="104">
        <v>5.6829882824839403E-2</v>
      </c>
      <c r="W356" s="104">
        <v>9.6875500098949588E-2</v>
      </c>
      <c r="X356" s="104">
        <v>0.20005562813059333</v>
      </c>
      <c r="Y356" s="104">
        <v>0.23263211299623554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0</v>
      </c>
      <c r="D357" s="98">
        <v>0</v>
      </c>
      <c r="E357" s="98">
        <v>6.4641186903409184E-2</v>
      </c>
      <c r="F357" s="98">
        <v>1.2324948625934902E-2</v>
      </c>
      <c r="G357" s="98">
        <v>9.364016685458618E-3</v>
      </c>
      <c r="H357" s="98">
        <v>3.1237080315358354E-2</v>
      </c>
      <c r="I357" s="98">
        <v>4.0312762206513753E-2</v>
      </c>
      <c r="J357" s="98">
        <v>8.6606593210185906E-2</v>
      </c>
      <c r="K357" s="98">
        <v>0.1529584203212431</v>
      </c>
      <c r="L357" s="98">
        <v>0.2216974553610572</v>
      </c>
      <c r="M357" s="98">
        <v>0.14987773645991698</v>
      </c>
      <c r="N357" s="98">
        <v>9.3287909279892278E-2</v>
      </c>
      <c r="O357" s="98">
        <v>6.3544144923655649E-2</v>
      </c>
      <c r="P357" s="98">
        <v>4.2786614024977725E-3</v>
      </c>
      <c r="Q357" s="98">
        <v>4.7820395262625857E-3</v>
      </c>
      <c r="R357" s="98">
        <v>1.1757889354233664E-2</v>
      </c>
      <c r="S357" s="98">
        <v>2.8162028536016896E-2</v>
      </c>
      <c r="T357" s="98">
        <v>1.9350523281417432E-2</v>
      </c>
      <c r="U357" s="98">
        <v>0</v>
      </c>
      <c r="V357" s="98">
        <v>2.5071686576559993E-2</v>
      </c>
      <c r="W357" s="98">
        <v>3.8127350943939771E-2</v>
      </c>
      <c r="X357" s="98">
        <v>8.4442914596244659E-2</v>
      </c>
      <c r="Y357" s="98">
        <v>8.633723319798961E-2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0</v>
      </c>
      <c r="D358" s="98">
        <v>0</v>
      </c>
      <c r="E358" s="98">
        <v>6.7731075231347943E-2</v>
      </c>
      <c r="F358" s="98">
        <v>1.2734108927497835E-2</v>
      </c>
      <c r="G358" s="98">
        <v>1.0341740774853799E-2</v>
      </c>
      <c r="H358" s="98">
        <v>3.1635965202250912E-2</v>
      </c>
      <c r="I358" s="98">
        <v>4.2102631313223504E-2</v>
      </c>
      <c r="J358" s="98">
        <v>9.3825704613395969E-2</v>
      </c>
      <c r="K358" s="98">
        <v>0.16058563619765678</v>
      </c>
      <c r="L358" s="98">
        <v>0.24318086454553006</v>
      </c>
      <c r="M358" s="98">
        <v>0.20115868066907888</v>
      </c>
      <c r="N358" s="98">
        <v>0.13123076976956924</v>
      </c>
      <c r="O358" s="98">
        <v>9.3358186287686024E-2</v>
      </c>
      <c r="P358" s="98">
        <v>5.6133122189144019E-3</v>
      </c>
      <c r="Q358" s="98">
        <v>7.0102402810480009E-3</v>
      </c>
      <c r="R358" s="98">
        <v>1.8108157965497307E-2</v>
      </c>
      <c r="S358" s="98">
        <v>4.1070316112577117E-2</v>
      </c>
      <c r="T358" s="98">
        <v>2.7091939738821746E-2</v>
      </c>
      <c r="U358" s="98">
        <v>0</v>
      </c>
      <c r="V358" s="98">
        <v>3.1758196248279413E-2</v>
      </c>
      <c r="W358" s="98">
        <v>5.8748149155009817E-2</v>
      </c>
      <c r="X358" s="98">
        <v>0.11561271353434867</v>
      </c>
      <c r="Y358" s="98">
        <v>0.14629487979824593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0.38403207812632334</v>
      </c>
      <c r="D359" s="122">
        <v>0.50936852027798851</v>
      </c>
      <c r="E359" s="122">
        <v>0.57062590667937862</v>
      </c>
      <c r="F359" s="122">
        <v>0.84819908186597115</v>
      </c>
      <c r="G359" s="122">
        <v>0.59054554038683094</v>
      </c>
      <c r="H359" s="122">
        <v>1.0206945658846562</v>
      </c>
      <c r="I359" s="122">
        <v>0.5758987409596984</v>
      </c>
      <c r="J359" s="122">
        <v>1.4834946239287072</v>
      </c>
      <c r="K359" s="122">
        <v>1.7928303905693181</v>
      </c>
      <c r="L359" s="122">
        <v>2.3500382031974665</v>
      </c>
      <c r="M359" s="122">
        <v>1.8979331915649769</v>
      </c>
      <c r="N359" s="122">
        <v>1.7810298321849412</v>
      </c>
      <c r="O359" s="122">
        <v>1.3130392799060644</v>
      </c>
      <c r="P359" s="122">
        <v>4.265436282864097E-2</v>
      </c>
      <c r="Q359" s="122">
        <v>6.8702922173648637E-2</v>
      </c>
      <c r="R359" s="122">
        <v>0.15223550826188245</v>
      </c>
      <c r="S359" s="122">
        <v>0.30488695645601355</v>
      </c>
      <c r="T359" s="122">
        <v>0.18576196501719161</v>
      </c>
      <c r="U359" s="122">
        <v>0</v>
      </c>
      <c r="V359" s="122">
        <v>0.31168705749816306</v>
      </c>
      <c r="W359" s="122">
        <v>0.61692593505031945</v>
      </c>
      <c r="X359" s="122">
        <v>0.58542491255918538</v>
      </c>
      <c r="Y359" s="122">
        <v>1.1174450889309431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5.498114497219901E-4</v>
      </c>
      <c r="D360" s="98">
        <v>8.8174319925974221E-4</v>
      </c>
      <c r="E360" s="98">
        <v>1.0873942198470097E-3</v>
      </c>
      <c r="F360" s="98">
        <v>2.1190174917227311E-3</v>
      </c>
      <c r="G360" s="98">
        <v>1.2864900792705096E-3</v>
      </c>
      <c r="H360" s="98">
        <v>3.5615994231959248E-3</v>
      </c>
      <c r="I360" s="98">
        <v>7.2145021338907876E-4</v>
      </c>
      <c r="J360" s="98">
        <v>1.3149743126770844E-2</v>
      </c>
      <c r="K360" s="98">
        <v>1.5343855222092863E-2</v>
      </c>
      <c r="L360" s="98">
        <v>1.9595574680648081E-2</v>
      </c>
      <c r="M360" s="98">
        <v>1.440612276659093E-2</v>
      </c>
      <c r="N360" s="98">
        <v>9.0621167662320798E-3</v>
      </c>
      <c r="O360" s="98">
        <v>5.9731959195036934E-3</v>
      </c>
      <c r="P360" s="98">
        <v>1.6065343067783511E-4</v>
      </c>
      <c r="Q360" s="98">
        <v>1.6903037045664052E-4</v>
      </c>
      <c r="R360" s="98">
        <v>3.2768852925130248E-4</v>
      </c>
      <c r="S360" s="98">
        <v>1.7787972547440604E-3</v>
      </c>
      <c r="T360" s="98">
        <v>1.3781339878698147E-3</v>
      </c>
      <c r="U360" s="98">
        <v>0</v>
      </c>
      <c r="V360" s="98">
        <v>2.7642742487102339E-4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2.9666206080989931E-2</v>
      </c>
      <c r="D361" s="98">
        <v>1.5125821439680687E-2</v>
      </c>
      <c r="E361" s="98">
        <v>1.4611972606968622E-2</v>
      </c>
      <c r="F361" s="98">
        <v>3.1621929818815502E-2</v>
      </c>
      <c r="G361" s="98">
        <v>7.348090709325167E-3</v>
      </c>
      <c r="H361" s="98">
        <v>3.4429953760238913E-2</v>
      </c>
      <c r="I361" s="98">
        <v>5.0784354716486573E-4</v>
      </c>
      <c r="J361" s="98">
        <v>1.9780347796979226E-2</v>
      </c>
      <c r="K361" s="98">
        <v>1.6014188065386837E-2</v>
      </c>
      <c r="L361" s="98">
        <v>5.2939770493879566E-2</v>
      </c>
      <c r="M361" s="98">
        <v>0.13363259934865249</v>
      </c>
      <c r="N361" s="98">
        <v>0.14083087772628528</v>
      </c>
      <c r="O361" s="98">
        <v>4.5919436707153885E-2</v>
      </c>
      <c r="P361" s="98">
        <v>2.6428249207455182E-3</v>
      </c>
      <c r="Q361" s="98">
        <v>8.9910707397670563E-4</v>
      </c>
      <c r="R361" s="98">
        <v>1.3137979877612013E-4</v>
      </c>
      <c r="S361" s="98">
        <v>6.4895621718553901E-3</v>
      </c>
      <c r="T361" s="98">
        <v>8.2106378651319711E-3</v>
      </c>
      <c r="U361" s="98">
        <v>0</v>
      </c>
      <c r="V361" s="98">
        <v>1.155870777784216E-2</v>
      </c>
      <c r="W361" s="98">
        <v>8.1280718782001272E-4</v>
      </c>
      <c r="X361" s="98">
        <v>1.0190429947208352E-3</v>
      </c>
      <c r="Y361" s="98">
        <v>1.8227843565588617E-3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0.35381606059561144</v>
      </c>
      <c r="D362" s="33">
        <v>0.49336095563904808</v>
      </c>
      <c r="E362" s="33">
        <v>0.55492653985256302</v>
      </c>
      <c r="F362" s="33">
        <v>0.81445813455543292</v>
      </c>
      <c r="G362" s="33">
        <v>0.58191095959823524</v>
      </c>
      <c r="H362" s="33">
        <v>0.98270301270122151</v>
      </c>
      <c r="I362" s="33">
        <v>0.57466944719914448</v>
      </c>
      <c r="J362" s="33">
        <v>1.4505645330049572</v>
      </c>
      <c r="K362" s="33">
        <v>1.7614723472818385</v>
      </c>
      <c r="L362" s="33">
        <v>2.2775028580229386</v>
      </c>
      <c r="M362" s="33">
        <v>1.7498944694497334</v>
      </c>
      <c r="N362" s="33">
        <v>1.6311368376924238</v>
      </c>
      <c r="O362" s="33">
        <v>1.2611466472794068</v>
      </c>
      <c r="P362" s="33">
        <v>3.9850884477217616E-2</v>
      </c>
      <c r="Q362" s="33">
        <v>6.7634784729215289E-2</v>
      </c>
      <c r="R362" s="33">
        <v>0.15177643993385503</v>
      </c>
      <c r="S362" s="33">
        <v>0.29661859702941412</v>
      </c>
      <c r="T362" s="33">
        <v>0.17617319316418983</v>
      </c>
      <c r="U362" s="33">
        <v>0</v>
      </c>
      <c r="V362" s="33">
        <v>0.29985192229544988</v>
      </c>
      <c r="W362" s="33">
        <v>0.61611312786249939</v>
      </c>
      <c r="X362" s="33">
        <v>0.5844058695644645</v>
      </c>
      <c r="Y362" s="33">
        <v>1.1156223045743843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0.60134421026286011</v>
      </c>
      <c r="D364" s="119">
        <f t="shared" si="152"/>
        <v>0.60598801066590802</v>
      </c>
      <c r="E364" s="119">
        <f t="shared" si="152"/>
        <v>0.61195813485836736</v>
      </c>
      <c r="F364" s="119">
        <f t="shared" si="152"/>
        <v>0.61481250568066004</v>
      </c>
      <c r="G364" s="119">
        <f t="shared" si="152"/>
        <v>0.62053397393280996</v>
      </c>
      <c r="H364" s="119">
        <f t="shared" si="152"/>
        <v>0.62465522788231076</v>
      </c>
      <c r="I364" s="119">
        <f t="shared" si="152"/>
        <v>0.63073531492067891</v>
      </c>
      <c r="J364" s="119">
        <f t="shared" si="152"/>
        <v>0.63618037218581358</v>
      </c>
      <c r="K364" s="119">
        <f t="shared" si="152"/>
        <v>0.64175933157925491</v>
      </c>
      <c r="L364" s="119">
        <f t="shared" si="152"/>
        <v>0.64668018470226662</v>
      </c>
      <c r="M364" s="119">
        <f t="shared" si="152"/>
        <v>0.65192546251653238</v>
      </c>
      <c r="N364" s="119">
        <f t="shared" si="152"/>
        <v>0.65739944808485595</v>
      </c>
      <c r="O364" s="119">
        <f t="shared" si="152"/>
        <v>0.66375174274494608</v>
      </c>
      <c r="P364" s="119">
        <f t="shared" si="152"/>
        <v>0.67057901811037779</v>
      </c>
      <c r="Q364" s="119">
        <f t="shared" si="152"/>
        <v>0.68276794153891351</v>
      </c>
      <c r="R364" s="119">
        <f t="shared" ref="R364:V364" si="153">IF(R343=0,"",R343/R322)</f>
        <v>0.69921171829842621</v>
      </c>
      <c r="S364" s="119">
        <f t="shared" si="153"/>
        <v>0.71847138268254629</v>
      </c>
      <c r="T364" s="119">
        <f t="shared" si="153"/>
        <v>0.73883699358185695</v>
      </c>
      <c r="U364" s="119" t="str">
        <f t="shared" si="153"/>
        <v/>
      </c>
      <c r="V364" s="119">
        <f t="shared" si="153"/>
        <v>0.77214316111298886</v>
      </c>
      <c r="W364" s="119">
        <f t="shared" ref="W364:Y364" si="154">IF(W343=0,"",W343/W322)</f>
        <v>0.7836954376673444</v>
      </c>
      <c r="X364" s="119">
        <f t="shared" si="154"/>
        <v>0.7916091649723046</v>
      </c>
      <c r="Y364" s="119">
        <f t="shared" si="154"/>
        <v>0.80463706976862748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0.59395954939748752</v>
      </c>
      <c r="D365" s="124">
        <f t="shared" si="155"/>
        <v>0.59835354119939677</v>
      </c>
      <c r="E365" s="124">
        <f t="shared" si="155"/>
        <v>0.603000682561188</v>
      </c>
      <c r="F365" s="124">
        <f t="shared" si="155"/>
        <v>0.60778035230449323</v>
      </c>
      <c r="G365" s="124">
        <f t="shared" si="155"/>
        <v>0.61274895054541423</v>
      </c>
      <c r="H365" s="124">
        <f t="shared" si="155"/>
        <v>0.61790612907846121</v>
      </c>
      <c r="I365" s="124">
        <f t="shared" si="155"/>
        <v>0.62315927034573904</v>
      </c>
      <c r="J365" s="124">
        <f t="shared" si="155"/>
        <v>0.62863066733899586</v>
      </c>
      <c r="K365" s="124">
        <f t="shared" si="155"/>
        <v>0.63426152695793658</v>
      </c>
      <c r="L365" s="124">
        <f t="shared" si="155"/>
        <v>0.64005146930405632</v>
      </c>
      <c r="M365" s="124">
        <f t="shared" si="155"/>
        <v>0.64570399537470002</v>
      </c>
      <c r="N365" s="124">
        <f t="shared" si="155"/>
        <v>0.65108683831630698</v>
      </c>
      <c r="O365" s="124">
        <f t="shared" si="155"/>
        <v>0.6558802034943817</v>
      </c>
      <c r="P365" s="124">
        <f t="shared" si="155"/>
        <v>0.66058777740671482</v>
      </c>
      <c r="Q365" s="124">
        <f t="shared" si="155"/>
        <v>0.66838516400854875</v>
      </c>
      <c r="R365" s="124">
        <f t="shared" ref="R365:V365" si="156">IF(R344=0,"",R344/R323)</f>
        <v>0.68356483287968606</v>
      </c>
      <c r="S365" s="124">
        <f t="shared" si="156"/>
        <v>0.7032851993355369</v>
      </c>
      <c r="T365" s="124">
        <f t="shared" si="156"/>
        <v>0.72416470880599115</v>
      </c>
      <c r="U365" s="124" t="str">
        <f t="shared" si="156"/>
        <v/>
      </c>
      <c r="V365" s="124">
        <f t="shared" si="156"/>
        <v>0.75849213857241693</v>
      </c>
      <c r="W365" s="124">
        <f t="shared" ref="W365:Y365" si="157">IF(W344=0,"",W344/W323)</f>
        <v>0.76918668267900947</v>
      </c>
      <c r="X365" s="124">
        <f t="shared" si="157"/>
        <v>0.77649657326514665</v>
      </c>
      <c r="Y365" s="124">
        <f t="shared" si="157"/>
        <v>0.78259754198521547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0.59190132323893241</v>
      </c>
      <c r="D366" s="111">
        <f t="shared" si="158"/>
        <v>0.59637066653284521</v>
      </c>
      <c r="E366" s="111">
        <f t="shared" si="158"/>
        <v>0.60104629572042145</v>
      </c>
      <c r="F366" s="111">
        <f t="shared" si="158"/>
        <v>0.60587697404511809</v>
      </c>
      <c r="G366" s="111">
        <f t="shared" si="158"/>
        <v>0.6108902653922178</v>
      </c>
      <c r="H366" s="111">
        <f t="shared" si="158"/>
        <v>0.61606971363276253</v>
      </c>
      <c r="I366" s="111">
        <f t="shared" si="158"/>
        <v>0.62140890449763286</v>
      </c>
      <c r="J366" s="111">
        <f t="shared" si="158"/>
        <v>0.62691184276653467</v>
      </c>
      <c r="K366" s="111">
        <f t="shared" si="158"/>
        <v>0.63256563695539392</v>
      </c>
      <c r="L366" s="111">
        <f t="shared" si="158"/>
        <v>0.63833837484352995</v>
      </c>
      <c r="M366" s="111">
        <f t="shared" si="158"/>
        <v>0.64409821479007301</v>
      </c>
      <c r="N366" s="111">
        <f t="shared" si="158"/>
        <v>0.64947856445583385</v>
      </c>
      <c r="O366" s="111">
        <f t="shared" si="158"/>
        <v>0.65428546500097329</v>
      </c>
      <c r="P366" s="111">
        <f t="shared" si="158"/>
        <v>0.65907176249439658</v>
      </c>
      <c r="Q366" s="111">
        <f t="shared" si="158"/>
        <v>0.6668695856321043</v>
      </c>
      <c r="R366" s="111">
        <f t="shared" ref="R366:V366" si="159">IF(R345=0,"",R345/R324)</f>
        <v>0.68207496765877196</v>
      </c>
      <c r="S366" s="111">
        <f t="shared" si="159"/>
        <v>0.70184420854857388</v>
      </c>
      <c r="T366" s="111">
        <f t="shared" si="159"/>
        <v>0.72279801103254304</v>
      </c>
      <c r="U366" s="111" t="str">
        <f t="shared" si="159"/>
        <v/>
      </c>
      <c r="V366" s="111">
        <f t="shared" si="159"/>
        <v>0.75722770095193692</v>
      </c>
      <c r="W366" s="111">
        <f t="shared" ref="W366:Y366" si="160">IF(W345=0,"",W345/W324)</f>
        <v>0.76796876521256219</v>
      </c>
      <c r="X366" s="111">
        <f t="shared" si="160"/>
        <v>0.77532438855324892</v>
      </c>
      <c r="Y366" s="111">
        <f t="shared" si="160"/>
        <v>0.78146432055662829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>
        <f t="shared" si="162"/>
        <v>1</v>
      </c>
      <c r="T367" s="111">
        <f t="shared" si="162"/>
        <v>1</v>
      </c>
      <c r="U367" s="111" t="str">
        <f t="shared" si="162"/>
        <v/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 t="str">
        <f t="shared" si="164"/>
        <v/>
      </c>
      <c r="E368" s="124">
        <f t="shared" si="164"/>
        <v>2.4005306581370869</v>
      </c>
      <c r="F368" s="124">
        <f t="shared" si="164"/>
        <v>2.4934496418555927</v>
      </c>
      <c r="G368" s="124">
        <f t="shared" si="164"/>
        <v>2.5876472736324052</v>
      </c>
      <c r="H368" s="124">
        <f t="shared" si="164"/>
        <v>2.6830389518243107</v>
      </c>
      <c r="I368" s="124">
        <f t="shared" si="164"/>
        <v>2.7797375164052291</v>
      </c>
      <c r="J368" s="124">
        <f t="shared" si="164"/>
        <v>2.878248707654639</v>
      </c>
      <c r="K368" s="124">
        <f t="shared" si="164"/>
        <v>2.978973114042418</v>
      </c>
      <c r="L368" s="124">
        <f t="shared" si="164"/>
        <v>3.0819638579110529</v>
      </c>
      <c r="M368" s="124">
        <f t="shared" si="164"/>
        <v>3.1999836589526733</v>
      </c>
      <c r="N368" s="124">
        <f t="shared" si="164"/>
        <v>3.336821182705954</v>
      </c>
      <c r="O368" s="124">
        <f t="shared" si="164"/>
        <v>3.4922323245626328</v>
      </c>
      <c r="P368" s="124">
        <f t="shared" si="164"/>
        <v>3.6510924717043665</v>
      </c>
      <c r="Q368" s="124">
        <f t="shared" si="164"/>
        <v>3.7730151989604699</v>
      </c>
      <c r="R368" s="124">
        <f t="shared" ref="R368:V368" si="165">IF(R347=0,"",R347/R326)</f>
        <v>3.7994331861574362</v>
      </c>
      <c r="S368" s="124">
        <f t="shared" si="165"/>
        <v>3.8023685180682101</v>
      </c>
      <c r="T368" s="124">
        <f t="shared" si="165"/>
        <v>3.8056299979690702</v>
      </c>
      <c r="U368" s="124" t="str">
        <f t="shared" si="165"/>
        <v/>
      </c>
      <c r="V368" s="124">
        <f t="shared" si="165"/>
        <v>3.8196091954209535</v>
      </c>
      <c r="W368" s="124">
        <f t="shared" ref="W368:Y368" si="166">IF(W347=0,"",W347/W326)</f>
        <v>3.8535973994560289</v>
      </c>
      <c r="X368" s="124">
        <f t="shared" si="166"/>
        <v>3.8954798419414041</v>
      </c>
      <c r="Y368" s="124">
        <f t="shared" si="166"/>
        <v>3.9426887994866826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 t="str">
        <f t="shared" si="167"/>
        <v/>
      </c>
      <c r="E369" s="111">
        <f t="shared" si="167"/>
        <v>2.4005306581370869</v>
      </c>
      <c r="F369" s="111">
        <f t="shared" si="167"/>
        <v>2.4934496418555927</v>
      </c>
      <c r="G369" s="111">
        <f t="shared" si="167"/>
        <v>2.5876472736324052</v>
      </c>
      <c r="H369" s="111">
        <f t="shared" si="167"/>
        <v>2.6830389518243107</v>
      </c>
      <c r="I369" s="111">
        <f t="shared" si="167"/>
        <v>2.7797375164052291</v>
      </c>
      <c r="J369" s="111">
        <f t="shared" si="167"/>
        <v>2.878248707654639</v>
      </c>
      <c r="K369" s="111">
        <f t="shared" si="167"/>
        <v>2.978973114042418</v>
      </c>
      <c r="L369" s="111">
        <f t="shared" si="167"/>
        <v>3.0819638579110529</v>
      </c>
      <c r="M369" s="111">
        <f t="shared" si="167"/>
        <v>3.1999836589526733</v>
      </c>
      <c r="N369" s="111">
        <f t="shared" si="167"/>
        <v>3.336821182705954</v>
      </c>
      <c r="O369" s="111">
        <f t="shared" si="167"/>
        <v>3.4922323245626328</v>
      </c>
      <c r="P369" s="111">
        <f t="shared" si="167"/>
        <v>3.6510924717043665</v>
      </c>
      <c r="Q369" s="111">
        <f t="shared" si="167"/>
        <v>3.7730151989604699</v>
      </c>
      <c r="R369" s="111">
        <f t="shared" ref="R369:V369" si="168">IF(R348=0,"",R348/R327)</f>
        <v>3.7994331861574362</v>
      </c>
      <c r="S369" s="111">
        <f t="shared" si="168"/>
        <v>3.8023685180682101</v>
      </c>
      <c r="T369" s="111">
        <f t="shared" si="168"/>
        <v>3.8056299979690702</v>
      </c>
      <c r="U369" s="111" t="str">
        <f t="shared" si="168"/>
        <v/>
      </c>
      <c r="V369" s="111">
        <f t="shared" si="168"/>
        <v>3.8196091954209535</v>
      </c>
      <c r="W369" s="111">
        <f t="shared" ref="W369:Y369" si="169">IF(W348=0,"",W348/W327)</f>
        <v>3.8535973994560289</v>
      </c>
      <c r="X369" s="111">
        <f t="shared" si="169"/>
        <v>3.8954798419414041</v>
      </c>
      <c r="Y369" s="111">
        <f t="shared" si="169"/>
        <v>3.9426887994866826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0.6067839180772866</v>
      </c>
      <c r="D370" s="124">
        <f t="shared" si="170"/>
        <v>0.60826015799668143</v>
      </c>
      <c r="E370" s="124">
        <f t="shared" si="170"/>
        <v>0.62382205108497935</v>
      </c>
      <c r="F370" s="124">
        <f t="shared" si="170"/>
        <v>0.6133513651895981</v>
      </c>
      <c r="G370" s="124">
        <f t="shared" si="170"/>
        <v>0.61538423770833661</v>
      </c>
      <c r="H370" s="124">
        <f t="shared" si="170"/>
        <v>0.61919305376540656</v>
      </c>
      <c r="I370" s="124">
        <f t="shared" si="170"/>
        <v>0.62585721364051317</v>
      </c>
      <c r="J370" s="124">
        <f t="shared" si="170"/>
        <v>0.63133877595475929</v>
      </c>
      <c r="K370" s="124">
        <f t="shared" si="170"/>
        <v>0.63767965297015683</v>
      </c>
      <c r="L370" s="124">
        <f t="shared" si="170"/>
        <v>0.64408528446708202</v>
      </c>
      <c r="M370" s="124">
        <f t="shared" si="170"/>
        <v>0.65039060489685263</v>
      </c>
      <c r="N370" s="124">
        <f t="shared" si="170"/>
        <v>0.65473138162821953</v>
      </c>
      <c r="O370" s="124">
        <f t="shared" si="170"/>
        <v>0.66616106713220835</v>
      </c>
      <c r="P370" s="124">
        <f t="shared" si="170"/>
        <v>0.68842022915498124</v>
      </c>
      <c r="Q370" s="124">
        <f t="shared" si="170"/>
        <v>0.70211516498139903</v>
      </c>
      <c r="R370" s="124">
        <f t="shared" ref="R370:V370" si="171">IF(R349=0,"",R349/R328)</f>
        <v>0.71575013753975791</v>
      </c>
      <c r="S370" s="124">
        <f t="shared" si="171"/>
        <v>0.72845038233160986</v>
      </c>
      <c r="T370" s="124">
        <f t="shared" si="171"/>
        <v>0.74084786479638265</v>
      </c>
      <c r="U370" s="124" t="str">
        <f t="shared" si="171"/>
        <v/>
      </c>
      <c r="V370" s="124">
        <f t="shared" si="171"/>
        <v>0.75988356541570135</v>
      </c>
      <c r="W370" s="124">
        <f t="shared" ref="W370:Y370" si="172">IF(W349=0,"",W349/W328)</f>
        <v>0.77233340028113706</v>
      </c>
      <c r="X370" s="124">
        <f t="shared" si="172"/>
        <v>0.79204751804005391</v>
      </c>
      <c r="Y370" s="124">
        <f t="shared" si="172"/>
        <v>0.79732553835463793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0.6054667645534153</v>
      </c>
      <c r="D371" s="111">
        <f t="shared" si="173"/>
        <v>0.6095789150633828</v>
      </c>
      <c r="E371" s="111">
        <f t="shared" si="173"/>
        <v>0.61388086496602212</v>
      </c>
      <c r="F371" s="111">
        <f t="shared" si="173"/>
        <v>0.61832547237925117</v>
      </c>
      <c r="G371" s="111">
        <f t="shared" si="173"/>
        <v>0.62293809826495317</v>
      </c>
      <c r="H371" s="111">
        <f t="shared" si="173"/>
        <v>0.62770360167855643</v>
      </c>
      <c r="I371" s="111">
        <f t="shared" si="173"/>
        <v>0.63261608098344513</v>
      </c>
      <c r="J371" s="111">
        <f t="shared" si="173"/>
        <v>0.63767922089476148</v>
      </c>
      <c r="K371" s="111">
        <f t="shared" si="173"/>
        <v>0.64288116022411079</v>
      </c>
      <c r="L371" s="111">
        <f t="shared" si="173"/>
        <v>0.6481925371959667</v>
      </c>
      <c r="M371" s="111">
        <f t="shared" si="173"/>
        <v>0.65349204703799801</v>
      </c>
      <c r="N371" s="111">
        <f t="shared" si="173"/>
        <v>0.65844239570599927</v>
      </c>
      <c r="O371" s="111">
        <f t="shared" si="173"/>
        <v>0.66286512567507094</v>
      </c>
      <c r="P371" s="111">
        <f t="shared" si="173"/>
        <v>0.66726889920154009</v>
      </c>
      <c r="Q371" s="111">
        <f t="shared" si="173"/>
        <v>0.67444351531036184</v>
      </c>
      <c r="R371" s="111">
        <f t="shared" ref="R371:V371" si="174">IF(R350=0,"",R350/R329)</f>
        <v>0.68843367344844264</v>
      </c>
      <c r="S371" s="111">
        <f t="shared" si="174"/>
        <v>0.70662294392077118</v>
      </c>
      <c r="T371" s="111">
        <f t="shared" si="174"/>
        <v>0.72590210506454966</v>
      </c>
      <c r="U371" s="111" t="str">
        <f t="shared" si="174"/>
        <v/>
      </c>
      <c r="V371" s="111">
        <f t="shared" si="174"/>
        <v>0.75758015207268314</v>
      </c>
      <c r="W371" s="111">
        <f t="shared" ref="W371:Y371" si="175">IF(W350=0,"",W350/W329)</f>
        <v>0.76746278358525477</v>
      </c>
      <c r="X371" s="111">
        <f t="shared" si="175"/>
        <v>0.77481356062172135</v>
      </c>
      <c r="Y371" s="111">
        <f t="shared" si="175"/>
        <v>0.78094944728767646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 t="str">
        <f t="shared" ref="C372:Q372" si="176">IF(C351=0,"",C351/C330)</f>
        <v/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 t="str">
        <f t="shared" si="176"/>
        <v/>
      </c>
      <c r="M372" s="111" t="str">
        <f t="shared" si="176"/>
        <v/>
      </c>
      <c r="N372" s="111" t="str">
        <f t="shared" si="176"/>
        <v/>
      </c>
      <c r="O372" s="111" t="str">
        <f t="shared" si="176"/>
        <v/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0.60679511286433274</v>
      </c>
      <c r="D376" s="112">
        <f t="shared" si="188"/>
        <v>0.60824036096739409</v>
      </c>
      <c r="E376" s="112">
        <f t="shared" si="188"/>
        <v>0.60982254969743754</v>
      </c>
      <c r="F376" s="112">
        <f t="shared" si="188"/>
        <v>0.61142382829094355</v>
      </c>
      <c r="G376" s="112">
        <f t="shared" si="188"/>
        <v>0.61315228969457358</v>
      </c>
      <c r="H376" s="112">
        <f t="shared" si="188"/>
        <v>0.61499573253440942</v>
      </c>
      <c r="I376" s="112">
        <f t="shared" si="188"/>
        <v>0.61698219048628555</v>
      </c>
      <c r="J376" s="112">
        <f t="shared" si="188"/>
        <v>0.61922407009671532</v>
      </c>
      <c r="K376" s="112">
        <f t="shared" si="188"/>
        <v>0.62182067294718979</v>
      </c>
      <c r="L376" s="112">
        <f t="shared" si="188"/>
        <v>0.62480614073568119</v>
      </c>
      <c r="M376" s="112">
        <f t="shared" si="188"/>
        <v>0.63048187458469584</v>
      </c>
      <c r="N376" s="112">
        <f t="shared" si="188"/>
        <v>0.63984064853367917</v>
      </c>
      <c r="O376" s="112">
        <f t="shared" si="188"/>
        <v>0.65411156224761757</v>
      </c>
      <c r="P376" s="112">
        <f t="shared" si="188"/>
        <v>0.67261802764079981</v>
      </c>
      <c r="Q376" s="112">
        <f t="shared" si="188"/>
        <v>0.69047282931939913</v>
      </c>
      <c r="R376" s="112">
        <f t="shared" ref="R376:V376" si="189">IF(R355=0,"",R355/R334)</f>
        <v>0.70255587629099003</v>
      </c>
      <c r="S376" s="112">
        <f t="shared" si="189"/>
        <v>0.71426226606798171</v>
      </c>
      <c r="T376" s="112">
        <f t="shared" si="189"/>
        <v>0.72587780799853108</v>
      </c>
      <c r="U376" s="112" t="str">
        <f t="shared" si="189"/>
        <v/>
      </c>
      <c r="V376" s="112">
        <f t="shared" si="189"/>
        <v>0.74895565675957299</v>
      </c>
      <c r="W376" s="112">
        <f t="shared" ref="W376:Y376" si="190">IF(W355=0,"",W355/W334)</f>
        <v>0.75940087195440586</v>
      </c>
      <c r="X376" s="112">
        <f t="shared" si="190"/>
        <v>0.77098160574228913</v>
      </c>
      <c r="Y376" s="112">
        <f t="shared" si="190"/>
        <v>0.78178572648792111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 t="str">
        <f t="shared" ref="C377:Q377" si="191">IF(C356=0,"",C356/C335)</f>
        <v/>
      </c>
      <c r="D377" s="113" t="str">
        <f t="shared" si="191"/>
        <v/>
      </c>
      <c r="E377" s="113">
        <f t="shared" si="191"/>
        <v>0.76193776019779513</v>
      </c>
      <c r="F377" s="113">
        <f t="shared" si="191"/>
        <v>0.76186124805484645</v>
      </c>
      <c r="G377" s="113">
        <f t="shared" si="191"/>
        <v>0.76934541504777643</v>
      </c>
      <c r="H377" s="113">
        <f t="shared" si="191"/>
        <v>0.7627602615205068</v>
      </c>
      <c r="I377" s="113">
        <f t="shared" si="191"/>
        <v>0.76707406000834744</v>
      </c>
      <c r="J377" s="113">
        <f t="shared" si="191"/>
        <v>0.77210504004361047</v>
      </c>
      <c r="K377" s="113">
        <f t="shared" si="191"/>
        <v>0.77119250542563533</v>
      </c>
      <c r="L377" s="113">
        <f t="shared" si="191"/>
        <v>0.77737958848688182</v>
      </c>
      <c r="M377" s="113">
        <f t="shared" si="191"/>
        <v>0.79984961397485377</v>
      </c>
      <c r="N377" s="113">
        <f t="shared" si="191"/>
        <v>0.81045064091815899</v>
      </c>
      <c r="O377" s="113">
        <f t="shared" si="191"/>
        <v>0.82361735462950825</v>
      </c>
      <c r="P377" s="113">
        <f t="shared" si="191"/>
        <v>0.82608535637640179</v>
      </c>
      <c r="Q377" s="113">
        <f t="shared" si="191"/>
        <v>0.84617474921351887</v>
      </c>
      <c r="R377" s="113">
        <f t="shared" ref="R377:V377" si="192">IF(R356=0,"",R356/R335)</f>
        <v>0.85713513343758441</v>
      </c>
      <c r="S377" s="113">
        <f t="shared" si="192"/>
        <v>0.86004568178573393</v>
      </c>
      <c r="T377" s="113">
        <f t="shared" si="192"/>
        <v>0.86404518287139087</v>
      </c>
      <c r="U377" s="113" t="str">
        <f t="shared" si="192"/>
        <v/>
      </c>
      <c r="V377" s="113">
        <f t="shared" si="192"/>
        <v>0.8711733520851549</v>
      </c>
      <c r="W377" s="113">
        <f t="shared" ref="W377:Y377" si="193">IF(W356=0,"",W356/W335)</f>
        <v>0.88913071534223398</v>
      </c>
      <c r="X377" s="113">
        <f t="shared" si="193"/>
        <v>0.88858634432256811</v>
      </c>
      <c r="Y377" s="113">
        <f t="shared" si="193"/>
        <v>0.90613243434527169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 t="str">
        <f t="shared" ref="C378:Q378" si="194">IF(C357=0,"",C357/C336)</f>
        <v/>
      </c>
      <c r="D378" s="111" t="str">
        <f t="shared" si="194"/>
        <v/>
      </c>
      <c r="E378" s="111">
        <f t="shared" si="194"/>
        <v>0.60982254969743754</v>
      </c>
      <c r="F378" s="111">
        <f t="shared" si="194"/>
        <v>0.61142382829094355</v>
      </c>
      <c r="G378" s="111">
        <f t="shared" si="194"/>
        <v>0.61315228969457358</v>
      </c>
      <c r="H378" s="111">
        <f t="shared" si="194"/>
        <v>0.61499573253440942</v>
      </c>
      <c r="I378" s="111">
        <f t="shared" si="194"/>
        <v>0.61698219048628555</v>
      </c>
      <c r="J378" s="111">
        <f t="shared" si="194"/>
        <v>0.61922407009671532</v>
      </c>
      <c r="K378" s="111">
        <f t="shared" si="194"/>
        <v>0.62182067294718979</v>
      </c>
      <c r="L378" s="111">
        <f t="shared" si="194"/>
        <v>0.62480614073568119</v>
      </c>
      <c r="M378" s="111">
        <f t="shared" si="194"/>
        <v>0.63048187458469584</v>
      </c>
      <c r="N378" s="111">
        <f t="shared" si="194"/>
        <v>0.63984064853367917</v>
      </c>
      <c r="O378" s="111">
        <f t="shared" si="194"/>
        <v>0.65411156224761746</v>
      </c>
      <c r="P378" s="111">
        <f t="shared" si="194"/>
        <v>0.67261802764079981</v>
      </c>
      <c r="Q378" s="111">
        <f t="shared" si="194"/>
        <v>0.69047282931939913</v>
      </c>
      <c r="R378" s="111">
        <f t="shared" ref="R378:V378" si="195">IF(R357=0,"",R357/R336)</f>
        <v>0.70255587629099003</v>
      </c>
      <c r="S378" s="111">
        <f t="shared" si="195"/>
        <v>0.71426226606798171</v>
      </c>
      <c r="T378" s="111">
        <f t="shared" si="195"/>
        <v>0.72587780799853097</v>
      </c>
      <c r="U378" s="111" t="str">
        <f t="shared" si="195"/>
        <v/>
      </c>
      <c r="V378" s="111">
        <f t="shared" si="195"/>
        <v>0.74895565675957299</v>
      </c>
      <c r="W378" s="111">
        <f t="shared" ref="W378:Y378" si="196">IF(W357=0,"",W357/W336)</f>
        <v>0.75940087195440586</v>
      </c>
      <c r="X378" s="111">
        <f t="shared" si="196"/>
        <v>0.77098160574228913</v>
      </c>
      <c r="Y378" s="111">
        <f t="shared" si="196"/>
        <v>0.78178572648792111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 t="str">
        <f t="shared" ref="C379:Q379" si="197">IF(C358=0,"",C358/C337)</f>
        <v/>
      </c>
      <c r="D379" s="111" t="str">
        <f t="shared" si="197"/>
        <v/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>
        <f t="shared" si="198"/>
        <v>1</v>
      </c>
      <c r="T379" s="111">
        <f t="shared" si="198"/>
        <v>1</v>
      </c>
      <c r="U379" s="111" t="str">
        <f t="shared" si="198"/>
        <v/>
      </c>
      <c r="V379" s="111">
        <f t="shared" si="198"/>
        <v>1</v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0.72346357131567984</v>
      </c>
      <c r="D380" s="124">
        <f t="shared" si="200"/>
        <v>0.73486861452859376</v>
      </c>
      <c r="E380" s="124">
        <f t="shared" si="200"/>
        <v>0.73706176959081904</v>
      </c>
      <c r="F380" s="124">
        <f t="shared" si="200"/>
        <v>0.73570773653765786</v>
      </c>
      <c r="G380" s="124">
        <f t="shared" si="200"/>
        <v>0.74268578390271145</v>
      </c>
      <c r="H380" s="124">
        <f t="shared" si="200"/>
        <v>0.73909931646702764</v>
      </c>
      <c r="I380" s="124">
        <f t="shared" si="200"/>
        <v>0.74850933105271344</v>
      </c>
      <c r="J380" s="124">
        <f t="shared" si="200"/>
        <v>0.74565707509774481</v>
      </c>
      <c r="K380" s="124">
        <f t="shared" si="200"/>
        <v>0.74850172746131427</v>
      </c>
      <c r="L380" s="124">
        <f t="shared" si="200"/>
        <v>0.74733540232253559</v>
      </c>
      <c r="M380" s="124">
        <f t="shared" si="200"/>
        <v>0.73914770536031149</v>
      </c>
      <c r="N380" s="124">
        <f t="shared" si="200"/>
        <v>0.74111664317596404</v>
      </c>
      <c r="O380" s="124">
        <f t="shared" si="200"/>
        <v>0.7566614441028543</v>
      </c>
      <c r="P380" s="124">
        <f t="shared" si="200"/>
        <v>0.75664033073496528</v>
      </c>
      <c r="Q380" s="124">
        <f t="shared" si="200"/>
        <v>0.77854632505450905</v>
      </c>
      <c r="R380" s="124">
        <f t="shared" ref="R380:V380" si="201">IF(R359=0,"",R359/R338)</f>
        <v>0.79446412554209245</v>
      </c>
      <c r="S380" s="124">
        <f t="shared" si="201"/>
        <v>0.80277081727868593</v>
      </c>
      <c r="T380" s="124">
        <f t="shared" si="201"/>
        <v>0.81146258072353006</v>
      </c>
      <c r="U380" s="124" t="str">
        <f t="shared" si="201"/>
        <v/>
      </c>
      <c r="V380" s="124">
        <f t="shared" si="201"/>
        <v>0.84408837383325042</v>
      </c>
      <c r="W380" s="124">
        <f t="shared" ref="W380:Y380" si="202">IF(W359=0,"",W359/W338)</f>
        <v>0.86695828586902335</v>
      </c>
      <c r="X380" s="124">
        <f t="shared" si="202"/>
        <v>0.87438959110572145</v>
      </c>
      <c r="Y380" s="124">
        <f t="shared" si="202"/>
        <v>0.88116011150795115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>
        <f t="shared" ref="C381:Q381" si="203">IF(C360=0,"",C360/C339)</f>
        <v>0.57925230598058108</v>
      </c>
      <c r="D381" s="111">
        <f t="shared" si="203"/>
        <v>0.57954167757945974</v>
      </c>
      <c r="E381" s="111">
        <f t="shared" si="203"/>
        <v>0.57983107524452726</v>
      </c>
      <c r="F381" s="111">
        <f t="shared" si="203"/>
        <v>0.58012047646407505</v>
      </c>
      <c r="G381" s="111">
        <f t="shared" si="203"/>
        <v>0.58040990168904949</v>
      </c>
      <c r="H381" s="111">
        <f t="shared" si="203"/>
        <v>0.58069934841651516</v>
      </c>
      <c r="I381" s="111">
        <f t="shared" si="203"/>
        <v>0.58098882168558574</v>
      </c>
      <c r="J381" s="111">
        <f t="shared" si="203"/>
        <v>0.58127834213973206</v>
      </c>
      <c r="K381" s="111">
        <f t="shared" si="203"/>
        <v>0.58156792733133378</v>
      </c>
      <c r="L381" s="111">
        <f t="shared" si="203"/>
        <v>0.58185758195637205</v>
      </c>
      <c r="M381" s="111">
        <f t="shared" si="203"/>
        <v>0.58207755811241169</v>
      </c>
      <c r="N381" s="111">
        <f t="shared" si="203"/>
        <v>0.58220051443631804</v>
      </c>
      <c r="O381" s="111">
        <f t="shared" si="203"/>
        <v>0.58227400220120895</v>
      </c>
      <c r="P381" s="111">
        <f t="shared" si="203"/>
        <v>0.58247905766070307</v>
      </c>
      <c r="Q381" s="111">
        <f t="shared" si="203"/>
        <v>0.58331368128272154</v>
      </c>
      <c r="R381" s="111">
        <f t="shared" ref="R381:V381" si="204">IF(R360=0,"",R360/R339)</f>
        <v>0.58550602971028121</v>
      </c>
      <c r="S381" s="111">
        <f t="shared" si="204"/>
        <v>0.58859858768592366</v>
      </c>
      <c r="T381" s="111">
        <f t="shared" si="204"/>
        <v>0.59199173014818141</v>
      </c>
      <c r="U381" s="111" t="str">
        <f t="shared" si="204"/>
        <v/>
      </c>
      <c r="V381" s="111">
        <f t="shared" si="204"/>
        <v>0.59728126828670169</v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0.57000340352033407</v>
      </c>
      <c r="D382" s="111">
        <f t="shared" si="206"/>
        <v>0.57058226463794992</v>
      </c>
      <c r="E382" s="111">
        <f t="shared" si="206"/>
        <v>0.5711611778985658</v>
      </c>
      <c r="F382" s="111">
        <f t="shared" si="206"/>
        <v>0.57174009826959038</v>
      </c>
      <c r="G382" s="111">
        <f t="shared" si="206"/>
        <v>0.57231906666125076</v>
      </c>
      <c r="H382" s="111">
        <f t="shared" si="206"/>
        <v>0.57289807806665605</v>
      </c>
      <c r="I382" s="111">
        <f t="shared" si="206"/>
        <v>0.57347714256608695</v>
      </c>
      <c r="J382" s="111">
        <f t="shared" si="206"/>
        <v>0.57405630145489739</v>
      </c>
      <c r="K382" s="111">
        <f t="shared" si="206"/>
        <v>0.57463558984499907</v>
      </c>
      <c r="L382" s="111">
        <f t="shared" si="206"/>
        <v>0.57521501713026824</v>
      </c>
      <c r="M382" s="111">
        <f t="shared" si="206"/>
        <v>0.57565505908333992</v>
      </c>
      <c r="N382" s="111">
        <f t="shared" si="206"/>
        <v>0.57590102183625069</v>
      </c>
      <c r="O382" s="111">
        <f t="shared" si="206"/>
        <v>0.57604802731253357</v>
      </c>
      <c r="P382" s="111">
        <f t="shared" si="206"/>
        <v>0.57645822179228201</v>
      </c>
      <c r="Q382" s="111">
        <f t="shared" si="206"/>
        <v>0.57812780914813355</v>
      </c>
      <c r="R382" s="111">
        <f t="shared" ref="R382:V382" si="207">IF(R361=0,"",R361/R340)</f>
        <v>0.58251339939229918</v>
      </c>
      <c r="S382" s="111">
        <f t="shared" si="207"/>
        <v>0.58869977557092146</v>
      </c>
      <c r="T382" s="111">
        <f t="shared" si="207"/>
        <v>0.59548744321192049</v>
      </c>
      <c r="U382" s="111" t="str">
        <f t="shared" si="207"/>
        <v/>
      </c>
      <c r="V382" s="111">
        <f t="shared" si="207"/>
        <v>0.60606867499279227</v>
      </c>
      <c r="W382" s="111">
        <f t="shared" ref="W382:Y382" si="208">IF(W361=0,"",W361/W340)</f>
        <v>0.60817939162902079</v>
      </c>
      <c r="X382" s="111">
        <f t="shared" si="208"/>
        <v>0.60858149786240989</v>
      </c>
      <c r="Y382" s="111">
        <f t="shared" si="208"/>
        <v>0.60862170848574881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0.74046507070783563</v>
      </c>
      <c r="D383" s="45">
        <f t="shared" si="209"/>
        <v>0.74177191321006608</v>
      </c>
      <c r="E383" s="45">
        <f t="shared" si="209"/>
        <v>0.74314037363858931</v>
      </c>
      <c r="F383" s="45">
        <f t="shared" si="209"/>
        <v>0.74451723651160706</v>
      </c>
      <c r="G383" s="45">
        <f t="shared" si="209"/>
        <v>0.74595084587043292</v>
      </c>
      <c r="H383" s="45">
        <f t="shared" si="209"/>
        <v>0.74743528501986423</v>
      </c>
      <c r="I383" s="45">
        <f t="shared" si="209"/>
        <v>0.74898246593309348</v>
      </c>
      <c r="J383" s="45">
        <f t="shared" si="209"/>
        <v>0.7506411877597412</v>
      </c>
      <c r="K383" s="45">
        <f t="shared" si="209"/>
        <v>0.75245294261268791</v>
      </c>
      <c r="L383" s="45">
        <f t="shared" si="209"/>
        <v>0.75442883133321947</v>
      </c>
      <c r="M383" s="45">
        <f t="shared" si="209"/>
        <v>0.75725391557630872</v>
      </c>
      <c r="N383" s="45">
        <f t="shared" si="209"/>
        <v>0.76112322588400794</v>
      </c>
      <c r="O383" s="45">
        <f t="shared" si="209"/>
        <v>0.76649924533500591</v>
      </c>
      <c r="P383" s="45">
        <f t="shared" si="209"/>
        <v>0.77360880765834517</v>
      </c>
      <c r="Q383" s="45">
        <f t="shared" si="209"/>
        <v>0.78280865064904148</v>
      </c>
      <c r="R383" s="45">
        <f t="shared" ref="R383:V383" si="210">IF(R362=0,"",R362/R341)</f>
        <v>0.79532743742705792</v>
      </c>
      <c r="S383" s="45">
        <f t="shared" si="210"/>
        <v>0.81099252632644814</v>
      </c>
      <c r="T383" s="45">
        <f t="shared" si="210"/>
        <v>0.82785685476027038</v>
      </c>
      <c r="U383" s="45" t="str">
        <f t="shared" si="210"/>
        <v/>
      </c>
      <c r="V383" s="45">
        <f t="shared" si="210"/>
        <v>0.85739497988360514</v>
      </c>
      <c r="W383" s="45">
        <f t="shared" ref="W383:Y383" si="211">IF(W362=0,"",W362/W341)</f>
        <v>0.8674452155880098</v>
      </c>
      <c r="X383" s="45">
        <f t="shared" si="211"/>
        <v>0.87505603448528324</v>
      </c>
      <c r="Y383" s="45">
        <f t="shared" si="211"/>
        <v>0.88180527690395172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39.607747033461251</v>
      </c>
      <c r="D385" s="117">
        <f t="shared" si="212"/>
        <v>49.71820858276218</v>
      </c>
      <c r="E385" s="117">
        <f t="shared" si="212"/>
        <v>55.406406116928792</v>
      </c>
      <c r="F385" s="117">
        <f t="shared" si="212"/>
        <v>82.729231223098211</v>
      </c>
      <c r="G385" s="117">
        <f t="shared" si="212"/>
        <v>48.915954635779777</v>
      </c>
      <c r="H385" s="117">
        <f t="shared" si="212"/>
        <v>92.257370911320123</v>
      </c>
      <c r="I385" s="117">
        <f t="shared" si="212"/>
        <v>47.968088622499394</v>
      </c>
      <c r="J385" s="117">
        <f t="shared" si="212"/>
        <v>119.17080331048547</v>
      </c>
      <c r="K385" s="117">
        <f t="shared" si="212"/>
        <v>146.26703789579764</v>
      </c>
      <c r="L385" s="117">
        <f t="shared" si="212"/>
        <v>215.91733303101751</v>
      </c>
      <c r="M385" s="117">
        <f t="shared" si="212"/>
        <v>173.63081704529529</v>
      </c>
      <c r="N385" s="117">
        <f t="shared" si="212"/>
        <v>153.68823216877365</v>
      </c>
      <c r="O385" s="117">
        <f t="shared" si="212"/>
        <v>114.98842419529029</v>
      </c>
      <c r="P385" s="117">
        <f t="shared" si="212"/>
        <v>3.471996022149098</v>
      </c>
      <c r="Q385" s="117">
        <f t="shared" si="212"/>
        <v>5.1466402885994151</v>
      </c>
      <c r="R385" s="117">
        <f t="shared" ref="R385:V385" si="213">R386+R389+R391+R401</f>
        <v>10.913927338207305</v>
      </c>
      <c r="S385" s="117">
        <f t="shared" si="213"/>
        <v>21.537924726243656</v>
      </c>
      <c r="T385" s="117">
        <f t="shared" si="213"/>
        <v>12.599858720170069</v>
      </c>
      <c r="U385" s="117">
        <f t="shared" si="213"/>
        <v>0</v>
      </c>
      <c r="V385" s="117">
        <f t="shared" si="213"/>
        <v>16.222180407638852</v>
      </c>
      <c r="W385" s="117">
        <f t="shared" ref="W385:Y385" si="214">W386+W389+W391+W401</f>
        <v>24.498235216989315</v>
      </c>
      <c r="X385" s="117">
        <f t="shared" si="214"/>
        <v>24.577302528329259</v>
      </c>
      <c r="Y385" s="117">
        <f t="shared" si="214"/>
        <v>23.273932415098479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39.421599011642783</v>
      </c>
      <c r="D386" s="122">
        <f t="shared" si="215"/>
        <v>49.536949974914386</v>
      </c>
      <c r="E386" s="122">
        <f t="shared" si="215"/>
        <v>55.193407054397419</v>
      </c>
      <c r="F386" s="122">
        <f t="shared" si="215"/>
        <v>82.248507592499877</v>
      </c>
      <c r="G386" s="122">
        <f t="shared" si="215"/>
        <v>48.715946153700003</v>
      </c>
      <c r="H386" s="122">
        <f t="shared" si="215"/>
        <v>91.586201731407655</v>
      </c>
      <c r="I386" s="122">
        <f t="shared" si="215"/>
        <v>47.70950385095324</v>
      </c>
      <c r="J386" s="122">
        <f t="shared" si="215"/>
        <v>114.89143332541751</v>
      </c>
      <c r="K386" s="122">
        <f t="shared" si="215"/>
        <v>142.30265774799022</v>
      </c>
      <c r="L386" s="122">
        <f t="shared" si="215"/>
        <v>210.19434713228753</v>
      </c>
      <c r="M386" s="122">
        <f t="shared" si="215"/>
        <v>167.83803284222614</v>
      </c>
      <c r="N386" s="122">
        <f t="shared" si="215"/>
        <v>149.0177075286592</v>
      </c>
      <c r="O386" s="122">
        <f t="shared" si="215"/>
        <v>112.25646827706488</v>
      </c>
      <c r="P386" s="122">
        <f t="shared" si="215"/>
        <v>3.447630656666627</v>
      </c>
      <c r="Q386" s="122">
        <f t="shared" si="215"/>
        <v>5.102221270958343</v>
      </c>
      <c r="R386" s="122">
        <f t="shared" ref="R386:V386" si="216">SUM(R387:R388)</f>
        <v>10.798982431789298</v>
      </c>
      <c r="S386" s="122">
        <f t="shared" si="216"/>
        <v>21.25523840644821</v>
      </c>
      <c r="T386" s="122">
        <f t="shared" si="216"/>
        <v>12.346380117490988</v>
      </c>
      <c r="U386" s="122">
        <f t="shared" si="216"/>
        <v>0</v>
      </c>
      <c r="V386" s="122">
        <f t="shared" si="216"/>
        <v>15.74268988442649</v>
      </c>
      <c r="W386" s="122">
        <f t="shared" ref="W386:Y386" si="217">SUM(W387:W388)</f>
        <v>23.747740359482485</v>
      </c>
      <c r="X386" s="122">
        <f t="shared" si="217"/>
        <v>23.801290445134608</v>
      </c>
      <c r="Y386" s="122">
        <f t="shared" si="217"/>
        <v>22.059910607780647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39.421599011642783</v>
      </c>
      <c r="D387" s="98">
        <v>49.536949974914386</v>
      </c>
      <c r="E387" s="98">
        <v>55.193407054397419</v>
      </c>
      <c r="F387" s="98">
        <v>82.248507592499877</v>
      </c>
      <c r="G387" s="98">
        <v>48.715946153700003</v>
      </c>
      <c r="H387" s="98">
        <v>91.586201731407655</v>
      </c>
      <c r="I387" s="98">
        <v>47.70950385095324</v>
      </c>
      <c r="J387" s="98">
        <v>114.89143332541751</v>
      </c>
      <c r="K387" s="98">
        <v>142.30265774799022</v>
      </c>
      <c r="L387" s="98">
        <v>210.19434713228753</v>
      </c>
      <c r="M387" s="98">
        <v>167.83803284222614</v>
      </c>
      <c r="N387" s="98">
        <v>149.0177075286592</v>
      </c>
      <c r="O387" s="98">
        <v>112.25646827706488</v>
      </c>
      <c r="P387" s="98">
        <v>3.447630656666627</v>
      </c>
      <c r="Q387" s="98">
        <v>5.102221270958343</v>
      </c>
      <c r="R387" s="98">
        <v>10.798982431789298</v>
      </c>
      <c r="S387" s="98">
        <v>21.25523840644821</v>
      </c>
      <c r="T387" s="98">
        <v>12.346380117490988</v>
      </c>
      <c r="U387" s="98">
        <v>0</v>
      </c>
      <c r="V387" s="98">
        <v>15.74268988442649</v>
      </c>
      <c r="W387" s="98">
        <v>23.747740359482485</v>
      </c>
      <c r="X387" s="98">
        <v>23.801290445134608</v>
      </c>
      <c r="Y387" s="98">
        <v>22.059910607780647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4.4789191115264158E-2</v>
      </c>
      <c r="D391" s="122">
        <v>0.10502603596322109</v>
      </c>
      <c r="E391" s="122">
        <v>0.13775202230926148</v>
      </c>
      <c r="F391" s="122">
        <v>0.31972102823261578</v>
      </c>
      <c r="G391" s="122">
        <v>0.15707358198396129</v>
      </c>
      <c r="H391" s="122">
        <v>0.48757181158678858</v>
      </c>
      <c r="I391" s="122">
        <v>0.25119730050861605</v>
      </c>
      <c r="J391" s="122">
        <v>4.0964920647431606</v>
      </c>
      <c r="K391" s="122">
        <v>3.7837169834846702</v>
      </c>
      <c r="L391" s="122">
        <v>5.3445993126032967</v>
      </c>
      <c r="M391" s="122">
        <v>5.0795428252869588</v>
      </c>
      <c r="N391" s="122">
        <v>3.9619372848009466</v>
      </c>
      <c r="O391" s="122">
        <v>2.4800826689381794</v>
      </c>
      <c r="P391" s="122">
        <v>1.1145060057828194E-2</v>
      </c>
      <c r="Q391" s="122">
        <v>3.9147067191694702E-2</v>
      </c>
      <c r="R391" s="122">
        <v>0.11210322392915427</v>
      </c>
      <c r="S391" s="122">
        <v>0.24142842373092555</v>
      </c>
      <c r="T391" s="122">
        <v>0.20771987408987938</v>
      </c>
      <c r="U391" s="122">
        <v>0</v>
      </c>
      <c r="V391" s="122">
        <v>0.42724755006982573</v>
      </c>
      <c r="W391" s="122">
        <v>0.7469641039083228</v>
      </c>
      <c r="X391" s="122">
        <v>0.77158838654735984</v>
      </c>
      <c r="Y391" s="122">
        <v>1.2061095677457814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4.4789191115264158E-2</v>
      </c>
      <c r="D392" s="98">
        <v>0.10502603596322109</v>
      </c>
      <c r="E392" s="98">
        <v>0.13775202230926148</v>
      </c>
      <c r="F392" s="98">
        <v>0.31972102823261578</v>
      </c>
      <c r="G392" s="98">
        <v>0.15707358198396129</v>
      </c>
      <c r="H392" s="98">
        <v>0.48757181158678858</v>
      </c>
      <c r="I392" s="98">
        <v>0.25119730050861605</v>
      </c>
      <c r="J392" s="98">
        <v>4.0964920647431606</v>
      </c>
      <c r="K392" s="98">
        <v>3.7837169834846702</v>
      </c>
      <c r="L392" s="98">
        <v>5.3445993126032967</v>
      </c>
      <c r="M392" s="98">
        <v>5.0795428252869588</v>
      </c>
      <c r="N392" s="98">
        <v>3.9619372848009466</v>
      </c>
      <c r="O392" s="98">
        <v>2.4800826689381794</v>
      </c>
      <c r="P392" s="98">
        <v>1.1145060057828194E-2</v>
      </c>
      <c r="Q392" s="98">
        <v>3.9147067191694702E-2</v>
      </c>
      <c r="R392" s="98">
        <v>0.11210322392915427</v>
      </c>
      <c r="S392" s="98">
        <v>0.24142842373092555</v>
      </c>
      <c r="T392" s="98">
        <v>0.20771987408987938</v>
      </c>
      <c r="U392" s="98">
        <v>0</v>
      </c>
      <c r="V392" s="98">
        <v>0.42724755006982573</v>
      </c>
      <c r="W392" s="98">
        <v>0.7469641039083228</v>
      </c>
      <c r="X392" s="98">
        <v>0.77158838654735984</v>
      </c>
      <c r="Y392" s="98">
        <v>1.2061095677457814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0.14135883070320582</v>
      </c>
      <c r="D401" s="122">
        <v>7.6232571884575398E-2</v>
      </c>
      <c r="E401" s="122">
        <v>7.5247040222109762E-2</v>
      </c>
      <c r="F401" s="122">
        <v>0.1610026023657101</v>
      </c>
      <c r="G401" s="122">
        <v>4.2934900095814993E-2</v>
      </c>
      <c r="H401" s="122">
        <v>0.18359736832568302</v>
      </c>
      <c r="I401" s="122">
        <v>7.387471037540564E-3</v>
      </c>
      <c r="J401" s="122">
        <v>0.18287792032479913</v>
      </c>
      <c r="K401" s="122">
        <v>0.1806631643227489</v>
      </c>
      <c r="L401" s="122">
        <v>0.37838658612669102</v>
      </c>
      <c r="M401" s="122">
        <v>0.71324137778220353</v>
      </c>
      <c r="N401" s="122">
        <v>0.70858735531349981</v>
      </c>
      <c r="O401" s="122">
        <v>0.25187324928722393</v>
      </c>
      <c r="P401" s="122">
        <v>1.3220305424642871E-2</v>
      </c>
      <c r="Q401" s="122">
        <v>5.2719504493776046E-3</v>
      </c>
      <c r="R401" s="122">
        <v>2.8416824888535044E-3</v>
      </c>
      <c r="S401" s="122">
        <v>4.1257896064518129E-2</v>
      </c>
      <c r="T401" s="122">
        <v>4.5758728589203365E-2</v>
      </c>
      <c r="U401" s="122">
        <v>0</v>
      </c>
      <c r="V401" s="122">
        <v>5.2242973142535842E-2</v>
      </c>
      <c r="W401" s="122">
        <v>3.5307535985067444E-3</v>
      </c>
      <c r="X401" s="122">
        <v>4.4236966472914127E-3</v>
      </c>
      <c r="Y401" s="122">
        <v>7.9122395720500407E-3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3.8609085713183309E-3</v>
      </c>
      <c r="D402" s="98">
        <v>6.1980326707384787E-3</v>
      </c>
      <c r="E402" s="98">
        <v>7.6602621732594425E-3</v>
      </c>
      <c r="F402" s="98">
        <v>1.4885418559955415E-2</v>
      </c>
      <c r="G402" s="98">
        <v>9.0155229309657643E-3</v>
      </c>
      <c r="H402" s="98">
        <v>2.4826562545562439E-2</v>
      </c>
      <c r="I402" s="98">
        <v>5.0479583723628575E-3</v>
      </c>
      <c r="J402" s="98">
        <v>9.1846564817956902E-2</v>
      </c>
      <c r="K402" s="98">
        <v>0.10703838962498628</v>
      </c>
      <c r="L402" s="98">
        <v>0.1352426666159664</v>
      </c>
      <c r="M402" s="98">
        <v>9.9957334540271378E-2</v>
      </c>
      <c r="N402" s="98">
        <v>6.2544077916376867E-2</v>
      </c>
      <c r="O402" s="98">
        <v>4.1277581500552038E-2</v>
      </c>
      <c r="P402" s="98">
        <v>1.1084094993458631E-3</v>
      </c>
      <c r="Q402" s="98">
        <v>1.1633006193123123E-3</v>
      </c>
      <c r="R402" s="98">
        <v>2.2458361882214438E-3</v>
      </c>
      <c r="S402" s="98">
        <v>1.2135097792712249E-2</v>
      </c>
      <c r="T402" s="98">
        <v>9.3323611275019109E-3</v>
      </c>
      <c r="U402" s="98">
        <v>0</v>
      </c>
      <c r="V402" s="98">
        <v>1.8582332211445048E-3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0.1374979221318875</v>
      </c>
      <c r="D403" s="98">
        <v>7.0034539213836913E-2</v>
      </c>
      <c r="E403" s="98">
        <v>6.7586778048850327E-2</v>
      </c>
      <c r="F403" s="98">
        <v>0.14611718380575467</v>
      </c>
      <c r="G403" s="98">
        <v>3.3919377164849225E-2</v>
      </c>
      <c r="H403" s="98">
        <v>0.15877080578012057</v>
      </c>
      <c r="I403" s="98">
        <v>2.3395126651777069E-3</v>
      </c>
      <c r="J403" s="98">
        <v>9.1031355506842229E-2</v>
      </c>
      <c r="K403" s="98">
        <v>7.3624774697762616E-2</v>
      </c>
      <c r="L403" s="98">
        <v>0.24314391951072462</v>
      </c>
      <c r="M403" s="98">
        <v>0.6132840432419322</v>
      </c>
      <c r="N403" s="98">
        <v>0.64604327739712297</v>
      </c>
      <c r="O403" s="98">
        <v>0.21059566778667191</v>
      </c>
      <c r="P403" s="98">
        <v>1.2111895925297008E-2</v>
      </c>
      <c r="Q403" s="98">
        <v>4.1086498300652924E-3</v>
      </c>
      <c r="R403" s="98">
        <v>5.9584630063206072E-4</v>
      </c>
      <c r="S403" s="98">
        <v>2.9122798271805878E-2</v>
      </c>
      <c r="T403" s="98">
        <v>3.6426367461701456E-2</v>
      </c>
      <c r="U403" s="98">
        <v>0</v>
      </c>
      <c r="V403" s="98">
        <v>5.0384739921391336E-2</v>
      </c>
      <c r="W403" s="98">
        <v>3.5307535985067444E-3</v>
      </c>
      <c r="X403" s="98">
        <v>4.4236966472914127E-3</v>
      </c>
      <c r="Y403" s="98">
        <v>7.9122395720500407E-3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17710.386757904835</v>
      </c>
      <c r="D406" s="117">
        <f t="shared" si="219"/>
        <v>16768.607588825787</v>
      </c>
      <c r="E406" s="117">
        <f t="shared" si="219"/>
        <v>17160.709456099641</v>
      </c>
      <c r="F406" s="117">
        <f t="shared" si="219"/>
        <v>17097.00456907156</v>
      </c>
      <c r="G406" s="117">
        <f t="shared" si="219"/>
        <v>15247.206253829898</v>
      </c>
      <c r="H406" s="117">
        <f t="shared" si="219"/>
        <v>17493.972141928312</v>
      </c>
      <c r="I406" s="117">
        <f t="shared" si="219"/>
        <v>14856.372040940503</v>
      </c>
      <c r="J406" s="117">
        <f t="shared" si="219"/>
        <v>14546.548790181825</v>
      </c>
      <c r="K406" s="117">
        <f t="shared" si="219"/>
        <v>15334.137061137579</v>
      </c>
      <c r="L406" s="117">
        <f t="shared" si="219"/>
        <v>18062.595432909253</v>
      </c>
      <c r="M406" s="117">
        <f t="shared" si="219"/>
        <v>16096.540488492117</v>
      </c>
      <c r="N406" s="117">
        <f t="shared" si="219"/>
        <v>16338.956619657265</v>
      </c>
      <c r="O406" s="117">
        <f t="shared" si="219"/>
        <v>16519.746922650033</v>
      </c>
      <c r="P406" s="117">
        <f t="shared" si="219"/>
        <v>13999.564991734225</v>
      </c>
      <c r="Q406" s="117">
        <f t="shared" si="219"/>
        <v>13831.018001128419</v>
      </c>
      <c r="R406" s="117">
        <f t="shared" ref="R406:V406" si="220">R407+R410+R412+R422</f>
        <v>13472.397272521399</v>
      </c>
      <c r="S406" s="117">
        <f t="shared" si="220"/>
        <v>13388.971678739619</v>
      </c>
      <c r="T406" s="117">
        <f t="shared" si="220"/>
        <v>12418.827978425908</v>
      </c>
      <c r="U406" s="117">
        <f t="shared" si="220"/>
        <v>0</v>
      </c>
      <c r="V406" s="117">
        <f t="shared" si="220"/>
        <v>10262.227669533837</v>
      </c>
      <c r="W406" s="117">
        <f t="shared" ref="W406:Y406" si="221">W407+W410+W412+W422</f>
        <v>9378.9280425927627</v>
      </c>
      <c r="X406" s="117">
        <f t="shared" si="221"/>
        <v>8256.1074715770519</v>
      </c>
      <c r="Y406" s="117">
        <f t="shared" si="221"/>
        <v>4718.6254358621827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14899.830804500645</v>
      </c>
      <c r="D407" s="122">
        <f t="shared" si="222"/>
        <v>13981.184198477757</v>
      </c>
      <c r="E407" s="122">
        <f t="shared" si="222"/>
        <v>14338.261190967318</v>
      </c>
      <c r="F407" s="122">
        <f t="shared" si="222"/>
        <v>14277.608101362559</v>
      </c>
      <c r="G407" s="122">
        <f t="shared" si="222"/>
        <v>12402.507319765347</v>
      </c>
      <c r="H407" s="122">
        <f t="shared" si="222"/>
        <v>14521.348944874322</v>
      </c>
      <c r="I407" s="122">
        <f t="shared" si="222"/>
        <v>12089.047017506928</v>
      </c>
      <c r="J407" s="122">
        <f t="shared" si="222"/>
        <v>11845.038662782912</v>
      </c>
      <c r="K407" s="122">
        <f t="shared" si="222"/>
        <v>12650.419747646603</v>
      </c>
      <c r="L407" s="122">
        <f t="shared" si="222"/>
        <v>15296.159061444032</v>
      </c>
      <c r="M407" s="122">
        <f t="shared" si="222"/>
        <v>13570.057106702388</v>
      </c>
      <c r="N407" s="122">
        <f t="shared" si="222"/>
        <v>13808.943043856892</v>
      </c>
      <c r="O407" s="122">
        <f t="shared" si="222"/>
        <v>14069.402135385844</v>
      </c>
      <c r="P407" s="122">
        <f t="shared" si="222"/>
        <v>11666.81281370014</v>
      </c>
      <c r="Q407" s="122">
        <f t="shared" si="222"/>
        <v>11466.217870339624</v>
      </c>
      <c r="R407" s="122">
        <f t="shared" ref="R407:V407" si="223">SUM(R408:R409)</f>
        <v>11107.452197658864</v>
      </c>
      <c r="S407" s="122">
        <f t="shared" si="223"/>
        <v>10944.893393297207</v>
      </c>
      <c r="T407" s="122">
        <f t="shared" si="223"/>
        <v>10037.830380262612</v>
      </c>
      <c r="U407" s="122">
        <f t="shared" si="223"/>
        <v>0</v>
      </c>
      <c r="V407" s="122">
        <f t="shared" si="223"/>
        <v>7874.6439762579903</v>
      </c>
      <c r="W407" s="122">
        <f t="shared" ref="W407:Y407" si="224">SUM(W408:W409)</f>
        <v>7078.8974800370934</v>
      </c>
      <c r="X407" s="122">
        <f t="shared" si="224"/>
        <v>6200.4472480812346</v>
      </c>
      <c r="Y407" s="122">
        <f t="shared" si="224"/>
        <v>2943.9985970161456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14824.684220436067</v>
      </c>
      <c r="D408" s="98">
        <v>13912.500052760659</v>
      </c>
      <c r="E408" s="98">
        <v>14268.0211889558</v>
      </c>
      <c r="F408" s="98">
        <v>14208.655802038837</v>
      </c>
      <c r="G408" s="98">
        <v>12343.263476275042</v>
      </c>
      <c r="H408" s="98">
        <v>14451.89042482092</v>
      </c>
      <c r="I408" s="98">
        <v>12033.1549078219</v>
      </c>
      <c r="J408" s="98">
        <v>11790.468333704886</v>
      </c>
      <c r="K408" s="98">
        <v>12592.031848920326</v>
      </c>
      <c r="L408" s="98">
        <v>15223.705244027951</v>
      </c>
      <c r="M408" s="98">
        <v>13508.83084951638</v>
      </c>
      <c r="N408" s="98">
        <v>13745.584401884769</v>
      </c>
      <c r="O408" s="98">
        <v>14004.501719311045</v>
      </c>
      <c r="P408" s="98">
        <v>11614.933678272104</v>
      </c>
      <c r="Q408" s="98">
        <v>11414.052258572048</v>
      </c>
      <c r="R408" s="98">
        <v>11055.40028277694</v>
      </c>
      <c r="S408" s="98">
        <v>10891.996582313732</v>
      </c>
      <c r="T408" s="98">
        <v>9988.3405462175724</v>
      </c>
      <c r="U408" s="98">
        <v>0</v>
      </c>
      <c r="V408" s="98">
        <v>7833.6302521613379</v>
      </c>
      <c r="W408" s="98">
        <v>7041.7407890768218</v>
      </c>
      <c r="X408" s="98">
        <v>6168.0980784302546</v>
      </c>
      <c r="Y408" s="98">
        <v>2928.7324294760592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75.146584064576928</v>
      </c>
      <c r="D409" s="98">
        <v>68.68414571709792</v>
      </c>
      <c r="E409" s="98">
        <v>70.240002011517532</v>
      </c>
      <c r="F409" s="98">
        <v>68.952299323722286</v>
      </c>
      <c r="G409" s="98">
        <v>59.243843490304819</v>
      </c>
      <c r="H409" s="98">
        <v>69.45852005340187</v>
      </c>
      <c r="I409" s="98">
        <v>55.892109685027748</v>
      </c>
      <c r="J409" s="98">
        <v>54.570329078026155</v>
      </c>
      <c r="K409" s="98">
        <v>58.387898726276987</v>
      </c>
      <c r="L409" s="98">
        <v>72.453817416081478</v>
      </c>
      <c r="M409" s="98">
        <v>61.226257186008979</v>
      </c>
      <c r="N409" s="98">
        <v>63.358641972123657</v>
      </c>
      <c r="O409" s="98">
        <v>64.900416074798883</v>
      </c>
      <c r="P409" s="98">
        <v>51.879135428036101</v>
      </c>
      <c r="Q409" s="98">
        <v>52.165611767576429</v>
      </c>
      <c r="R409" s="98">
        <v>52.05191488192375</v>
      </c>
      <c r="S409" s="98">
        <v>52.896810983474516</v>
      </c>
      <c r="T409" s="98">
        <v>49.489834045040581</v>
      </c>
      <c r="U409" s="98">
        <v>0</v>
      </c>
      <c r="V409" s="98">
        <v>41.013724096652183</v>
      </c>
      <c r="W409" s="98">
        <v>37.15669096027117</v>
      </c>
      <c r="X409" s="98">
        <v>32.34916965098023</v>
      </c>
      <c r="Y409" s="98">
        <v>15.266167540086396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</v>
      </c>
      <c r="E410" s="122">
        <f t="shared" si="225"/>
        <v>1.337702459774428</v>
      </c>
      <c r="F410" s="122">
        <f t="shared" si="225"/>
        <v>2.7726398145962552</v>
      </c>
      <c r="G410" s="122">
        <f t="shared" si="225"/>
        <v>3.4909399745436169</v>
      </c>
      <c r="H410" s="122">
        <f t="shared" si="225"/>
        <v>4.1066438164779253</v>
      </c>
      <c r="I410" s="122">
        <f t="shared" si="225"/>
        <v>3.8678716919846496</v>
      </c>
      <c r="J410" s="122">
        <f t="shared" si="225"/>
        <v>3.4464330625803248</v>
      </c>
      <c r="K410" s="122">
        <f t="shared" si="225"/>
        <v>4.4872973861289172</v>
      </c>
      <c r="L410" s="122">
        <f t="shared" si="225"/>
        <v>5.8001127286199088</v>
      </c>
      <c r="M410" s="122">
        <f t="shared" si="225"/>
        <v>5.5768689038461527</v>
      </c>
      <c r="N410" s="122">
        <f t="shared" si="225"/>
        <v>6.3293960492553838</v>
      </c>
      <c r="O410" s="122">
        <f t="shared" si="225"/>
        <v>9.2033878406760508</v>
      </c>
      <c r="P410" s="122">
        <f t="shared" si="225"/>
        <v>7.7222759828713103</v>
      </c>
      <c r="Q410" s="122">
        <f t="shared" si="225"/>
        <v>19.079699873746137</v>
      </c>
      <c r="R410" s="122">
        <f t="shared" si="225"/>
        <v>23.582656035404916</v>
      </c>
      <c r="S410" s="122">
        <f t="shared" si="225"/>
        <v>27.242377035395279</v>
      </c>
      <c r="T410" s="122">
        <f t="shared" si="225"/>
        <v>29.386518001936036</v>
      </c>
      <c r="U410" s="122">
        <f t="shared" si="225"/>
        <v>0</v>
      </c>
      <c r="V410" s="122">
        <f t="shared" si="225"/>
        <v>24.39601739486049</v>
      </c>
      <c r="W410" s="122">
        <f t="shared" si="225"/>
        <v>15.824273619079415</v>
      </c>
      <c r="X410" s="122">
        <f t="shared" si="225"/>
        <v>11.387919790759252</v>
      </c>
      <c r="Y410" s="122">
        <f t="shared" si="225"/>
        <v>6.6801845934371578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</v>
      </c>
      <c r="E411" s="98">
        <f>RES_hhdet_in_fech!E8</f>
        <v>1.337702459774428</v>
      </c>
      <c r="F411" s="98">
        <f>RES_hhdet_in_fech!F8</f>
        <v>2.7726398145962552</v>
      </c>
      <c r="G411" s="98">
        <f>RES_hhdet_in_fech!G8</f>
        <v>3.4909399745436169</v>
      </c>
      <c r="H411" s="98">
        <f>RES_hhdet_in_fech!H8</f>
        <v>4.1066438164779253</v>
      </c>
      <c r="I411" s="98">
        <f>RES_hhdet_in_fech!I8</f>
        <v>3.8678716919846496</v>
      </c>
      <c r="J411" s="98">
        <f>RES_hhdet_in_fech!J8</f>
        <v>3.4464330625803248</v>
      </c>
      <c r="K411" s="98">
        <f>RES_hhdet_in_fech!K8</f>
        <v>4.4872973861289172</v>
      </c>
      <c r="L411" s="98">
        <f>RES_hhdet_in_fech!L8</f>
        <v>5.8001127286199088</v>
      </c>
      <c r="M411" s="98">
        <f>RES_hhdet_in_fech!M8</f>
        <v>5.5768689038461527</v>
      </c>
      <c r="N411" s="98">
        <f>RES_hhdet_in_fech!N8</f>
        <v>6.3293960492553838</v>
      </c>
      <c r="O411" s="98">
        <f>RES_hhdet_in_fech!O8</f>
        <v>9.2033878406760508</v>
      </c>
      <c r="P411" s="98">
        <f>RES_hhdet_in_fech!P8</f>
        <v>7.7222759828713103</v>
      </c>
      <c r="Q411" s="98">
        <f>RES_hhdet_in_fech!Q8</f>
        <v>19.079699873746137</v>
      </c>
      <c r="R411" s="98">
        <f>RES_hhdet_in_fech!R8</f>
        <v>23.582656035404916</v>
      </c>
      <c r="S411" s="98">
        <f>RES_hhdet_in_fech!S8</f>
        <v>27.242377035395279</v>
      </c>
      <c r="T411" s="98">
        <f>RES_hhdet_in_fech!T8</f>
        <v>29.386518001936036</v>
      </c>
      <c r="U411" s="98">
        <f>RES_hhdet_in_fech!U8</f>
        <v>0</v>
      </c>
      <c r="V411" s="98">
        <f>RES_hhdet_in_fech!V8</f>
        <v>24.39601739486049</v>
      </c>
      <c r="W411" s="98">
        <f>RES_hhdet_in_fech!W8</f>
        <v>15.824273619079415</v>
      </c>
      <c r="X411" s="98">
        <f>RES_hhdet_in_fech!X8</f>
        <v>11.387919790759252</v>
      </c>
      <c r="Y411" s="98">
        <f>RES_hhdet_in_fech!Y8</f>
        <v>6.6801845934371578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1998.5755298209735</v>
      </c>
      <c r="D412" s="122">
        <v>1994.384046822616</v>
      </c>
      <c r="E412" s="122">
        <v>2003.6209519722017</v>
      </c>
      <c r="F412" s="122">
        <v>2004.9862488984238</v>
      </c>
      <c r="G412" s="122">
        <v>2021.750493837116</v>
      </c>
      <c r="H412" s="122">
        <v>2086.4314819334322</v>
      </c>
      <c r="I412" s="122">
        <v>1974.5957753295697</v>
      </c>
      <c r="J412" s="122">
        <v>1869.1295421727282</v>
      </c>
      <c r="K412" s="122">
        <v>1819.3562033130529</v>
      </c>
      <c r="L412" s="122">
        <v>1846.0364218381374</v>
      </c>
      <c r="M412" s="122">
        <v>1686.2159916295213</v>
      </c>
      <c r="N412" s="122">
        <v>1632.9685282716398</v>
      </c>
      <c r="O412" s="122">
        <v>1570.0428639383224</v>
      </c>
      <c r="P412" s="122">
        <v>1561.790955853118</v>
      </c>
      <c r="Q412" s="122">
        <v>1553.2178289911808</v>
      </c>
      <c r="R412" s="122">
        <v>1554.1688892538846</v>
      </c>
      <c r="S412" s="122">
        <v>1635.3433802342111</v>
      </c>
      <c r="T412" s="122">
        <v>1609.177292498093</v>
      </c>
      <c r="U412" s="122">
        <v>0</v>
      </c>
      <c r="V412" s="122">
        <v>1625.4313093951478</v>
      </c>
      <c r="W412" s="122">
        <v>1437.9145628912563</v>
      </c>
      <c r="X412" s="122">
        <v>1346.426328047653</v>
      </c>
      <c r="Y412" s="122">
        <v>1089.849666129857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2000.9187363667502</v>
      </c>
      <c r="D413" s="98">
        <v>1959.696612671414</v>
      </c>
      <c r="E413" s="98">
        <v>2042.7648146905601</v>
      </c>
      <c r="F413" s="98">
        <v>2027.6532945846427</v>
      </c>
      <c r="G413" s="98">
        <v>1919.3214255037215</v>
      </c>
      <c r="H413" s="98">
        <v>2161.8245279988323</v>
      </c>
      <c r="I413" s="98">
        <v>1852.1910522330945</v>
      </c>
      <c r="J413" s="98">
        <v>1774.4489912169233</v>
      </c>
      <c r="K413" s="98">
        <v>1740.4653921817351</v>
      </c>
      <c r="L413" s="98">
        <v>1861.4877995842853</v>
      </c>
      <c r="M413" s="98">
        <v>1707.1688286831975</v>
      </c>
      <c r="N413" s="98">
        <v>1641.9274196022952</v>
      </c>
      <c r="O413" s="98">
        <v>1609.3880631334282</v>
      </c>
      <c r="P413" s="98">
        <v>1612.6554244712622</v>
      </c>
      <c r="Q413" s="98">
        <v>1667.7872700289172</v>
      </c>
      <c r="R413" s="98">
        <v>1532.5468082317434</v>
      </c>
      <c r="S413" s="98">
        <v>1722.2890259760065</v>
      </c>
      <c r="T413" s="98">
        <v>1678.6014133979036</v>
      </c>
      <c r="U413" s="98">
        <v>0</v>
      </c>
      <c r="V413" s="98">
        <v>1550.8093744736932</v>
      </c>
      <c r="W413" s="98">
        <v>1346.9946659639056</v>
      </c>
      <c r="X413" s="98">
        <v>1500.4165213560625</v>
      </c>
      <c r="Y413" s="98">
        <v>1046.8131532367759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0</v>
      </c>
      <c r="D414" s="98">
        <v>0</v>
      </c>
      <c r="E414" s="98">
        <v>0</v>
      </c>
      <c r="F414" s="98">
        <v>0</v>
      </c>
      <c r="G414" s="98">
        <v>0</v>
      </c>
      <c r="H414" s="98">
        <v>0</v>
      </c>
      <c r="I414" s="98">
        <v>0</v>
      </c>
      <c r="J414" s="98">
        <v>0</v>
      </c>
      <c r="K414" s="98">
        <v>0</v>
      </c>
      <c r="L414" s="98">
        <v>0</v>
      </c>
      <c r="M414" s="98">
        <v>0</v>
      </c>
      <c r="N414" s="98">
        <v>0</v>
      </c>
      <c r="O414" s="98">
        <v>0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1998.5556378964573</v>
      </c>
      <c r="D418" s="101">
        <v>1994.9141284671559</v>
      </c>
      <c r="E418" s="101">
        <v>2049.3356250470047</v>
      </c>
      <c r="F418" s="101">
        <v>2010.1936556822293</v>
      </c>
      <c r="G418" s="101">
        <v>2030.7763098630828</v>
      </c>
      <c r="H418" s="101">
        <v>2096.7598887001541</v>
      </c>
      <c r="I418" s="101">
        <v>2006.644538760949</v>
      </c>
      <c r="J418" s="101">
        <v>1929.945306972445</v>
      </c>
      <c r="K418" s="101">
        <v>1881.4208563882705</v>
      </c>
      <c r="L418" s="101">
        <v>1895.4045383634525</v>
      </c>
      <c r="M418" s="101">
        <v>1729.7957136246534</v>
      </c>
      <c r="N418" s="101">
        <v>1665.5371661600755</v>
      </c>
      <c r="O418" s="101">
        <v>1591.3553503507194</v>
      </c>
      <c r="P418" s="101">
        <v>1598.4449223339561</v>
      </c>
      <c r="Q418" s="101">
        <v>1576.686677755466</v>
      </c>
      <c r="R418" s="101">
        <v>1589.9982951346758</v>
      </c>
      <c r="S418" s="101">
        <v>1665.0283349745403</v>
      </c>
      <c r="T418" s="101">
        <v>1638.2181391690203</v>
      </c>
      <c r="U418" s="101">
        <v>0</v>
      </c>
      <c r="V418" s="101">
        <v>1661.9371215736498</v>
      </c>
      <c r="W418" s="101">
        <v>1482.3220359048391</v>
      </c>
      <c r="X418" s="101">
        <v>1363.6156790726682</v>
      </c>
      <c r="Y418" s="101">
        <v>1122.9934563456627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0</v>
      </c>
      <c r="D419" s="104">
        <v>0</v>
      </c>
      <c r="E419" s="104">
        <v>1641.3422752034296</v>
      </c>
      <c r="F419" s="104">
        <v>1614.0620203465737</v>
      </c>
      <c r="G419" s="104">
        <v>1618.9508157709902</v>
      </c>
      <c r="H419" s="104">
        <v>1690.7254677583362</v>
      </c>
      <c r="I419" s="104">
        <v>1614.3949640460517</v>
      </c>
      <c r="J419" s="104">
        <v>1548.6043914378401</v>
      </c>
      <c r="K419" s="104">
        <v>1517.9498939196937</v>
      </c>
      <c r="L419" s="104">
        <v>1524.5111090709333</v>
      </c>
      <c r="M419" s="104">
        <v>1364.7463650574234</v>
      </c>
      <c r="N419" s="104">
        <v>1315.5787138514647</v>
      </c>
      <c r="O419" s="104">
        <v>1263.8679641917936</v>
      </c>
      <c r="P419" s="104">
        <v>1301.5293405602552</v>
      </c>
      <c r="Q419" s="104">
        <v>1286.3136664511492</v>
      </c>
      <c r="R419" s="104">
        <v>1303.0100866938437</v>
      </c>
      <c r="S419" s="104">
        <v>1382.8611197028492</v>
      </c>
      <c r="T419" s="104">
        <v>1376.9008008207491</v>
      </c>
      <c r="U419" s="104">
        <v>0</v>
      </c>
      <c r="V419" s="104">
        <v>1428.753711959158</v>
      </c>
      <c r="W419" s="104">
        <v>1265.8842059999399</v>
      </c>
      <c r="X419" s="104">
        <v>1184.782361781932</v>
      </c>
      <c r="Y419" s="104">
        <v>970.98514130484693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0</v>
      </c>
      <c r="D420" s="98">
        <v>0</v>
      </c>
      <c r="E420" s="98">
        <v>1001.4459267545453</v>
      </c>
      <c r="F420" s="98">
        <v>989.17726580311432</v>
      </c>
      <c r="G420" s="98">
        <v>965.28535266474148</v>
      </c>
      <c r="H420" s="98">
        <v>1041.8255113171049</v>
      </c>
      <c r="I420" s="98">
        <v>981.76757105795161</v>
      </c>
      <c r="J420" s="98">
        <v>926.84202981174599</v>
      </c>
      <c r="K420" s="98">
        <v>918.39581720099409</v>
      </c>
      <c r="L420" s="98">
        <v>904.5651523272868</v>
      </c>
      <c r="M420" s="98">
        <v>739.21816821748041</v>
      </c>
      <c r="N420" s="98">
        <v>692.3799174365646</v>
      </c>
      <c r="O420" s="98">
        <v>644.49790912859442</v>
      </c>
      <c r="P420" s="98">
        <v>691.40951713993252</v>
      </c>
      <c r="Q420" s="98">
        <v>639.25736114489303</v>
      </c>
      <c r="R420" s="98">
        <v>625.84649460788341</v>
      </c>
      <c r="S420" s="98">
        <v>677.3252609299218</v>
      </c>
      <c r="T420" s="98">
        <v>682.89362204872964</v>
      </c>
      <c r="U420" s="98">
        <v>0</v>
      </c>
      <c r="V420" s="98">
        <v>733.18342501473307</v>
      </c>
      <c r="W420" s="98">
        <v>583.32578974343221</v>
      </c>
      <c r="X420" s="98">
        <v>576.37699598805193</v>
      </c>
      <c r="Y420" s="98">
        <v>417.68125445814781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0</v>
      </c>
      <c r="D421" s="98">
        <v>0</v>
      </c>
      <c r="E421" s="98">
        <v>639.89634844888428</v>
      </c>
      <c r="F421" s="98">
        <v>624.88475454345917</v>
      </c>
      <c r="G421" s="98">
        <v>653.66546310624835</v>
      </c>
      <c r="H421" s="98">
        <v>648.89995644123121</v>
      </c>
      <c r="I421" s="98">
        <v>632.62739298809993</v>
      </c>
      <c r="J421" s="98">
        <v>621.76236162609405</v>
      </c>
      <c r="K421" s="98">
        <v>599.55407671869932</v>
      </c>
      <c r="L421" s="98">
        <v>619.94595674364643</v>
      </c>
      <c r="M421" s="98">
        <v>625.52819683994312</v>
      </c>
      <c r="N421" s="98">
        <v>623.19879641490002</v>
      </c>
      <c r="O421" s="98">
        <v>619.37005506319929</v>
      </c>
      <c r="P421" s="98">
        <v>610.1198234203224</v>
      </c>
      <c r="Q421" s="98">
        <v>647.05630530625604</v>
      </c>
      <c r="R421" s="98">
        <v>677.16359208596043</v>
      </c>
      <c r="S421" s="98">
        <v>705.53585877292744</v>
      </c>
      <c r="T421" s="98">
        <v>694.00717877201953</v>
      </c>
      <c r="U421" s="98">
        <v>0</v>
      </c>
      <c r="V421" s="98">
        <v>695.57028694442477</v>
      </c>
      <c r="W421" s="98">
        <v>682.55841625650771</v>
      </c>
      <c r="X421" s="98">
        <v>608.40536579388015</v>
      </c>
      <c r="Y421" s="98">
        <v>553.30388684669924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811.9804235832172</v>
      </c>
      <c r="D422" s="122">
        <v>793.03934352541614</v>
      </c>
      <c r="E422" s="122">
        <v>817.48961070034716</v>
      </c>
      <c r="F422" s="122">
        <v>811.63757899597954</v>
      </c>
      <c r="G422" s="122">
        <v>819.45750025289021</v>
      </c>
      <c r="H422" s="122">
        <v>882.08507130408213</v>
      </c>
      <c r="I422" s="122">
        <v>788.86137641202117</v>
      </c>
      <c r="J422" s="122">
        <v>828.93415216360518</v>
      </c>
      <c r="K422" s="122">
        <v>859.87381279179226</v>
      </c>
      <c r="L422" s="122">
        <v>914.59983689846365</v>
      </c>
      <c r="M422" s="122">
        <v>834.69052125636051</v>
      </c>
      <c r="N422" s="122">
        <v>890.71565147947763</v>
      </c>
      <c r="O422" s="122">
        <v>871.09853548519004</v>
      </c>
      <c r="P422" s="122">
        <v>763.23894619809698</v>
      </c>
      <c r="Q422" s="122">
        <v>792.50260192386838</v>
      </c>
      <c r="R422" s="122">
        <v>787.19352957324497</v>
      </c>
      <c r="S422" s="122">
        <v>781.49252817280717</v>
      </c>
      <c r="T422" s="122">
        <v>742.43378766326725</v>
      </c>
      <c r="U422" s="122">
        <v>0</v>
      </c>
      <c r="V422" s="122">
        <v>737.7563664858385</v>
      </c>
      <c r="W422" s="122">
        <v>846.29172604533414</v>
      </c>
      <c r="X422" s="122">
        <v>697.84597565740523</v>
      </c>
      <c r="Y422" s="122">
        <v>678.09698812274314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1003.5361878262906</v>
      </c>
      <c r="D423" s="98">
        <v>983.02520807102258</v>
      </c>
      <c r="E423" s="98">
        <v>1038.5943437625112</v>
      </c>
      <c r="F423" s="98">
        <v>1062.0282522582829</v>
      </c>
      <c r="G423" s="98">
        <v>991.4663875660907</v>
      </c>
      <c r="H423" s="98">
        <v>1208.9864590470766</v>
      </c>
      <c r="I423" s="98">
        <v>962.77996736348712</v>
      </c>
      <c r="J423" s="98">
        <v>996.57253753563612</v>
      </c>
      <c r="K423" s="98">
        <v>1080.4269756756503</v>
      </c>
      <c r="L423" s="98">
        <v>1212.602611379185</v>
      </c>
      <c r="M423" s="98">
        <v>1124.3616013907033</v>
      </c>
      <c r="N423" s="98">
        <v>1103.806470681275</v>
      </c>
      <c r="O423" s="98">
        <v>1084.5919818631539</v>
      </c>
      <c r="P423" s="98">
        <v>1069.2226465542583</v>
      </c>
      <c r="Q423" s="98">
        <v>1123.365392977945</v>
      </c>
      <c r="R423" s="98">
        <v>929.84710216718918</v>
      </c>
      <c r="S423" s="98">
        <v>1065.0573889314305</v>
      </c>
      <c r="T423" s="98">
        <v>1128.0913695445581</v>
      </c>
      <c r="U423" s="98">
        <v>0</v>
      </c>
      <c r="V423" s="98">
        <v>1076.4948180852166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1086.6985309817887</v>
      </c>
      <c r="D424" s="98">
        <v>1017.5078936211186</v>
      </c>
      <c r="E424" s="98">
        <v>1005.1668851227959</v>
      </c>
      <c r="F424" s="98">
        <v>1182.4166417891079</v>
      </c>
      <c r="G424" s="98">
        <v>927.44920440374801</v>
      </c>
      <c r="H424" s="98">
        <v>1121.8912019085869</v>
      </c>
      <c r="I424" s="98">
        <v>1144.3293347702581</v>
      </c>
      <c r="J424" s="98">
        <v>902.56020190993513</v>
      </c>
      <c r="K424" s="98">
        <v>271.90416704248685</v>
      </c>
      <c r="L424" s="98">
        <v>925.12026487798983</v>
      </c>
      <c r="M424" s="98">
        <v>1209.582834028555</v>
      </c>
      <c r="N424" s="98">
        <v>1254.5218549032611</v>
      </c>
      <c r="O424" s="98">
        <v>923.38722143768598</v>
      </c>
      <c r="P424" s="98">
        <v>1367.1484151345946</v>
      </c>
      <c r="Q424" s="98">
        <v>1130.439401210956</v>
      </c>
      <c r="R424" s="98">
        <v>874.34158101787386</v>
      </c>
      <c r="S424" s="98">
        <v>909.24752858939905</v>
      </c>
      <c r="T424" s="98">
        <v>1113.5802304574067</v>
      </c>
      <c r="U424" s="98">
        <v>0</v>
      </c>
      <c r="V424" s="98">
        <v>1198.9344317707089</v>
      </c>
      <c r="W424" s="98">
        <v>1036.2016782610622</v>
      </c>
      <c r="X424" s="98">
        <v>885.17837793373758</v>
      </c>
      <c r="Y424" s="98">
        <v>995.1751530765024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789.92994750252376</v>
      </c>
      <c r="D425" s="33">
        <v>785.78276934410587</v>
      </c>
      <c r="E425" s="33">
        <v>811.86226914445774</v>
      </c>
      <c r="F425" s="33">
        <v>798.351971748869</v>
      </c>
      <c r="G425" s="33">
        <v>817.48787550623035</v>
      </c>
      <c r="H425" s="33">
        <v>872.46014826154862</v>
      </c>
      <c r="I425" s="33">
        <v>788.3482577187184</v>
      </c>
      <c r="J425" s="33">
        <v>826.10575665448607</v>
      </c>
      <c r="K425" s="33">
        <v>880.51490979936523</v>
      </c>
      <c r="L425" s="33">
        <v>911.78398920382961</v>
      </c>
      <c r="M425" s="33">
        <v>807.32666416777477</v>
      </c>
      <c r="N425" s="33">
        <v>861.01669968789952</v>
      </c>
      <c r="O425" s="33">
        <v>867.65325935397198</v>
      </c>
      <c r="P425" s="33">
        <v>733.28739125367599</v>
      </c>
      <c r="Q425" s="33">
        <v>787.48725932061154</v>
      </c>
      <c r="R425" s="33">
        <v>786.74687265637465</v>
      </c>
      <c r="S425" s="33">
        <v>776.49597916518132</v>
      </c>
      <c r="T425" s="33">
        <v>724.08947235387382</v>
      </c>
      <c r="U425" s="33">
        <v>0</v>
      </c>
      <c r="V425" s="33">
        <v>722.30411389558833</v>
      </c>
      <c r="W425" s="33">
        <v>845.99997581149194</v>
      </c>
      <c r="X425" s="33">
        <v>697.47588650060925</v>
      </c>
      <c r="Y425" s="33">
        <v>677.58592499709823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10650.038538382099</v>
      </c>
      <c r="D427" s="117">
        <f t="shared" si="226"/>
        <v>10161.575154389791</v>
      </c>
      <c r="E427" s="117">
        <f t="shared" si="226"/>
        <v>10501.635751601085</v>
      </c>
      <c r="F427" s="117">
        <f t="shared" si="226"/>
        <v>10511.452218744578</v>
      </c>
      <c r="G427" s="117">
        <f t="shared" si="226"/>
        <v>9461.4094880622579</v>
      </c>
      <c r="H427" s="117">
        <f t="shared" si="226"/>
        <v>10927.701154883031</v>
      </c>
      <c r="I427" s="117">
        <f t="shared" si="226"/>
        <v>9370.4384978213784</v>
      </c>
      <c r="J427" s="117">
        <f t="shared" si="226"/>
        <v>9254.2288233569725</v>
      </c>
      <c r="K427" s="117">
        <f t="shared" si="226"/>
        <v>9840.8255507003341</v>
      </c>
      <c r="L427" s="117">
        <f t="shared" si="226"/>
        <v>11680.722550756072</v>
      </c>
      <c r="M427" s="117">
        <f t="shared" si="226"/>
        <v>10493.744602876315</v>
      </c>
      <c r="N427" s="117">
        <f t="shared" si="226"/>
        <v>10741.221064045088</v>
      </c>
      <c r="O427" s="117">
        <f t="shared" si="226"/>
        <v>10965.010809614418</v>
      </c>
      <c r="P427" s="117">
        <f t="shared" si="226"/>
        <v>9387.8145461295553</v>
      </c>
      <c r="Q427" s="117">
        <f t="shared" si="226"/>
        <v>9443.375690018107</v>
      </c>
      <c r="R427" s="117">
        <f t="shared" ref="R427:V427" si="227">R428+R431+R433+R443</f>
        <v>9420.0580465187195</v>
      </c>
      <c r="S427" s="117">
        <f t="shared" si="227"/>
        <v>9619.5929947215063</v>
      </c>
      <c r="T427" s="117">
        <f t="shared" si="227"/>
        <v>9175.4895273904476</v>
      </c>
      <c r="U427" s="117">
        <f t="shared" si="227"/>
        <v>0</v>
      </c>
      <c r="V427" s="117">
        <f t="shared" si="227"/>
        <v>7923.908912815039</v>
      </c>
      <c r="W427" s="117">
        <f t="shared" ref="W427:Y427" si="228">W428+W431+W433+W443</f>
        <v>7350.2231171902649</v>
      </c>
      <c r="X427" s="117">
        <f t="shared" si="228"/>
        <v>6535.6103414967138</v>
      </c>
      <c r="Y427" s="117">
        <f t="shared" si="228"/>
        <v>3796.7809440478595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8849.8967907400074</v>
      </c>
      <c r="D428" s="122">
        <f t="shared" si="229"/>
        <v>8365.6910753202174</v>
      </c>
      <c r="E428" s="122">
        <f t="shared" si="229"/>
        <v>8645.9812848938855</v>
      </c>
      <c r="F428" s="122">
        <f t="shared" si="229"/>
        <v>8677.6496819116237</v>
      </c>
      <c r="G428" s="122">
        <f t="shared" si="229"/>
        <v>7599.6233443180345</v>
      </c>
      <c r="H428" s="122">
        <f t="shared" si="229"/>
        <v>8972.8305155248891</v>
      </c>
      <c r="I428" s="122">
        <f t="shared" si="229"/>
        <v>7533.4017186049496</v>
      </c>
      <c r="J428" s="122">
        <f t="shared" si="229"/>
        <v>7446.1545592414304</v>
      </c>
      <c r="K428" s="122">
        <f t="shared" si="229"/>
        <v>8023.6745458011692</v>
      </c>
      <c r="L428" s="122">
        <f t="shared" si="229"/>
        <v>9790.3290819858084</v>
      </c>
      <c r="M428" s="122">
        <f t="shared" si="229"/>
        <v>8762.2400912605754</v>
      </c>
      <c r="N428" s="122">
        <f t="shared" si="229"/>
        <v>8990.8210669147447</v>
      </c>
      <c r="O428" s="122">
        <f t="shared" si="229"/>
        <v>9227.8423356011554</v>
      </c>
      <c r="P428" s="122">
        <f t="shared" si="229"/>
        <v>7706.953946022355</v>
      </c>
      <c r="Q428" s="122">
        <f t="shared" si="229"/>
        <v>7663.8499118247018</v>
      </c>
      <c r="R428" s="122">
        <f t="shared" ref="R428:V428" si="230">SUM(R429:R430)</f>
        <v>7592.663705211784</v>
      </c>
      <c r="S428" s="122">
        <f t="shared" si="230"/>
        <v>7697.3815318112256</v>
      </c>
      <c r="T428" s="122">
        <f t="shared" si="230"/>
        <v>7269.0425143668072</v>
      </c>
      <c r="U428" s="122">
        <f t="shared" si="230"/>
        <v>0</v>
      </c>
      <c r="V428" s="122">
        <f t="shared" si="230"/>
        <v>5972.8555500483244</v>
      </c>
      <c r="W428" s="122">
        <f t="shared" ref="W428:Y428" si="231">SUM(W429:W430)</f>
        <v>5444.9936696945315</v>
      </c>
      <c r="X428" s="122">
        <f t="shared" si="231"/>
        <v>4814.6260408463868</v>
      </c>
      <c r="Y428" s="122">
        <f t="shared" si="231"/>
        <v>2303.9660656327583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8774.7502066754296</v>
      </c>
      <c r="D429" s="98">
        <v>8297.0069296031197</v>
      </c>
      <c r="E429" s="98">
        <v>8575.7412828823672</v>
      </c>
      <c r="F429" s="98">
        <v>8608.6973825879013</v>
      </c>
      <c r="G429" s="98">
        <v>7540.3795008277293</v>
      </c>
      <c r="H429" s="98">
        <v>8903.371995471487</v>
      </c>
      <c r="I429" s="98">
        <v>7477.5096089199214</v>
      </c>
      <c r="J429" s="98">
        <v>7391.5842301634038</v>
      </c>
      <c r="K429" s="98">
        <v>7965.2866470748922</v>
      </c>
      <c r="L429" s="98">
        <v>9717.8752645697277</v>
      </c>
      <c r="M429" s="98">
        <v>8701.0138340745671</v>
      </c>
      <c r="N429" s="98">
        <v>8927.4624249426215</v>
      </c>
      <c r="O429" s="98">
        <v>9162.9419195263563</v>
      </c>
      <c r="P429" s="98">
        <v>7655.0748105943185</v>
      </c>
      <c r="Q429" s="98">
        <v>7611.6843000571253</v>
      </c>
      <c r="R429" s="98">
        <v>7540.61179032986</v>
      </c>
      <c r="S429" s="98">
        <v>7644.4847208277515</v>
      </c>
      <c r="T429" s="98">
        <v>7219.5526803217663</v>
      </c>
      <c r="U429" s="98">
        <v>0</v>
      </c>
      <c r="V429" s="98">
        <v>5931.841825951672</v>
      </c>
      <c r="W429" s="98">
        <v>5407.8369787342599</v>
      </c>
      <c r="X429" s="98">
        <v>4782.2768711954068</v>
      </c>
      <c r="Y429" s="98">
        <v>2288.6998980926719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75.146584064576928</v>
      </c>
      <c r="D430" s="98">
        <v>68.68414571709792</v>
      </c>
      <c r="E430" s="98">
        <v>70.240002011517532</v>
      </c>
      <c r="F430" s="98">
        <v>68.952299323722286</v>
      </c>
      <c r="G430" s="98">
        <v>59.243843490304819</v>
      </c>
      <c r="H430" s="98">
        <v>69.45852005340187</v>
      </c>
      <c r="I430" s="98">
        <v>55.892109685027748</v>
      </c>
      <c r="J430" s="98">
        <v>54.570329078026155</v>
      </c>
      <c r="K430" s="98">
        <v>58.387898726276987</v>
      </c>
      <c r="L430" s="98">
        <v>72.453817416081478</v>
      </c>
      <c r="M430" s="98">
        <v>61.226257186008979</v>
      </c>
      <c r="N430" s="98">
        <v>63.358641972123657</v>
      </c>
      <c r="O430" s="98">
        <v>64.900416074798883</v>
      </c>
      <c r="P430" s="98">
        <v>51.879135428036101</v>
      </c>
      <c r="Q430" s="98">
        <v>52.165611767576429</v>
      </c>
      <c r="R430" s="98">
        <v>52.05191488192375</v>
      </c>
      <c r="S430" s="98">
        <v>52.896810983474516</v>
      </c>
      <c r="T430" s="98">
        <v>49.489834045040581</v>
      </c>
      <c r="U430" s="98">
        <v>0</v>
      </c>
      <c r="V430" s="98">
        <v>41.013724096652183</v>
      </c>
      <c r="W430" s="98">
        <v>37.15669096027117</v>
      </c>
      <c r="X430" s="98">
        <v>32.34916965098023</v>
      </c>
      <c r="Y430" s="98">
        <v>15.266167540086396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0</v>
      </c>
      <c r="E431" s="122">
        <f t="shared" si="232"/>
        <v>3.2111957661539083</v>
      </c>
      <c r="F431" s="122">
        <f t="shared" si="232"/>
        <v>6.9134377526995898</v>
      </c>
      <c r="G431" s="122">
        <f t="shared" si="232"/>
        <v>9.0333213075421668</v>
      </c>
      <c r="H431" s="122">
        <f t="shared" si="232"/>
        <v>11.01828532087872</v>
      </c>
      <c r="I431" s="122">
        <f t="shared" si="232"/>
        <v>10.751668050851501</v>
      </c>
      <c r="J431" s="122">
        <f t="shared" si="232"/>
        <v>9.9196915083900379</v>
      </c>
      <c r="K431" s="122">
        <f t="shared" si="232"/>
        <v>13.367538267990858</v>
      </c>
      <c r="L431" s="122">
        <f t="shared" si="232"/>
        <v>17.875737801416417</v>
      </c>
      <c r="M431" s="122">
        <f t="shared" si="232"/>
        <v>17.845889360428995</v>
      </c>
      <c r="N431" s="122">
        <f t="shared" si="232"/>
        <v>21.120062810890744</v>
      </c>
      <c r="O431" s="122">
        <f t="shared" si="232"/>
        <v>32.140368512695595</v>
      </c>
      <c r="P431" s="122">
        <f t="shared" si="232"/>
        <v>28.194743705484875</v>
      </c>
      <c r="Q431" s="122">
        <f t="shared" si="232"/>
        <v>71.987997615248347</v>
      </c>
      <c r="R431" s="122">
        <f t="shared" si="232"/>
        <v>89.600725958653399</v>
      </c>
      <c r="S431" s="122">
        <f t="shared" si="232"/>
        <v>103.58555679673138</v>
      </c>
      <c r="T431" s="122">
        <f t="shared" si="232"/>
        <v>111.83421444402587</v>
      </c>
      <c r="U431" s="122">
        <f t="shared" si="232"/>
        <v>0</v>
      </c>
      <c r="V431" s="122">
        <f t="shared" si="232"/>
        <v>93.183252373058664</v>
      </c>
      <c r="W431" s="122">
        <f t="shared" si="232"/>
        <v>60.980379666765074</v>
      </c>
      <c r="X431" s="122">
        <f t="shared" si="232"/>
        <v>44.361411986548241</v>
      </c>
      <c r="Y431" s="122">
        <f t="shared" si="232"/>
        <v>26.33788897504818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0</v>
      </c>
      <c r="E432" s="98">
        <f>RES_hhdet_in_tesh!E8</f>
        <v>3.2111957661539083</v>
      </c>
      <c r="F432" s="98">
        <f>RES_hhdet_in_tesh!F8</f>
        <v>6.9134377526995898</v>
      </c>
      <c r="G432" s="98">
        <f>RES_hhdet_in_tesh!G8</f>
        <v>9.0333213075421668</v>
      </c>
      <c r="H432" s="98">
        <f>RES_hhdet_in_tesh!H8</f>
        <v>11.01828532087872</v>
      </c>
      <c r="I432" s="98">
        <f>RES_hhdet_in_tesh!I8</f>
        <v>10.751668050851501</v>
      </c>
      <c r="J432" s="98">
        <f>RES_hhdet_in_tesh!J8</f>
        <v>9.9196915083900379</v>
      </c>
      <c r="K432" s="98">
        <f>RES_hhdet_in_tesh!K8</f>
        <v>13.367538267990858</v>
      </c>
      <c r="L432" s="98">
        <f>RES_hhdet_in_tesh!L8</f>
        <v>17.875737801416417</v>
      </c>
      <c r="M432" s="98">
        <f>RES_hhdet_in_tesh!M8</f>
        <v>17.845889360428995</v>
      </c>
      <c r="N432" s="98">
        <f>RES_hhdet_in_tesh!N8</f>
        <v>21.120062810890744</v>
      </c>
      <c r="O432" s="98">
        <f>RES_hhdet_in_tesh!O8</f>
        <v>32.140368512695595</v>
      </c>
      <c r="P432" s="98">
        <f>RES_hhdet_in_tesh!P8</f>
        <v>28.194743705484875</v>
      </c>
      <c r="Q432" s="98">
        <f>RES_hhdet_in_tesh!Q8</f>
        <v>71.987997615248347</v>
      </c>
      <c r="R432" s="98">
        <f>RES_hhdet_in_tesh!R8</f>
        <v>89.600725958653399</v>
      </c>
      <c r="S432" s="98">
        <f>RES_hhdet_in_tesh!S8</f>
        <v>103.58555679673138</v>
      </c>
      <c r="T432" s="98">
        <f>RES_hhdet_in_tesh!T8</f>
        <v>111.83421444402587</v>
      </c>
      <c r="U432" s="98">
        <f>RES_hhdet_in_tesh!U8</f>
        <v>0</v>
      </c>
      <c r="V432" s="98">
        <f>RES_hhdet_in_tesh!V8</f>
        <v>93.183252373058664</v>
      </c>
      <c r="W432" s="98">
        <f>RES_hhdet_in_tesh!W8</f>
        <v>60.980379666765074</v>
      </c>
      <c r="X432" s="98">
        <f>RES_hhdet_in_tesh!X8</f>
        <v>44.361411986548241</v>
      </c>
      <c r="Y432" s="98">
        <f>RES_hhdet_in_tesh!Y8</f>
        <v>26.33788897504818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1212.7034905581588</v>
      </c>
      <c r="D433" s="122">
        <v>1213.1043554263854</v>
      </c>
      <c r="E433" s="122">
        <v>1249.9029318561377</v>
      </c>
      <c r="F433" s="122">
        <v>1229.7610529482197</v>
      </c>
      <c r="G433" s="122">
        <v>1244.1533864864066</v>
      </c>
      <c r="H433" s="122">
        <v>1291.9038807706449</v>
      </c>
      <c r="I433" s="122">
        <v>1235.8150100140931</v>
      </c>
      <c r="J433" s="122">
        <v>1180.05395725621</v>
      </c>
      <c r="K433" s="122">
        <v>1160.1664323577697</v>
      </c>
      <c r="L433" s="122">
        <v>1189.0048938962109</v>
      </c>
      <c r="M433" s="122">
        <v>1096.6990387826704</v>
      </c>
      <c r="N433" s="122">
        <v>1069.1557406706911</v>
      </c>
      <c r="O433" s="122">
        <v>1045.9014296844614</v>
      </c>
      <c r="P433" s="122">
        <v>1075.1684877205807</v>
      </c>
      <c r="Q433" s="122">
        <v>1090.5377922541934</v>
      </c>
      <c r="R433" s="122">
        <v>1112.3965962434806</v>
      </c>
      <c r="S433" s="122">
        <v>1191.2665105750782</v>
      </c>
      <c r="T433" s="122">
        <v>1192.1555612260361</v>
      </c>
      <c r="U433" s="122">
        <v>0</v>
      </c>
      <c r="V433" s="122">
        <v>1235.1385387214966</v>
      </c>
      <c r="W433" s="122">
        <v>1110.549443671569</v>
      </c>
      <c r="X433" s="122">
        <v>1066.433631353927</v>
      </c>
      <c r="Y433" s="122">
        <v>868.96497177261051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1211.4897934422843</v>
      </c>
      <c r="D434" s="98">
        <v>1194.5897350056268</v>
      </c>
      <c r="E434" s="98">
        <v>1254.0142313643971</v>
      </c>
      <c r="F434" s="98">
        <v>1253.7496811953943</v>
      </c>
      <c r="G434" s="98">
        <v>1195.6184387624671</v>
      </c>
      <c r="H434" s="98">
        <v>1356.9850424219121</v>
      </c>
      <c r="I434" s="98">
        <v>1171.7258446963037</v>
      </c>
      <c r="J434" s="98">
        <v>1131.5292502367031</v>
      </c>
      <c r="K434" s="98">
        <v>1118.9124106557058</v>
      </c>
      <c r="L434" s="98">
        <v>1206.602499771875</v>
      </c>
      <c r="M434" s="98">
        <v>1115.6212524956443</v>
      </c>
      <c r="N434" s="98">
        <v>1081.1146237383045</v>
      </c>
      <c r="O434" s="98">
        <v>1066.807220728899</v>
      </c>
      <c r="P434" s="98">
        <v>1076.0748098783317</v>
      </c>
      <c r="Q434" s="98">
        <v>1124.8283091881744</v>
      </c>
      <c r="R434" s="98">
        <v>1055.0568289226651</v>
      </c>
      <c r="S434" s="98">
        <v>1217.0089418176033</v>
      </c>
      <c r="T434" s="98">
        <v>1218.5002995498664</v>
      </c>
      <c r="U434" s="98">
        <v>0</v>
      </c>
      <c r="V434" s="98">
        <v>1174.8624017495229</v>
      </c>
      <c r="W434" s="98">
        <v>1033.7682758151495</v>
      </c>
      <c r="X434" s="98">
        <v>1162.543067327548</v>
      </c>
      <c r="Y434" s="98">
        <v>817.50815343372994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1212.7137938630294</v>
      </c>
      <c r="D439" s="101">
        <v>1213.387289597817</v>
      </c>
      <c r="E439" s="101">
        <v>1249.7310760519563</v>
      </c>
      <c r="F439" s="101">
        <v>1229.0803005633954</v>
      </c>
      <c r="G439" s="101">
        <v>1245.1751442500458</v>
      </c>
      <c r="H439" s="101">
        <v>1289.4983836999179</v>
      </c>
      <c r="I439" s="101">
        <v>1238.0639430520725</v>
      </c>
      <c r="J439" s="101">
        <v>1195.0685880475321</v>
      </c>
      <c r="K439" s="101">
        <v>1169.9063830162324</v>
      </c>
      <c r="L439" s="101">
        <v>1184.2603947477642</v>
      </c>
      <c r="M439" s="101">
        <v>1090.6048441746432</v>
      </c>
      <c r="N439" s="101">
        <v>1065.6783805528089</v>
      </c>
      <c r="O439" s="101">
        <v>1040.9239343090139</v>
      </c>
      <c r="P439" s="101">
        <v>1075.1428709527167</v>
      </c>
      <c r="Q439" s="101">
        <v>1088.6593113400202</v>
      </c>
      <c r="R439" s="101">
        <v>1117.0626455395222</v>
      </c>
      <c r="S439" s="101">
        <v>1189.2669116063134</v>
      </c>
      <c r="T439" s="101">
        <v>1189.1461918834411</v>
      </c>
      <c r="U439" s="101">
        <v>0</v>
      </c>
      <c r="V439" s="101">
        <v>1244.717208381307</v>
      </c>
      <c r="W439" s="101">
        <v>1125.676646583365</v>
      </c>
      <c r="X439" s="101">
        <v>1051.3226058668079</v>
      </c>
      <c r="Y439" s="101">
        <v>877.94025511037535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0</v>
      </c>
      <c r="D440" s="104">
        <v>0</v>
      </c>
      <c r="E440" s="104">
        <v>1250.6006568864541</v>
      </c>
      <c r="F440" s="104">
        <v>1229.6913052591678</v>
      </c>
      <c r="G440" s="104">
        <v>1245.5323873012685</v>
      </c>
      <c r="H440" s="104">
        <v>1289.6181999467299</v>
      </c>
      <c r="I440" s="104">
        <v>1238.3604995278349</v>
      </c>
      <c r="J440" s="104">
        <v>1195.6852556628246</v>
      </c>
      <c r="K440" s="104">
        <v>1170.6315818025059</v>
      </c>
      <c r="L440" s="104">
        <v>1185.1238186132421</v>
      </c>
      <c r="M440" s="104">
        <v>1091.5918532647652</v>
      </c>
      <c r="N440" s="104">
        <v>1066.2116118192068</v>
      </c>
      <c r="O440" s="104">
        <v>1040.9435892686272</v>
      </c>
      <c r="P440" s="104">
        <v>1075.1743291310615</v>
      </c>
      <c r="Q440" s="104">
        <v>1088.4461441192232</v>
      </c>
      <c r="R440" s="104">
        <v>1116.8557245288462</v>
      </c>
      <c r="S440" s="104">
        <v>1189.3237345098205</v>
      </c>
      <c r="T440" s="104">
        <v>1189.7045042409286</v>
      </c>
      <c r="U440" s="104">
        <v>0</v>
      </c>
      <c r="V440" s="104">
        <v>1244.6921605515674</v>
      </c>
      <c r="W440" s="104">
        <v>1125.5365296211623</v>
      </c>
      <c r="X440" s="104">
        <v>1052.7814276736653</v>
      </c>
      <c r="Y440" s="104">
        <v>879.84112980364864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0</v>
      </c>
      <c r="D441" s="98">
        <v>0</v>
      </c>
      <c r="E441" s="98">
        <v>610.70430843757015</v>
      </c>
      <c r="F441" s="98">
        <v>604.80655071570845</v>
      </c>
      <c r="G441" s="98">
        <v>591.86692419502026</v>
      </c>
      <c r="H441" s="98">
        <v>640.71824350549855</v>
      </c>
      <c r="I441" s="98">
        <v>605.7331065397351</v>
      </c>
      <c r="J441" s="98">
        <v>573.92289403673055</v>
      </c>
      <c r="K441" s="98">
        <v>571.0775050838065</v>
      </c>
      <c r="L441" s="98">
        <v>565.17786186959563</v>
      </c>
      <c r="M441" s="98">
        <v>466.06365642482211</v>
      </c>
      <c r="N441" s="98">
        <v>443.01281540430665</v>
      </c>
      <c r="O441" s="98">
        <v>421.57353420542796</v>
      </c>
      <c r="P441" s="98">
        <v>465.05450571073919</v>
      </c>
      <c r="Q441" s="98">
        <v>441.38983881296724</v>
      </c>
      <c r="R441" s="98">
        <v>439.69213244288596</v>
      </c>
      <c r="S441" s="98">
        <v>483.78787573689294</v>
      </c>
      <c r="T441" s="98">
        <v>495.69732546890918</v>
      </c>
      <c r="U441" s="98">
        <v>0</v>
      </c>
      <c r="V441" s="98">
        <v>549.12187360714267</v>
      </c>
      <c r="W441" s="98">
        <v>442.97811336465492</v>
      </c>
      <c r="X441" s="98">
        <v>444.3760618797852</v>
      </c>
      <c r="Y441" s="98">
        <v>326.53724295694934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0</v>
      </c>
      <c r="D442" s="98">
        <v>0</v>
      </c>
      <c r="E442" s="98">
        <v>639.89634844888428</v>
      </c>
      <c r="F442" s="98">
        <v>624.88475454345917</v>
      </c>
      <c r="G442" s="98">
        <v>653.66546310624835</v>
      </c>
      <c r="H442" s="98">
        <v>648.89995644123121</v>
      </c>
      <c r="I442" s="98">
        <v>632.62739298809993</v>
      </c>
      <c r="J442" s="98">
        <v>621.76236162609405</v>
      </c>
      <c r="K442" s="98">
        <v>599.55407671869932</v>
      </c>
      <c r="L442" s="98">
        <v>619.94595674364643</v>
      </c>
      <c r="M442" s="98">
        <v>625.52819683994312</v>
      </c>
      <c r="N442" s="98">
        <v>623.19879641490002</v>
      </c>
      <c r="O442" s="98">
        <v>619.37005506319929</v>
      </c>
      <c r="P442" s="98">
        <v>610.1198234203224</v>
      </c>
      <c r="Q442" s="98">
        <v>647.05630530625604</v>
      </c>
      <c r="R442" s="98">
        <v>677.16359208596043</v>
      </c>
      <c r="S442" s="98">
        <v>705.53585877292744</v>
      </c>
      <c r="T442" s="98">
        <v>694.00717877201953</v>
      </c>
      <c r="U442" s="98">
        <v>0</v>
      </c>
      <c r="V442" s="98">
        <v>695.57028694442477</v>
      </c>
      <c r="W442" s="98">
        <v>682.55841625650771</v>
      </c>
      <c r="X442" s="98">
        <v>608.40536579388015</v>
      </c>
      <c r="Y442" s="98">
        <v>553.30388684669924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587.43825708393274</v>
      </c>
      <c r="D443" s="122">
        <v>582.77972364318805</v>
      </c>
      <c r="E443" s="122">
        <v>602.54033908490771</v>
      </c>
      <c r="F443" s="122">
        <v>597.12804613203662</v>
      </c>
      <c r="G443" s="122">
        <v>608.59943595027414</v>
      </c>
      <c r="H443" s="122">
        <v>651.94847326661647</v>
      </c>
      <c r="I443" s="122">
        <v>590.47010115148487</v>
      </c>
      <c r="J443" s="122">
        <v>618.1006153509428</v>
      </c>
      <c r="K443" s="122">
        <v>643.61703427340319</v>
      </c>
      <c r="L443" s="122">
        <v>683.51283707263872</v>
      </c>
      <c r="M443" s="122">
        <v>616.95958347264116</v>
      </c>
      <c r="N443" s="122">
        <v>660.12419364876246</v>
      </c>
      <c r="O443" s="122">
        <v>659.12667581610538</v>
      </c>
      <c r="P443" s="122">
        <v>577.49736868113439</v>
      </c>
      <c r="Q443" s="122">
        <v>616.9999883239642</v>
      </c>
      <c r="R443" s="122">
        <v>625.39701910480142</v>
      </c>
      <c r="S443" s="122">
        <v>627.35939553847095</v>
      </c>
      <c r="T443" s="122">
        <v>602.45723735358024</v>
      </c>
      <c r="U443" s="122">
        <v>0</v>
      </c>
      <c r="V443" s="122">
        <v>622.73157167215891</v>
      </c>
      <c r="W443" s="122">
        <v>733.69962415740008</v>
      </c>
      <c r="X443" s="122">
        <v>610.18925730985177</v>
      </c>
      <c r="Y443" s="122">
        <v>597.51201766744225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581.30065093334042</v>
      </c>
      <c r="D444" s="98">
        <v>569.70407818837793</v>
      </c>
      <c r="E444" s="98">
        <v>602.20927508670104</v>
      </c>
      <c r="F444" s="98">
        <v>616.10433571838416</v>
      </c>
      <c r="G444" s="98">
        <v>575.45690853523183</v>
      </c>
      <c r="H444" s="98">
        <v>702.05764901302723</v>
      </c>
      <c r="I444" s="98">
        <v>559.36439878099907</v>
      </c>
      <c r="J444" s="98">
        <v>579.28603244070041</v>
      </c>
      <c r="K444" s="98">
        <v>628.34167687654917</v>
      </c>
      <c r="L444" s="98">
        <v>705.56202333107478</v>
      </c>
      <c r="M444" s="98">
        <v>654.46565537286142</v>
      </c>
      <c r="N444" s="98">
        <v>642.63669506877488</v>
      </c>
      <c r="O444" s="98">
        <v>631.52971403479967</v>
      </c>
      <c r="P444" s="98">
        <v>622.79979959440743</v>
      </c>
      <c r="Q444" s="98">
        <v>655.27440280357644</v>
      </c>
      <c r="R444" s="98">
        <v>544.43108502752114</v>
      </c>
      <c r="S444" s="98">
        <v>626.89127492949763</v>
      </c>
      <c r="T444" s="98">
        <v>667.82076162191436</v>
      </c>
      <c r="U444" s="98">
        <v>0</v>
      </c>
      <c r="V444" s="98">
        <v>642.97019025000043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619.42186126016668</v>
      </c>
      <c r="D445" s="98">
        <v>580.57195822932806</v>
      </c>
      <c r="E445" s="98">
        <v>574.11230209136852</v>
      </c>
      <c r="F445" s="98">
        <v>676.03500697210347</v>
      </c>
      <c r="G445" s="98">
        <v>530.79686304007259</v>
      </c>
      <c r="H445" s="98">
        <v>642.72931337332034</v>
      </c>
      <c r="I445" s="98">
        <v>656.24671705859873</v>
      </c>
      <c r="J445" s="98">
        <v>518.12037134880268</v>
      </c>
      <c r="K445" s="98">
        <v>156.24581140977259</v>
      </c>
      <c r="L445" s="98">
        <v>532.14306900935128</v>
      </c>
      <c r="M445" s="98">
        <v>696.30247778890168</v>
      </c>
      <c r="N445" s="98">
        <v>722.48041815469696</v>
      </c>
      <c r="O445" s="98">
        <v>531.91538735478059</v>
      </c>
      <c r="P445" s="98">
        <v>788.1039443146251</v>
      </c>
      <c r="Q445" s="98">
        <v>653.53845439681788</v>
      </c>
      <c r="R445" s="98">
        <v>509.31568658875904</v>
      </c>
      <c r="S445" s="98">
        <v>535.27381601899413</v>
      </c>
      <c r="T445" s="98">
        <v>663.12304424642241</v>
      </c>
      <c r="U445" s="98">
        <v>0</v>
      </c>
      <c r="V445" s="98">
        <v>726.63660246650988</v>
      </c>
      <c r="W445" s="98">
        <v>630.1965062897832</v>
      </c>
      <c r="X445" s="98">
        <v>538.70318311833239</v>
      </c>
      <c r="Y445" s="98">
        <v>605.68520190798745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584.91553443169312</v>
      </c>
      <c r="D446" s="33">
        <v>582.8715881838815</v>
      </c>
      <c r="E446" s="33">
        <v>603.32763003508535</v>
      </c>
      <c r="F446" s="33">
        <v>594.38680377006051</v>
      </c>
      <c r="G446" s="33">
        <v>609.80577222269562</v>
      </c>
      <c r="H446" s="33">
        <v>652.1074995843436</v>
      </c>
      <c r="I446" s="33">
        <v>590.45902208022358</v>
      </c>
      <c r="J446" s="33">
        <v>620.10900639028307</v>
      </c>
      <c r="K446" s="33">
        <v>662.54603489287786</v>
      </c>
      <c r="L446" s="33">
        <v>687.8761294033859</v>
      </c>
      <c r="M446" s="33">
        <v>611.35127759020702</v>
      </c>
      <c r="N446" s="33">
        <v>655.33980800645634</v>
      </c>
      <c r="O446" s="33">
        <v>665.0555685072776</v>
      </c>
      <c r="P446" s="33">
        <v>567.27758441865467</v>
      </c>
      <c r="Q446" s="33">
        <v>616.45183887207975</v>
      </c>
      <c r="R446" s="33">
        <v>625.72137413354619</v>
      </c>
      <c r="S446" s="33">
        <v>629.73243582549958</v>
      </c>
      <c r="T446" s="33">
        <v>599.44243314790162</v>
      </c>
      <c r="U446" s="33">
        <v>0</v>
      </c>
      <c r="V446" s="33">
        <v>619.29992120335328</v>
      </c>
      <c r="W446" s="33">
        <v>733.85863140525066</v>
      </c>
      <c r="X446" s="33">
        <v>610.33048339033064</v>
      </c>
      <c r="Y446" s="33">
        <v>597.49884421828631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5209.4892849482121</v>
      </c>
      <c r="D448" s="117">
        <f t="shared" si="233"/>
        <v>4891.1174208324819</v>
      </c>
      <c r="E448" s="117">
        <f t="shared" si="233"/>
        <v>5030.543500719883</v>
      </c>
      <c r="F448" s="117">
        <f t="shared" si="233"/>
        <v>5007.8227132626034</v>
      </c>
      <c r="G448" s="117">
        <f t="shared" si="233"/>
        <v>4334.5994360460591</v>
      </c>
      <c r="H448" s="117">
        <f t="shared" si="233"/>
        <v>5066.8591229855074</v>
      </c>
      <c r="I448" s="117">
        <f t="shared" si="233"/>
        <v>4228.8714292955483</v>
      </c>
      <c r="J448" s="117">
        <f t="shared" si="233"/>
        <v>4269.3656472068733</v>
      </c>
      <c r="K448" s="117">
        <f t="shared" si="233"/>
        <v>4514.9721538399072</v>
      </c>
      <c r="L448" s="117">
        <f t="shared" si="233"/>
        <v>5399.8232639178086</v>
      </c>
      <c r="M448" s="117">
        <f t="shared" si="233"/>
        <v>4853.1407620900382</v>
      </c>
      <c r="N448" s="117">
        <f t="shared" si="233"/>
        <v>4897.9613795899559</v>
      </c>
      <c r="O448" s="117">
        <f t="shared" si="233"/>
        <v>4963.243447655831</v>
      </c>
      <c r="P448" s="117">
        <f t="shared" si="233"/>
        <v>4041.9045659477274</v>
      </c>
      <c r="Q448" s="117">
        <f t="shared" si="233"/>
        <v>3974.2396050960733</v>
      </c>
      <c r="R448" s="117">
        <f t="shared" ref="R448:V448" si="234">R449+R452+R454+R464</f>
        <v>3855.1491834006729</v>
      </c>
      <c r="S448" s="117">
        <f t="shared" si="234"/>
        <v>3810.6731645866339</v>
      </c>
      <c r="T448" s="117">
        <f t="shared" si="234"/>
        <v>3513.6248522504379</v>
      </c>
      <c r="U448" s="117">
        <f t="shared" si="234"/>
        <v>0</v>
      </c>
      <c r="V448" s="117">
        <f t="shared" si="234"/>
        <v>2786.8373832054372</v>
      </c>
      <c r="W448" s="117">
        <f t="shared" ref="W448:Y448" si="235">W449+W452+W454+W464</f>
        <v>2505.1881804877098</v>
      </c>
      <c r="X448" s="117">
        <f t="shared" si="235"/>
        <v>2202.6619939352267</v>
      </c>
      <c r="Y448" s="117">
        <f t="shared" si="235"/>
        <v>1070.0658581654473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5185.0057887206085</v>
      </c>
      <c r="D449" s="122">
        <f t="shared" si="236"/>
        <v>4873.2857820870031</v>
      </c>
      <c r="E449" s="122">
        <f t="shared" si="236"/>
        <v>5011.2045627744164</v>
      </c>
      <c r="F449" s="122">
        <f t="shared" si="236"/>
        <v>4978.7232198849806</v>
      </c>
      <c r="G449" s="122">
        <f t="shared" si="236"/>
        <v>4316.8760437483388</v>
      </c>
      <c r="H449" s="122">
        <f t="shared" si="236"/>
        <v>5029.9978982539351</v>
      </c>
      <c r="I449" s="122">
        <f t="shared" si="236"/>
        <v>4206.0745703035564</v>
      </c>
      <c r="J449" s="122">
        <f t="shared" si="236"/>
        <v>4116.0546456997636</v>
      </c>
      <c r="K449" s="122">
        <f t="shared" si="236"/>
        <v>4392.5996341520622</v>
      </c>
      <c r="L449" s="122">
        <f t="shared" si="236"/>
        <v>5256.698522790165</v>
      </c>
      <c r="M449" s="122">
        <f t="shared" si="236"/>
        <v>4691.227124751269</v>
      </c>
      <c r="N449" s="122">
        <f t="shared" si="236"/>
        <v>4749.1142688717955</v>
      </c>
      <c r="O449" s="122">
        <f t="shared" si="236"/>
        <v>4845.3240796385053</v>
      </c>
      <c r="P449" s="122">
        <f t="shared" si="236"/>
        <v>4013.539763290602</v>
      </c>
      <c r="Q449" s="122">
        <f t="shared" si="236"/>
        <v>3939.9392053732377</v>
      </c>
      <c r="R449" s="122">
        <f t="shared" ref="R449:V449" si="237">SUM(R450:R451)</f>
        <v>3814.5469557715642</v>
      </c>
      <c r="S449" s="122">
        <f t="shared" si="237"/>
        <v>3760.6578921529035</v>
      </c>
      <c r="T449" s="122">
        <f t="shared" si="237"/>
        <v>3442.9392407950331</v>
      </c>
      <c r="U449" s="122">
        <f t="shared" si="237"/>
        <v>0</v>
      </c>
      <c r="V449" s="122">
        <f t="shared" si="237"/>
        <v>2704.4648487247018</v>
      </c>
      <c r="W449" s="122">
        <f t="shared" ref="W449:Y449" si="238">SUM(W450:W451)</f>
        <v>2428.4426178016652</v>
      </c>
      <c r="X449" s="122">
        <f t="shared" si="238"/>
        <v>2133.1143973054859</v>
      </c>
      <c r="Y449" s="122">
        <f t="shared" si="238"/>
        <v>1014.2487635761216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5185.0057887206085</v>
      </c>
      <c r="D450" s="98">
        <v>4873.2857820870031</v>
      </c>
      <c r="E450" s="98">
        <v>5011.2045627744164</v>
      </c>
      <c r="F450" s="98">
        <v>4978.7232198849806</v>
      </c>
      <c r="G450" s="98">
        <v>4316.8760437483388</v>
      </c>
      <c r="H450" s="98">
        <v>5029.9978982539351</v>
      </c>
      <c r="I450" s="98">
        <v>4206.0745703035564</v>
      </c>
      <c r="J450" s="98">
        <v>4116.0546456997636</v>
      </c>
      <c r="K450" s="98">
        <v>4392.5996341520622</v>
      </c>
      <c r="L450" s="98">
        <v>5256.698522790165</v>
      </c>
      <c r="M450" s="98">
        <v>4691.227124751269</v>
      </c>
      <c r="N450" s="98">
        <v>4749.1142688717955</v>
      </c>
      <c r="O450" s="98">
        <v>4845.3240796385053</v>
      </c>
      <c r="P450" s="98">
        <v>4013.539763290602</v>
      </c>
      <c r="Q450" s="98">
        <v>3939.9392053732377</v>
      </c>
      <c r="R450" s="98">
        <v>3814.5469557715642</v>
      </c>
      <c r="S450" s="98">
        <v>3760.6578921529035</v>
      </c>
      <c r="T450" s="98">
        <v>3442.9392407950331</v>
      </c>
      <c r="U450" s="98">
        <v>0</v>
      </c>
      <c r="V450" s="98">
        <v>2704.4648487247018</v>
      </c>
      <c r="W450" s="98">
        <v>2428.4426178016652</v>
      </c>
      <c r="X450" s="98">
        <v>2133.1143973054859</v>
      </c>
      <c r="Y450" s="98">
        <v>1014.2487635761216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5.8909892299439903</v>
      </c>
      <c r="D454" s="122">
        <v>10.332123557621356</v>
      </c>
      <c r="E454" s="122">
        <v>12.506993127770246</v>
      </c>
      <c r="F454" s="122">
        <v>19.35357313756754</v>
      </c>
      <c r="G454" s="122">
        <v>13.918793263975301</v>
      </c>
      <c r="H454" s="122">
        <v>26.777889476427315</v>
      </c>
      <c r="I454" s="122">
        <v>22.145578815887866</v>
      </c>
      <c r="J454" s="122">
        <v>146.75929010651527</v>
      </c>
      <c r="K454" s="122">
        <v>116.79580761466447</v>
      </c>
      <c r="L454" s="122">
        <v>133.66176443263384</v>
      </c>
      <c r="M454" s="122">
        <v>141.97788594032363</v>
      </c>
      <c r="N454" s="122">
        <v>126.2648124418684</v>
      </c>
      <c r="O454" s="122">
        <v>107.04776713303606</v>
      </c>
      <c r="P454" s="122">
        <v>12.974458740195802</v>
      </c>
      <c r="Q454" s="122">
        <v>30.229395514822166</v>
      </c>
      <c r="R454" s="122">
        <v>39.598454231421499</v>
      </c>
      <c r="S454" s="122">
        <v>42.715573908514777</v>
      </c>
      <c r="T454" s="122">
        <v>57.925229807551418</v>
      </c>
      <c r="U454" s="122">
        <v>0</v>
      </c>
      <c r="V454" s="122">
        <v>73.3976206957268</v>
      </c>
      <c r="W454" s="122">
        <v>76.384508018030758</v>
      </c>
      <c r="X454" s="122">
        <v>69.151136991159689</v>
      </c>
      <c r="Y454" s="122">
        <v>55.453313459576151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699.83111117600242</v>
      </c>
      <c r="D455" s="98">
        <v>686.44467949817704</v>
      </c>
      <c r="E455" s="98">
        <v>717.45844952740356</v>
      </c>
      <c r="F455" s="98">
        <v>710.49117385025727</v>
      </c>
      <c r="G455" s="98">
        <v>671.25462386308243</v>
      </c>
      <c r="H455" s="98">
        <v>752.4256351647972</v>
      </c>
      <c r="I455" s="98">
        <v>647.41572296035065</v>
      </c>
      <c r="J455" s="98">
        <v>619.46046646652962</v>
      </c>
      <c r="K455" s="98">
        <v>607.14329003284183</v>
      </c>
      <c r="L455" s="98">
        <v>642.76600271837606</v>
      </c>
      <c r="M455" s="98">
        <v>592.85046980473373</v>
      </c>
      <c r="N455" s="98">
        <v>567.28769828192253</v>
      </c>
      <c r="O455" s="98">
        <v>556.82143442707218</v>
      </c>
      <c r="P455" s="98">
        <v>557.25300289140966</v>
      </c>
      <c r="Q455" s="98">
        <v>575.69216458374558</v>
      </c>
      <c r="R455" s="98">
        <v>528.78879211865217</v>
      </c>
      <c r="S455" s="98">
        <v>594.65128997764907</v>
      </c>
      <c r="T455" s="98">
        <v>578.60689161526295</v>
      </c>
      <c r="U455" s="98">
        <v>0</v>
      </c>
      <c r="V455" s="98">
        <v>535.39793241832797</v>
      </c>
      <c r="W455" s="98">
        <v>464.52991536587234</v>
      </c>
      <c r="X455" s="98">
        <v>518.88929828336234</v>
      </c>
      <c r="Y455" s="98">
        <v>362.52166148054744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0</v>
      </c>
      <c r="D456" s="98">
        <v>0</v>
      </c>
      <c r="E456" s="98">
        <v>0</v>
      </c>
      <c r="F456" s="98">
        <v>0</v>
      </c>
      <c r="G456" s="98">
        <v>0</v>
      </c>
      <c r="H456" s="98">
        <v>0</v>
      </c>
      <c r="I456" s="98">
        <v>0</v>
      </c>
      <c r="J456" s="98">
        <v>0</v>
      </c>
      <c r="K456" s="98">
        <v>0</v>
      </c>
      <c r="L456" s="98">
        <v>0</v>
      </c>
      <c r="M456" s="98">
        <v>0</v>
      </c>
      <c r="N456" s="98">
        <v>0</v>
      </c>
      <c r="O456" s="98">
        <v>0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18.592506997659584</v>
      </c>
      <c r="D464" s="122">
        <v>7.4995151878578854</v>
      </c>
      <c r="E464" s="122">
        <v>6.831944817696546</v>
      </c>
      <c r="F464" s="122">
        <v>9.7459202400550904</v>
      </c>
      <c r="G464" s="122">
        <v>3.8045990337452364</v>
      </c>
      <c r="H464" s="122">
        <v>10.083335255145158</v>
      </c>
      <c r="I464" s="122">
        <v>0.6512801761033733</v>
      </c>
      <c r="J464" s="122">
        <v>6.5517114005946739</v>
      </c>
      <c r="K464" s="122">
        <v>5.576712073180297</v>
      </c>
      <c r="L464" s="122">
        <v>9.4629766950105285</v>
      </c>
      <c r="M464" s="122">
        <v>19.935751398446026</v>
      </c>
      <c r="N464" s="122">
        <v>22.582298276292299</v>
      </c>
      <c r="O464" s="122">
        <v>10.871600884289707</v>
      </c>
      <c r="P464" s="122">
        <v>15.390343916930002</v>
      </c>
      <c r="Q464" s="122">
        <v>4.0710042080135942</v>
      </c>
      <c r="R464" s="122">
        <v>1.0037733976875678</v>
      </c>
      <c r="S464" s="122">
        <v>7.299698525215522</v>
      </c>
      <c r="T464" s="122">
        <v>12.7603816478537</v>
      </c>
      <c r="U464" s="122">
        <v>0</v>
      </c>
      <c r="V464" s="122">
        <v>8.9749137850087344</v>
      </c>
      <c r="W464" s="122">
        <v>0.36105466801377895</v>
      </c>
      <c r="X464" s="122">
        <v>0.39645963858141359</v>
      </c>
      <c r="Y464" s="122">
        <v>0.36378112974942717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350.99168830166644</v>
      </c>
      <c r="D465" s="98">
        <v>344.3351483743599</v>
      </c>
      <c r="E465" s="98">
        <v>364.7743892028306</v>
      </c>
      <c r="F465" s="98">
        <v>372.13546399888537</v>
      </c>
      <c r="G465" s="98">
        <v>346.7508819602217</v>
      </c>
      <c r="H465" s="98">
        <v>420.78919568749899</v>
      </c>
      <c r="I465" s="98">
        <v>336.53055815752384</v>
      </c>
      <c r="J465" s="98">
        <v>347.90365461347307</v>
      </c>
      <c r="K465" s="98">
        <v>376.89573811614889</v>
      </c>
      <c r="L465" s="98">
        <v>418.70794617946251</v>
      </c>
      <c r="M465" s="98">
        <v>390.45833804793506</v>
      </c>
      <c r="N465" s="98">
        <v>381.36632875839553</v>
      </c>
      <c r="O465" s="98">
        <v>375.25074091410943</v>
      </c>
      <c r="P465" s="98">
        <v>369.46983311528771</v>
      </c>
      <c r="Q465" s="98">
        <v>387.76687310410415</v>
      </c>
      <c r="R465" s="98">
        <v>320.83374117449199</v>
      </c>
      <c r="S465" s="98">
        <v>367.73023614279543</v>
      </c>
      <c r="T465" s="98">
        <v>388.84838031257959</v>
      </c>
      <c r="U465" s="98">
        <v>0</v>
      </c>
      <c r="V465" s="98">
        <v>371.64664422890098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246.85443829782315</v>
      </c>
      <c r="D466" s="98">
        <v>231.13709311497328</v>
      </c>
      <c r="E466" s="98">
        <v>228.33370962449433</v>
      </c>
      <c r="F466" s="98">
        <v>268.59776434881371</v>
      </c>
      <c r="G466" s="98">
        <v>210.67936127235544</v>
      </c>
      <c r="H466" s="98">
        <v>254.8488054255547</v>
      </c>
      <c r="I466" s="98">
        <v>259.94585168641186</v>
      </c>
      <c r="J466" s="98">
        <v>205.02557546586087</v>
      </c>
      <c r="K466" s="98">
        <v>61.765750585371315</v>
      </c>
      <c r="L466" s="98">
        <v>210.15031936968418</v>
      </c>
      <c r="M466" s="98">
        <v>274.76883657792661</v>
      </c>
      <c r="N466" s="98">
        <v>284.97718455982482</v>
      </c>
      <c r="O466" s="98">
        <v>209.75664122178475</v>
      </c>
      <c r="P466" s="98">
        <v>310.56143398197457</v>
      </c>
      <c r="Q466" s="98">
        <v>256.79061437908075</v>
      </c>
      <c r="R466" s="98">
        <v>198.61543354402025</v>
      </c>
      <c r="S466" s="98">
        <v>206.54466859436792</v>
      </c>
      <c r="T466" s="98">
        <v>252.96088515070454</v>
      </c>
      <c r="U466" s="98">
        <v>0</v>
      </c>
      <c r="V466" s="98">
        <v>272.34994552103427</v>
      </c>
      <c r="W466" s="98">
        <v>235.38357323378295</v>
      </c>
      <c r="X466" s="98">
        <v>201.07712033142786</v>
      </c>
      <c r="Y466" s="98">
        <v>226.0639877728583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223.65644386659062</v>
      </c>
      <c r="D469" s="118">
        <f t="shared" si="240"/>
        <v>209.94772233930945</v>
      </c>
      <c r="E469" s="118">
        <f t="shared" si="240"/>
        <v>213.98999072422413</v>
      </c>
      <c r="F469" s="118">
        <f t="shared" si="240"/>
        <v>210.24587608735078</v>
      </c>
      <c r="G469" s="118">
        <f t="shared" si="240"/>
        <v>184.19493901037896</v>
      </c>
      <c r="H469" s="118">
        <f t="shared" si="240"/>
        <v>206.70477415546404</v>
      </c>
      <c r="I469" s="118">
        <f t="shared" si="240"/>
        <v>171.83799541903943</v>
      </c>
      <c r="J469" s="118">
        <f t="shared" si="240"/>
        <v>166.30259396328006</v>
      </c>
      <c r="K469" s="118">
        <f t="shared" si="240"/>
        <v>170.36986786648319</v>
      </c>
      <c r="L469" s="118">
        <f t="shared" si="240"/>
        <v>196.64449578072035</v>
      </c>
      <c r="M469" s="118">
        <f t="shared" si="240"/>
        <v>169.59618718956185</v>
      </c>
      <c r="N469" s="118">
        <f t="shared" si="240"/>
        <v>168.77364926403627</v>
      </c>
      <c r="O469" s="118">
        <f t="shared" si="240"/>
        <v>168.45371929531828</v>
      </c>
      <c r="P469" s="118">
        <f t="shared" si="240"/>
        <v>141.84577831974272</v>
      </c>
      <c r="Q469" s="118">
        <f t="shared" si="240"/>
        <v>139.0713891343396</v>
      </c>
      <c r="R469" s="118">
        <f t="shared" ref="R469:V469" si="241">R470+R473+R475+R485</f>
        <v>134.0816229520704</v>
      </c>
      <c r="S469" s="118">
        <f t="shared" si="241"/>
        <v>131.84383669828281</v>
      </c>
      <c r="T469" s="118">
        <f t="shared" si="241"/>
        <v>121.08388882154236</v>
      </c>
      <c r="U469" s="118">
        <f t="shared" si="241"/>
        <v>0</v>
      </c>
      <c r="V469" s="118">
        <f t="shared" si="241"/>
        <v>98.494502265340657</v>
      </c>
      <c r="W469" s="118">
        <f t="shared" ref="W469:Y469" si="242">W470+W473+W475+W485</f>
        <v>88.996483988718978</v>
      </c>
      <c r="X469" s="118">
        <f t="shared" si="242"/>
        <v>77.759763598764138</v>
      </c>
      <c r="Y469" s="118">
        <f t="shared" si="242"/>
        <v>44.133221501547489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188.16320713386438</v>
      </c>
      <c r="D470" s="123">
        <f t="shared" si="243"/>
        <v>175.04839102041942</v>
      </c>
      <c r="E470" s="123">
        <f t="shared" si="243"/>
        <v>178.79472798637795</v>
      </c>
      <c r="F470" s="123">
        <f t="shared" si="243"/>
        <v>175.57509630272264</v>
      </c>
      <c r="G470" s="123">
        <f t="shared" si="243"/>
        <v>149.82935505093766</v>
      </c>
      <c r="H470" s="123">
        <f t="shared" si="243"/>
        <v>171.58093826437695</v>
      </c>
      <c r="I470" s="123">
        <f t="shared" si="243"/>
        <v>139.82940116807936</v>
      </c>
      <c r="J470" s="123">
        <f t="shared" si="243"/>
        <v>135.4177326614884</v>
      </c>
      <c r="K470" s="123">
        <f t="shared" si="243"/>
        <v>140.55243749739981</v>
      </c>
      <c r="L470" s="123">
        <f t="shared" si="243"/>
        <v>166.52675952311301</v>
      </c>
      <c r="M470" s="123">
        <f t="shared" si="243"/>
        <v>142.97668165943492</v>
      </c>
      <c r="N470" s="123">
        <f t="shared" si="243"/>
        <v>142.63981258063001</v>
      </c>
      <c r="O470" s="123">
        <f t="shared" si="243"/>
        <v>143.46727762019768</v>
      </c>
      <c r="P470" s="123">
        <f t="shared" si="243"/>
        <v>118.20996902740482</v>
      </c>
      <c r="Q470" s="123">
        <f t="shared" si="243"/>
        <v>115.29323779457313</v>
      </c>
      <c r="R470" s="123">
        <f t="shared" ref="R470:V470" si="244">SUM(R471:R472)</f>
        <v>110.54493030444267</v>
      </c>
      <c r="S470" s="123">
        <f t="shared" si="244"/>
        <v>107.77651725989989</v>
      </c>
      <c r="T470" s="123">
        <f t="shared" si="244"/>
        <v>97.869101648292045</v>
      </c>
      <c r="U470" s="123">
        <f t="shared" si="244"/>
        <v>0</v>
      </c>
      <c r="V470" s="123">
        <f t="shared" si="244"/>
        <v>75.579022794524107</v>
      </c>
      <c r="W470" s="123">
        <f t="shared" ref="W470:Y470" si="245">SUM(W471:W472)</f>
        <v>67.171534249850623</v>
      </c>
      <c r="X470" s="123">
        <f t="shared" si="245"/>
        <v>58.398623549568065</v>
      </c>
      <c r="Y470" s="123">
        <f t="shared" si="245"/>
        <v>27.535167592427953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187.21421499776076</v>
      </c>
      <c r="D471" s="99">
        <v>174.18844603824121</v>
      </c>
      <c r="E471" s="99">
        <v>177.91885176358161</v>
      </c>
      <c r="F471" s="99">
        <v>174.72717370195443</v>
      </c>
      <c r="G471" s="99">
        <v>149.11365566596371</v>
      </c>
      <c r="H471" s="99">
        <v>170.76023227580387</v>
      </c>
      <c r="I471" s="99">
        <v>139.18291842912069</v>
      </c>
      <c r="J471" s="99">
        <v>134.79386046953377</v>
      </c>
      <c r="K471" s="99">
        <v>139.90371898449385</v>
      </c>
      <c r="L471" s="99">
        <v>165.73796676926463</v>
      </c>
      <c r="M471" s="99">
        <v>142.33159026342605</v>
      </c>
      <c r="N471" s="99">
        <v>141.98534794944396</v>
      </c>
      <c r="O471" s="99">
        <v>142.80548077047573</v>
      </c>
      <c r="P471" s="99">
        <v>117.68432152709393</v>
      </c>
      <c r="Q471" s="99">
        <v>114.76871067061396</v>
      </c>
      <c r="R471" s="99">
        <v>110.02689293633698</v>
      </c>
      <c r="S471" s="99">
        <v>107.25563196142403</v>
      </c>
      <c r="T471" s="99">
        <v>97.386574506945351</v>
      </c>
      <c r="U471" s="99">
        <v>0</v>
      </c>
      <c r="V471" s="99">
        <v>75.185382498183728</v>
      </c>
      <c r="W471" s="99">
        <v>66.818955059872593</v>
      </c>
      <c r="X471" s="99">
        <v>58.093944402241505</v>
      </c>
      <c r="Y471" s="99">
        <v>27.392383393367393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0.94899213610360356</v>
      </c>
      <c r="D472" s="99">
        <v>0.85994498217819526</v>
      </c>
      <c r="E472" s="99">
        <v>0.8758762227963478</v>
      </c>
      <c r="F472" s="99">
        <v>0.84792260076821646</v>
      </c>
      <c r="G472" s="99">
        <v>0.71569938497395724</v>
      </c>
      <c r="H472" s="99">
        <v>0.82070598857308008</v>
      </c>
      <c r="I472" s="99">
        <v>0.64648273895867159</v>
      </c>
      <c r="J472" s="99">
        <v>0.62387219195461963</v>
      </c>
      <c r="K472" s="99">
        <v>0.64871851290596494</v>
      </c>
      <c r="L472" s="99">
        <v>0.7887927538483831</v>
      </c>
      <c r="M472" s="99">
        <v>0.64509139600886733</v>
      </c>
      <c r="N472" s="99">
        <v>0.65446463118604892</v>
      </c>
      <c r="O472" s="99">
        <v>0.66179684972194164</v>
      </c>
      <c r="P472" s="99">
        <v>0.52564750031090268</v>
      </c>
      <c r="Q472" s="99">
        <v>0.52452712395917778</v>
      </c>
      <c r="R472" s="99">
        <v>0.51803736810569745</v>
      </c>
      <c r="S472" s="99">
        <v>0.52088529847586185</v>
      </c>
      <c r="T472" s="99">
        <v>0.48252714134670044</v>
      </c>
      <c r="U472" s="99">
        <v>0</v>
      </c>
      <c r="V472" s="99">
        <v>0.39364029634038183</v>
      </c>
      <c r="W472" s="99">
        <v>0.35257918997802629</v>
      </c>
      <c r="X472" s="99">
        <v>0.3046791473265601</v>
      </c>
      <c r="Y472" s="99">
        <v>0.14278419906055992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0</v>
      </c>
      <c r="E473" s="123">
        <f t="shared" si="246"/>
        <v>1.6680833487169994E-2</v>
      </c>
      <c r="F473" s="123">
        <f t="shared" si="246"/>
        <v>3.4095802252342468E-2</v>
      </c>
      <c r="G473" s="123">
        <f t="shared" si="246"/>
        <v>4.2172543939873505E-2</v>
      </c>
      <c r="H473" s="123">
        <f t="shared" si="246"/>
        <v>4.8523164192511077E-2</v>
      </c>
      <c r="I473" s="123">
        <f t="shared" si="246"/>
        <v>4.4738198279976167E-2</v>
      </c>
      <c r="J473" s="123">
        <f t="shared" si="246"/>
        <v>3.940115050621263E-2</v>
      </c>
      <c r="K473" s="123">
        <f t="shared" si="246"/>
        <v>4.9856099479502362E-2</v>
      </c>
      <c r="L473" s="123">
        <f t="shared" si="246"/>
        <v>6.3144870139357143E-2</v>
      </c>
      <c r="M473" s="123">
        <f t="shared" si="246"/>
        <v>5.8758942843931572E-2</v>
      </c>
      <c r="N473" s="123">
        <f t="shared" si="246"/>
        <v>6.5379650227176664E-2</v>
      </c>
      <c r="O473" s="123">
        <f t="shared" si="246"/>
        <v>9.3847982002286529E-2</v>
      </c>
      <c r="P473" s="123">
        <f t="shared" si="246"/>
        <v>7.8243305976791327E-2</v>
      </c>
      <c r="Q473" s="123">
        <f t="shared" si="246"/>
        <v>0.19184707629558972</v>
      </c>
      <c r="R473" s="123">
        <f t="shared" si="246"/>
        <v>0.23470216404595021</v>
      </c>
      <c r="S473" s="123">
        <f t="shared" si="246"/>
        <v>0.26826104314127702</v>
      </c>
      <c r="T473" s="123">
        <f t="shared" si="246"/>
        <v>0.28651929834120177</v>
      </c>
      <c r="U473" s="123">
        <f t="shared" si="246"/>
        <v>0</v>
      </c>
      <c r="V473" s="123">
        <f t="shared" si="246"/>
        <v>0.23414736721315865</v>
      </c>
      <c r="W473" s="123">
        <f t="shared" si="246"/>
        <v>0.15015625531808532</v>
      </c>
      <c r="X473" s="123">
        <f t="shared" si="246"/>
        <v>0.10725659202713574</v>
      </c>
      <c r="Y473" s="123">
        <f t="shared" si="246"/>
        <v>6.2479650131313749E-2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0</v>
      </c>
      <c r="E474" s="99">
        <f>RES_hhdet_in_fecs!E8</f>
        <v>1.6680833487169994E-2</v>
      </c>
      <c r="F474" s="99">
        <f>RES_hhdet_in_fecs!F8</f>
        <v>3.4095802252342468E-2</v>
      </c>
      <c r="G474" s="99">
        <f>RES_hhdet_in_fecs!G8</f>
        <v>4.2172543939873505E-2</v>
      </c>
      <c r="H474" s="99">
        <f>RES_hhdet_in_fecs!H8</f>
        <v>4.8523164192511077E-2</v>
      </c>
      <c r="I474" s="99">
        <f>RES_hhdet_in_fecs!I8</f>
        <v>4.4738198279976167E-2</v>
      </c>
      <c r="J474" s="99">
        <f>RES_hhdet_in_fecs!J8</f>
        <v>3.940115050621263E-2</v>
      </c>
      <c r="K474" s="99">
        <f>RES_hhdet_in_fecs!K8</f>
        <v>4.9856099479502362E-2</v>
      </c>
      <c r="L474" s="99">
        <f>RES_hhdet_in_fecs!L8</f>
        <v>6.3144870139357143E-2</v>
      </c>
      <c r="M474" s="99">
        <f>RES_hhdet_in_fecs!M8</f>
        <v>5.8758942843931572E-2</v>
      </c>
      <c r="N474" s="99">
        <f>RES_hhdet_in_fecs!N8</f>
        <v>6.5379650227176664E-2</v>
      </c>
      <c r="O474" s="99">
        <f>RES_hhdet_in_fecs!O8</f>
        <v>9.3847982002286529E-2</v>
      </c>
      <c r="P474" s="99">
        <f>RES_hhdet_in_fecs!P8</f>
        <v>7.8243305976791327E-2</v>
      </c>
      <c r="Q474" s="99">
        <f>RES_hhdet_in_fecs!Q8</f>
        <v>0.19184707629558972</v>
      </c>
      <c r="R474" s="99">
        <f>RES_hhdet_in_fecs!R8</f>
        <v>0.23470216404595021</v>
      </c>
      <c r="S474" s="99">
        <f>RES_hhdet_in_fecs!S8</f>
        <v>0.26826104314127702</v>
      </c>
      <c r="T474" s="99">
        <f>RES_hhdet_in_fecs!T8</f>
        <v>0.28651929834120177</v>
      </c>
      <c r="U474" s="99">
        <f>RES_hhdet_in_fecs!U8</f>
        <v>0</v>
      </c>
      <c r="V474" s="99">
        <f>RES_hhdet_in_fecs!V8</f>
        <v>0.23414736721315865</v>
      </c>
      <c r="W474" s="99">
        <f>RES_hhdet_in_fecs!W8</f>
        <v>0.15015625531808532</v>
      </c>
      <c r="X474" s="99">
        <f>RES_hhdet_in_fecs!X8</f>
        <v>0.10725659202713574</v>
      </c>
      <c r="Y474" s="99">
        <f>RES_hhdet_in_fecs!Y8</f>
        <v>6.2479650131313749E-2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25.239104143168145</v>
      </c>
      <c r="D475" s="123">
        <v>24.970253843812635</v>
      </c>
      <c r="E475" s="123">
        <v>24.9846796849646</v>
      </c>
      <c r="F475" s="123">
        <v>24.655786265934868</v>
      </c>
      <c r="G475" s="123">
        <v>24.423897906738823</v>
      </c>
      <c r="H475" s="123">
        <v>24.652797247244379</v>
      </c>
      <c r="I475" s="123">
        <v>22.839397052017869</v>
      </c>
      <c r="J475" s="123">
        <v>21.368717473833001</v>
      </c>
      <c r="K475" s="123">
        <v>20.213949746547812</v>
      </c>
      <c r="L475" s="123">
        <v>20.097493890817717</v>
      </c>
      <c r="M475" s="123">
        <v>17.766289791454589</v>
      </c>
      <c r="N475" s="123">
        <v>16.867788076391157</v>
      </c>
      <c r="O475" s="123">
        <v>16.009903851545019</v>
      </c>
      <c r="P475" s="123">
        <v>15.824309815092157</v>
      </c>
      <c r="Q475" s="123">
        <v>15.61766177214167</v>
      </c>
      <c r="R475" s="123">
        <v>15.467587749791575</v>
      </c>
      <c r="S475" s="123">
        <v>16.103547811037998</v>
      </c>
      <c r="T475" s="123">
        <v>15.689519551883382</v>
      </c>
      <c r="U475" s="123">
        <v>0</v>
      </c>
      <c r="V475" s="123">
        <v>15.600516080993204</v>
      </c>
      <c r="W475" s="123">
        <v>13.644346112087344</v>
      </c>
      <c r="X475" s="123">
        <v>12.681253645567983</v>
      </c>
      <c r="Y475" s="123">
        <v>10.19334494175803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25.268695436144252</v>
      </c>
      <c r="D476" s="99">
        <v>24.535957331400205</v>
      </c>
      <c r="E476" s="99">
        <v>25.472794400818291</v>
      </c>
      <c r="F476" s="99">
        <v>24.934528244353249</v>
      </c>
      <c r="G476" s="99">
        <v>23.186496399835196</v>
      </c>
      <c r="H476" s="99">
        <v>25.543624238016253</v>
      </c>
      <c r="I476" s="99">
        <v>21.423588253695037</v>
      </c>
      <c r="J476" s="99">
        <v>20.286287445313086</v>
      </c>
      <c r="K476" s="99">
        <v>19.337433708199242</v>
      </c>
      <c r="L476" s="99">
        <v>20.265710490546947</v>
      </c>
      <c r="M476" s="99">
        <v>17.987052835392394</v>
      </c>
      <c r="N476" s="99">
        <v>16.960329161996071</v>
      </c>
      <c r="O476" s="99">
        <v>16.411111277534296</v>
      </c>
      <c r="P476" s="99">
        <v>16.33967655286013</v>
      </c>
      <c r="Q476" s="99">
        <v>16.769661669485661</v>
      </c>
      <c r="R476" s="99">
        <v>15.25239785771773</v>
      </c>
      <c r="S476" s="99">
        <v>16.959718680157884</v>
      </c>
      <c r="T476" s="99">
        <v>16.366406497347896</v>
      </c>
      <c r="U476" s="99">
        <v>0</v>
      </c>
      <c r="V476" s="99">
        <v>14.884311902441864</v>
      </c>
      <c r="W476" s="99">
        <v>12.781608801980626</v>
      </c>
      <c r="X476" s="99">
        <v>14.131603107395257</v>
      </c>
      <c r="Y476" s="99">
        <v>9.7908251863798377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25.238852937073112</v>
      </c>
      <c r="D481" s="102">
        <v>24.97689061632553</v>
      </c>
      <c r="E481" s="102">
        <v>25.554730852852703</v>
      </c>
      <c r="F481" s="102">
        <v>24.719822968795963</v>
      </c>
      <c r="G481" s="102">
        <v>24.532934907009235</v>
      </c>
      <c r="H481" s="102">
        <v>24.774835339610156</v>
      </c>
      <c r="I481" s="102">
        <v>23.210092888695272</v>
      </c>
      <c r="J481" s="102">
        <v>22.063990255434636</v>
      </c>
      <c r="K481" s="102">
        <v>20.903518823793267</v>
      </c>
      <c r="L481" s="102">
        <v>20.634956428680741</v>
      </c>
      <c r="M481" s="102">
        <v>18.225453963683989</v>
      </c>
      <c r="N481" s="102">
        <v>17.204206612528107</v>
      </c>
      <c r="O481" s="102">
        <v>16.227229675022176</v>
      </c>
      <c r="P481" s="102">
        <v>16.19569352644676</v>
      </c>
      <c r="Q481" s="102">
        <v>15.853641900196351</v>
      </c>
      <c r="R481" s="102">
        <v>15.824173500102207</v>
      </c>
      <c r="S481" s="102">
        <v>16.395861397106344</v>
      </c>
      <c r="T481" s="102">
        <v>15.972668545950672</v>
      </c>
      <c r="U481" s="102">
        <v>0</v>
      </c>
      <c r="V481" s="102">
        <v>15.950890474945515</v>
      </c>
      <c r="W481" s="102">
        <v>14.065727846021646</v>
      </c>
      <c r="X481" s="102">
        <v>12.843150747407192</v>
      </c>
      <c r="Y481" s="102">
        <v>10.503338234270281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0</v>
      </c>
      <c r="D482" s="105">
        <v>0</v>
      </c>
      <c r="E482" s="105">
        <v>20.467150215704898</v>
      </c>
      <c r="F482" s="105">
        <v>19.848499317884485</v>
      </c>
      <c r="G482" s="105">
        <v>19.55784829085238</v>
      </c>
      <c r="H482" s="105">
        <v>19.977225477241198</v>
      </c>
      <c r="I482" s="105">
        <v>18.673091497155561</v>
      </c>
      <c r="J482" s="105">
        <v>17.70433186824793</v>
      </c>
      <c r="K482" s="105">
        <v>16.865176163741356</v>
      </c>
      <c r="L482" s="105">
        <v>16.597100868968269</v>
      </c>
      <c r="M482" s="105">
        <v>14.379225160836723</v>
      </c>
      <c r="N482" s="105">
        <v>13.589302279171884</v>
      </c>
      <c r="O482" s="105">
        <v>12.887803927213955</v>
      </c>
      <c r="P482" s="105">
        <v>13.187298492971324</v>
      </c>
      <c r="Q482" s="105">
        <v>12.933930708589342</v>
      </c>
      <c r="R482" s="105">
        <v>12.967974712501265</v>
      </c>
      <c r="S482" s="105">
        <v>13.617305347804722</v>
      </c>
      <c r="T482" s="105">
        <v>13.42481784710284</v>
      </c>
      <c r="U482" s="105">
        <v>0</v>
      </c>
      <c r="V482" s="105">
        <v>13.712849709712939</v>
      </c>
      <c r="W482" s="105">
        <v>12.011953067474622</v>
      </c>
      <c r="X482" s="105">
        <v>11.158817479703961</v>
      </c>
      <c r="Y482" s="105">
        <v>9.0816071117304507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0</v>
      </c>
      <c r="D483" s="99">
        <v>0</v>
      </c>
      <c r="E483" s="99">
        <v>12.487793999731529</v>
      </c>
      <c r="F483" s="99">
        <v>12.164144895339389</v>
      </c>
      <c r="G483" s="99">
        <v>11.66119705483967</v>
      </c>
      <c r="H483" s="99">
        <v>12.30997198801218</v>
      </c>
      <c r="I483" s="99">
        <v>11.355731460756932</v>
      </c>
      <c r="J483" s="99">
        <v>10.596068935328434</v>
      </c>
      <c r="K483" s="99">
        <v>10.203833016610364</v>
      </c>
      <c r="L483" s="99">
        <v>9.8478515416518917</v>
      </c>
      <c r="M483" s="99">
        <v>7.7885420734080384</v>
      </c>
      <c r="N483" s="99">
        <v>7.1519551745619578</v>
      </c>
      <c r="O483" s="99">
        <v>6.5720177421066515</v>
      </c>
      <c r="P483" s="99">
        <v>7.0054691809564682</v>
      </c>
      <c r="Q483" s="99">
        <v>6.4277560206717439</v>
      </c>
      <c r="R483" s="99">
        <v>6.2286252415554202</v>
      </c>
      <c r="S483" s="99">
        <v>6.6697550219982871</v>
      </c>
      <c r="T483" s="99">
        <v>6.6582301931175811</v>
      </c>
      <c r="U483" s="99">
        <v>0</v>
      </c>
      <c r="V483" s="99">
        <v>7.0369259815207563</v>
      </c>
      <c r="W483" s="99">
        <v>5.5351682059346343</v>
      </c>
      <c r="X483" s="99">
        <v>5.4285798853870286</v>
      </c>
      <c r="Y483" s="99">
        <v>3.9065654967965227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0</v>
      </c>
      <c r="D484" s="99">
        <v>0</v>
      </c>
      <c r="E484" s="99">
        <v>7.97935621597337</v>
      </c>
      <c r="F484" s="99">
        <v>7.6843544225450939</v>
      </c>
      <c r="G484" s="99">
        <v>7.8966512360127066</v>
      </c>
      <c r="H484" s="99">
        <v>7.6672534892290196</v>
      </c>
      <c r="I484" s="99">
        <v>7.3173600363986289</v>
      </c>
      <c r="J484" s="99">
        <v>7.1082629329194944</v>
      </c>
      <c r="K484" s="99">
        <v>6.6613431471309896</v>
      </c>
      <c r="L484" s="99">
        <v>6.7492493273163765</v>
      </c>
      <c r="M484" s="99">
        <v>6.5906830874286868</v>
      </c>
      <c r="N484" s="99">
        <v>6.4373471046099251</v>
      </c>
      <c r="O484" s="99">
        <v>6.3157861851073047</v>
      </c>
      <c r="P484" s="99">
        <v>6.1818293120148535</v>
      </c>
      <c r="Q484" s="99">
        <v>6.5061746879175981</v>
      </c>
      <c r="R484" s="99">
        <v>6.7393494709458466</v>
      </c>
      <c r="S484" s="99">
        <v>6.9475503258064348</v>
      </c>
      <c r="T484" s="99">
        <v>6.766587653985261</v>
      </c>
      <c r="U484" s="99">
        <v>0</v>
      </c>
      <c r="V484" s="99">
        <v>6.6759237281921822</v>
      </c>
      <c r="W484" s="99">
        <v>6.4767848615399863</v>
      </c>
      <c r="X484" s="99">
        <v>5.7302375943169332</v>
      </c>
      <c r="Y484" s="99">
        <v>5.1750416149339289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10.254132589558106</v>
      </c>
      <c r="D485" s="123">
        <v>9.9290774750774133</v>
      </c>
      <c r="E485" s="123">
        <v>10.193902219394417</v>
      </c>
      <c r="F485" s="123">
        <v>9.9808977164409072</v>
      </c>
      <c r="G485" s="123">
        <v>9.8995135087626025</v>
      </c>
      <c r="H485" s="123">
        <v>10.422515479650167</v>
      </c>
      <c r="I485" s="123">
        <v>9.1244590006622133</v>
      </c>
      <c r="J485" s="123">
        <v>9.4767426774524086</v>
      </c>
      <c r="K485" s="123">
        <v>9.5536245230560617</v>
      </c>
      <c r="L485" s="123">
        <v>9.9570974966502774</v>
      </c>
      <c r="M485" s="123">
        <v>8.7944567958284114</v>
      </c>
      <c r="N485" s="123">
        <v>9.2006689567879096</v>
      </c>
      <c r="O485" s="123">
        <v>8.8826898415732884</v>
      </c>
      <c r="P485" s="123">
        <v>7.7332561712689394</v>
      </c>
      <c r="Q485" s="123">
        <v>7.9686424913291951</v>
      </c>
      <c r="R485" s="123">
        <v>7.8344027337902027</v>
      </c>
      <c r="S485" s="123">
        <v>7.6955105842036593</v>
      </c>
      <c r="T485" s="123">
        <v>7.238748323025737</v>
      </c>
      <c r="U485" s="123">
        <v>0</v>
      </c>
      <c r="V485" s="123">
        <v>7.0808160226101995</v>
      </c>
      <c r="W485" s="123">
        <v>8.0304473714629196</v>
      </c>
      <c r="X485" s="123">
        <v>6.5726298116009589</v>
      </c>
      <c r="Y485" s="123">
        <v>6.3422293172301938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12.673203478206569</v>
      </c>
      <c r="D486" s="99">
        <v>12.307754376348241</v>
      </c>
      <c r="E486" s="99">
        <v>12.951025979230412</v>
      </c>
      <c r="F486" s="99">
        <v>13.060010566382278</v>
      </c>
      <c r="G486" s="99">
        <v>11.977478873725101</v>
      </c>
      <c r="H486" s="99">
        <v>14.285107518571476</v>
      </c>
      <c r="I486" s="99">
        <v>11.136109082717633</v>
      </c>
      <c r="J486" s="99">
        <v>11.393259009766325</v>
      </c>
      <c r="K486" s="99">
        <v>12.004079548222652</v>
      </c>
      <c r="L486" s="99">
        <v>13.201404525874297</v>
      </c>
      <c r="M486" s="99">
        <v>11.846485942401177</v>
      </c>
      <c r="N486" s="99">
        <v>11.401795749552765</v>
      </c>
      <c r="O486" s="99">
        <v>11.059706551086803</v>
      </c>
      <c r="P486" s="99">
        <v>10.833530798073472</v>
      </c>
      <c r="Q486" s="99">
        <v>11.295479891222762</v>
      </c>
      <c r="R486" s="99">
        <v>9.2541368869924199</v>
      </c>
      <c r="S486" s="99">
        <v>10.487829523424137</v>
      </c>
      <c r="T486" s="99">
        <v>10.99891956050655</v>
      </c>
      <c r="U486" s="99">
        <v>0</v>
      </c>
      <c r="V486" s="99">
        <v>10.331949817610919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13.723423001248323</v>
      </c>
      <c r="D487" s="99">
        <v>12.739487378211171</v>
      </c>
      <c r="E487" s="99">
        <v>12.534193471078801</v>
      </c>
      <c r="F487" s="99">
        <v>14.540454835166143</v>
      </c>
      <c r="G487" s="99">
        <v>11.204114825787331</v>
      </c>
      <c r="H487" s="99">
        <v>13.256009877923287</v>
      </c>
      <c r="I487" s="99">
        <v>13.236021448859431</v>
      </c>
      <c r="J487" s="99">
        <v>10.318468315106637</v>
      </c>
      <c r="K487" s="99">
        <v>3.0209901494083846</v>
      </c>
      <c r="L487" s="99">
        <v>10.071631659977774</v>
      </c>
      <c r="M487" s="99">
        <v>12.744392926408537</v>
      </c>
      <c r="N487" s="99">
        <v>12.958613971640041</v>
      </c>
      <c r="O487" s="99">
        <v>9.4158834593087963</v>
      </c>
      <c r="P487" s="99">
        <v>13.852161201999357</v>
      </c>
      <c r="Q487" s="99">
        <v>11.366609301337935</v>
      </c>
      <c r="R487" s="99">
        <v>8.7017281205377603</v>
      </c>
      <c r="S487" s="99">
        <v>8.953539192857777</v>
      </c>
      <c r="T487" s="99">
        <v>10.857435585130213</v>
      </c>
      <c r="U487" s="99">
        <v>0</v>
      </c>
      <c r="V487" s="99">
        <v>11.507097085422506</v>
      </c>
      <c r="W487" s="99">
        <v>9.8324995830707973</v>
      </c>
      <c r="X487" s="99">
        <v>8.3370113152992946</v>
      </c>
      <c r="Y487" s="99">
        <v>9.3078558704324532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9.9756671255799123</v>
      </c>
      <c r="D488" s="110">
        <v>9.838223108471114</v>
      </c>
      <c r="E488" s="110">
        <v>10.123730600299801</v>
      </c>
      <c r="F488" s="110">
        <v>9.8175214873630843</v>
      </c>
      <c r="G488" s="110">
        <v>9.8757193195816697</v>
      </c>
      <c r="H488" s="110">
        <v>10.308789590090628</v>
      </c>
      <c r="I488" s="110">
        <v>9.1185239522246668</v>
      </c>
      <c r="J488" s="110">
        <v>9.4444072062210402</v>
      </c>
      <c r="K488" s="110">
        <v>9.7829573479668213</v>
      </c>
      <c r="L488" s="110">
        <v>9.9264418274712103</v>
      </c>
      <c r="M488" s="110">
        <v>8.5061460353676743</v>
      </c>
      <c r="N488" s="110">
        <v>8.8938929128910207</v>
      </c>
      <c r="O488" s="110">
        <v>8.8475579729665519</v>
      </c>
      <c r="P488" s="110">
        <v>7.4297823400830145</v>
      </c>
      <c r="Q488" s="110">
        <v>7.9182130390095864</v>
      </c>
      <c r="R488" s="110">
        <v>7.8299574607548763</v>
      </c>
      <c r="S488" s="110">
        <v>7.6463085836898745</v>
      </c>
      <c r="T488" s="110">
        <v>7.0598907819366259</v>
      </c>
      <c r="U488" s="110">
        <v>0</v>
      </c>
      <c r="V488" s="110">
        <v>6.9325088541507274</v>
      </c>
      <c r="W488" s="110">
        <v>8.0276789586019905</v>
      </c>
      <c r="X488" s="110">
        <v>6.5691441441187957</v>
      </c>
      <c r="Y488" s="110">
        <v>6.3374493527189317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134.49450760715462</v>
      </c>
      <c r="D490" s="118">
        <f t="shared" si="247"/>
        <v>127.22580260423658</v>
      </c>
      <c r="E490" s="118">
        <f t="shared" si="247"/>
        <v>130.95291560195554</v>
      </c>
      <c r="F490" s="118">
        <f t="shared" si="247"/>
        <v>129.26179388628969</v>
      </c>
      <c r="G490" s="118">
        <f t="shared" si="247"/>
        <v>114.29921748242199</v>
      </c>
      <c r="H490" s="118">
        <f t="shared" si="247"/>
        <v>129.11921780444297</v>
      </c>
      <c r="I490" s="118">
        <f t="shared" si="247"/>
        <v>108.38429215596602</v>
      </c>
      <c r="J490" s="118">
        <f t="shared" si="247"/>
        <v>105.79844612302574</v>
      </c>
      <c r="K490" s="118">
        <f t="shared" si="247"/>
        <v>109.33645252324024</v>
      </c>
      <c r="L490" s="118">
        <f t="shared" si="247"/>
        <v>127.16609885216035</v>
      </c>
      <c r="M490" s="118">
        <f t="shared" si="247"/>
        <v>110.56407277459554</v>
      </c>
      <c r="N490" s="118">
        <f t="shared" si="247"/>
        <v>110.95170387744447</v>
      </c>
      <c r="O490" s="118">
        <f t="shared" si="247"/>
        <v>111.81144975413541</v>
      </c>
      <c r="P490" s="118">
        <f t="shared" si="247"/>
        <v>95.118802748755343</v>
      </c>
      <c r="Q490" s="118">
        <f t="shared" si="247"/>
        <v>94.953486086210233</v>
      </c>
      <c r="R490" s="118">
        <f t="shared" ref="R490:V490" si="248">R491+R494+R496+R506</f>
        <v>93.751441976558851</v>
      </c>
      <c r="S490" s="118">
        <f t="shared" si="248"/>
        <v>94.726023650787099</v>
      </c>
      <c r="T490" s="118">
        <f t="shared" si="248"/>
        <v>89.461256388108183</v>
      </c>
      <c r="U490" s="118">
        <f t="shared" si="248"/>
        <v>0</v>
      </c>
      <c r="V490" s="118">
        <f t="shared" si="248"/>
        <v>76.05185633141059</v>
      </c>
      <c r="W490" s="118">
        <f t="shared" ref="W490:Y490" si="249">W491+W494+W496+W506</f>
        <v>69.746138470393916</v>
      </c>
      <c r="X490" s="118">
        <f t="shared" si="249"/>
        <v>61.555341530861476</v>
      </c>
      <c r="Y490" s="118">
        <f t="shared" si="249"/>
        <v>35.511226028454956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111.76133372241618</v>
      </c>
      <c r="D491" s="123">
        <f t="shared" si="250"/>
        <v>104.74082464832465</v>
      </c>
      <c r="E491" s="123">
        <f t="shared" si="250"/>
        <v>107.81334301412785</v>
      </c>
      <c r="F491" s="123">
        <f t="shared" si="250"/>
        <v>106.7110938867641</v>
      </c>
      <c r="G491" s="123">
        <f t="shared" si="250"/>
        <v>91.807780068358298</v>
      </c>
      <c r="H491" s="123">
        <f t="shared" si="250"/>
        <v>106.02091338659159</v>
      </c>
      <c r="I491" s="123">
        <f t="shared" si="250"/>
        <v>87.13598760478196</v>
      </c>
      <c r="J491" s="123">
        <f t="shared" si="250"/>
        <v>85.127739652525193</v>
      </c>
      <c r="K491" s="123">
        <f t="shared" si="250"/>
        <v>89.147003624760742</v>
      </c>
      <c r="L491" s="123">
        <f t="shared" si="250"/>
        <v>106.58569711121174</v>
      </c>
      <c r="M491" s="123">
        <f t="shared" si="250"/>
        <v>92.320614592913742</v>
      </c>
      <c r="N491" s="123">
        <f t="shared" si="250"/>
        <v>92.870904591152978</v>
      </c>
      <c r="O491" s="123">
        <f t="shared" si="250"/>
        <v>94.097347240320175</v>
      </c>
      <c r="P491" s="123">
        <f t="shared" si="250"/>
        <v>78.088060707129927</v>
      </c>
      <c r="Q491" s="123">
        <f t="shared" si="250"/>
        <v>77.060289652402361</v>
      </c>
      <c r="R491" s="123">
        <f t="shared" ref="R491:V491" si="251">SUM(R492:R493)</f>
        <v>75.5646268092529</v>
      </c>
      <c r="S491" s="123">
        <f t="shared" si="251"/>
        <v>75.797629424818624</v>
      </c>
      <c r="T491" s="123">
        <f t="shared" si="251"/>
        <v>70.873349496239356</v>
      </c>
      <c r="U491" s="123">
        <f t="shared" si="251"/>
        <v>0</v>
      </c>
      <c r="V491" s="123">
        <f t="shared" si="251"/>
        <v>57.326094630632035</v>
      </c>
      <c r="W491" s="123">
        <f t="shared" ref="W491:Y491" si="252">SUM(W492:W493)</f>
        <v>51.66744960010206</v>
      </c>
      <c r="X491" s="123">
        <f t="shared" si="252"/>
        <v>45.346331069640897</v>
      </c>
      <c r="Y491" s="123">
        <f t="shared" si="252"/>
        <v>21.548954475985077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110.81234158631258</v>
      </c>
      <c r="D492" s="99">
        <v>103.88087966614646</v>
      </c>
      <c r="E492" s="99">
        <v>106.9374667913315</v>
      </c>
      <c r="F492" s="99">
        <v>105.86317128599589</v>
      </c>
      <c r="G492" s="99">
        <v>91.092080683384339</v>
      </c>
      <c r="H492" s="99">
        <v>105.20020739801851</v>
      </c>
      <c r="I492" s="99">
        <v>86.489504865823292</v>
      </c>
      <c r="J492" s="99">
        <v>84.503867460570575</v>
      </c>
      <c r="K492" s="99">
        <v>88.498285111854784</v>
      </c>
      <c r="L492" s="99">
        <v>105.79690435736336</v>
      </c>
      <c r="M492" s="99">
        <v>91.675523196904876</v>
      </c>
      <c r="N492" s="99">
        <v>92.216439959966934</v>
      </c>
      <c r="O492" s="99">
        <v>93.435550390598237</v>
      </c>
      <c r="P492" s="99">
        <v>77.562413206819031</v>
      </c>
      <c r="Q492" s="99">
        <v>76.535762528443186</v>
      </c>
      <c r="R492" s="99">
        <v>75.046589441147205</v>
      </c>
      <c r="S492" s="99">
        <v>75.276744126342763</v>
      </c>
      <c r="T492" s="99">
        <v>70.390822354892663</v>
      </c>
      <c r="U492" s="99">
        <v>0</v>
      </c>
      <c r="V492" s="99">
        <v>56.932454334291656</v>
      </c>
      <c r="W492" s="99">
        <v>51.314870410124037</v>
      </c>
      <c r="X492" s="99">
        <v>45.041651922314337</v>
      </c>
      <c r="Y492" s="99">
        <v>21.406170276924517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0.94899213610360356</v>
      </c>
      <c r="D493" s="99">
        <v>0.85994498217819526</v>
      </c>
      <c r="E493" s="99">
        <v>0.8758762227963478</v>
      </c>
      <c r="F493" s="99">
        <v>0.84792260076821646</v>
      </c>
      <c r="G493" s="99">
        <v>0.71569938497395724</v>
      </c>
      <c r="H493" s="99">
        <v>0.82070598857308008</v>
      </c>
      <c r="I493" s="99">
        <v>0.64648273895867159</v>
      </c>
      <c r="J493" s="99">
        <v>0.62387219195461963</v>
      </c>
      <c r="K493" s="99">
        <v>0.64871851290596494</v>
      </c>
      <c r="L493" s="99">
        <v>0.7887927538483831</v>
      </c>
      <c r="M493" s="99">
        <v>0.64509139600886733</v>
      </c>
      <c r="N493" s="99">
        <v>0.65446463118604892</v>
      </c>
      <c r="O493" s="99">
        <v>0.66179684972194164</v>
      </c>
      <c r="P493" s="99">
        <v>0.52564750031090268</v>
      </c>
      <c r="Q493" s="99">
        <v>0.52452712395917778</v>
      </c>
      <c r="R493" s="99">
        <v>0.51803736810569745</v>
      </c>
      <c r="S493" s="99">
        <v>0.52088529847586185</v>
      </c>
      <c r="T493" s="99">
        <v>0.48252714134670044</v>
      </c>
      <c r="U493" s="99">
        <v>0</v>
      </c>
      <c r="V493" s="99">
        <v>0.39364029634038183</v>
      </c>
      <c r="W493" s="99">
        <v>0.35257918997802629</v>
      </c>
      <c r="X493" s="99">
        <v>0.3046791473265601</v>
      </c>
      <c r="Y493" s="99">
        <v>0.14278419906055992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0</v>
      </c>
      <c r="E494" s="123">
        <f t="shared" si="253"/>
        <v>4.0042852189231357E-2</v>
      </c>
      <c r="F494" s="123">
        <f t="shared" si="253"/>
        <v>8.5016165914882438E-2</v>
      </c>
      <c r="G494" s="123">
        <f t="shared" si="253"/>
        <v>0.10912766834815646</v>
      </c>
      <c r="H494" s="123">
        <f t="shared" si="253"/>
        <v>0.13018953959427385</v>
      </c>
      <c r="I494" s="123">
        <f t="shared" si="253"/>
        <v>0.12436044817522565</v>
      </c>
      <c r="J494" s="123">
        <f t="shared" si="253"/>
        <v>0.11340631052461241</v>
      </c>
      <c r="K494" s="123">
        <f t="shared" si="253"/>
        <v>0.14851997992046168</v>
      </c>
      <c r="L494" s="123">
        <f t="shared" si="253"/>
        <v>0.19461020758198555</v>
      </c>
      <c r="M494" s="123">
        <f t="shared" si="253"/>
        <v>0.18802765691791515</v>
      </c>
      <c r="N494" s="123">
        <f t="shared" si="253"/>
        <v>0.21816020179594925</v>
      </c>
      <c r="O494" s="123">
        <f t="shared" si="253"/>
        <v>0.32773895634335726</v>
      </c>
      <c r="P494" s="123">
        <f t="shared" si="253"/>
        <v>0.28567354541312401</v>
      </c>
      <c r="Q494" s="123">
        <f t="shared" si="253"/>
        <v>0.72384193473938907</v>
      </c>
      <c r="R494" s="123">
        <f t="shared" si="253"/>
        <v>0.89173519093914988</v>
      </c>
      <c r="S494" s="123">
        <f t="shared" si="253"/>
        <v>1.0200273450645296</v>
      </c>
      <c r="T494" s="123">
        <f t="shared" si="253"/>
        <v>1.090386436764327</v>
      </c>
      <c r="U494" s="123">
        <f t="shared" si="253"/>
        <v>0</v>
      </c>
      <c r="V494" s="123">
        <f t="shared" si="253"/>
        <v>0.89435143689098751</v>
      </c>
      <c r="W494" s="123">
        <f t="shared" si="253"/>
        <v>0.57864175500582904</v>
      </c>
      <c r="X494" s="123">
        <f t="shared" si="253"/>
        <v>0.4178158921570404</v>
      </c>
      <c r="Y494" s="123">
        <f t="shared" si="253"/>
        <v>0.24633781676857736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0</v>
      </c>
      <c r="E495" s="99">
        <f>RES_hhdet_in_tess!E8</f>
        <v>4.0042852189231357E-2</v>
      </c>
      <c r="F495" s="99">
        <f>RES_hhdet_in_tess!F8</f>
        <v>8.5016165914882438E-2</v>
      </c>
      <c r="G495" s="99">
        <f>RES_hhdet_in_tess!G8</f>
        <v>0.10912766834815646</v>
      </c>
      <c r="H495" s="99">
        <f>RES_hhdet_in_tess!H8</f>
        <v>0.13018953959427385</v>
      </c>
      <c r="I495" s="99">
        <f>RES_hhdet_in_tess!I8</f>
        <v>0.12436044817522565</v>
      </c>
      <c r="J495" s="99">
        <f>RES_hhdet_in_tess!J8</f>
        <v>0.11340631052461241</v>
      </c>
      <c r="K495" s="99">
        <f>RES_hhdet_in_tess!K8</f>
        <v>0.14851997992046168</v>
      </c>
      <c r="L495" s="99">
        <f>RES_hhdet_in_tess!L8</f>
        <v>0.19461020758198555</v>
      </c>
      <c r="M495" s="99">
        <f>RES_hhdet_in_tess!M8</f>
        <v>0.18802765691791515</v>
      </c>
      <c r="N495" s="99">
        <f>RES_hhdet_in_tess!N8</f>
        <v>0.21816020179594925</v>
      </c>
      <c r="O495" s="99">
        <f>RES_hhdet_in_tess!O8</f>
        <v>0.32773895634335726</v>
      </c>
      <c r="P495" s="99">
        <f>RES_hhdet_in_tess!P8</f>
        <v>0.28567354541312401</v>
      </c>
      <c r="Q495" s="99">
        <f>RES_hhdet_in_tess!Q8</f>
        <v>0.72384193473938907</v>
      </c>
      <c r="R495" s="99">
        <f>RES_hhdet_in_tess!R8</f>
        <v>0.89173519093914988</v>
      </c>
      <c r="S495" s="99">
        <f>RES_hhdet_in_tess!S8</f>
        <v>1.0200273450645296</v>
      </c>
      <c r="T495" s="99">
        <f>RES_hhdet_in_tess!T8</f>
        <v>1.090386436764327</v>
      </c>
      <c r="U495" s="99">
        <f>RES_hhdet_in_tess!U8</f>
        <v>0</v>
      </c>
      <c r="V495" s="99">
        <f>RES_hhdet_in_tess!V8</f>
        <v>0.89435143689098751</v>
      </c>
      <c r="W495" s="99">
        <f>RES_hhdet_in_tess!W8</f>
        <v>0.57864175500582904</v>
      </c>
      <c r="X495" s="99">
        <f>RES_hhdet_in_tess!X8</f>
        <v>0.4178158921570404</v>
      </c>
      <c r="Y495" s="99">
        <f>RES_hhdet_in_tess!Y8</f>
        <v>0.24633781676857736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15.314682500752239</v>
      </c>
      <c r="D496" s="123">
        <v>15.188410548254717</v>
      </c>
      <c r="E496" s="123">
        <v>15.585994126775832</v>
      </c>
      <c r="F496" s="123">
        <v>15.122660166034096</v>
      </c>
      <c r="G496" s="123">
        <v>15.030081795204707</v>
      </c>
      <c r="H496" s="123">
        <v>15.26484081138066</v>
      </c>
      <c r="I496" s="123">
        <v>14.294201400205251</v>
      </c>
      <c r="J496" s="123">
        <v>13.490899933652804</v>
      </c>
      <c r="K496" s="123">
        <v>12.8900244595348</v>
      </c>
      <c r="L496" s="123">
        <v>12.944500069742773</v>
      </c>
      <c r="M496" s="123">
        <v>11.555027964236926</v>
      </c>
      <c r="N496" s="123">
        <v>11.043870192267592</v>
      </c>
      <c r="O496" s="123">
        <v>10.665174634429281</v>
      </c>
      <c r="P496" s="123">
        <v>10.893774989125161</v>
      </c>
      <c r="Q496" s="123">
        <v>10.965397171770938</v>
      </c>
      <c r="R496" s="123">
        <v>11.070928059321593</v>
      </c>
      <c r="S496" s="123">
        <v>11.730635559845988</v>
      </c>
      <c r="T496" s="123">
        <v>11.623547059693898</v>
      </c>
      <c r="U496" s="123">
        <v>0</v>
      </c>
      <c r="V496" s="123">
        <v>11.854575781950096</v>
      </c>
      <c r="W496" s="123">
        <v>10.537984227361131</v>
      </c>
      <c r="X496" s="123">
        <v>10.044155475608507</v>
      </c>
      <c r="Y496" s="123">
        <v>8.1274142433217449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15.29935527020791</v>
      </c>
      <c r="D497" s="99">
        <v>14.956602250116392</v>
      </c>
      <c r="E497" s="99">
        <v>15.63726105987598</v>
      </c>
      <c r="F497" s="99">
        <v>15.417653955243503</v>
      </c>
      <c r="G497" s="99">
        <v>14.443751972740518</v>
      </c>
      <c r="H497" s="99">
        <v>16.033824934126471</v>
      </c>
      <c r="I497" s="99">
        <v>13.552906441655521</v>
      </c>
      <c r="J497" s="99">
        <v>12.936143972974429</v>
      </c>
      <c r="K497" s="99">
        <v>12.431671818083958</v>
      </c>
      <c r="L497" s="99">
        <v>13.136082300946544</v>
      </c>
      <c r="M497" s="99">
        <v>11.754395977581204</v>
      </c>
      <c r="N497" s="99">
        <v>11.167399765387014</v>
      </c>
      <c r="O497" s="99">
        <v>10.878353339450346</v>
      </c>
      <c r="P497" s="99">
        <v>10.902957986736196</v>
      </c>
      <c r="Q497" s="99">
        <v>11.310189566933339</v>
      </c>
      <c r="R497" s="99">
        <v>10.500264286085773</v>
      </c>
      <c r="S497" s="99">
        <v>11.984126341841259</v>
      </c>
      <c r="T497" s="99">
        <v>11.880408928766959</v>
      </c>
      <c r="U497" s="99">
        <v>0</v>
      </c>
      <c r="V497" s="99">
        <v>11.276059274549151</v>
      </c>
      <c r="W497" s="99">
        <v>9.8094090698658452</v>
      </c>
      <c r="X497" s="99">
        <v>10.949357720933904</v>
      </c>
      <c r="Y497" s="99">
        <v>7.6461395177935971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0</v>
      </c>
      <c r="D498" s="99">
        <v>0</v>
      </c>
      <c r="E498" s="99">
        <v>0</v>
      </c>
      <c r="F498" s="99">
        <v>0</v>
      </c>
      <c r="G498" s="99">
        <v>0</v>
      </c>
      <c r="H498" s="99">
        <v>0</v>
      </c>
      <c r="I498" s="99">
        <v>0</v>
      </c>
      <c r="J498" s="99">
        <v>0</v>
      </c>
      <c r="K498" s="99">
        <v>0</v>
      </c>
      <c r="L498" s="99">
        <v>0</v>
      </c>
      <c r="M498" s="99">
        <v>0</v>
      </c>
      <c r="N498" s="99">
        <v>0</v>
      </c>
      <c r="O498" s="99">
        <v>0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15.314812616517576</v>
      </c>
      <c r="D502" s="102">
        <v>15.191952964316956</v>
      </c>
      <c r="E502" s="102">
        <v>15.583851125518409</v>
      </c>
      <c r="F502" s="102">
        <v>15.114288794255625</v>
      </c>
      <c r="G502" s="102">
        <v>15.042425211160639</v>
      </c>
      <c r="H502" s="102">
        <v>15.236418008102921</v>
      </c>
      <c r="I502" s="102">
        <v>14.320213951857369</v>
      </c>
      <c r="J502" s="102">
        <v>13.662553848544503</v>
      </c>
      <c r="K502" s="102">
        <v>12.998240141975378</v>
      </c>
      <c r="L502" s="102">
        <v>12.892847490452947</v>
      </c>
      <c r="M502" s="102">
        <v>11.490818380180556</v>
      </c>
      <c r="N502" s="102">
        <v>11.007950716467397</v>
      </c>
      <c r="O502" s="102">
        <v>10.614418553679657</v>
      </c>
      <c r="P502" s="102">
        <v>10.893515436033487</v>
      </c>
      <c r="Q502" s="102">
        <v>10.946508977845147</v>
      </c>
      <c r="R502" s="102">
        <v>11.117366079944967</v>
      </c>
      <c r="S502" s="102">
        <v>11.710945115633718</v>
      </c>
      <c r="T502" s="102">
        <v>11.59420563202176</v>
      </c>
      <c r="U502" s="102">
        <v>0</v>
      </c>
      <c r="V502" s="102">
        <v>11.946509651562835</v>
      </c>
      <c r="W502" s="102">
        <v>10.681525990942205</v>
      </c>
      <c r="X502" s="102">
        <v>9.9018329860262781</v>
      </c>
      <c r="Y502" s="102">
        <v>8.2113599120273495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0</v>
      </c>
      <c r="D503" s="105">
        <v>0</v>
      </c>
      <c r="E503" s="105">
        <v>15.594694592986009</v>
      </c>
      <c r="F503" s="105">
        <v>15.121802462339245</v>
      </c>
      <c r="G503" s="105">
        <v>15.046740910767268</v>
      </c>
      <c r="H503" s="105">
        <v>15.23783372947463</v>
      </c>
      <c r="I503" s="105">
        <v>14.323644107630468</v>
      </c>
      <c r="J503" s="105">
        <v>13.669603866078937</v>
      </c>
      <c r="K503" s="105">
        <v>13.0062974601604</v>
      </c>
      <c r="L503" s="105">
        <v>12.902247443593824</v>
      </c>
      <c r="M503" s="105">
        <v>11.501217694152761</v>
      </c>
      <c r="N503" s="105">
        <v>11.013458741785453</v>
      </c>
      <c r="O503" s="105">
        <v>10.614618977515747</v>
      </c>
      <c r="P503" s="105">
        <v>10.893834175208202</v>
      </c>
      <c r="Q503" s="105">
        <v>10.944365573685618</v>
      </c>
      <c r="R503" s="105">
        <v>11.115306735614993</v>
      </c>
      <c r="S503" s="105">
        <v>11.711504661937234</v>
      </c>
      <c r="T503" s="105">
        <v>11.599649191715086</v>
      </c>
      <c r="U503" s="105">
        <v>0</v>
      </c>
      <c r="V503" s="105">
        <v>11.946269248250564</v>
      </c>
      <c r="W503" s="105">
        <v>10.68019642354105</v>
      </c>
      <c r="X503" s="105">
        <v>9.9155728312529163</v>
      </c>
      <c r="Y503" s="105">
        <v>8.2291387599196462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0</v>
      </c>
      <c r="D504" s="99">
        <v>0</v>
      </c>
      <c r="E504" s="99">
        <v>7.6153383770126437</v>
      </c>
      <c r="F504" s="99">
        <v>7.4374480397941483</v>
      </c>
      <c r="G504" s="99">
        <v>7.1500896747545628</v>
      </c>
      <c r="H504" s="99">
        <v>7.5705802402456097</v>
      </c>
      <c r="I504" s="99">
        <v>7.0062840712318408</v>
      </c>
      <c r="J504" s="99">
        <v>6.5613409331594426</v>
      </c>
      <c r="K504" s="99">
        <v>6.3449543130294099</v>
      </c>
      <c r="L504" s="99">
        <v>6.1529981162774474</v>
      </c>
      <c r="M504" s="99">
        <v>4.9105346067240738</v>
      </c>
      <c r="N504" s="99">
        <v>4.5761116371755248</v>
      </c>
      <c r="O504" s="99">
        <v>4.298832792408442</v>
      </c>
      <c r="P504" s="99">
        <v>4.7120048631933491</v>
      </c>
      <c r="Q504" s="99">
        <v>4.4381908857680212</v>
      </c>
      <c r="R504" s="99">
        <v>4.3759572646691485</v>
      </c>
      <c r="S504" s="99">
        <v>4.7639543361307979</v>
      </c>
      <c r="T504" s="99">
        <v>4.8330615377298258</v>
      </c>
      <c r="U504" s="99">
        <v>0</v>
      </c>
      <c r="V504" s="99">
        <v>5.270345520058382</v>
      </c>
      <c r="W504" s="99">
        <v>4.2034115620010661</v>
      </c>
      <c r="X504" s="99">
        <v>4.1853352369359831</v>
      </c>
      <c r="Y504" s="99">
        <v>3.0540971449857159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0</v>
      </c>
      <c r="D505" s="99">
        <v>0</v>
      </c>
      <c r="E505" s="99">
        <v>7.97935621597337</v>
      </c>
      <c r="F505" s="99">
        <v>7.6843544225450939</v>
      </c>
      <c r="G505" s="99">
        <v>7.8966512360127066</v>
      </c>
      <c r="H505" s="99">
        <v>7.6672534892290196</v>
      </c>
      <c r="I505" s="99">
        <v>7.3173600363986289</v>
      </c>
      <c r="J505" s="99">
        <v>7.1082629329194944</v>
      </c>
      <c r="K505" s="99">
        <v>6.6613431471309896</v>
      </c>
      <c r="L505" s="99">
        <v>6.7492493273163765</v>
      </c>
      <c r="M505" s="99">
        <v>6.5906830874286868</v>
      </c>
      <c r="N505" s="99">
        <v>6.4373471046099251</v>
      </c>
      <c r="O505" s="99">
        <v>6.3157861851073047</v>
      </c>
      <c r="P505" s="99">
        <v>6.1818293120148535</v>
      </c>
      <c r="Q505" s="99">
        <v>6.5061746879175981</v>
      </c>
      <c r="R505" s="99">
        <v>6.7393494709458466</v>
      </c>
      <c r="S505" s="99">
        <v>6.9475503258064348</v>
      </c>
      <c r="T505" s="99">
        <v>6.766587653985261</v>
      </c>
      <c r="U505" s="99">
        <v>0</v>
      </c>
      <c r="V505" s="99">
        <v>6.6759237281921822</v>
      </c>
      <c r="W505" s="99">
        <v>6.4767848615399863</v>
      </c>
      <c r="X505" s="99">
        <v>5.7302375943169332</v>
      </c>
      <c r="Y505" s="99">
        <v>5.1750416149339289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7.4184913839862068</v>
      </c>
      <c r="D506" s="123">
        <v>7.2965674076572054</v>
      </c>
      <c r="E506" s="123">
        <v>7.5135356088626279</v>
      </c>
      <c r="F506" s="123">
        <v>7.3430236675766185</v>
      </c>
      <c r="G506" s="123">
        <v>7.3522279505108354</v>
      </c>
      <c r="H506" s="123">
        <v>7.7032740668764541</v>
      </c>
      <c r="I506" s="123">
        <v>6.8297427028035846</v>
      </c>
      <c r="J506" s="123">
        <v>7.0664002263231334</v>
      </c>
      <c r="K506" s="123">
        <v>7.1509044590242352</v>
      </c>
      <c r="L506" s="123">
        <v>7.4412914636238465</v>
      </c>
      <c r="M506" s="123">
        <v>6.5004025605269673</v>
      </c>
      <c r="N506" s="123">
        <v>6.818768892227955</v>
      </c>
      <c r="O506" s="123">
        <v>6.7211889230425985</v>
      </c>
      <c r="P506" s="123">
        <v>5.8512935070871404</v>
      </c>
      <c r="Q506" s="123">
        <v>6.2039573272975526</v>
      </c>
      <c r="R506" s="123">
        <v>6.2241519170452122</v>
      </c>
      <c r="S506" s="123">
        <v>6.1777313210579496</v>
      </c>
      <c r="T506" s="123">
        <v>5.8739733954105899</v>
      </c>
      <c r="U506" s="123">
        <v>0</v>
      </c>
      <c r="V506" s="123">
        <v>5.976834481937467</v>
      </c>
      <c r="W506" s="123">
        <v>6.9620628879248976</v>
      </c>
      <c r="X506" s="123">
        <v>5.7470390934550366</v>
      </c>
      <c r="Y506" s="123">
        <v>5.5885194923795556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7.3409823389122764</v>
      </c>
      <c r="D507" s="99">
        <v>7.1328566185047979</v>
      </c>
      <c r="E507" s="99">
        <v>7.5094073190569759</v>
      </c>
      <c r="F507" s="99">
        <v>7.5763795523955446</v>
      </c>
      <c r="G507" s="99">
        <v>6.9518473355814541</v>
      </c>
      <c r="H507" s="99">
        <v>8.2953526280943173</v>
      </c>
      <c r="I507" s="99">
        <v>6.4699548941302663</v>
      </c>
      <c r="J507" s="99">
        <v>6.6226547087655341</v>
      </c>
      <c r="K507" s="99">
        <v>6.9811876623802993</v>
      </c>
      <c r="L507" s="99">
        <v>7.6813373158531242</v>
      </c>
      <c r="M507" s="99">
        <v>6.8955736095658899</v>
      </c>
      <c r="N507" s="99">
        <v>6.638131350887444</v>
      </c>
      <c r="O507" s="99">
        <v>6.4397795966722429</v>
      </c>
      <c r="P507" s="99">
        <v>6.3103048104000417</v>
      </c>
      <c r="Q507" s="99">
        <v>6.5888079572041063</v>
      </c>
      <c r="R507" s="99">
        <v>5.4183529470983931</v>
      </c>
      <c r="S507" s="99">
        <v>6.1731216453781821</v>
      </c>
      <c r="T507" s="99">
        <v>6.5112694203849468</v>
      </c>
      <c r="U507" s="99">
        <v>0</v>
      </c>
      <c r="V507" s="99">
        <v>6.1710800909372061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7.8223978186607805</v>
      </c>
      <c r="D508" s="99">
        <v>7.2689255585863091</v>
      </c>
      <c r="E508" s="99">
        <v>7.1590447069498824</v>
      </c>
      <c r="F508" s="99">
        <v>8.3133610763424297</v>
      </c>
      <c r="G508" s="99">
        <v>6.4123285398600869</v>
      </c>
      <c r="H508" s="99">
        <v>7.5943425818948604</v>
      </c>
      <c r="I508" s="99">
        <v>7.5905557594353441</v>
      </c>
      <c r="J508" s="99">
        <v>5.9233817576496621</v>
      </c>
      <c r="K508" s="99">
        <v>1.735968456421219</v>
      </c>
      <c r="L508" s="99">
        <v>5.7933537778238682</v>
      </c>
      <c r="M508" s="99">
        <v>7.3363742630330062</v>
      </c>
      <c r="N508" s="99">
        <v>7.4628790278490174</v>
      </c>
      <c r="O508" s="99">
        <v>5.4240010921395463</v>
      </c>
      <c r="P508" s="99">
        <v>7.9851922144845897</v>
      </c>
      <c r="Q508" s="99">
        <v>6.5713529328252962</v>
      </c>
      <c r="R508" s="99">
        <v>5.0688732280820128</v>
      </c>
      <c r="S508" s="99">
        <v>5.2709465134008218</v>
      </c>
      <c r="T508" s="99">
        <v>6.4654665564273133</v>
      </c>
      <c r="U508" s="99">
        <v>0</v>
      </c>
      <c r="V508" s="99">
        <v>6.9740910835754404</v>
      </c>
      <c r="W508" s="99">
        <v>5.9799236146245986</v>
      </c>
      <c r="X508" s="99">
        <v>5.0737508339607054</v>
      </c>
      <c r="Y508" s="99">
        <v>5.6649631422017057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7.3866330635003612</v>
      </c>
      <c r="D509" s="110">
        <v>7.2977175777581023</v>
      </c>
      <c r="E509" s="110">
        <v>7.5233529409232149</v>
      </c>
      <c r="F509" s="110">
        <v>7.3093139671648855</v>
      </c>
      <c r="G509" s="110">
        <v>7.3668011800209214</v>
      </c>
      <c r="H509" s="110">
        <v>7.7051530854791981</v>
      </c>
      <c r="I509" s="110">
        <v>6.8296145554072085</v>
      </c>
      <c r="J509" s="110">
        <v>7.0893610429644207</v>
      </c>
      <c r="K509" s="110">
        <v>7.3612150439320523</v>
      </c>
      <c r="L509" s="110">
        <v>7.4887939071962917</v>
      </c>
      <c r="M509" s="110">
        <v>6.4413123917460657</v>
      </c>
      <c r="N509" s="110">
        <v>6.7693484645265318</v>
      </c>
      <c r="O509" s="110">
        <v>6.7816465093365759</v>
      </c>
      <c r="P509" s="110">
        <v>5.7477450572726498</v>
      </c>
      <c r="Q509" s="110">
        <v>6.19844566461874</v>
      </c>
      <c r="R509" s="110">
        <v>6.2273800024250479</v>
      </c>
      <c r="S509" s="110">
        <v>6.2010991153582582</v>
      </c>
      <c r="T509" s="110">
        <v>5.8445789776850798</v>
      </c>
      <c r="U509" s="110">
        <v>0</v>
      </c>
      <c r="V509" s="110">
        <v>5.9438982895474783</v>
      </c>
      <c r="W509" s="110">
        <v>6.9635717049158332</v>
      </c>
      <c r="X509" s="110">
        <v>5.7483692247148133</v>
      </c>
      <c r="Y509" s="110">
        <v>5.5883962813390857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65.788278017846196</v>
      </c>
      <c r="D511" s="118">
        <f t="shared" si="254"/>
        <v>61.238177156831178</v>
      </c>
      <c r="E511" s="118">
        <f t="shared" si="254"/>
        <v>62.729688408903478</v>
      </c>
      <c r="F511" s="118">
        <f t="shared" si="254"/>
        <v>61.582370723856314</v>
      </c>
      <c r="G511" s="118">
        <f t="shared" si="254"/>
        <v>52.364430930182806</v>
      </c>
      <c r="H511" s="118">
        <f t="shared" si="254"/>
        <v>59.868848663824714</v>
      </c>
      <c r="I511" s="118">
        <f t="shared" si="254"/>
        <v>48.91374470782246</v>
      </c>
      <c r="J511" s="118">
        <f t="shared" si="254"/>
        <v>48.809280603206645</v>
      </c>
      <c r="K511" s="118">
        <f t="shared" si="254"/>
        <v>50.163579874346773</v>
      </c>
      <c r="L511" s="118">
        <f t="shared" si="254"/>
        <v>58.786984793087129</v>
      </c>
      <c r="M511" s="118">
        <f t="shared" si="254"/>
        <v>51.133606611504796</v>
      </c>
      <c r="N511" s="118">
        <f t="shared" si="254"/>
        <v>50.593611038368159</v>
      </c>
      <c r="O511" s="118">
        <f t="shared" si="254"/>
        <v>50.610752237336506</v>
      </c>
      <c r="P511" s="118">
        <f t="shared" si="254"/>
        <v>40.953208145359319</v>
      </c>
      <c r="Q511" s="118">
        <f t="shared" si="254"/>
        <v>39.961123800744616</v>
      </c>
      <c r="R511" s="118">
        <f t="shared" ref="R511:V511" si="255">R512+R515+R517+R527</f>
        <v>38.367682363925049</v>
      </c>
      <c r="S511" s="118">
        <f t="shared" si="255"/>
        <v>37.524447917092303</v>
      </c>
      <c r="T511" s="118">
        <f t="shared" si="255"/>
        <v>34.257931723475359</v>
      </c>
      <c r="U511" s="118">
        <f t="shared" si="255"/>
        <v>0</v>
      </c>
      <c r="V511" s="118">
        <f t="shared" si="255"/>
        <v>26.747424613094037</v>
      </c>
      <c r="W511" s="118">
        <f t="shared" ref="W511:Y511" si="256">W512+W515+W517+W527</f>
        <v>23.771686783500272</v>
      </c>
      <c r="X511" s="118">
        <f t="shared" si="256"/>
        <v>20.745669375797103</v>
      </c>
      <c r="Y511" s="118">
        <f t="shared" si="256"/>
        <v>10.008307330507616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65.479087045647759</v>
      </c>
      <c r="D512" s="123">
        <f t="shared" si="257"/>
        <v>61.014919982950772</v>
      </c>
      <c r="E512" s="123">
        <f t="shared" si="257"/>
        <v>62.488536423774107</v>
      </c>
      <c r="F512" s="123">
        <f t="shared" si="257"/>
        <v>61.224527427145503</v>
      </c>
      <c r="G512" s="123">
        <f t="shared" si="257"/>
        <v>52.150322252895407</v>
      </c>
      <c r="H512" s="123">
        <f t="shared" si="257"/>
        <v>59.433304862141625</v>
      </c>
      <c r="I512" s="123">
        <f t="shared" si="257"/>
        <v>48.650062125006208</v>
      </c>
      <c r="J512" s="123">
        <f t="shared" si="257"/>
        <v>47.056561274278998</v>
      </c>
      <c r="K512" s="123">
        <f t="shared" si="257"/>
        <v>48.803960488750903</v>
      </c>
      <c r="L512" s="123">
        <f t="shared" si="257"/>
        <v>57.22880935493756</v>
      </c>
      <c r="M512" s="123">
        <f t="shared" si="257"/>
        <v>49.427653983591938</v>
      </c>
      <c r="N512" s="123">
        <f t="shared" si="257"/>
        <v>49.056091192817647</v>
      </c>
      <c r="O512" s="123">
        <f t="shared" si="257"/>
        <v>49.408315165359532</v>
      </c>
      <c r="P512" s="123">
        <f t="shared" si="257"/>
        <v>40.665811536096001</v>
      </c>
      <c r="Q512" s="123">
        <f t="shared" si="257"/>
        <v>39.616232033780776</v>
      </c>
      <c r="R512" s="123">
        <f t="shared" ref="R512:V512" si="258">SUM(R513:R514)</f>
        <v>37.963595959266833</v>
      </c>
      <c r="S512" s="123">
        <f t="shared" si="258"/>
        <v>37.031937695292086</v>
      </c>
      <c r="T512" s="123">
        <f t="shared" si="258"/>
        <v>33.568745212991637</v>
      </c>
      <c r="U512" s="123">
        <f t="shared" si="258"/>
        <v>0</v>
      </c>
      <c r="V512" s="123">
        <f t="shared" si="258"/>
        <v>25.956831961549092</v>
      </c>
      <c r="W512" s="123">
        <f t="shared" ref="W512:Y512" si="259">SUM(W513:W514)</f>
        <v>23.043449482843293</v>
      </c>
      <c r="X512" s="123">
        <f t="shared" si="259"/>
        <v>20.090638576911701</v>
      </c>
      <c r="Y512" s="123">
        <f t="shared" si="259"/>
        <v>9.4862510171665626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65.479087045647759</v>
      </c>
      <c r="D513" s="99">
        <v>61.014919982950772</v>
      </c>
      <c r="E513" s="99">
        <v>62.488536423774107</v>
      </c>
      <c r="F513" s="99">
        <v>61.224527427145503</v>
      </c>
      <c r="G513" s="99">
        <v>52.150322252895407</v>
      </c>
      <c r="H513" s="99">
        <v>59.433304862141625</v>
      </c>
      <c r="I513" s="99">
        <v>48.650062125006208</v>
      </c>
      <c r="J513" s="99">
        <v>47.056561274278998</v>
      </c>
      <c r="K513" s="99">
        <v>48.803960488750903</v>
      </c>
      <c r="L513" s="99">
        <v>57.22880935493756</v>
      </c>
      <c r="M513" s="99">
        <v>49.427653983591938</v>
      </c>
      <c r="N513" s="99">
        <v>49.056091192817647</v>
      </c>
      <c r="O513" s="99">
        <v>49.408315165359532</v>
      </c>
      <c r="P513" s="99">
        <v>40.665811536096001</v>
      </c>
      <c r="Q513" s="99">
        <v>39.616232033780776</v>
      </c>
      <c r="R513" s="99">
        <v>37.963595959266833</v>
      </c>
      <c r="S513" s="99">
        <v>37.031937695292086</v>
      </c>
      <c r="T513" s="99">
        <v>33.568745212991637</v>
      </c>
      <c r="U513" s="99">
        <v>0</v>
      </c>
      <c r="V513" s="99">
        <v>25.956831961549092</v>
      </c>
      <c r="W513" s="99">
        <v>23.043449482843293</v>
      </c>
      <c r="X513" s="99">
        <v>20.090638576911701</v>
      </c>
      <c r="Y513" s="99">
        <v>9.4862510171665626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7.439463180766398E-2</v>
      </c>
      <c r="D517" s="123">
        <v>0.12936111697768127</v>
      </c>
      <c r="E517" s="123">
        <v>0.1559592480862261</v>
      </c>
      <c r="F517" s="123">
        <v>0.23799542915776797</v>
      </c>
      <c r="G517" s="123">
        <v>0.16814695319754192</v>
      </c>
      <c r="H517" s="123">
        <v>0.31640141825301676</v>
      </c>
      <c r="I517" s="123">
        <v>0.25614947314388919</v>
      </c>
      <c r="J517" s="123">
        <v>1.6778172599535175</v>
      </c>
      <c r="K517" s="123">
        <v>1.2976593486372157</v>
      </c>
      <c r="L517" s="123">
        <v>1.4551535724555225</v>
      </c>
      <c r="M517" s="123">
        <v>1.4959057903111601</v>
      </c>
      <c r="N517" s="123">
        <v>1.3042554469980734</v>
      </c>
      <c r="O517" s="123">
        <v>1.0915781337482096</v>
      </c>
      <c r="P517" s="123">
        <v>0.13145924172408746</v>
      </c>
      <c r="Q517" s="123">
        <v>0.30395767156074133</v>
      </c>
      <c r="R517" s="123">
        <v>0.39409652954426272</v>
      </c>
      <c r="S517" s="123">
        <v>0.4206286551349106</v>
      </c>
      <c r="T517" s="123">
        <v>0.56477246469347198</v>
      </c>
      <c r="U517" s="123">
        <v>0</v>
      </c>
      <c r="V517" s="123">
        <v>0.70445349203739394</v>
      </c>
      <c r="W517" s="123">
        <v>0.7248112592335858</v>
      </c>
      <c r="X517" s="123">
        <v>0.65129676224905086</v>
      </c>
      <c r="Y517" s="123">
        <v>0.51865387477169911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8.837849775526081</v>
      </c>
      <c r="D518" s="99">
        <v>8.5944820527982344</v>
      </c>
      <c r="E518" s="99">
        <v>8.9465372834463235</v>
      </c>
      <c r="F518" s="99">
        <v>8.7370766437473932</v>
      </c>
      <c r="G518" s="99">
        <v>8.1091383198045328</v>
      </c>
      <c r="H518" s="99">
        <v>8.8904892338748915</v>
      </c>
      <c r="I518" s="99">
        <v>7.4884110151317911</v>
      </c>
      <c r="J518" s="99">
        <v>7.0819466470713035</v>
      </c>
      <c r="K518" s="99">
        <v>6.7456630709966694</v>
      </c>
      <c r="L518" s="99">
        <v>6.9976874020693351</v>
      </c>
      <c r="M518" s="99">
        <v>6.2463843907519117</v>
      </c>
      <c r="N518" s="99">
        <v>5.8598120584057209</v>
      </c>
      <c r="O518" s="99">
        <v>5.6779708582574138</v>
      </c>
      <c r="P518" s="99">
        <v>5.6461744320495555</v>
      </c>
      <c r="Q518" s="99">
        <v>5.7886056569288229</v>
      </c>
      <c r="R518" s="99">
        <v>5.2626758261311686</v>
      </c>
      <c r="S518" s="99">
        <v>5.8556481744396915</v>
      </c>
      <c r="T518" s="99">
        <v>5.6414319175230929</v>
      </c>
      <c r="U518" s="99">
        <v>0</v>
      </c>
      <c r="V518" s="99">
        <v>5.1386262871549748</v>
      </c>
      <c r="W518" s="99">
        <v>4.4079162338589768</v>
      </c>
      <c r="X518" s="99">
        <v>4.8871346827000064</v>
      </c>
      <c r="Y518" s="99">
        <v>3.3906587845760314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0</v>
      </c>
      <c r="D519" s="99">
        <v>0</v>
      </c>
      <c r="E519" s="99">
        <v>0</v>
      </c>
      <c r="F519" s="99">
        <v>0</v>
      </c>
      <c r="G519" s="99">
        <v>0</v>
      </c>
      <c r="H519" s="99">
        <v>0</v>
      </c>
      <c r="I519" s="99">
        <v>0</v>
      </c>
      <c r="J519" s="99">
        <v>0</v>
      </c>
      <c r="K519" s="99">
        <v>0</v>
      </c>
      <c r="L519" s="99">
        <v>0</v>
      </c>
      <c r="M519" s="99">
        <v>0</v>
      </c>
      <c r="N519" s="99">
        <v>0</v>
      </c>
      <c r="O519" s="99">
        <v>0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0.23479634039077196</v>
      </c>
      <c r="D527" s="123">
        <v>9.3896056902723138E-2</v>
      </c>
      <c r="E527" s="123">
        <v>8.5192737043144215E-2</v>
      </c>
      <c r="F527" s="123">
        <v>0.11984786755304108</v>
      </c>
      <c r="G527" s="123">
        <v>4.5961724089855598E-2</v>
      </c>
      <c r="H527" s="123">
        <v>0.11914238343007125</v>
      </c>
      <c r="I527" s="123">
        <v>7.5331096723583223E-3</v>
      </c>
      <c r="J527" s="123">
        <v>7.4902068974126032E-2</v>
      </c>
      <c r="K527" s="123">
        <v>6.1960036958653895E-2</v>
      </c>
      <c r="L527" s="123">
        <v>0.1030218656940453</v>
      </c>
      <c r="M527" s="123">
        <v>0.2100468376016956</v>
      </c>
      <c r="N527" s="123">
        <v>0.23326439855244285</v>
      </c>
      <c r="O527" s="123">
        <v>0.11085893822876387</v>
      </c>
      <c r="P527" s="123">
        <v>0.15593736753923404</v>
      </c>
      <c r="Q527" s="123">
        <v>4.0934095403100598E-2</v>
      </c>
      <c r="R527" s="123">
        <v>9.9898751139539856E-3</v>
      </c>
      <c r="S527" s="123">
        <v>7.1881566665305652E-2</v>
      </c>
      <c r="T527" s="123">
        <v>0.12441404579025388</v>
      </c>
      <c r="U527" s="123">
        <v>0</v>
      </c>
      <c r="V527" s="123">
        <v>8.6139159507551133E-2</v>
      </c>
      <c r="W527" s="123">
        <v>3.4260414233925189E-3</v>
      </c>
      <c r="X527" s="123">
        <v>3.7340366363536959E-3</v>
      </c>
      <c r="Y527" s="123">
        <v>3.4024385693544948E-3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4.4325148798483029</v>
      </c>
      <c r="D528" s="99">
        <v>4.3111737059634576</v>
      </c>
      <c r="E528" s="99">
        <v>4.5486504134130143</v>
      </c>
      <c r="F528" s="99">
        <v>4.5762371025597268</v>
      </c>
      <c r="G528" s="99">
        <v>4.1889482237714804</v>
      </c>
      <c r="H528" s="99">
        <v>4.9719489065138269</v>
      </c>
      <c r="I528" s="99">
        <v>3.8925207548436189</v>
      </c>
      <c r="J528" s="99">
        <v>3.9773887982678282</v>
      </c>
      <c r="K528" s="99">
        <v>4.1874985756469645</v>
      </c>
      <c r="L528" s="99">
        <v>4.5584043146882269</v>
      </c>
      <c r="M528" s="99">
        <v>4.1139427094067562</v>
      </c>
      <c r="N528" s="99">
        <v>3.9393327560185867</v>
      </c>
      <c r="O528" s="99">
        <v>3.8264740538268067</v>
      </c>
      <c r="P528" s="99">
        <v>3.7435260363337415</v>
      </c>
      <c r="Q528" s="99">
        <v>3.8990100149148259</v>
      </c>
      <c r="R528" s="99">
        <v>3.1930403954313804</v>
      </c>
      <c r="S528" s="99">
        <v>3.6211119394641726</v>
      </c>
      <c r="T528" s="99">
        <v>3.7912816033846886</v>
      </c>
      <c r="U528" s="99">
        <v>0</v>
      </c>
      <c r="V528" s="99">
        <v>3.5669790634816949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3.1174127689635691</v>
      </c>
      <c r="D529" s="99">
        <v>2.8939019528344496</v>
      </c>
      <c r="E529" s="99">
        <v>2.8472673888902609</v>
      </c>
      <c r="F529" s="99">
        <v>3.3030097203563407</v>
      </c>
      <c r="G529" s="99">
        <v>2.5451267238258506</v>
      </c>
      <c r="H529" s="99">
        <v>3.0112352038690551</v>
      </c>
      <c r="I529" s="99">
        <v>3.0066946323229082</v>
      </c>
      <c r="J529" s="99">
        <v>2.3439432624596237</v>
      </c>
      <c r="K529" s="99">
        <v>0.68624812233960875</v>
      </c>
      <c r="L529" s="99">
        <v>2.2878718478805511</v>
      </c>
      <c r="M529" s="99">
        <v>2.8950162971629636</v>
      </c>
      <c r="N529" s="99">
        <v>2.9436787497977521</v>
      </c>
      <c r="O529" s="99">
        <v>2.1389120866165863</v>
      </c>
      <c r="P529" s="99">
        <v>3.1466569386461742</v>
      </c>
      <c r="Q529" s="99">
        <v>2.5820389688919247</v>
      </c>
      <c r="R529" s="99">
        <v>1.9766845598613578</v>
      </c>
      <c r="S529" s="99">
        <v>2.0338859630495731</v>
      </c>
      <c r="T529" s="99">
        <v>2.4663750675181793</v>
      </c>
      <c r="U529" s="99">
        <v>0</v>
      </c>
      <c r="V529" s="99">
        <v>2.6139521739245768</v>
      </c>
      <c r="W529" s="99">
        <v>2.2335506052903629</v>
      </c>
      <c r="X529" s="99">
        <v>1.8938354903833883</v>
      </c>
      <c r="Y529" s="99">
        <v>2.114372539527436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44482</v>
      </c>
      <c r="C5" s="120">
        <v>43406</v>
      </c>
      <c r="D5" s="120">
        <v>38654</v>
      </c>
      <c r="E5" s="120">
        <v>34235</v>
      </c>
      <c r="F5" s="120">
        <v>30320</v>
      </c>
      <c r="G5" s="120">
        <v>24381</v>
      </c>
      <c r="H5" s="120">
        <v>20308</v>
      </c>
      <c r="I5" s="120">
        <v>16895</v>
      </c>
      <c r="J5" s="120">
        <v>15450</v>
      </c>
      <c r="K5" s="120">
        <v>14525</v>
      </c>
      <c r="L5" s="120">
        <v>14818</v>
      </c>
      <c r="M5" s="120">
        <v>19131</v>
      </c>
      <c r="N5" s="120">
        <v>25640</v>
      </c>
      <c r="O5" s="120">
        <v>28213</v>
      </c>
      <c r="P5" s="120">
        <v>31276</v>
      </c>
      <c r="Q5" s="120">
        <v>32333</v>
      </c>
      <c r="R5" s="120">
        <v>34213</v>
      </c>
      <c r="S5" s="120">
        <v>35262</v>
      </c>
      <c r="T5" s="120">
        <v>37102</v>
      </c>
      <c r="U5" s="120">
        <v>37145</v>
      </c>
      <c r="V5" s="120">
        <v>37246</v>
      </c>
      <c r="W5" s="120">
        <v>38402</v>
      </c>
      <c r="X5" s="120">
        <v>40543</v>
      </c>
      <c r="Y5" s="120">
        <v>42217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44482</v>
      </c>
      <c r="C7" s="52">
        <v>43406</v>
      </c>
      <c r="D7" s="52">
        <v>38654</v>
      </c>
      <c r="E7" s="52">
        <v>34235</v>
      </c>
      <c r="F7" s="52">
        <v>30320</v>
      </c>
      <c r="G7" s="52">
        <v>24381</v>
      </c>
      <c r="H7" s="52">
        <v>20308</v>
      </c>
      <c r="I7" s="52">
        <v>16895</v>
      </c>
      <c r="J7" s="52">
        <v>15450</v>
      </c>
      <c r="K7" s="52">
        <v>14525</v>
      </c>
      <c r="L7" s="52">
        <v>14818</v>
      </c>
      <c r="M7" s="52">
        <v>19131</v>
      </c>
      <c r="N7" s="52">
        <v>25640</v>
      </c>
      <c r="O7" s="52">
        <v>28213</v>
      </c>
      <c r="P7" s="52">
        <v>31276</v>
      </c>
      <c r="Q7" s="52">
        <v>32333</v>
      </c>
      <c r="R7" s="52">
        <v>34213</v>
      </c>
      <c r="S7" s="52">
        <v>35262</v>
      </c>
      <c r="T7" s="52">
        <v>37102</v>
      </c>
      <c r="U7" s="52">
        <v>37145</v>
      </c>
      <c r="V7" s="52">
        <v>37246</v>
      </c>
      <c r="W7" s="52">
        <v>38402</v>
      </c>
      <c r="X7" s="52">
        <v>40543</v>
      </c>
      <c r="Y7" s="52">
        <v>42217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110</v>
      </c>
      <c r="C9" s="52">
        <v>102</v>
      </c>
      <c r="D9" s="52">
        <v>98</v>
      </c>
      <c r="E9" s="52">
        <v>87</v>
      </c>
      <c r="F9" s="52">
        <v>73</v>
      </c>
      <c r="G9" s="52">
        <v>56</v>
      </c>
      <c r="H9" s="52">
        <v>40</v>
      </c>
      <c r="I9" s="52">
        <v>29</v>
      </c>
      <c r="J9" s="52">
        <v>26</v>
      </c>
      <c r="K9" s="52">
        <v>18</v>
      </c>
      <c r="L9" s="52">
        <v>28</v>
      </c>
      <c r="M9" s="52">
        <v>71</v>
      </c>
      <c r="N9" s="52">
        <v>163</v>
      </c>
      <c r="O9" s="52">
        <v>273</v>
      </c>
      <c r="P9" s="52">
        <v>377</v>
      </c>
      <c r="Q9" s="52">
        <v>455</v>
      </c>
      <c r="R9" s="52">
        <v>548</v>
      </c>
      <c r="S9" s="52">
        <v>621</v>
      </c>
      <c r="T9" s="52">
        <v>705</v>
      </c>
      <c r="U9" s="52">
        <v>747</v>
      </c>
      <c r="V9" s="52">
        <v>771</v>
      </c>
      <c r="W9" s="52">
        <v>791</v>
      </c>
      <c r="X9" s="52">
        <v>805</v>
      </c>
      <c r="Y9" s="52">
        <v>843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44482</v>
      </c>
      <c r="C13" s="52">
        <v>43406</v>
      </c>
      <c r="D13" s="52">
        <v>38654</v>
      </c>
      <c r="E13" s="52">
        <v>33926</v>
      </c>
      <c r="F13" s="52">
        <v>29962</v>
      </c>
      <c r="G13" s="52">
        <v>23998</v>
      </c>
      <c r="H13" s="52">
        <v>19812</v>
      </c>
      <c r="I13" s="52">
        <v>16364</v>
      </c>
      <c r="J13" s="52">
        <v>14889</v>
      </c>
      <c r="K13" s="52">
        <v>13708</v>
      </c>
      <c r="L13" s="52">
        <v>13609</v>
      </c>
      <c r="M13" s="52">
        <v>17048</v>
      </c>
      <c r="N13" s="52">
        <v>22716</v>
      </c>
      <c r="O13" s="52">
        <v>24966</v>
      </c>
      <c r="P13" s="52">
        <v>27642</v>
      </c>
      <c r="Q13" s="52">
        <v>28623</v>
      </c>
      <c r="R13" s="52">
        <v>30294</v>
      </c>
      <c r="S13" s="52">
        <v>31182</v>
      </c>
      <c r="T13" s="52">
        <v>32652</v>
      </c>
      <c r="U13" s="52">
        <v>32710</v>
      </c>
      <c r="V13" s="52">
        <v>32798</v>
      </c>
      <c r="W13" s="52">
        <v>33760</v>
      </c>
      <c r="X13" s="52">
        <v>34928</v>
      </c>
      <c r="Y13" s="52">
        <v>36100</v>
      </c>
      <c r="DA13" s="63" t="s">
        <v>1073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309</v>
      </c>
      <c r="F14" s="52">
        <v>358</v>
      </c>
      <c r="G14" s="52">
        <v>383</v>
      </c>
      <c r="H14" s="52">
        <v>496</v>
      </c>
      <c r="I14" s="52">
        <v>531</v>
      </c>
      <c r="J14" s="52">
        <v>561</v>
      </c>
      <c r="K14" s="52">
        <v>817</v>
      </c>
      <c r="L14" s="52">
        <v>1209</v>
      </c>
      <c r="M14" s="52">
        <v>2083</v>
      </c>
      <c r="N14" s="52">
        <v>2924</v>
      </c>
      <c r="O14" s="52">
        <v>3247</v>
      </c>
      <c r="P14" s="52">
        <v>3634</v>
      </c>
      <c r="Q14" s="52">
        <v>3710</v>
      </c>
      <c r="R14" s="52">
        <v>3919</v>
      </c>
      <c r="S14" s="52">
        <v>4080</v>
      </c>
      <c r="T14" s="52">
        <v>4450</v>
      </c>
      <c r="U14" s="52">
        <v>4435</v>
      </c>
      <c r="V14" s="52">
        <v>4448</v>
      </c>
      <c r="W14" s="52">
        <v>4642</v>
      </c>
      <c r="X14" s="52">
        <v>5615</v>
      </c>
      <c r="Y14" s="52">
        <v>6117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3454</v>
      </c>
      <c r="C16" s="52">
        <v>3345</v>
      </c>
      <c r="D16" s="52">
        <v>2868</v>
      </c>
      <c r="E16" s="52">
        <v>2387</v>
      </c>
      <c r="F16" s="52">
        <v>1936</v>
      </c>
      <c r="G16" s="52">
        <v>1375</v>
      </c>
      <c r="H16" s="52">
        <v>909</v>
      </c>
      <c r="I16" s="52">
        <v>614</v>
      </c>
      <c r="J16" s="52">
        <v>505</v>
      </c>
      <c r="K16" s="52">
        <v>414</v>
      </c>
      <c r="L16" s="52">
        <v>425</v>
      </c>
      <c r="M16" s="52">
        <v>817</v>
      </c>
      <c r="N16" s="52">
        <v>1447</v>
      </c>
      <c r="O16" s="52">
        <v>1604</v>
      </c>
      <c r="P16" s="52">
        <v>1745</v>
      </c>
      <c r="Q16" s="52">
        <v>1690</v>
      </c>
      <c r="R16" s="52">
        <v>1503</v>
      </c>
      <c r="S16" s="52">
        <v>1427</v>
      </c>
      <c r="T16" s="52">
        <v>1408</v>
      </c>
      <c r="U16" s="52">
        <v>1286</v>
      </c>
      <c r="V16" s="52">
        <v>1141</v>
      </c>
      <c r="W16" s="52">
        <v>945</v>
      </c>
      <c r="X16" s="52">
        <v>837</v>
      </c>
      <c r="Y16" s="52">
        <v>772</v>
      </c>
      <c r="DA16" s="63" t="s">
        <v>1075</v>
      </c>
    </row>
    <row r="17" spans="1:105" ht="12" customHeight="1" x14ac:dyDescent="0.25">
      <c r="A17" s="109" t="s">
        <v>120</v>
      </c>
      <c r="B17" s="36">
        <v>41028</v>
      </c>
      <c r="C17" s="36">
        <v>40061</v>
      </c>
      <c r="D17" s="36">
        <v>35786</v>
      </c>
      <c r="E17" s="36">
        <v>31848</v>
      </c>
      <c r="F17" s="36">
        <v>28384</v>
      </c>
      <c r="G17" s="36">
        <v>23006</v>
      </c>
      <c r="H17" s="36">
        <v>19399</v>
      </c>
      <c r="I17" s="36">
        <v>16281</v>
      </c>
      <c r="J17" s="36">
        <v>14945</v>
      </c>
      <c r="K17" s="36">
        <v>14111</v>
      </c>
      <c r="L17" s="36">
        <v>14393</v>
      </c>
      <c r="M17" s="36">
        <v>18314</v>
      </c>
      <c r="N17" s="36">
        <v>24193</v>
      </c>
      <c r="O17" s="36">
        <v>26609</v>
      </c>
      <c r="P17" s="36">
        <v>29531</v>
      </c>
      <c r="Q17" s="36">
        <v>30643</v>
      </c>
      <c r="R17" s="36">
        <v>32710</v>
      </c>
      <c r="S17" s="36">
        <v>33835</v>
      </c>
      <c r="T17" s="36">
        <v>35694</v>
      </c>
      <c r="U17" s="36">
        <v>35859</v>
      </c>
      <c r="V17" s="36">
        <v>36105</v>
      </c>
      <c r="W17" s="36">
        <v>37457</v>
      </c>
      <c r="X17" s="36">
        <v>39706</v>
      </c>
      <c r="Y17" s="36">
        <v>41445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3475</v>
      </c>
      <c r="D21" s="52">
        <v>4752</v>
      </c>
      <c r="E21" s="52">
        <v>4419</v>
      </c>
      <c r="F21" s="52">
        <v>3915</v>
      </c>
      <c r="G21" s="52">
        <v>5939</v>
      </c>
      <c r="H21" s="52">
        <v>4073</v>
      </c>
      <c r="I21" s="52">
        <v>3413</v>
      </c>
      <c r="J21" s="52">
        <v>1445</v>
      </c>
      <c r="K21" s="52">
        <v>1171</v>
      </c>
      <c r="L21" s="52">
        <v>3476</v>
      </c>
      <c r="M21" s="52">
        <v>3476</v>
      </c>
      <c r="N21" s="52">
        <v>3485</v>
      </c>
      <c r="O21" s="52">
        <v>2812</v>
      </c>
      <c r="P21" s="52">
        <v>94</v>
      </c>
      <c r="Q21" s="52">
        <v>467</v>
      </c>
      <c r="R21" s="52">
        <v>698</v>
      </c>
      <c r="S21" s="52">
        <v>938</v>
      </c>
      <c r="T21" s="52">
        <v>749</v>
      </c>
      <c r="U21" s="52">
        <v>1041</v>
      </c>
      <c r="V21" s="52">
        <v>1396</v>
      </c>
      <c r="W21" s="52">
        <v>1799</v>
      </c>
      <c r="X21" s="52">
        <v>2269</v>
      </c>
      <c r="Y21" s="52">
        <v>2790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17</v>
      </c>
      <c r="D23" s="52">
        <v>17</v>
      </c>
      <c r="E23" s="52">
        <v>18</v>
      </c>
      <c r="F23" s="52">
        <v>17</v>
      </c>
      <c r="G23" s="52">
        <v>19</v>
      </c>
      <c r="H23" s="52">
        <v>18</v>
      </c>
      <c r="I23" s="52">
        <v>12</v>
      </c>
      <c r="J23" s="52">
        <v>4</v>
      </c>
      <c r="K23" s="52">
        <v>10</v>
      </c>
      <c r="L23" s="52">
        <v>5</v>
      </c>
      <c r="M23" s="52">
        <v>5</v>
      </c>
      <c r="N23" s="52">
        <v>2</v>
      </c>
      <c r="O23" s="52">
        <v>8</v>
      </c>
      <c r="P23" s="52">
        <v>6</v>
      </c>
      <c r="Q23" s="52">
        <v>9</v>
      </c>
      <c r="R23" s="52">
        <v>19</v>
      </c>
      <c r="S23" s="52">
        <v>37</v>
      </c>
      <c r="T23" s="52">
        <v>62</v>
      </c>
      <c r="U23" s="52">
        <v>84</v>
      </c>
      <c r="V23" s="52">
        <v>102</v>
      </c>
      <c r="W23" s="52">
        <v>107</v>
      </c>
      <c r="X23" s="52">
        <v>108</v>
      </c>
      <c r="Y23" s="52">
        <v>109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6950</v>
      </c>
      <c r="D27" s="52">
        <v>7035</v>
      </c>
      <c r="E27" s="52">
        <v>7137</v>
      </c>
      <c r="F27" s="52">
        <v>7279</v>
      </c>
      <c r="G27" s="52">
        <v>7655</v>
      </c>
      <c r="H27" s="52">
        <v>7950</v>
      </c>
      <c r="I27" s="52">
        <v>4234</v>
      </c>
      <c r="J27" s="52">
        <v>2292</v>
      </c>
      <c r="K27" s="52">
        <v>3600</v>
      </c>
      <c r="L27" s="52">
        <v>3330</v>
      </c>
      <c r="M27" s="52">
        <v>3309</v>
      </c>
      <c r="N27" s="52">
        <v>3425</v>
      </c>
      <c r="O27" s="52">
        <v>2937</v>
      </c>
      <c r="P27" s="52">
        <v>773</v>
      </c>
      <c r="Q27" s="52">
        <v>1571</v>
      </c>
      <c r="R27" s="52">
        <v>2649</v>
      </c>
      <c r="S27" s="52">
        <v>4049</v>
      </c>
      <c r="T27" s="52">
        <v>5352</v>
      </c>
      <c r="U27" s="52">
        <v>6259</v>
      </c>
      <c r="V27" s="52">
        <v>5902</v>
      </c>
      <c r="W27" s="52">
        <v>4355</v>
      </c>
      <c r="X27" s="52">
        <v>3946</v>
      </c>
      <c r="Y27" s="52">
        <v>4239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1</v>
      </c>
      <c r="G28" s="52">
        <v>4</v>
      </c>
      <c r="H28" s="52">
        <v>12</v>
      </c>
      <c r="I28" s="52">
        <v>25</v>
      </c>
      <c r="J28" s="52">
        <v>43</v>
      </c>
      <c r="K28" s="52">
        <v>69</v>
      </c>
      <c r="L28" s="52">
        <v>151</v>
      </c>
      <c r="M28" s="52">
        <v>199</v>
      </c>
      <c r="N28" s="52">
        <v>175</v>
      </c>
      <c r="O28" s="52">
        <v>213</v>
      </c>
      <c r="P28" s="52">
        <v>112</v>
      </c>
      <c r="Q28" s="52">
        <v>216</v>
      </c>
      <c r="R28" s="52">
        <v>367</v>
      </c>
      <c r="S28" s="52">
        <v>568</v>
      </c>
      <c r="T28" s="52">
        <v>741</v>
      </c>
      <c r="U28" s="52">
        <v>809</v>
      </c>
      <c r="V28" s="52">
        <v>691</v>
      </c>
      <c r="W28" s="52">
        <v>536</v>
      </c>
      <c r="X28" s="52">
        <v>532</v>
      </c>
      <c r="Y28" s="52">
        <v>574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540</v>
      </c>
      <c r="D30" s="52">
        <v>545</v>
      </c>
      <c r="E30" s="52">
        <v>554</v>
      </c>
      <c r="F30" s="52">
        <v>562</v>
      </c>
      <c r="G30" s="52">
        <v>586</v>
      </c>
      <c r="H30" s="52">
        <v>600</v>
      </c>
      <c r="I30" s="52">
        <v>296</v>
      </c>
      <c r="J30" s="52">
        <v>124</v>
      </c>
      <c r="K30" s="52">
        <v>192</v>
      </c>
      <c r="L30" s="52">
        <v>99</v>
      </c>
      <c r="M30" s="52">
        <v>98</v>
      </c>
      <c r="N30" s="52">
        <v>103</v>
      </c>
      <c r="O30" s="52">
        <v>91</v>
      </c>
      <c r="P30" s="52">
        <v>38</v>
      </c>
      <c r="Q30" s="52">
        <v>88</v>
      </c>
      <c r="R30" s="52">
        <v>190</v>
      </c>
      <c r="S30" s="52">
        <v>209</v>
      </c>
      <c r="T30" s="52">
        <v>334</v>
      </c>
      <c r="U30" s="52">
        <v>413</v>
      </c>
      <c r="V30" s="52">
        <v>349</v>
      </c>
      <c r="W30" s="52">
        <v>202</v>
      </c>
      <c r="X30" s="52">
        <v>115</v>
      </c>
      <c r="Y30" s="52">
        <v>69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6411</v>
      </c>
      <c r="D31" s="36">
        <v>6487</v>
      </c>
      <c r="E31" s="36">
        <v>6585</v>
      </c>
      <c r="F31" s="36">
        <v>6717</v>
      </c>
      <c r="G31" s="36">
        <v>7074</v>
      </c>
      <c r="H31" s="36">
        <v>7362</v>
      </c>
      <c r="I31" s="36">
        <v>3964</v>
      </c>
      <c r="J31" s="36">
        <v>2211</v>
      </c>
      <c r="K31" s="36">
        <v>3478</v>
      </c>
      <c r="L31" s="36">
        <v>3383</v>
      </c>
      <c r="M31" s="36">
        <v>3408</v>
      </c>
      <c r="N31" s="36">
        <v>3500</v>
      </c>
      <c r="O31" s="36">
        <v>3059</v>
      </c>
      <c r="P31" s="36">
        <v>839</v>
      </c>
      <c r="Q31" s="36">
        <v>1704</v>
      </c>
      <c r="R31" s="36">
        <v>2871</v>
      </c>
      <c r="S31" s="36">
        <v>4364</v>
      </c>
      <c r="T31" s="36">
        <v>5756</v>
      </c>
      <c r="U31" s="36">
        <v>6666</v>
      </c>
      <c r="V31" s="36">
        <v>6238</v>
      </c>
      <c r="W31" s="36">
        <v>4714</v>
      </c>
      <c r="X31" s="36">
        <v>4354</v>
      </c>
      <c r="Y31" s="36">
        <v>4744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2399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246</v>
      </c>
      <c r="L35" s="52">
        <v>3769</v>
      </c>
      <c r="M35" s="52">
        <v>7789</v>
      </c>
      <c r="N35" s="52">
        <v>9994</v>
      </c>
      <c r="O35" s="52">
        <v>5385</v>
      </c>
      <c r="P35" s="52">
        <v>3157</v>
      </c>
      <c r="Q35" s="52">
        <v>1524</v>
      </c>
      <c r="R35" s="52">
        <v>2578</v>
      </c>
      <c r="S35" s="52">
        <v>1987</v>
      </c>
      <c r="T35" s="52">
        <v>2589</v>
      </c>
      <c r="U35" s="52">
        <v>1084</v>
      </c>
      <c r="V35" s="52">
        <v>1497</v>
      </c>
      <c r="W35" s="52">
        <v>2955</v>
      </c>
      <c r="X35" s="52">
        <v>4410</v>
      </c>
      <c r="Y35" s="52">
        <v>4464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9</v>
      </c>
      <c r="D37" s="52">
        <v>13</v>
      </c>
      <c r="E37" s="52">
        <v>7</v>
      </c>
      <c r="F37" s="52">
        <v>3</v>
      </c>
      <c r="G37" s="52">
        <v>2</v>
      </c>
      <c r="H37" s="52">
        <v>2</v>
      </c>
      <c r="I37" s="52">
        <v>1</v>
      </c>
      <c r="J37" s="52">
        <v>1</v>
      </c>
      <c r="K37" s="52">
        <v>2</v>
      </c>
      <c r="L37" s="52">
        <v>15</v>
      </c>
      <c r="M37" s="52">
        <v>48</v>
      </c>
      <c r="N37" s="52">
        <v>94</v>
      </c>
      <c r="O37" s="52">
        <v>118</v>
      </c>
      <c r="P37" s="52">
        <v>110</v>
      </c>
      <c r="Q37" s="52">
        <v>87</v>
      </c>
      <c r="R37" s="52">
        <v>112</v>
      </c>
      <c r="S37" s="52">
        <v>110</v>
      </c>
      <c r="T37" s="52">
        <v>146</v>
      </c>
      <c r="U37" s="52">
        <v>126</v>
      </c>
      <c r="V37" s="52">
        <v>126</v>
      </c>
      <c r="W37" s="52">
        <v>127</v>
      </c>
      <c r="X37" s="52">
        <v>122</v>
      </c>
      <c r="Y37" s="52">
        <v>147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5874</v>
      </c>
      <c r="D41" s="52">
        <v>2283</v>
      </c>
      <c r="E41" s="52">
        <v>2409</v>
      </c>
      <c r="F41" s="52">
        <v>3315</v>
      </c>
      <c r="G41" s="52">
        <v>1691</v>
      </c>
      <c r="H41" s="52">
        <v>3764</v>
      </c>
      <c r="I41" s="52">
        <v>786</v>
      </c>
      <c r="J41" s="52">
        <v>817</v>
      </c>
      <c r="K41" s="52">
        <v>2419</v>
      </c>
      <c r="L41" s="52">
        <v>3231</v>
      </c>
      <c r="M41" s="52">
        <v>6748</v>
      </c>
      <c r="N41" s="52">
        <v>9093</v>
      </c>
      <c r="O41" s="52">
        <v>5187</v>
      </c>
      <c r="P41" s="52">
        <v>3449</v>
      </c>
      <c r="Q41" s="52">
        <v>2552</v>
      </c>
      <c r="R41" s="52">
        <v>4320</v>
      </c>
      <c r="S41" s="52">
        <v>4937</v>
      </c>
      <c r="T41" s="52">
        <v>6822</v>
      </c>
      <c r="U41" s="52">
        <v>6317</v>
      </c>
      <c r="V41" s="52">
        <v>5990</v>
      </c>
      <c r="W41" s="52">
        <v>5317</v>
      </c>
      <c r="X41" s="52">
        <v>5114</v>
      </c>
      <c r="Y41" s="52">
        <v>5411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309</v>
      </c>
      <c r="F42" s="52">
        <v>50</v>
      </c>
      <c r="G42" s="52">
        <v>29</v>
      </c>
      <c r="H42" s="52">
        <v>125</v>
      </c>
      <c r="I42" s="52">
        <v>60</v>
      </c>
      <c r="J42" s="52">
        <v>73</v>
      </c>
      <c r="K42" s="52">
        <v>325</v>
      </c>
      <c r="L42" s="52">
        <v>543</v>
      </c>
      <c r="M42" s="52">
        <v>1073</v>
      </c>
      <c r="N42" s="52">
        <v>1016</v>
      </c>
      <c r="O42" s="52">
        <v>536</v>
      </c>
      <c r="P42" s="52">
        <v>499</v>
      </c>
      <c r="Q42" s="52">
        <v>292</v>
      </c>
      <c r="R42" s="52">
        <v>576</v>
      </c>
      <c r="S42" s="52">
        <v>729</v>
      </c>
      <c r="T42" s="52">
        <v>1111</v>
      </c>
      <c r="U42" s="52">
        <v>794</v>
      </c>
      <c r="V42" s="52">
        <v>704</v>
      </c>
      <c r="W42" s="52">
        <v>730</v>
      </c>
      <c r="X42" s="52">
        <v>1505</v>
      </c>
      <c r="Y42" s="52">
        <v>1076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431</v>
      </c>
      <c r="D44" s="52">
        <v>68</v>
      </c>
      <c r="E44" s="52">
        <v>73</v>
      </c>
      <c r="F44" s="52">
        <v>111</v>
      </c>
      <c r="G44" s="52">
        <v>25</v>
      </c>
      <c r="H44" s="52">
        <v>134</v>
      </c>
      <c r="I44" s="52">
        <v>1</v>
      </c>
      <c r="J44" s="52">
        <v>15</v>
      </c>
      <c r="K44" s="52">
        <v>101</v>
      </c>
      <c r="L44" s="52">
        <v>110</v>
      </c>
      <c r="M44" s="52">
        <v>490</v>
      </c>
      <c r="N44" s="52">
        <v>733</v>
      </c>
      <c r="O44" s="52">
        <v>248</v>
      </c>
      <c r="P44" s="52">
        <v>179</v>
      </c>
      <c r="Q44" s="52">
        <v>33</v>
      </c>
      <c r="R44" s="52">
        <v>3</v>
      </c>
      <c r="S44" s="52">
        <v>133</v>
      </c>
      <c r="T44" s="52">
        <v>315</v>
      </c>
      <c r="U44" s="52">
        <v>291</v>
      </c>
      <c r="V44" s="52">
        <v>204</v>
      </c>
      <c r="W44" s="52">
        <v>6</v>
      </c>
      <c r="X44" s="52">
        <v>7</v>
      </c>
      <c r="Y44" s="52">
        <v>4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5444</v>
      </c>
      <c r="D45" s="36">
        <v>2212</v>
      </c>
      <c r="E45" s="36">
        <v>2647</v>
      </c>
      <c r="F45" s="36">
        <v>3253</v>
      </c>
      <c r="G45" s="36">
        <v>1696</v>
      </c>
      <c r="H45" s="36">
        <v>3755</v>
      </c>
      <c r="I45" s="36">
        <v>846</v>
      </c>
      <c r="J45" s="36">
        <v>875</v>
      </c>
      <c r="K45" s="36">
        <v>2644</v>
      </c>
      <c r="L45" s="36">
        <v>3665</v>
      </c>
      <c r="M45" s="36">
        <v>7329</v>
      </c>
      <c r="N45" s="36">
        <v>9379</v>
      </c>
      <c r="O45" s="36">
        <v>5475</v>
      </c>
      <c r="P45" s="36">
        <v>3761</v>
      </c>
      <c r="Q45" s="36">
        <v>2816</v>
      </c>
      <c r="R45" s="36">
        <v>4938</v>
      </c>
      <c r="S45" s="36">
        <v>5489</v>
      </c>
      <c r="T45" s="36">
        <v>7615</v>
      </c>
      <c r="U45" s="36">
        <v>6831</v>
      </c>
      <c r="V45" s="36">
        <v>6484</v>
      </c>
      <c r="W45" s="36">
        <v>6066</v>
      </c>
      <c r="X45" s="36">
        <v>6603</v>
      </c>
      <c r="Y45" s="36">
        <v>6483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814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85</v>
      </c>
      <c r="L49" s="52">
        <v>1292</v>
      </c>
      <c r="M49" s="52">
        <v>2775</v>
      </c>
      <c r="N49" s="52">
        <v>3620</v>
      </c>
      <c r="O49" s="52">
        <v>2015</v>
      </c>
      <c r="P49" s="52">
        <v>2051</v>
      </c>
      <c r="Q49" s="52">
        <v>806</v>
      </c>
      <c r="R49" s="52">
        <v>1167</v>
      </c>
      <c r="S49" s="52">
        <v>711</v>
      </c>
      <c r="T49" s="52">
        <v>975</v>
      </c>
      <c r="U49" s="52">
        <v>438</v>
      </c>
      <c r="V49" s="52">
        <v>513</v>
      </c>
      <c r="W49" s="52">
        <v>1150</v>
      </c>
      <c r="X49" s="52">
        <v>1358</v>
      </c>
      <c r="Y49" s="52">
        <v>2117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1</v>
      </c>
      <c r="L51" s="52">
        <v>13</v>
      </c>
      <c r="M51" s="52">
        <v>29</v>
      </c>
      <c r="N51" s="52">
        <v>42</v>
      </c>
      <c r="O51" s="52">
        <v>28</v>
      </c>
      <c r="P51" s="52">
        <v>30</v>
      </c>
      <c r="Q51" s="52">
        <v>17</v>
      </c>
      <c r="R51" s="52">
        <v>38</v>
      </c>
      <c r="S51" s="52">
        <v>33</v>
      </c>
      <c r="T51" s="52">
        <v>50</v>
      </c>
      <c r="U51" s="52">
        <v>23</v>
      </c>
      <c r="V51" s="52">
        <v>34</v>
      </c>
      <c r="W51" s="52">
        <v>54</v>
      </c>
      <c r="X51" s="52">
        <v>46</v>
      </c>
      <c r="Y51" s="52">
        <v>51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814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75</v>
      </c>
      <c r="L55" s="52">
        <v>1106</v>
      </c>
      <c r="M55" s="52">
        <v>2394</v>
      </c>
      <c r="N55" s="52">
        <v>3257</v>
      </c>
      <c r="O55" s="52">
        <v>1826</v>
      </c>
      <c r="P55" s="52">
        <v>1790</v>
      </c>
      <c r="Q55" s="52">
        <v>723</v>
      </c>
      <c r="R55" s="52">
        <v>1028</v>
      </c>
      <c r="S55" s="52">
        <v>619</v>
      </c>
      <c r="T55" s="52">
        <v>838</v>
      </c>
      <c r="U55" s="52">
        <v>389</v>
      </c>
      <c r="V55" s="52">
        <v>459</v>
      </c>
      <c r="W55" s="52">
        <v>1009</v>
      </c>
      <c r="X55" s="52">
        <v>1048</v>
      </c>
      <c r="Y55" s="52">
        <v>1764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10</v>
      </c>
      <c r="L56" s="52">
        <v>186</v>
      </c>
      <c r="M56" s="52">
        <v>381</v>
      </c>
      <c r="N56" s="52">
        <v>363</v>
      </c>
      <c r="O56" s="52">
        <v>189</v>
      </c>
      <c r="P56" s="52">
        <v>261</v>
      </c>
      <c r="Q56" s="52">
        <v>83</v>
      </c>
      <c r="R56" s="52">
        <v>139</v>
      </c>
      <c r="S56" s="52">
        <v>92</v>
      </c>
      <c r="T56" s="52">
        <v>137</v>
      </c>
      <c r="U56" s="52">
        <v>49</v>
      </c>
      <c r="V56" s="52">
        <v>54</v>
      </c>
      <c r="W56" s="52">
        <v>141</v>
      </c>
      <c r="X56" s="52">
        <v>310</v>
      </c>
      <c r="Y56" s="52">
        <v>353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60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3</v>
      </c>
      <c r="L58" s="52">
        <v>38</v>
      </c>
      <c r="M58" s="52">
        <v>174</v>
      </c>
      <c r="N58" s="52">
        <v>263</v>
      </c>
      <c r="O58" s="52">
        <v>88</v>
      </c>
      <c r="P58" s="52">
        <v>94</v>
      </c>
      <c r="Q58" s="52">
        <v>10</v>
      </c>
      <c r="R58" s="52">
        <v>1</v>
      </c>
      <c r="S58" s="52">
        <v>18</v>
      </c>
      <c r="T58" s="52">
        <v>39</v>
      </c>
      <c r="U58" s="52">
        <v>18</v>
      </c>
      <c r="V58" s="52">
        <v>16</v>
      </c>
      <c r="W58" s="52">
        <v>2</v>
      </c>
      <c r="X58" s="52">
        <v>3</v>
      </c>
      <c r="Y58" s="52">
        <v>3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754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82</v>
      </c>
      <c r="L59" s="36">
        <v>1254</v>
      </c>
      <c r="M59" s="36">
        <v>2601</v>
      </c>
      <c r="N59" s="36">
        <v>3357</v>
      </c>
      <c r="O59" s="36">
        <v>1927</v>
      </c>
      <c r="P59" s="36">
        <v>1957</v>
      </c>
      <c r="Q59" s="36">
        <v>796</v>
      </c>
      <c r="R59" s="36">
        <v>1166</v>
      </c>
      <c r="S59" s="36">
        <v>693</v>
      </c>
      <c r="T59" s="36">
        <v>936</v>
      </c>
      <c r="U59" s="36">
        <v>420</v>
      </c>
      <c r="V59" s="36">
        <v>497</v>
      </c>
      <c r="W59" s="36">
        <v>1148</v>
      </c>
      <c r="X59" s="36">
        <v>1355</v>
      </c>
      <c r="Y59" s="36">
        <v>2114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1585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161</v>
      </c>
      <c r="L63" s="52">
        <v>2477</v>
      </c>
      <c r="M63" s="52">
        <v>5014</v>
      </c>
      <c r="N63" s="52">
        <v>6374</v>
      </c>
      <c r="O63" s="52">
        <v>3370</v>
      </c>
      <c r="P63" s="52">
        <v>1106</v>
      </c>
      <c r="Q63" s="52">
        <v>718</v>
      </c>
      <c r="R63" s="52">
        <v>1411</v>
      </c>
      <c r="S63" s="52">
        <v>1276</v>
      </c>
      <c r="T63" s="52">
        <v>1614</v>
      </c>
      <c r="U63" s="52">
        <v>646</v>
      </c>
      <c r="V63" s="52">
        <v>984</v>
      </c>
      <c r="W63" s="52">
        <v>1805</v>
      </c>
      <c r="X63" s="52">
        <v>3052</v>
      </c>
      <c r="Y63" s="52">
        <v>2347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9</v>
      </c>
      <c r="D65" s="52">
        <v>13</v>
      </c>
      <c r="E65" s="52">
        <v>7</v>
      </c>
      <c r="F65" s="52">
        <v>3</v>
      </c>
      <c r="G65" s="52">
        <v>2</v>
      </c>
      <c r="H65" s="52">
        <v>2</v>
      </c>
      <c r="I65" s="52">
        <v>1</v>
      </c>
      <c r="J65" s="52">
        <v>1</v>
      </c>
      <c r="K65" s="52">
        <v>1</v>
      </c>
      <c r="L65" s="52">
        <v>2</v>
      </c>
      <c r="M65" s="52">
        <v>19</v>
      </c>
      <c r="N65" s="52">
        <v>52</v>
      </c>
      <c r="O65" s="52">
        <v>90</v>
      </c>
      <c r="P65" s="52">
        <v>80</v>
      </c>
      <c r="Q65" s="52">
        <v>70</v>
      </c>
      <c r="R65" s="52">
        <v>74</v>
      </c>
      <c r="S65" s="52">
        <v>77</v>
      </c>
      <c r="T65" s="52">
        <v>96</v>
      </c>
      <c r="U65" s="52">
        <v>103</v>
      </c>
      <c r="V65" s="52">
        <v>92</v>
      </c>
      <c r="W65" s="52">
        <v>73</v>
      </c>
      <c r="X65" s="52">
        <v>76</v>
      </c>
      <c r="Y65" s="52">
        <v>96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5060</v>
      </c>
      <c r="D69" s="52">
        <f t="shared" si="6"/>
        <v>2283</v>
      </c>
      <c r="E69" s="52">
        <f t="shared" si="6"/>
        <v>2409</v>
      </c>
      <c r="F69" s="52">
        <f t="shared" si="6"/>
        <v>3315</v>
      </c>
      <c r="G69" s="52">
        <f t="shared" si="6"/>
        <v>1691</v>
      </c>
      <c r="H69" s="52">
        <f t="shared" si="6"/>
        <v>3764</v>
      </c>
      <c r="I69" s="52">
        <f t="shared" si="6"/>
        <v>786</v>
      </c>
      <c r="J69" s="52">
        <f t="shared" si="6"/>
        <v>817</v>
      </c>
      <c r="K69" s="52">
        <f t="shared" si="6"/>
        <v>2344</v>
      </c>
      <c r="L69" s="52">
        <f t="shared" si="6"/>
        <v>2125</v>
      </c>
      <c r="M69" s="52">
        <f t="shared" si="6"/>
        <v>4354</v>
      </c>
      <c r="N69" s="52">
        <f t="shared" si="6"/>
        <v>5836</v>
      </c>
      <c r="O69" s="52">
        <f t="shared" si="6"/>
        <v>3361</v>
      </c>
      <c r="P69" s="52">
        <f t="shared" si="6"/>
        <v>1659</v>
      </c>
      <c r="Q69" s="52">
        <f t="shared" si="6"/>
        <v>1829</v>
      </c>
      <c r="R69" s="52">
        <f t="shared" ref="R69:V69" si="7">R41-R55</f>
        <v>3292</v>
      </c>
      <c r="S69" s="52">
        <f t="shared" si="7"/>
        <v>4318</v>
      </c>
      <c r="T69" s="52">
        <f t="shared" si="7"/>
        <v>5984</v>
      </c>
      <c r="U69" s="52">
        <f t="shared" si="7"/>
        <v>5928</v>
      </c>
      <c r="V69" s="52">
        <f t="shared" si="7"/>
        <v>5531</v>
      </c>
      <c r="W69" s="52">
        <f t="shared" ref="W69:Y69" si="8">W41-W55</f>
        <v>4308</v>
      </c>
      <c r="X69" s="52">
        <f t="shared" si="8"/>
        <v>4066</v>
      </c>
      <c r="Y69" s="52">
        <f t="shared" si="8"/>
        <v>3647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309</v>
      </c>
      <c r="F70" s="52">
        <f t="shared" si="9"/>
        <v>50</v>
      </c>
      <c r="G70" s="52">
        <f t="shared" si="9"/>
        <v>29</v>
      </c>
      <c r="H70" s="52">
        <f t="shared" si="9"/>
        <v>125</v>
      </c>
      <c r="I70" s="52">
        <f t="shared" si="9"/>
        <v>60</v>
      </c>
      <c r="J70" s="52">
        <f t="shared" si="9"/>
        <v>73</v>
      </c>
      <c r="K70" s="52">
        <f t="shared" si="9"/>
        <v>315</v>
      </c>
      <c r="L70" s="52">
        <f t="shared" si="9"/>
        <v>357</v>
      </c>
      <c r="M70" s="52">
        <f t="shared" si="9"/>
        <v>692</v>
      </c>
      <c r="N70" s="52">
        <f t="shared" si="9"/>
        <v>653</v>
      </c>
      <c r="O70" s="52">
        <f t="shared" si="9"/>
        <v>347</v>
      </c>
      <c r="P70" s="52">
        <f t="shared" si="9"/>
        <v>238</v>
      </c>
      <c r="Q70" s="52">
        <f t="shared" si="9"/>
        <v>209</v>
      </c>
      <c r="R70" s="52">
        <f t="shared" ref="R70:V70" si="10">R42-R56</f>
        <v>437</v>
      </c>
      <c r="S70" s="52">
        <f t="shared" si="10"/>
        <v>637</v>
      </c>
      <c r="T70" s="52">
        <f t="shared" si="10"/>
        <v>974</v>
      </c>
      <c r="U70" s="52">
        <f t="shared" si="10"/>
        <v>745</v>
      </c>
      <c r="V70" s="52">
        <f t="shared" si="10"/>
        <v>650</v>
      </c>
      <c r="W70" s="52">
        <f t="shared" ref="W70:Y70" si="11">W42-W56</f>
        <v>589</v>
      </c>
      <c r="X70" s="52">
        <f t="shared" si="11"/>
        <v>1195</v>
      </c>
      <c r="Y70" s="52">
        <f t="shared" si="11"/>
        <v>723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371</v>
      </c>
      <c r="D72" s="52">
        <v>68</v>
      </c>
      <c r="E72" s="52">
        <v>73</v>
      </c>
      <c r="F72" s="52">
        <v>111</v>
      </c>
      <c r="G72" s="52">
        <v>25</v>
      </c>
      <c r="H72" s="52">
        <v>134</v>
      </c>
      <c r="I72" s="52">
        <v>1</v>
      </c>
      <c r="J72" s="52">
        <v>15</v>
      </c>
      <c r="K72" s="52">
        <v>98</v>
      </c>
      <c r="L72" s="52">
        <v>72</v>
      </c>
      <c r="M72" s="52">
        <v>316</v>
      </c>
      <c r="N72" s="52">
        <v>470</v>
      </c>
      <c r="O72" s="52">
        <v>160</v>
      </c>
      <c r="P72" s="52">
        <v>85</v>
      </c>
      <c r="Q72" s="52">
        <v>23</v>
      </c>
      <c r="R72" s="52">
        <v>2</v>
      </c>
      <c r="S72" s="52">
        <v>115</v>
      </c>
      <c r="T72" s="52">
        <v>276</v>
      </c>
      <c r="U72" s="52">
        <v>273</v>
      </c>
      <c r="V72" s="52">
        <v>188</v>
      </c>
      <c r="W72" s="52">
        <v>4</v>
      </c>
      <c r="X72" s="52">
        <v>4</v>
      </c>
      <c r="Y72" s="52">
        <v>1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4690</v>
      </c>
      <c r="D73" s="36">
        <v>2212</v>
      </c>
      <c r="E73" s="36">
        <v>2647</v>
      </c>
      <c r="F73" s="36">
        <v>3253</v>
      </c>
      <c r="G73" s="36">
        <v>1696</v>
      </c>
      <c r="H73" s="36">
        <v>3755</v>
      </c>
      <c r="I73" s="36">
        <v>846</v>
      </c>
      <c r="J73" s="36">
        <v>875</v>
      </c>
      <c r="K73" s="36">
        <v>2562</v>
      </c>
      <c r="L73" s="36">
        <v>2411</v>
      </c>
      <c r="M73" s="36">
        <v>4728</v>
      </c>
      <c r="N73" s="36">
        <v>6022</v>
      </c>
      <c r="O73" s="36">
        <v>3548</v>
      </c>
      <c r="P73" s="36">
        <v>1804</v>
      </c>
      <c r="Q73" s="36">
        <v>2020</v>
      </c>
      <c r="R73" s="36">
        <v>3772</v>
      </c>
      <c r="S73" s="36">
        <v>4796</v>
      </c>
      <c r="T73" s="36">
        <v>6679</v>
      </c>
      <c r="U73" s="36">
        <v>6411</v>
      </c>
      <c r="V73" s="36">
        <v>5987</v>
      </c>
      <c r="W73" s="36">
        <v>4918</v>
      </c>
      <c r="X73" s="36">
        <v>5248</v>
      </c>
      <c r="Y73" s="36">
        <v>4369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0</v>
      </c>
      <c r="K79" s="52">
        <f>RES_hhdet_numvin!K26</f>
        <v>81</v>
      </c>
      <c r="L79" s="52">
        <f>RES_hhdet_numvin!L26</f>
        <v>1746</v>
      </c>
      <c r="M79" s="52">
        <f>RES_hhdet_numvin!M26</f>
        <v>4501</v>
      </c>
      <c r="N79" s="52">
        <f>RES_hhdet_numvin!N26</f>
        <v>6748</v>
      </c>
      <c r="O79" s="52">
        <f>RES_hhdet_numvin!O26</f>
        <v>4070</v>
      </c>
      <c r="P79" s="52">
        <f>RES_hhdet_numvin!P26</f>
        <v>2595</v>
      </c>
      <c r="Q79" s="52">
        <f>RES_hhdet_numvin!Q26</f>
        <v>1334</v>
      </c>
      <c r="R79" s="52">
        <f>RES_hhdet_numvin!R26</f>
        <v>2362</v>
      </c>
      <c r="S79" s="52">
        <f>RES_hhdet_numvin!S26</f>
        <v>1884</v>
      </c>
      <c r="T79" s="52">
        <f>RES_hhdet_numvin!T26</f>
        <v>2513</v>
      </c>
      <c r="U79" s="52">
        <f>RES_hhdet_numvin!U26</f>
        <v>1068</v>
      </c>
      <c r="V79" s="52">
        <f>RES_hhdet_numvin!V26</f>
        <v>1489</v>
      </c>
      <c r="W79" s="52">
        <f>RES_hhdet_numvin!W26</f>
        <v>2952</v>
      </c>
      <c r="X79" s="52">
        <f>RES_hhdet_numvin!X26</f>
        <v>4410</v>
      </c>
      <c r="Y79" s="52">
        <f>RES_hhdet_numvin!Y26</f>
        <v>4464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37</v>
      </c>
      <c r="S82" s="138">
        <f>RES_hhdet_numvin!S29</f>
        <v>64</v>
      </c>
      <c r="T82" s="138">
        <f>RES_hhdet_numvin!T29</f>
        <v>113</v>
      </c>
      <c r="U82" s="138">
        <f>RES_hhdet_numvin!U29</f>
        <v>113</v>
      </c>
      <c r="V82" s="138">
        <f>RES_hhdet_numvin!V29</f>
        <v>121</v>
      </c>
      <c r="W82" s="138">
        <f>RES_hhdet_numvin!W29</f>
        <v>126</v>
      </c>
      <c r="X82" s="138">
        <f>RES_hhdet_numvin!X29</f>
        <v>122</v>
      </c>
      <c r="Y82" s="138">
        <f>RES_hhdet_numvin!Y29</f>
        <v>147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0</v>
      </c>
      <c r="S84" s="138">
        <f>RES_hhdet_numvin!S31</f>
        <v>0</v>
      </c>
      <c r="T84" s="138">
        <f>RES_hhdet_numvin!T31</f>
        <v>0</v>
      </c>
      <c r="U84" s="138">
        <f>RES_hhdet_numvin!U31</f>
        <v>0</v>
      </c>
      <c r="V84" s="138">
        <f>RES_hhdet_numvin!V31</f>
        <v>0</v>
      </c>
      <c r="W84" s="138">
        <f>RES_hhdet_numvin!W31</f>
        <v>0</v>
      </c>
      <c r="X84" s="138">
        <f>RES_hhdet_numvin!X31</f>
        <v>0</v>
      </c>
      <c r="Y84" s="138">
        <f>RES_hhdet_numvin!Y31</f>
        <v>0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1420</v>
      </c>
      <c r="S88" s="138">
        <f>RES_hhdet_numvin!S35</f>
        <v>2845</v>
      </c>
      <c r="T88" s="138">
        <f>RES_hhdet_numvin!T35</f>
        <v>5128</v>
      </c>
      <c r="U88" s="138">
        <f>RES_hhdet_numvin!U35</f>
        <v>5480</v>
      </c>
      <c r="V88" s="138">
        <f>RES_hhdet_numvin!V35</f>
        <v>5575</v>
      </c>
      <c r="W88" s="138">
        <f>RES_hhdet_numvin!W35</f>
        <v>5157</v>
      </c>
      <c r="X88" s="138">
        <f>RES_hhdet_numvin!X35</f>
        <v>5084</v>
      </c>
      <c r="Y88" s="138">
        <f>RES_hhdet_numvin!Y35</f>
        <v>5411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187</v>
      </c>
      <c r="S89" s="138">
        <f>RES_hhdet_numvin!S36</f>
        <v>426</v>
      </c>
      <c r="T89" s="138">
        <f>RES_hhdet_numvin!T36</f>
        <v>849</v>
      </c>
      <c r="U89" s="138">
        <f>RES_hhdet_numvin!U36</f>
        <v>698</v>
      </c>
      <c r="V89" s="138">
        <f>RES_hhdet_numvin!V36</f>
        <v>664</v>
      </c>
      <c r="W89" s="138">
        <f>RES_hhdet_numvin!W36</f>
        <v>716</v>
      </c>
      <c r="X89" s="138">
        <f>RES_hhdet_numvin!X36</f>
        <v>1501</v>
      </c>
      <c r="Y89" s="138">
        <f>RES_hhdet_numvin!Y36</f>
        <v>1076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0</v>
      </c>
      <c r="S93" s="138">
        <f>RES_hhdet_numvin!S40</f>
        <v>79</v>
      </c>
      <c r="T93" s="138">
        <f>RES_hhdet_numvin!T40</f>
        <v>242</v>
      </c>
      <c r="U93" s="138">
        <f>RES_hhdet_numvin!U40</f>
        <v>253</v>
      </c>
      <c r="V93" s="138">
        <f>RES_hhdet_numvin!V40</f>
        <v>181</v>
      </c>
      <c r="W93" s="138">
        <f>RES_hhdet_numvin!W40</f>
        <v>6</v>
      </c>
      <c r="X93" s="138">
        <f>RES_hhdet_numvin!X40</f>
        <v>7</v>
      </c>
      <c r="Y93" s="138">
        <f>RES_hhdet_numvin!Y40</f>
        <v>4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1624</v>
      </c>
      <c r="S94" s="39">
        <f>RES_hhdet_numvin!S41</f>
        <v>3162</v>
      </c>
      <c r="T94" s="39">
        <f>RES_hhdet_numvin!T41</f>
        <v>5727</v>
      </c>
      <c r="U94" s="39">
        <f>RES_hhdet_numvin!U41</f>
        <v>5928</v>
      </c>
      <c r="V94" s="39">
        <f>RES_hhdet_numvin!V41</f>
        <v>6056</v>
      </c>
      <c r="W94" s="39">
        <f>RES_hhdet_numvin!W41</f>
        <v>5891</v>
      </c>
      <c r="X94" s="39">
        <f>RES_hhdet_numvin!X41</f>
        <v>6574</v>
      </c>
      <c r="Y94" s="39">
        <f>RES_hhdet_numvin!Y41</f>
        <v>6483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69.428484274161008</v>
      </c>
      <c r="C98" s="117">
        <f t="shared" si="12"/>
        <v>79.109263276295195</v>
      </c>
      <c r="D98" s="117">
        <f t="shared" si="12"/>
        <v>62.763141312873664</v>
      </c>
      <c r="E98" s="117">
        <f t="shared" si="12"/>
        <v>56.569684577806051</v>
      </c>
      <c r="F98" s="117">
        <f t="shared" si="12"/>
        <v>55.943471141657632</v>
      </c>
      <c r="G98" s="117">
        <f t="shared" si="12"/>
        <v>35.364980359894716</v>
      </c>
      <c r="H98" s="117">
        <f t="shared" si="12"/>
        <v>35.666245898964895</v>
      </c>
      <c r="I98" s="117">
        <f t="shared" si="12"/>
        <v>24.23858447843218</v>
      </c>
      <c r="J98" s="117">
        <f t="shared" si="12"/>
        <v>18.501298941579595</v>
      </c>
      <c r="K98" s="117">
        <f t="shared" si="12"/>
        <v>8.2435682713312648</v>
      </c>
      <c r="L98" s="117">
        <f t="shared" si="12"/>
        <v>24.446437802144104</v>
      </c>
      <c r="M98" s="117">
        <f t="shared" si="12"/>
        <v>29.443599209996698</v>
      </c>
      <c r="N98" s="117">
        <f t="shared" si="12"/>
        <v>45.258528605207601</v>
      </c>
      <c r="O98" s="117">
        <f t="shared" si="12"/>
        <v>40.695416389318588</v>
      </c>
      <c r="P98" s="117">
        <f t="shared" si="12"/>
        <v>44.434341738839123</v>
      </c>
      <c r="Q98" s="117">
        <f t="shared" si="12"/>
        <v>45.181114638414876</v>
      </c>
      <c r="R98" s="117">
        <f t="shared" ref="R98:V98" si="13">R99+R102+R104+R113</f>
        <v>50.221451818117231</v>
      </c>
      <c r="S98" s="117">
        <f t="shared" si="13"/>
        <v>50.892354184894458</v>
      </c>
      <c r="T98" s="117">
        <f t="shared" si="13"/>
        <v>56.63680895348859</v>
      </c>
      <c r="U98" s="117">
        <f t="shared" si="13"/>
        <v>52.687746613841341</v>
      </c>
      <c r="V98" s="117">
        <f t="shared" si="13"/>
        <v>55.086482495275646</v>
      </c>
      <c r="W98" s="117">
        <f t="shared" ref="W98:Y98" si="14">W99+W102+W104+W113</f>
        <v>59.478797781432057</v>
      </c>
      <c r="X98" s="117">
        <f t="shared" si="14"/>
        <v>54.602581470906841</v>
      </c>
      <c r="Y98" s="117">
        <f t="shared" si="14"/>
        <v>65.42281868492887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58.473640953275677</v>
      </c>
      <c r="C99" s="122">
        <f t="shared" si="15"/>
        <v>68.348048624927415</v>
      </c>
      <c r="D99" s="122">
        <f t="shared" si="15"/>
        <v>53.208791099467469</v>
      </c>
      <c r="E99" s="122">
        <f t="shared" si="15"/>
        <v>47.875410052170778</v>
      </c>
      <c r="F99" s="122">
        <f t="shared" si="15"/>
        <v>48.361168821055912</v>
      </c>
      <c r="G99" s="122">
        <f t="shared" si="15"/>
        <v>29.227137377240759</v>
      </c>
      <c r="H99" s="122">
        <f t="shared" si="15"/>
        <v>30.360241825338299</v>
      </c>
      <c r="I99" s="122">
        <f t="shared" si="15"/>
        <v>20.082824702113744</v>
      </c>
      <c r="J99" s="122">
        <f t="shared" si="15"/>
        <v>14.753764559454545</v>
      </c>
      <c r="K99" s="122">
        <f t="shared" si="15"/>
        <v>4.7392218923186187</v>
      </c>
      <c r="L99" s="122">
        <f t="shared" si="15"/>
        <v>20.799309131251992</v>
      </c>
      <c r="M99" s="122">
        <f t="shared" si="15"/>
        <v>25.180846851732181</v>
      </c>
      <c r="N99" s="122">
        <f t="shared" si="15"/>
        <v>39.545316735113467</v>
      </c>
      <c r="O99" s="122">
        <f t="shared" si="15"/>
        <v>34.546273419145606</v>
      </c>
      <c r="P99" s="122">
        <f t="shared" si="15"/>
        <v>37.742575404656179</v>
      </c>
      <c r="Q99" s="122">
        <f t="shared" si="15"/>
        <v>38.066296705326991</v>
      </c>
      <c r="R99" s="122">
        <f t="shared" ref="R99:V99" si="16">SUM(R100:R101)</f>
        <v>42.619921859313678</v>
      </c>
      <c r="S99" s="122">
        <f t="shared" si="16"/>
        <v>42.771731286680584</v>
      </c>
      <c r="T99" s="122">
        <f t="shared" si="16"/>
        <v>48.318539121159695</v>
      </c>
      <c r="U99" s="122">
        <f t="shared" si="16"/>
        <v>44.634692800140442</v>
      </c>
      <c r="V99" s="122">
        <f t="shared" si="16"/>
        <v>46.654108317855957</v>
      </c>
      <c r="W99" s="122">
        <f t="shared" ref="W99:Y99" si="17">SUM(W100:W101)</f>
        <v>50.985628506893462</v>
      </c>
      <c r="X99" s="122">
        <f t="shared" si="17"/>
        <v>46.552614105581348</v>
      </c>
      <c r="Y99" s="122">
        <f t="shared" si="17"/>
        <v>58.0544029230295</v>
      </c>
      <c r="DA99" s="130" t="s">
        <v>1593</v>
      </c>
    </row>
    <row r="100" spans="1:105" ht="12" customHeight="1" x14ac:dyDescent="0.25">
      <c r="A100" s="97" t="s">
        <v>74</v>
      </c>
      <c r="B100" s="98">
        <v>57.868182875319079</v>
      </c>
      <c r="C100" s="98">
        <v>67.644187204254081</v>
      </c>
      <c r="D100" s="98">
        <v>52.678676271047962</v>
      </c>
      <c r="E100" s="98">
        <v>47.40324638572519</v>
      </c>
      <c r="F100" s="98">
        <v>47.894510612563423</v>
      </c>
      <c r="G100" s="98">
        <v>28.950360868315769</v>
      </c>
      <c r="H100" s="98">
        <v>30.074747261968707</v>
      </c>
      <c r="I100" s="98">
        <v>19.901811264462285</v>
      </c>
      <c r="J100" s="98">
        <v>14.622404460305523</v>
      </c>
      <c r="K100" s="98">
        <v>4.6971819776821304</v>
      </c>
      <c r="L100" s="98">
        <v>20.602593885454077</v>
      </c>
      <c r="M100" s="98">
        <v>24.938422462540199</v>
      </c>
      <c r="N100" s="98">
        <v>39.134928710869787</v>
      </c>
      <c r="O100" s="98">
        <v>34.173388261681964</v>
      </c>
      <c r="P100" s="98">
        <v>37.348400971630149</v>
      </c>
      <c r="Q100" s="98">
        <v>37.661249641731125</v>
      </c>
      <c r="R100" s="98">
        <v>42.157580968758964</v>
      </c>
      <c r="S100" s="98">
        <v>42.3019489825165</v>
      </c>
      <c r="T100" s="98">
        <v>47.787876182287199</v>
      </c>
      <c r="U100" s="98">
        <v>44.139997133849285</v>
      </c>
      <c r="V100" s="98">
        <v>46.131857265692233</v>
      </c>
      <c r="W100" s="98">
        <v>50.412711378618518</v>
      </c>
      <c r="X100" s="98">
        <v>46.03040985955861</v>
      </c>
      <c r="Y100" s="98">
        <v>57.404069934078564</v>
      </c>
      <c r="DA100" s="63" t="s">
        <v>1594</v>
      </c>
    </row>
    <row r="101" spans="1:105" ht="12" customHeight="1" x14ac:dyDescent="0.25">
      <c r="A101" s="97" t="s">
        <v>53</v>
      </c>
      <c r="B101" s="98">
        <v>0.60545807795659845</v>
      </c>
      <c r="C101" s="98">
        <v>0.70386142067333468</v>
      </c>
      <c r="D101" s="98">
        <v>0.5301148284195033</v>
      </c>
      <c r="E101" s="98">
        <v>0.47216366644558938</v>
      </c>
      <c r="F101" s="98">
        <v>0.46665820849249107</v>
      </c>
      <c r="G101" s="98">
        <v>0.27677650892498878</v>
      </c>
      <c r="H101" s="98">
        <v>0.28549456336959089</v>
      </c>
      <c r="I101" s="98">
        <v>0.18101343765145986</v>
      </c>
      <c r="J101" s="98">
        <v>0.13136009914902233</v>
      </c>
      <c r="K101" s="98">
        <v>4.2039914636488457E-2</v>
      </c>
      <c r="L101" s="98">
        <v>0.19671524579791635</v>
      </c>
      <c r="M101" s="98">
        <v>0.24242438919198173</v>
      </c>
      <c r="N101" s="98">
        <v>0.41038802424367665</v>
      </c>
      <c r="O101" s="98">
        <v>0.37288515746363887</v>
      </c>
      <c r="P101" s="98">
        <v>0.3941744330260275</v>
      </c>
      <c r="Q101" s="98">
        <v>0.40504706359586562</v>
      </c>
      <c r="R101" s="98">
        <v>0.46234089055471367</v>
      </c>
      <c r="S101" s="98">
        <v>0.46978230416408551</v>
      </c>
      <c r="T101" s="98">
        <v>0.53066293887249605</v>
      </c>
      <c r="U101" s="98">
        <v>0.49469566629115902</v>
      </c>
      <c r="V101" s="98">
        <v>0.52225105216372236</v>
      </c>
      <c r="W101" s="98">
        <v>0.57291712827494368</v>
      </c>
      <c r="X101" s="98">
        <v>0.52220424602273618</v>
      </c>
      <c r="Y101" s="98">
        <v>0.65033298895093505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7.6701474218852468E-3</v>
      </c>
      <c r="C102" s="122">
        <f t="shared" si="18"/>
        <v>6.6381977816626645E-3</v>
      </c>
      <c r="D102" s="122">
        <f t="shared" si="18"/>
        <v>6.2145703925759093E-3</v>
      </c>
      <c r="E102" s="122">
        <f t="shared" si="18"/>
        <v>6.7415537302884833E-3</v>
      </c>
      <c r="F102" s="122">
        <f t="shared" si="18"/>
        <v>4.2646443273150576E-3</v>
      </c>
      <c r="G102" s="122">
        <f t="shared" si="18"/>
        <v>3.1759162156622732E-3</v>
      </c>
      <c r="H102" s="122">
        <f t="shared" si="18"/>
        <v>2.3589820295931681E-3</v>
      </c>
      <c r="I102" s="122">
        <f t="shared" si="18"/>
        <v>1.5007283475972461E-3</v>
      </c>
      <c r="J102" s="122">
        <f t="shared" si="18"/>
        <v>1.2489634994223525E-3</v>
      </c>
      <c r="K102" s="122">
        <f t="shared" si="18"/>
        <v>8.5877477926059526E-4</v>
      </c>
      <c r="L102" s="122">
        <f t="shared" si="18"/>
        <v>1.4073116805416778E-3</v>
      </c>
      <c r="M102" s="122">
        <f t="shared" si="18"/>
        <v>3.2970470800620698E-3</v>
      </c>
      <c r="N102" s="122">
        <f t="shared" si="18"/>
        <v>7.9704816304111831E-3</v>
      </c>
      <c r="O102" s="122">
        <f t="shared" si="18"/>
        <v>1.6288702272999184E-2</v>
      </c>
      <c r="P102" s="122">
        <f t="shared" si="18"/>
        <v>1.8299766460587213E-2</v>
      </c>
      <c r="Q102" s="122">
        <f t="shared" si="18"/>
        <v>3.9679684069514332E-2</v>
      </c>
      <c r="R102" s="122">
        <f t="shared" si="18"/>
        <v>3.965489394452143E-2</v>
      </c>
      <c r="S102" s="122">
        <f t="shared" si="18"/>
        <v>3.5860619943844194E-2</v>
      </c>
      <c r="T102" s="122">
        <f t="shared" si="18"/>
        <v>4.1307807678805826E-2</v>
      </c>
      <c r="U102" s="122">
        <f t="shared" si="18"/>
        <v>3.7523973304259564E-2</v>
      </c>
      <c r="V102" s="122">
        <f t="shared" si="18"/>
        <v>2.9847531121803647E-2</v>
      </c>
      <c r="W102" s="122">
        <f t="shared" si="18"/>
        <v>3.0912264950484252E-2</v>
      </c>
      <c r="X102" s="122">
        <f t="shared" si="18"/>
        <v>3.5087266754500017E-2</v>
      </c>
      <c r="Y102" s="122">
        <f t="shared" si="18"/>
        <v>3.3525555260050861E-2</v>
      </c>
      <c r="DA102" s="130" t="s">
        <v>1596</v>
      </c>
    </row>
    <row r="103" spans="1:105" ht="12" customHeight="1" x14ac:dyDescent="0.25">
      <c r="A103" s="97" t="s">
        <v>53</v>
      </c>
      <c r="B103" s="98">
        <v>7.6701474218852468E-3</v>
      </c>
      <c r="C103" s="98">
        <v>6.6381977816626645E-3</v>
      </c>
      <c r="D103" s="98">
        <v>6.2145703925759093E-3</v>
      </c>
      <c r="E103" s="98">
        <v>6.7415537302884833E-3</v>
      </c>
      <c r="F103" s="98">
        <v>4.2646443273150576E-3</v>
      </c>
      <c r="G103" s="98">
        <v>3.1759162156622732E-3</v>
      </c>
      <c r="H103" s="98">
        <v>2.3589820295931681E-3</v>
      </c>
      <c r="I103" s="98">
        <v>1.5007283475972461E-3</v>
      </c>
      <c r="J103" s="98">
        <v>1.2489634994223525E-3</v>
      </c>
      <c r="K103" s="98">
        <v>8.5877477926059526E-4</v>
      </c>
      <c r="L103" s="98">
        <v>1.4073116805416778E-3</v>
      </c>
      <c r="M103" s="98">
        <v>3.2970470800620698E-3</v>
      </c>
      <c r="N103" s="98">
        <v>7.9704816304111831E-3</v>
      </c>
      <c r="O103" s="98">
        <v>1.6288702272999184E-2</v>
      </c>
      <c r="P103" s="98">
        <v>1.8299766460587213E-2</v>
      </c>
      <c r="Q103" s="98">
        <v>3.9679684069514332E-2</v>
      </c>
      <c r="R103" s="98">
        <v>3.965489394452143E-2</v>
      </c>
      <c r="S103" s="98">
        <v>3.5860619943844194E-2</v>
      </c>
      <c r="T103" s="98">
        <v>4.1307807678805826E-2</v>
      </c>
      <c r="U103" s="98">
        <v>3.7523973304259564E-2</v>
      </c>
      <c r="V103" s="98">
        <v>2.9847531121803647E-2</v>
      </c>
      <c r="W103" s="98">
        <v>3.0912264950484252E-2</v>
      </c>
      <c r="X103" s="98">
        <v>3.5087266754500017E-2</v>
      </c>
      <c r="Y103" s="98">
        <v>3.3525555260050861E-2</v>
      </c>
      <c r="DA103" s="63" t="s">
        <v>1597</v>
      </c>
    </row>
    <row r="104" spans="1:105" ht="12" customHeight="1" x14ac:dyDescent="0.25">
      <c r="A104" s="121" t="s">
        <v>55</v>
      </c>
      <c r="B104" s="122">
        <v>7.8127722103714596</v>
      </c>
      <c r="C104" s="122">
        <v>7.6774050963999247</v>
      </c>
      <c r="D104" s="122">
        <v>6.8398155634872406</v>
      </c>
      <c r="E104" s="122">
        <v>6.2223834012287327</v>
      </c>
      <c r="F104" s="122">
        <v>5.4039017689620108</v>
      </c>
      <c r="G104" s="122">
        <v>4.3869398054720712</v>
      </c>
      <c r="H104" s="122">
        <v>3.7489377618465456</v>
      </c>
      <c r="I104" s="122">
        <v>2.983110931082769</v>
      </c>
      <c r="J104" s="122">
        <v>2.6374265292787076</v>
      </c>
      <c r="K104" s="122">
        <v>2.4179533912762432</v>
      </c>
      <c r="L104" s="122">
        <v>2.4761806450027444</v>
      </c>
      <c r="M104" s="122">
        <v>2.896409006013132</v>
      </c>
      <c r="N104" s="122">
        <v>3.7485142873362309</v>
      </c>
      <c r="O104" s="122">
        <v>4.0030840390141194</v>
      </c>
      <c r="P104" s="122">
        <v>4.5771515638291493</v>
      </c>
      <c r="Q104" s="122">
        <v>4.7839895591667974</v>
      </c>
      <c r="R104" s="122">
        <v>5.15910087343077</v>
      </c>
      <c r="S104" s="122">
        <v>5.6124711987143403</v>
      </c>
      <c r="T104" s="122">
        <v>5.8098604794270665</v>
      </c>
      <c r="U104" s="122">
        <v>5.664901464070077</v>
      </c>
      <c r="V104" s="122">
        <v>5.9382872979548669</v>
      </c>
      <c r="W104" s="122">
        <v>5.5364606272051891</v>
      </c>
      <c r="X104" s="122">
        <v>5.4783003174031748</v>
      </c>
      <c r="Y104" s="122">
        <v>4.7708842250808212</v>
      </c>
      <c r="DA104" s="130" t="s">
        <v>1598</v>
      </c>
    </row>
    <row r="105" spans="1:105" ht="12" customHeight="1" x14ac:dyDescent="0.25">
      <c r="A105" s="97" t="s">
        <v>141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7.8127722103714596</v>
      </c>
      <c r="C109" s="101">
        <v>7.6774050963999247</v>
      </c>
      <c r="D109" s="101">
        <v>6.8398155634872406</v>
      </c>
      <c r="E109" s="101">
        <v>6.1784758583641279</v>
      </c>
      <c r="F109" s="101">
        <v>5.3536655302342409</v>
      </c>
      <c r="G109" s="101">
        <v>4.3327866183756107</v>
      </c>
      <c r="H109" s="101">
        <v>3.6753899525353675</v>
      </c>
      <c r="I109" s="101">
        <v>2.9075497929026666</v>
      </c>
      <c r="J109" s="101">
        <v>2.5604520421741155</v>
      </c>
      <c r="K109" s="101">
        <v>2.3077292763057224</v>
      </c>
      <c r="L109" s="101">
        <v>2.312585492581873</v>
      </c>
      <c r="M109" s="101">
        <v>2.644061340499626</v>
      </c>
      <c r="N109" s="101">
        <v>3.4048019073057616</v>
      </c>
      <c r="O109" s="101">
        <v>3.6319355140775782</v>
      </c>
      <c r="P109" s="101">
        <v>4.14274831426013</v>
      </c>
      <c r="Q109" s="101">
        <v>4.3392237068892321</v>
      </c>
      <c r="R109" s="101">
        <v>4.67997658422395</v>
      </c>
      <c r="S109" s="101">
        <v>5.0796098122574094</v>
      </c>
      <c r="T109" s="101">
        <v>5.2301717700195791</v>
      </c>
      <c r="U109" s="101">
        <v>5.0956937959918793</v>
      </c>
      <c r="V109" s="101">
        <v>5.3294577133499415</v>
      </c>
      <c r="W109" s="101">
        <v>4.9654469801768064</v>
      </c>
      <c r="X109" s="101">
        <v>4.8226862240053663</v>
      </c>
      <c r="Y109" s="101">
        <v>4.1775761630422803</v>
      </c>
      <c r="DA109" s="131" t="s">
        <v>1603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4.3907542864604618E-2</v>
      </c>
      <c r="F110" s="104">
        <v>5.0236238727769597E-2</v>
      </c>
      <c r="G110" s="104">
        <v>5.4153187096460678E-2</v>
      </c>
      <c r="H110" s="104">
        <v>7.3547809311178075E-2</v>
      </c>
      <c r="I110" s="104">
        <v>7.5561138180102572E-2</v>
      </c>
      <c r="J110" s="104">
        <v>7.6974487104592246E-2</v>
      </c>
      <c r="K110" s="104">
        <v>0.1102241149705209</v>
      </c>
      <c r="L110" s="104">
        <v>0.16359515242087153</v>
      </c>
      <c r="M110" s="104">
        <v>0.25234766551350596</v>
      </c>
      <c r="N110" s="104">
        <v>0.34371238003046933</v>
      </c>
      <c r="O110" s="104">
        <v>0.37114852493654094</v>
      </c>
      <c r="P110" s="104">
        <v>0.43440324956901899</v>
      </c>
      <c r="Q110" s="104">
        <v>0.44476585227756499</v>
      </c>
      <c r="R110" s="104">
        <v>0.4791242892068196</v>
      </c>
      <c r="S110" s="104">
        <v>0.53286138645693049</v>
      </c>
      <c r="T110" s="104">
        <v>0.57968870940748773</v>
      </c>
      <c r="U110" s="104">
        <v>0.56920766807819811</v>
      </c>
      <c r="V110" s="104">
        <v>0.60882958460492498</v>
      </c>
      <c r="W110" s="104">
        <v>0.57101364702838309</v>
      </c>
      <c r="X110" s="104">
        <v>0.65561409339780807</v>
      </c>
      <c r="Y110" s="104">
        <v>0.59330806203854081</v>
      </c>
      <c r="DA110" s="132" t="s">
        <v>1604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2.6789677338999309E-2</v>
      </c>
      <c r="F111" s="98">
        <v>3.0814148272500862E-2</v>
      </c>
      <c r="G111" s="98">
        <v>3.2349507073365501E-2</v>
      </c>
      <c r="H111" s="98">
        <v>4.5420085969444635E-2</v>
      </c>
      <c r="I111" s="98">
        <v>4.6092398895396083E-2</v>
      </c>
      <c r="J111" s="98">
        <v>4.62496306563627E-2</v>
      </c>
      <c r="K111" s="98">
        <v>6.6900045353978824E-2</v>
      </c>
      <c r="L111" s="98">
        <v>9.7316541452457939E-2</v>
      </c>
      <c r="M111" s="98">
        <v>0.13708473155277301</v>
      </c>
      <c r="N111" s="98">
        <v>0.18201429646500328</v>
      </c>
      <c r="O111" s="98">
        <v>0.19188483637261922</v>
      </c>
      <c r="P111" s="98">
        <v>0.23599328656170765</v>
      </c>
      <c r="Q111" s="98">
        <v>0.22858841996108098</v>
      </c>
      <c r="R111" s="98">
        <v>0.23865558429003028</v>
      </c>
      <c r="S111" s="98">
        <v>0.27009105565189123</v>
      </c>
      <c r="T111" s="98">
        <v>0.29558574283526479</v>
      </c>
      <c r="U111" s="98">
        <v>0.28627035942291379</v>
      </c>
      <c r="V111" s="98">
        <v>0.31875572503186062</v>
      </c>
      <c r="W111" s="98">
        <v>0.26894770527265022</v>
      </c>
      <c r="X111" s="98">
        <v>0.32510511378036733</v>
      </c>
      <c r="Y111" s="98">
        <v>0.26090460174333413</v>
      </c>
      <c r="DA111" s="63" t="s">
        <v>1605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1.7117865525605305E-2</v>
      </c>
      <c r="F112" s="98">
        <v>1.9422090455268739E-2</v>
      </c>
      <c r="G112" s="98">
        <v>2.1803680023095181E-2</v>
      </c>
      <c r="H112" s="98">
        <v>2.8127723341733447E-2</v>
      </c>
      <c r="I112" s="98">
        <v>2.9468739284706488E-2</v>
      </c>
      <c r="J112" s="98">
        <v>3.0724856448229549E-2</v>
      </c>
      <c r="K112" s="98">
        <v>4.3324069616542081E-2</v>
      </c>
      <c r="L112" s="98">
        <v>6.6278610968413587E-2</v>
      </c>
      <c r="M112" s="98">
        <v>0.11526293396073295</v>
      </c>
      <c r="N112" s="98">
        <v>0.16169808356546603</v>
      </c>
      <c r="O112" s="98">
        <v>0.17926368856392169</v>
      </c>
      <c r="P112" s="98">
        <v>0.19840996300731134</v>
      </c>
      <c r="Q112" s="98">
        <v>0.21617743231648401</v>
      </c>
      <c r="R112" s="98">
        <v>0.24046870491678932</v>
      </c>
      <c r="S112" s="98">
        <v>0.2627703308050392</v>
      </c>
      <c r="T112" s="98">
        <v>0.28410296657222295</v>
      </c>
      <c r="U112" s="98">
        <v>0.28293730865528433</v>
      </c>
      <c r="V112" s="98">
        <v>0.29007385957306442</v>
      </c>
      <c r="W112" s="98">
        <v>0.30206594175573287</v>
      </c>
      <c r="X112" s="98">
        <v>0.3305089796174408</v>
      </c>
      <c r="Y112" s="98">
        <v>0.33240346029520668</v>
      </c>
      <c r="DA112" s="63" t="s">
        <v>1606</v>
      </c>
    </row>
    <row r="113" spans="1:105" ht="12" customHeight="1" x14ac:dyDescent="0.25">
      <c r="A113" s="121" t="s">
        <v>54</v>
      </c>
      <c r="B113" s="122">
        <v>3.1344009630919851</v>
      </c>
      <c r="C113" s="122">
        <v>3.0771713571861903</v>
      </c>
      <c r="D113" s="122">
        <v>2.7083200795263753</v>
      </c>
      <c r="E113" s="122">
        <v>2.4651495706762527</v>
      </c>
      <c r="F113" s="122">
        <v>2.1741359073123965</v>
      </c>
      <c r="G113" s="122">
        <v>1.7477272609662191</v>
      </c>
      <c r="H113" s="122">
        <v>1.5547073297504552</v>
      </c>
      <c r="I113" s="122">
        <v>1.1711481168880691</v>
      </c>
      <c r="J113" s="122">
        <v>1.1088588893469182</v>
      </c>
      <c r="K113" s="122">
        <v>1.0855342129571424</v>
      </c>
      <c r="L113" s="122">
        <v>1.1695407142088232</v>
      </c>
      <c r="M113" s="122">
        <v>1.363046305171322</v>
      </c>
      <c r="N113" s="122">
        <v>1.9567271011274947</v>
      </c>
      <c r="O113" s="122">
        <v>2.1297702288858624</v>
      </c>
      <c r="P113" s="122">
        <v>2.0963150038932081</v>
      </c>
      <c r="Q113" s="122">
        <v>2.2911486898515721</v>
      </c>
      <c r="R113" s="122">
        <v>2.4027741914282665</v>
      </c>
      <c r="S113" s="122">
        <v>2.4722910795556921</v>
      </c>
      <c r="T113" s="122">
        <v>2.4671015452230258</v>
      </c>
      <c r="U113" s="122">
        <v>2.3506283763265641</v>
      </c>
      <c r="V113" s="122">
        <v>2.4642393483430198</v>
      </c>
      <c r="W113" s="122">
        <v>2.9257963823829187</v>
      </c>
      <c r="X113" s="122">
        <v>2.536579781167815</v>
      </c>
      <c r="Y113" s="122">
        <v>2.5640059815584992</v>
      </c>
      <c r="DA113" s="130" t="s">
        <v>1607</v>
      </c>
    </row>
    <row r="114" spans="1:105" ht="12" customHeight="1" x14ac:dyDescent="0.25">
      <c r="A114" s="97" t="s">
        <v>50</v>
      </c>
      <c r="B114" s="98">
        <v>0.30019743294301859</v>
      </c>
      <c r="C114" s="98">
        <v>0.31558421992353969</v>
      </c>
      <c r="D114" s="98">
        <v>0.25348448826471892</v>
      </c>
      <c r="E114" s="98">
        <v>0.20847421214388298</v>
      </c>
      <c r="F114" s="98">
        <v>0.19884509574212472</v>
      </c>
      <c r="G114" s="98">
        <v>0.11071821554389566</v>
      </c>
      <c r="H114" s="98">
        <v>8.823827122351835E-2</v>
      </c>
      <c r="I114" s="98">
        <v>6.0655294522990094E-2</v>
      </c>
      <c r="J114" s="98">
        <v>3.9366493291188666E-2</v>
      </c>
      <c r="K114" s="98">
        <v>9.7101947200657745E-3</v>
      </c>
      <c r="L114" s="98">
        <v>3.3898975997357708E-2</v>
      </c>
      <c r="M114" s="98">
        <v>8.5067898838622188E-2</v>
      </c>
      <c r="N114" s="98">
        <v>0.15616805850326765</v>
      </c>
      <c r="O114" s="98">
        <v>0.1274134923100928</v>
      </c>
      <c r="P114" s="98">
        <v>0.20534739281810657</v>
      </c>
      <c r="Q114" s="98">
        <v>0.16490122967068352</v>
      </c>
      <c r="R114" s="98">
        <v>0.11428231630360351</v>
      </c>
      <c r="S114" s="98">
        <v>0.11379577141905285</v>
      </c>
      <c r="T114" s="98">
        <v>0.13806169898006704</v>
      </c>
      <c r="U114" s="98">
        <v>0.11155486875490342</v>
      </c>
      <c r="V114" s="98">
        <v>0.11991541712640819</v>
      </c>
      <c r="W114" s="98">
        <v>8.5765533364683663E-2</v>
      </c>
      <c r="X114" s="98">
        <v>6.4749303482375703E-2</v>
      </c>
      <c r="Y114" s="98">
        <v>6.7060818476233394E-2</v>
      </c>
      <c r="DA114" s="63" t="s">
        <v>1608</v>
      </c>
    </row>
    <row r="115" spans="1:105" ht="12" customHeight="1" x14ac:dyDescent="0.25">
      <c r="A115" s="109" t="s">
        <v>120</v>
      </c>
      <c r="B115" s="33">
        <v>2.8342035301489665</v>
      </c>
      <c r="C115" s="33">
        <v>2.7615871372626506</v>
      </c>
      <c r="D115" s="33">
        <v>2.4548355912616562</v>
      </c>
      <c r="E115" s="33">
        <v>2.2566753585323696</v>
      </c>
      <c r="F115" s="33">
        <v>1.9752908115702716</v>
      </c>
      <c r="G115" s="33">
        <v>1.6370090454223234</v>
      </c>
      <c r="H115" s="33">
        <v>1.4664690585269369</v>
      </c>
      <c r="I115" s="33">
        <v>1.110492822365079</v>
      </c>
      <c r="J115" s="33">
        <v>1.0694923960557297</v>
      </c>
      <c r="K115" s="33">
        <v>1.0758240182370766</v>
      </c>
      <c r="L115" s="33">
        <v>1.1356417382114654</v>
      </c>
      <c r="M115" s="33">
        <v>1.2779784063326998</v>
      </c>
      <c r="N115" s="33">
        <v>1.8005590426242271</v>
      </c>
      <c r="O115" s="33">
        <v>2.0023567365757695</v>
      </c>
      <c r="P115" s="33">
        <v>1.8909676110751015</v>
      </c>
      <c r="Q115" s="33">
        <v>2.1262474601808887</v>
      </c>
      <c r="R115" s="33">
        <v>2.288491875124663</v>
      </c>
      <c r="S115" s="33">
        <v>2.3584953081366393</v>
      </c>
      <c r="T115" s="33">
        <v>2.3290398462429587</v>
      </c>
      <c r="U115" s="33">
        <v>2.2390735075716606</v>
      </c>
      <c r="V115" s="33">
        <v>2.3443239312166115</v>
      </c>
      <c r="W115" s="33">
        <v>2.8400308490182349</v>
      </c>
      <c r="X115" s="33">
        <v>2.4718304776854394</v>
      </c>
      <c r="Y115" s="33">
        <v>2.4969451630822657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35.409509681420609</v>
      </c>
      <c r="C117" s="117">
        <f t="shared" si="19"/>
        <v>40.318986129116077</v>
      </c>
      <c r="D117" s="117">
        <f t="shared" si="19"/>
        <v>32.143055652289682</v>
      </c>
      <c r="E117" s="117">
        <f t="shared" si="19"/>
        <v>29.017587695083748</v>
      </c>
      <c r="F117" s="117">
        <f t="shared" si="19"/>
        <v>28.578241972760768</v>
      </c>
      <c r="G117" s="117">
        <f t="shared" si="19"/>
        <v>18.287021610261306</v>
      </c>
      <c r="H117" s="117">
        <f t="shared" si="19"/>
        <v>18.355307747850816</v>
      </c>
      <c r="I117" s="117">
        <f t="shared" si="19"/>
        <v>12.567421359087419</v>
      </c>
      <c r="J117" s="117">
        <f t="shared" si="19"/>
        <v>9.6972528503387423</v>
      </c>
      <c r="K117" s="117">
        <f t="shared" si="19"/>
        <v>4.651049428324014</v>
      </c>
      <c r="L117" s="117">
        <f t="shared" si="19"/>
        <v>13.180790070442118</v>
      </c>
      <c r="M117" s="117">
        <f t="shared" si="19"/>
        <v>16.894983118557725</v>
      </c>
      <c r="N117" s="117">
        <f t="shared" si="19"/>
        <v>27.445545066774166</v>
      </c>
      <c r="O117" s="117">
        <f t="shared" si="19"/>
        <v>25.697672264122922</v>
      </c>
      <c r="P117" s="117">
        <f t="shared" si="19"/>
        <v>28.289869757575069</v>
      </c>
      <c r="Q117" s="117">
        <f t="shared" si="19"/>
        <v>29.073218701995266</v>
      </c>
      <c r="R117" s="117">
        <f t="shared" ref="R117:V117" si="20">R118+R121+R123+R132</f>
        <v>32.683412938525215</v>
      </c>
      <c r="S117" s="117">
        <f t="shared" si="20"/>
        <v>33.482237671171006</v>
      </c>
      <c r="T117" s="117">
        <f t="shared" si="20"/>
        <v>37.627482175113606</v>
      </c>
      <c r="U117" s="117">
        <f t="shared" si="20"/>
        <v>35.290985540837113</v>
      </c>
      <c r="V117" s="117">
        <f t="shared" si="20"/>
        <v>37.188722324061764</v>
      </c>
      <c r="W117" s="117">
        <f t="shared" ref="W117:Y117" si="21">W118+W121+W123+W132</f>
        <v>40.579296921224987</v>
      </c>
      <c r="X117" s="117">
        <f t="shared" si="21"/>
        <v>37.793087064841394</v>
      </c>
      <c r="Y117" s="117">
        <f t="shared" si="21"/>
        <v>45.600454606568739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28.56820316461852</v>
      </c>
      <c r="C118" s="122">
        <f t="shared" si="22"/>
        <v>33.579384498165219</v>
      </c>
      <c r="D118" s="122">
        <f t="shared" si="22"/>
        <v>26.14514641371926</v>
      </c>
      <c r="E118" s="122">
        <f t="shared" si="22"/>
        <v>23.531123408221138</v>
      </c>
      <c r="F118" s="122">
        <f t="shared" si="22"/>
        <v>23.771576753132532</v>
      </c>
      <c r="G118" s="122">
        <f t="shared" si="22"/>
        <v>14.367691555989301</v>
      </c>
      <c r="H118" s="122">
        <f t="shared" si="22"/>
        <v>14.923665940530583</v>
      </c>
      <c r="I118" s="122">
        <f t="shared" si="22"/>
        <v>9.8677454433678129</v>
      </c>
      <c r="J118" s="122">
        <f t="shared" si="22"/>
        <v>7.2484821964287383</v>
      </c>
      <c r="K118" s="122">
        <f t="shared" si="22"/>
        <v>2.3360767133780667</v>
      </c>
      <c r="L118" s="122">
        <f t="shared" si="22"/>
        <v>10.750495788927859</v>
      </c>
      <c r="M118" s="122">
        <f t="shared" si="22"/>
        <v>14.023034611164013</v>
      </c>
      <c r="N118" s="122">
        <f t="shared" si="22"/>
        <v>23.540452381960304</v>
      </c>
      <c r="O118" s="122">
        <f t="shared" si="22"/>
        <v>21.431147936888191</v>
      </c>
      <c r="P118" s="122">
        <f t="shared" si="22"/>
        <v>23.659286685511123</v>
      </c>
      <c r="Q118" s="122">
        <f t="shared" si="22"/>
        <v>24.045834703496109</v>
      </c>
      <c r="R118" s="122">
        <f t="shared" ref="R118:V118" si="23">SUM(R119:R120)</f>
        <v>27.253541009720308</v>
      </c>
      <c r="S118" s="122">
        <f t="shared" si="23"/>
        <v>27.626380817594686</v>
      </c>
      <c r="T118" s="122">
        <f t="shared" si="23"/>
        <v>31.495802480036712</v>
      </c>
      <c r="U118" s="122">
        <f t="shared" si="23"/>
        <v>29.226292708470847</v>
      </c>
      <c r="V118" s="122">
        <f t="shared" si="23"/>
        <v>30.735655985317866</v>
      </c>
      <c r="W118" s="122">
        <f t="shared" ref="W118:Y118" si="24">SUM(W119:W120)</f>
        <v>33.926182469886697</v>
      </c>
      <c r="X118" s="122">
        <f t="shared" si="24"/>
        <v>31.401825760127288</v>
      </c>
      <c r="Y118" s="122">
        <f t="shared" si="24"/>
        <v>39.649434541582934</v>
      </c>
      <c r="DA118" s="130" t="s">
        <v>1761</v>
      </c>
    </row>
    <row r="119" spans="1:105" ht="12" customHeight="1" x14ac:dyDescent="0.25">
      <c r="A119" s="97" t="s">
        <v>74</v>
      </c>
      <c r="B119" s="98">
        <v>27.962745086661922</v>
      </c>
      <c r="C119" s="98">
        <v>32.875523077491884</v>
      </c>
      <c r="D119" s="98">
        <v>25.615031585299757</v>
      </c>
      <c r="E119" s="98">
        <v>23.058959741775549</v>
      </c>
      <c r="F119" s="98">
        <v>23.304918544640042</v>
      </c>
      <c r="G119" s="98">
        <v>14.090915047064312</v>
      </c>
      <c r="H119" s="98">
        <v>14.638171377160992</v>
      </c>
      <c r="I119" s="98">
        <v>9.6867320057163528</v>
      </c>
      <c r="J119" s="98">
        <v>7.117122097279716</v>
      </c>
      <c r="K119" s="98">
        <v>2.2940367987415784</v>
      </c>
      <c r="L119" s="98">
        <v>10.553780543129943</v>
      </c>
      <c r="M119" s="98">
        <v>13.780610221972031</v>
      </c>
      <c r="N119" s="98">
        <v>23.130064357716627</v>
      </c>
      <c r="O119" s="98">
        <v>21.058262779424552</v>
      </c>
      <c r="P119" s="98">
        <v>23.265112252485096</v>
      </c>
      <c r="Q119" s="98">
        <v>23.640787639900243</v>
      </c>
      <c r="R119" s="98">
        <v>26.791200119165595</v>
      </c>
      <c r="S119" s="98">
        <v>27.156598513430602</v>
      </c>
      <c r="T119" s="98">
        <v>30.965139541164216</v>
      </c>
      <c r="U119" s="98">
        <v>28.73159704217969</v>
      </c>
      <c r="V119" s="98">
        <v>30.213404933154145</v>
      </c>
      <c r="W119" s="98">
        <v>33.353265341611753</v>
      </c>
      <c r="X119" s="98">
        <v>30.879621514104553</v>
      </c>
      <c r="Y119" s="98">
        <v>38.999101552631998</v>
      </c>
      <c r="DA119" s="63" t="s">
        <v>1762</v>
      </c>
    </row>
    <row r="120" spans="1:105" ht="12" customHeight="1" x14ac:dyDescent="0.25">
      <c r="A120" s="97" t="s">
        <v>53</v>
      </c>
      <c r="B120" s="98">
        <v>0.60545807795659845</v>
      </c>
      <c r="C120" s="98">
        <v>0.70386142067333468</v>
      </c>
      <c r="D120" s="98">
        <v>0.5301148284195033</v>
      </c>
      <c r="E120" s="98">
        <v>0.47216366644558938</v>
      </c>
      <c r="F120" s="98">
        <v>0.46665820849249107</v>
      </c>
      <c r="G120" s="98">
        <v>0.27677650892498878</v>
      </c>
      <c r="H120" s="98">
        <v>0.28549456336959089</v>
      </c>
      <c r="I120" s="98">
        <v>0.18101343765145986</v>
      </c>
      <c r="J120" s="98">
        <v>0.13136009914902233</v>
      </c>
      <c r="K120" s="98">
        <v>4.2039914636488457E-2</v>
      </c>
      <c r="L120" s="98">
        <v>0.19671524579791635</v>
      </c>
      <c r="M120" s="98">
        <v>0.24242438919198173</v>
      </c>
      <c r="N120" s="98">
        <v>0.41038802424367665</v>
      </c>
      <c r="O120" s="98">
        <v>0.37288515746363887</v>
      </c>
      <c r="P120" s="98">
        <v>0.3941744330260275</v>
      </c>
      <c r="Q120" s="98">
        <v>0.40504706359586562</v>
      </c>
      <c r="R120" s="98">
        <v>0.46234089055471367</v>
      </c>
      <c r="S120" s="98">
        <v>0.46978230416408551</v>
      </c>
      <c r="T120" s="98">
        <v>0.53066293887249605</v>
      </c>
      <c r="U120" s="98">
        <v>0.49469566629115902</v>
      </c>
      <c r="V120" s="98">
        <v>0.52225105216372236</v>
      </c>
      <c r="W120" s="98">
        <v>0.57291712827494368</v>
      </c>
      <c r="X120" s="98">
        <v>0.52220424602273618</v>
      </c>
      <c r="Y120" s="98">
        <v>0.65033298895093505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1.3115642959599619E-2</v>
      </c>
      <c r="C121" s="122">
        <f t="shared" si="25"/>
        <v>1.1585025560889599E-2</v>
      </c>
      <c r="D121" s="122">
        <f t="shared" si="25"/>
        <v>1.1250007712046156E-2</v>
      </c>
      <c r="E121" s="122">
        <f t="shared" si="25"/>
        <v>1.2616306919472221E-2</v>
      </c>
      <c r="F121" s="122">
        <f t="shared" si="25"/>
        <v>8.2456860619530125E-3</v>
      </c>
      <c r="G121" s="122">
        <f t="shared" si="25"/>
        <v>6.4184645647025812E-3</v>
      </c>
      <c r="H121" s="122">
        <f t="shared" si="25"/>
        <v>5.2203233434048816E-3</v>
      </c>
      <c r="I121" s="122">
        <f t="shared" si="25"/>
        <v>3.5770436513544047E-3</v>
      </c>
      <c r="J121" s="122">
        <f t="shared" si="25"/>
        <v>3.0214703797940999E-3</v>
      </c>
      <c r="K121" s="122">
        <f t="shared" si="25"/>
        <v>2.1774540525604414E-3</v>
      </c>
      <c r="L121" s="122">
        <f t="shared" si="25"/>
        <v>4.0185979525505806E-3</v>
      </c>
      <c r="M121" s="122">
        <f t="shared" si="25"/>
        <v>1.028372091175739E-2</v>
      </c>
      <c r="N121" s="122">
        <f t="shared" si="25"/>
        <v>2.5898294308547058E-2</v>
      </c>
      <c r="O121" s="122">
        <f t="shared" si="25"/>
        <v>5.4754480119741246E-2</v>
      </c>
      <c r="P121" s="122">
        <f t="shared" si="25"/>
        <v>6.299533026768718E-2</v>
      </c>
      <c r="Q121" s="122">
        <f t="shared" si="25"/>
        <v>0.13898263349999479</v>
      </c>
      <c r="R121" s="122">
        <f t="shared" si="25"/>
        <v>0.14136961291728173</v>
      </c>
      <c r="S121" s="122">
        <f t="shared" si="25"/>
        <v>0.12973992428482994</v>
      </c>
      <c r="T121" s="122">
        <f t="shared" si="25"/>
        <v>0.15180859234617816</v>
      </c>
      <c r="U121" s="122">
        <f t="shared" si="25"/>
        <v>0.13983059192397312</v>
      </c>
      <c r="V121" s="122">
        <f t="shared" si="25"/>
        <v>0.11255114205934108</v>
      </c>
      <c r="W121" s="122">
        <f t="shared" si="25"/>
        <v>0.11757147669719994</v>
      </c>
      <c r="X121" s="122">
        <f t="shared" si="25"/>
        <v>0.13416240033826138</v>
      </c>
      <c r="Y121" s="122">
        <f t="shared" si="25"/>
        <v>0.12883742629568767</v>
      </c>
      <c r="DA121" s="130" t="s">
        <v>1764</v>
      </c>
    </row>
    <row r="122" spans="1:105" ht="12" customHeight="1" x14ac:dyDescent="0.25">
      <c r="A122" s="97" t="s">
        <v>53</v>
      </c>
      <c r="B122" s="98">
        <v>1.3115642959599619E-2</v>
      </c>
      <c r="C122" s="98">
        <v>1.1585025560889599E-2</v>
      </c>
      <c r="D122" s="98">
        <v>1.1250007712046156E-2</v>
      </c>
      <c r="E122" s="98">
        <v>1.2616306919472221E-2</v>
      </c>
      <c r="F122" s="98">
        <v>8.2456860619530125E-3</v>
      </c>
      <c r="G122" s="98">
        <v>6.4184645647025812E-3</v>
      </c>
      <c r="H122" s="98">
        <v>5.2203233434048816E-3</v>
      </c>
      <c r="I122" s="98">
        <v>3.5770436513544047E-3</v>
      </c>
      <c r="J122" s="98">
        <v>3.0214703797940999E-3</v>
      </c>
      <c r="K122" s="98">
        <v>2.1774540525604414E-3</v>
      </c>
      <c r="L122" s="98">
        <v>4.0185979525505806E-3</v>
      </c>
      <c r="M122" s="98">
        <v>1.028372091175739E-2</v>
      </c>
      <c r="N122" s="98">
        <v>2.5898294308547058E-2</v>
      </c>
      <c r="O122" s="98">
        <v>5.4754480119741246E-2</v>
      </c>
      <c r="P122" s="98">
        <v>6.299533026768718E-2</v>
      </c>
      <c r="Q122" s="98">
        <v>0.13898263349999479</v>
      </c>
      <c r="R122" s="98">
        <v>0.14136961291728173</v>
      </c>
      <c r="S122" s="98">
        <v>0.12973992428482994</v>
      </c>
      <c r="T122" s="98">
        <v>0.15180859234617816</v>
      </c>
      <c r="U122" s="98">
        <v>0.13983059192397312</v>
      </c>
      <c r="V122" s="98">
        <v>0.11255114205934108</v>
      </c>
      <c r="W122" s="98">
        <v>0.11757147669719994</v>
      </c>
      <c r="X122" s="98">
        <v>0.13416240033826138</v>
      </c>
      <c r="Y122" s="98">
        <v>0.12883742629568767</v>
      </c>
      <c r="DA122" s="63" t="s">
        <v>1765</v>
      </c>
    </row>
    <row r="123" spans="1:105" ht="12" customHeight="1" x14ac:dyDescent="0.25">
      <c r="A123" s="121" t="s">
        <v>55</v>
      </c>
      <c r="B123" s="122">
        <v>4.5959320935660299</v>
      </c>
      <c r="C123" s="122">
        <v>4.5350443482288938</v>
      </c>
      <c r="D123" s="122">
        <v>4.0499676546803745</v>
      </c>
      <c r="E123" s="122">
        <v>3.703840720575168</v>
      </c>
      <c r="F123" s="122">
        <v>3.2352313296361555</v>
      </c>
      <c r="G123" s="122">
        <v>2.6438628121978063</v>
      </c>
      <c r="H123" s="122">
        <v>2.2884615243643585</v>
      </c>
      <c r="I123" s="122">
        <v>1.8348607961643735</v>
      </c>
      <c r="J123" s="122">
        <v>1.6263871983166305</v>
      </c>
      <c r="K123" s="122">
        <v>1.5033478950896855</v>
      </c>
      <c r="L123" s="122">
        <v>1.5555308912287842</v>
      </c>
      <c r="M123" s="122">
        <v>1.8500425661775186</v>
      </c>
      <c r="N123" s="122">
        <v>2.4260503543771956</v>
      </c>
      <c r="O123" s="122">
        <v>2.6167865363903831</v>
      </c>
      <c r="P123" s="122">
        <v>3.0089019526048308</v>
      </c>
      <c r="Q123" s="122">
        <v>3.1691912457826792</v>
      </c>
      <c r="R123" s="122">
        <v>3.4628060454790992</v>
      </c>
      <c r="S123" s="122">
        <v>3.8283669119557255</v>
      </c>
      <c r="T123" s="122">
        <v>4.0598216225002544</v>
      </c>
      <c r="U123" s="122">
        <v>4.0572225406653253</v>
      </c>
      <c r="V123" s="122">
        <v>4.3466273189148712</v>
      </c>
      <c r="W123" s="122">
        <v>4.1207812846161218</v>
      </c>
      <c r="X123" s="122">
        <v>4.1345987549548298</v>
      </c>
      <c r="Y123" s="122">
        <v>3.6527132857666653</v>
      </c>
      <c r="DA123" s="130" t="s">
        <v>1766</v>
      </c>
    </row>
    <row r="124" spans="1:105" ht="12" customHeight="1" x14ac:dyDescent="0.25">
      <c r="A124" s="97" t="s">
        <v>141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4.5959320935660299</v>
      </c>
      <c r="C128" s="101">
        <v>4.5350443482288938</v>
      </c>
      <c r="D128" s="101">
        <v>4.0499676546803745</v>
      </c>
      <c r="E128" s="101">
        <v>3.6703859057091224</v>
      </c>
      <c r="F128" s="101">
        <v>3.1970112009017777</v>
      </c>
      <c r="G128" s="101">
        <v>2.6023168056181309</v>
      </c>
      <c r="H128" s="101">
        <v>2.2325607285876043</v>
      </c>
      <c r="I128" s="101">
        <v>1.7771760940703067</v>
      </c>
      <c r="J128" s="101">
        <v>1.5673015088235804</v>
      </c>
      <c r="K128" s="101">
        <v>1.4187574867934045</v>
      </c>
      <c r="L128" s="101">
        <v>1.4288289429882406</v>
      </c>
      <c r="M128" s="101">
        <v>1.6489004268933882</v>
      </c>
      <c r="N128" s="101">
        <v>2.1494060872537517</v>
      </c>
      <c r="O128" s="101">
        <v>2.3155072190035884</v>
      </c>
      <c r="P128" s="101">
        <v>2.6592570292954942</v>
      </c>
      <c r="Q128" s="101">
        <v>2.8055482510063534</v>
      </c>
      <c r="R128" s="101">
        <v>3.066197526067941</v>
      </c>
      <c r="S128" s="101">
        <v>3.3854142437597172</v>
      </c>
      <c r="T128" s="101">
        <v>3.5727970075715727</v>
      </c>
      <c r="U128" s="101">
        <v>3.5727681419073529</v>
      </c>
      <c r="V128" s="101">
        <v>3.8275530200721186</v>
      </c>
      <c r="W128" s="101">
        <v>3.6226755639876207</v>
      </c>
      <c r="X128" s="101">
        <v>3.5626877643826362</v>
      </c>
      <c r="Y128" s="101">
        <v>3.1241389471269518</v>
      </c>
      <c r="DA128" s="131" t="s">
        <v>1771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3.3454814866045526E-2</v>
      </c>
      <c r="F129" s="104">
        <v>3.8220128734377731E-2</v>
      </c>
      <c r="G129" s="104">
        <v>4.1546006579675346E-2</v>
      </c>
      <c r="H129" s="104">
        <v>5.5900795776754109E-2</v>
      </c>
      <c r="I129" s="104">
        <v>5.76847020940668E-2</v>
      </c>
      <c r="J129" s="104">
        <v>5.9085689493050111E-2</v>
      </c>
      <c r="K129" s="104">
        <v>8.459040829628095E-2</v>
      </c>
      <c r="L129" s="104">
        <v>0.1267019482405437</v>
      </c>
      <c r="M129" s="104">
        <v>0.20114213928413033</v>
      </c>
      <c r="N129" s="104">
        <v>0.27664426712344381</v>
      </c>
      <c r="O129" s="104">
        <v>0.30127931738679453</v>
      </c>
      <c r="P129" s="104">
        <v>0.34964492330933677</v>
      </c>
      <c r="Q129" s="104">
        <v>0.36364299477632556</v>
      </c>
      <c r="R129" s="104">
        <v>0.39660851941115804</v>
      </c>
      <c r="S129" s="104">
        <v>0.4429526681960082</v>
      </c>
      <c r="T129" s="104">
        <v>0.48702461492868176</v>
      </c>
      <c r="U129" s="104">
        <v>0.48445439875797192</v>
      </c>
      <c r="V129" s="104">
        <v>0.51907429884275236</v>
      </c>
      <c r="W129" s="104">
        <v>0.49810572062850078</v>
      </c>
      <c r="X129" s="104">
        <v>0.57191099057219397</v>
      </c>
      <c r="Y129" s="104">
        <v>0.52857433863971348</v>
      </c>
      <c r="DA129" s="132" t="s">
        <v>1772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1.6336949340440221E-2</v>
      </c>
      <c r="F130" s="98">
        <v>1.8798038279108992E-2</v>
      </c>
      <c r="G130" s="98">
        <v>1.9742326556580161E-2</v>
      </c>
      <c r="H130" s="98">
        <v>2.7773072435020661E-2</v>
      </c>
      <c r="I130" s="98">
        <v>2.8215962809360316E-2</v>
      </c>
      <c r="J130" s="98">
        <v>2.8360833044820559E-2</v>
      </c>
      <c r="K130" s="98">
        <v>4.1266338679738869E-2</v>
      </c>
      <c r="L130" s="98">
        <v>6.0423337272130118E-2</v>
      </c>
      <c r="M130" s="98">
        <v>8.5879205323397392E-2</v>
      </c>
      <c r="N130" s="98">
        <v>0.11494618355797781</v>
      </c>
      <c r="O130" s="98">
        <v>0.12201562882287284</v>
      </c>
      <c r="P130" s="98">
        <v>0.15123496030202543</v>
      </c>
      <c r="Q130" s="98">
        <v>0.14746556245984152</v>
      </c>
      <c r="R130" s="98">
        <v>0.15613981449436873</v>
      </c>
      <c r="S130" s="98">
        <v>0.18018233739096901</v>
      </c>
      <c r="T130" s="98">
        <v>0.20292164835645884</v>
      </c>
      <c r="U130" s="98">
        <v>0.20151709010268759</v>
      </c>
      <c r="V130" s="98">
        <v>0.22900043926968794</v>
      </c>
      <c r="W130" s="98">
        <v>0.19603977887276788</v>
      </c>
      <c r="X130" s="98">
        <v>0.24140201095475319</v>
      </c>
      <c r="Y130" s="98">
        <v>0.19617087834450686</v>
      </c>
      <c r="DA130" s="63" t="s">
        <v>1773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1.7117865525605305E-2</v>
      </c>
      <c r="F131" s="98">
        <v>1.9422090455268739E-2</v>
      </c>
      <c r="G131" s="98">
        <v>2.1803680023095181E-2</v>
      </c>
      <c r="H131" s="98">
        <v>2.8127723341733447E-2</v>
      </c>
      <c r="I131" s="98">
        <v>2.9468739284706488E-2</v>
      </c>
      <c r="J131" s="98">
        <v>3.0724856448229549E-2</v>
      </c>
      <c r="K131" s="98">
        <v>4.3324069616542081E-2</v>
      </c>
      <c r="L131" s="98">
        <v>6.6278610968413587E-2</v>
      </c>
      <c r="M131" s="98">
        <v>0.11526293396073295</v>
      </c>
      <c r="N131" s="98">
        <v>0.16169808356546603</v>
      </c>
      <c r="O131" s="98">
        <v>0.17926368856392169</v>
      </c>
      <c r="P131" s="98">
        <v>0.19840996300731134</v>
      </c>
      <c r="Q131" s="98">
        <v>0.21617743231648401</v>
      </c>
      <c r="R131" s="98">
        <v>0.24046870491678932</v>
      </c>
      <c r="S131" s="98">
        <v>0.2627703308050392</v>
      </c>
      <c r="T131" s="98">
        <v>0.28410296657222295</v>
      </c>
      <c r="U131" s="98">
        <v>0.28293730865528433</v>
      </c>
      <c r="V131" s="98">
        <v>0.29007385957306442</v>
      </c>
      <c r="W131" s="98">
        <v>0.30206594175573287</v>
      </c>
      <c r="X131" s="98">
        <v>0.3305089796174408</v>
      </c>
      <c r="Y131" s="98">
        <v>0.33240346029520668</v>
      </c>
      <c r="DA131" s="63" t="s">
        <v>1774</v>
      </c>
    </row>
    <row r="132" spans="1:105" ht="12" customHeight="1" x14ac:dyDescent="0.25">
      <c r="A132" s="121" t="s">
        <v>54</v>
      </c>
      <c r="B132" s="122">
        <v>2.2322587802764593</v>
      </c>
      <c r="C132" s="122">
        <v>2.1929722571610761</v>
      </c>
      <c r="D132" s="122">
        <v>1.9366915761779959</v>
      </c>
      <c r="E132" s="122">
        <v>1.7700072593679701</v>
      </c>
      <c r="F132" s="122">
        <v>1.5631882039301284</v>
      </c>
      <c r="G132" s="122">
        <v>1.2690487775094959</v>
      </c>
      <c r="H132" s="122">
        <v>1.1379599596124703</v>
      </c>
      <c r="I132" s="122">
        <v>0.8612380759038778</v>
      </c>
      <c r="J132" s="122">
        <v>0.81936198521357928</v>
      </c>
      <c r="K132" s="122">
        <v>0.80944736580370125</v>
      </c>
      <c r="L132" s="122">
        <v>0.87074479233292412</v>
      </c>
      <c r="M132" s="122">
        <v>1.0116222203044352</v>
      </c>
      <c r="N132" s="122">
        <v>1.4531440361281205</v>
      </c>
      <c r="O132" s="122">
        <v>1.594983310724609</v>
      </c>
      <c r="P132" s="122">
        <v>1.5586857891914294</v>
      </c>
      <c r="Q132" s="122">
        <v>1.7192101192164859</v>
      </c>
      <c r="R132" s="122">
        <v>1.8256962704085304</v>
      </c>
      <c r="S132" s="122">
        <v>1.8977500173357642</v>
      </c>
      <c r="T132" s="122">
        <v>1.9200494802304597</v>
      </c>
      <c r="U132" s="122">
        <v>1.867639699776966</v>
      </c>
      <c r="V132" s="122">
        <v>1.9938878777696856</v>
      </c>
      <c r="W132" s="122">
        <v>2.4147616900249642</v>
      </c>
      <c r="X132" s="122">
        <v>2.1225001494210165</v>
      </c>
      <c r="Y132" s="122">
        <v>2.1694693529234486</v>
      </c>
      <c r="DA132" s="130" t="s">
        <v>1775</v>
      </c>
    </row>
    <row r="133" spans="1:105" ht="12" customHeight="1" x14ac:dyDescent="0.25">
      <c r="A133" s="97" t="s">
        <v>50</v>
      </c>
      <c r="B133" s="98">
        <v>0.16923038802520848</v>
      </c>
      <c r="C133" s="98">
        <v>0.17815701856537039</v>
      </c>
      <c r="D133" s="98">
        <v>0.1431711415478687</v>
      </c>
      <c r="E133" s="98">
        <v>0.11783371152984493</v>
      </c>
      <c r="F133" s="98">
        <v>0.11253686788460811</v>
      </c>
      <c r="G133" s="98">
        <v>6.2755433076534806E-2</v>
      </c>
      <c r="H133" s="98">
        <v>5.0235678921440083E-2</v>
      </c>
      <c r="I133" s="98">
        <v>3.4646215328803062E-2</v>
      </c>
      <c r="J133" s="98">
        <v>2.2497918102420064E-2</v>
      </c>
      <c r="K133" s="98">
        <v>5.5619747139850255E-3</v>
      </c>
      <c r="L133" s="98">
        <v>1.9446328833101826E-2</v>
      </c>
      <c r="M133" s="98">
        <v>4.8914800030398324E-2</v>
      </c>
      <c r="N133" s="98">
        <v>8.9890727864991096E-2</v>
      </c>
      <c r="O133" s="98">
        <v>7.3361331153660184E-2</v>
      </c>
      <c r="P133" s="98">
        <v>0.11824947401797248</v>
      </c>
      <c r="Q133" s="98">
        <v>9.4968184688789495E-2</v>
      </c>
      <c r="R133" s="98">
        <v>6.5821279186836279E-2</v>
      </c>
      <c r="S133" s="98">
        <v>6.5678051200266846E-2</v>
      </c>
      <c r="T133" s="98">
        <v>8.0281792459068052E-2</v>
      </c>
      <c r="U133" s="98">
        <v>6.5570546000314645E-2</v>
      </c>
      <c r="V133" s="98">
        <v>7.1289111213610493E-2</v>
      </c>
      <c r="W133" s="98">
        <v>5.1206852832660597E-2</v>
      </c>
      <c r="X133" s="98">
        <v>3.8769953935515397E-2</v>
      </c>
      <c r="Y133" s="98">
        <v>4.0205414950383898E-2</v>
      </c>
      <c r="DA133" s="63" t="s">
        <v>1776</v>
      </c>
    </row>
    <row r="134" spans="1:105" ht="12" customHeight="1" x14ac:dyDescent="0.25">
      <c r="A134" s="109" t="s">
        <v>120</v>
      </c>
      <c r="B134" s="33">
        <v>2.0630283922512507</v>
      </c>
      <c r="C134" s="33">
        <v>2.0148152385957059</v>
      </c>
      <c r="D134" s="33">
        <v>1.7935204346301272</v>
      </c>
      <c r="E134" s="33">
        <v>1.6521735478381252</v>
      </c>
      <c r="F134" s="33">
        <v>1.4506513360455202</v>
      </c>
      <c r="G134" s="33">
        <v>1.2062933444329611</v>
      </c>
      <c r="H134" s="33">
        <v>1.0877242806910303</v>
      </c>
      <c r="I134" s="33">
        <v>0.82659186057507472</v>
      </c>
      <c r="J134" s="33">
        <v>0.7968640671111592</v>
      </c>
      <c r="K134" s="33">
        <v>0.80388539108971624</v>
      </c>
      <c r="L134" s="33">
        <v>0.8512984634998223</v>
      </c>
      <c r="M134" s="33">
        <v>0.96270742027403677</v>
      </c>
      <c r="N134" s="33">
        <v>1.3632533082631293</v>
      </c>
      <c r="O134" s="33">
        <v>1.5216219795709487</v>
      </c>
      <c r="P134" s="33">
        <v>1.4404363151734569</v>
      </c>
      <c r="Q134" s="33">
        <v>1.6242419345276964</v>
      </c>
      <c r="R134" s="33">
        <v>1.7598749912216942</v>
      </c>
      <c r="S134" s="33">
        <v>1.8320719661354974</v>
      </c>
      <c r="T134" s="33">
        <v>1.8397676877713918</v>
      </c>
      <c r="U134" s="33">
        <v>1.8020691537766513</v>
      </c>
      <c r="V134" s="33">
        <v>1.9225987665560751</v>
      </c>
      <c r="W134" s="33">
        <v>2.3635548371923036</v>
      </c>
      <c r="X134" s="33">
        <v>2.0837301954855012</v>
      </c>
      <c r="Y134" s="33">
        <v>2.1292639379730645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0.51001415415601781</v>
      </c>
      <c r="C136" s="119">
        <f t="shared" si="26"/>
        <v>0.50966200997598621</v>
      </c>
      <c r="D136" s="119">
        <f t="shared" si="26"/>
        <v>0.51213267819175678</v>
      </c>
      <c r="E136" s="119">
        <f t="shared" si="26"/>
        <v>0.51295296962762627</v>
      </c>
      <c r="F136" s="119">
        <f t="shared" si="26"/>
        <v>0.51084141526356464</v>
      </c>
      <c r="G136" s="119">
        <f t="shared" si="26"/>
        <v>0.51709406944841707</v>
      </c>
      <c r="H136" s="119">
        <f t="shared" si="26"/>
        <v>0.51464086800297426</v>
      </c>
      <c r="I136" s="119">
        <f t="shared" si="26"/>
        <v>0.51848825455422454</v>
      </c>
      <c r="J136" s="119">
        <f t="shared" si="26"/>
        <v>0.52413902834385606</v>
      </c>
      <c r="K136" s="119">
        <f t="shared" si="26"/>
        <v>0.56420342201798857</v>
      </c>
      <c r="L136" s="119">
        <f t="shared" si="26"/>
        <v>0.53917017183117288</v>
      </c>
      <c r="M136" s="119">
        <f t="shared" si="26"/>
        <v>0.57380835128408947</v>
      </c>
      <c r="N136" s="119">
        <f t="shared" si="26"/>
        <v>0.60641708673702188</v>
      </c>
      <c r="O136" s="119">
        <f t="shared" si="26"/>
        <v>0.63146355398559928</v>
      </c>
      <c r="P136" s="119">
        <f t="shared" si="26"/>
        <v>0.63666679083145927</v>
      </c>
      <c r="Q136" s="119">
        <f t="shared" si="26"/>
        <v>0.64348166119115613</v>
      </c>
      <c r="R136" s="119">
        <f t="shared" ref="R136:V136" si="27">IF(R117=0,"",R117/R98)</f>
        <v>0.6507859043360984</v>
      </c>
      <c r="S136" s="119">
        <f t="shared" si="27"/>
        <v>0.65790310170223942</v>
      </c>
      <c r="T136" s="119">
        <f t="shared" si="27"/>
        <v>0.66436444549717011</v>
      </c>
      <c r="U136" s="119">
        <f t="shared" si="27"/>
        <v>0.66981390947484531</v>
      </c>
      <c r="V136" s="119">
        <f t="shared" si="27"/>
        <v>0.67509705901536121</v>
      </c>
      <c r="W136" s="119">
        <f t="shared" ref="W136:Y136" si="28">IF(W117=0,"",W117/W98)</f>
        <v>0.68224810243042489</v>
      </c>
      <c r="X136" s="119">
        <f t="shared" si="28"/>
        <v>0.69214835721600776</v>
      </c>
      <c r="Y136" s="119">
        <f t="shared" si="28"/>
        <v>0.69701146363284849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0.48856549205558131</v>
      </c>
      <c r="C137" s="124">
        <f t="shared" si="29"/>
        <v>0.49129982748210288</v>
      </c>
      <c r="D137" s="124">
        <f t="shared" si="29"/>
        <v>0.49136892369616209</v>
      </c>
      <c r="E137" s="124">
        <f t="shared" si="29"/>
        <v>0.49150750630811951</v>
      </c>
      <c r="F137" s="124">
        <f t="shared" si="29"/>
        <v>0.49154264325354052</v>
      </c>
      <c r="G137" s="124">
        <f t="shared" si="29"/>
        <v>0.49158736863424252</v>
      </c>
      <c r="H137" s="124">
        <f t="shared" si="29"/>
        <v>0.49155293381344112</v>
      </c>
      <c r="I137" s="124">
        <f t="shared" si="29"/>
        <v>0.49135246608656696</v>
      </c>
      <c r="J137" s="124">
        <f t="shared" si="29"/>
        <v>0.49129713079118831</v>
      </c>
      <c r="K137" s="124">
        <f t="shared" si="29"/>
        <v>0.49292410578293555</v>
      </c>
      <c r="L137" s="124">
        <f t="shared" si="29"/>
        <v>0.51686792677044768</v>
      </c>
      <c r="M137" s="124">
        <f t="shared" si="29"/>
        <v>0.55689289140009102</v>
      </c>
      <c r="N137" s="124">
        <f t="shared" si="29"/>
        <v>0.59527788181951857</v>
      </c>
      <c r="O137" s="124">
        <f t="shared" si="29"/>
        <v>0.62036062983890505</v>
      </c>
      <c r="P137" s="124">
        <f t="shared" si="29"/>
        <v>0.6268593605987034</v>
      </c>
      <c r="Q137" s="124">
        <f t="shared" si="29"/>
        <v>0.63168305784079959</v>
      </c>
      <c r="R137" s="124">
        <f t="shared" ref="R137:V137" si="30">IF(R118=0,"",R118/R99)</f>
        <v>0.63945544291899326</v>
      </c>
      <c r="S137" s="124">
        <f t="shared" si="30"/>
        <v>0.6459027957607536</v>
      </c>
      <c r="T137" s="124">
        <f t="shared" si="30"/>
        <v>0.6518368115613008</v>
      </c>
      <c r="U137" s="124">
        <f t="shared" si="30"/>
        <v>0.65478870526423538</v>
      </c>
      <c r="V137" s="124">
        <f t="shared" si="30"/>
        <v>0.65879848728250989</v>
      </c>
      <c r="W137" s="124">
        <f t="shared" ref="W137:Y137" si="31">IF(W118=0,"",W118/W99)</f>
        <v>0.66540677173960383</v>
      </c>
      <c r="X137" s="124">
        <f t="shared" si="31"/>
        <v>0.67454484272156945</v>
      </c>
      <c r="Y137" s="124">
        <f t="shared" si="31"/>
        <v>0.68297032688720449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0.48321450056431792</v>
      </c>
      <c r="C138" s="111">
        <f t="shared" si="32"/>
        <v>0.48600662431234554</v>
      </c>
      <c r="D138" s="111">
        <f t="shared" si="32"/>
        <v>0.48625047929265641</v>
      </c>
      <c r="E138" s="111">
        <f t="shared" si="32"/>
        <v>0.48644262787705245</v>
      </c>
      <c r="F138" s="111">
        <f t="shared" si="32"/>
        <v>0.48658850975975576</v>
      </c>
      <c r="G138" s="111">
        <f t="shared" si="32"/>
        <v>0.4867267496650059</v>
      </c>
      <c r="H138" s="111">
        <f t="shared" si="32"/>
        <v>0.48672633055413317</v>
      </c>
      <c r="I138" s="111">
        <f t="shared" si="32"/>
        <v>0.48672615155453153</v>
      </c>
      <c r="J138" s="111">
        <f t="shared" si="32"/>
        <v>0.486727208004682</v>
      </c>
      <c r="K138" s="111">
        <f t="shared" si="32"/>
        <v>0.48838576185493943</v>
      </c>
      <c r="L138" s="111">
        <f t="shared" si="32"/>
        <v>0.51225494235369862</v>
      </c>
      <c r="M138" s="111">
        <f t="shared" si="32"/>
        <v>0.55258548301007304</v>
      </c>
      <c r="N138" s="111">
        <f t="shared" si="32"/>
        <v>0.59103376752267378</v>
      </c>
      <c r="O138" s="111">
        <f t="shared" si="32"/>
        <v>0.61621817006178525</v>
      </c>
      <c r="P138" s="111">
        <f t="shared" si="32"/>
        <v>0.62292124019331585</v>
      </c>
      <c r="Q138" s="111">
        <f t="shared" si="32"/>
        <v>0.6277218059621873</v>
      </c>
      <c r="R138" s="111">
        <f t="shared" ref="R138:V138" si="33">IF(R119=0,"",R119/R100)</f>
        <v>0.63550136187888284</v>
      </c>
      <c r="S138" s="111">
        <f t="shared" si="33"/>
        <v>0.64197038591896771</v>
      </c>
      <c r="T138" s="111">
        <f t="shared" si="33"/>
        <v>0.64797061545584211</v>
      </c>
      <c r="U138" s="111">
        <f t="shared" si="33"/>
        <v>0.65091977589066319</v>
      </c>
      <c r="V138" s="111">
        <f t="shared" si="33"/>
        <v>0.65493580193710366</v>
      </c>
      <c r="W138" s="111">
        <f t="shared" ref="W138:Y138" si="34">IF(W119=0,"",W119/W100)</f>
        <v>0.66160427458694149</v>
      </c>
      <c r="X138" s="111">
        <f t="shared" si="34"/>
        <v>0.67085262999656159</v>
      </c>
      <c r="Y138" s="111">
        <f t="shared" si="34"/>
        <v>0.67937868512489819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1.7452064463779666</v>
      </c>
      <c r="D140" s="124">
        <f t="shared" si="38"/>
        <v>1.8102631399083859</v>
      </c>
      <c r="E140" s="124">
        <f t="shared" si="38"/>
        <v>1.8714242182465475</v>
      </c>
      <c r="F140" s="124">
        <f t="shared" si="38"/>
        <v>1.933499121870345</v>
      </c>
      <c r="G140" s="124">
        <f t="shared" si="38"/>
        <v>2.0209804443358528</v>
      </c>
      <c r="H140" s="124">
        <f t="shared" si="38"/>
        <v>2.2129559606289932</v>
      </c>
      <c r="I140" s="124">
        <f t="shared" si="38"/>
        <v>2.3835384045896522</v>
      </c>
      <c r="J140" s="124">
        <f t="shared" si="38"/>
        <v>2.4191822909088492</v>
      </c>
      <c r="K140" s="124">
        <f t="shared" si="38"/>
        <v>2.5355356318629063</v>
      </c>
      <c r="L140" s="124">
        <f t="shared" si="38"/>
        <v>2.8555138197984773</v>
      </c>
      <c r="M140" s="124">
        <f t="shared" si="38"/>
        <v>3.1190700836348961</v>
      </c>
      <c r="N140" s="124">
        <f t="shared" si="38"/>
        <v>3.2492759546340002</v>
      </c>
      <c r="O140" s="124">
        <f t="shared" si="38"/>
        <v>3.3615004560863331</v>
      </c>
      <c r="P140" s="124">
        <f t="shared" si="38"/>
        <v>3.4424117052729728</v>
      </c>
      <c r="Q140" s="124">
        <f t="shared" si="38"/>
        <v>3.5026144174059675</v>
      </c>
      <c r="R140" s="124">
        <f t="shared" ref="R140:V140" si="39">IF(R121=0,"",R121/R102)</f>
        <v>3.5649978818519275</v>
      </c>
      <c r="S140" s="124">
        <f t="shared" si="39"/>
        <v>3.6178940712122576</v>
      </c>
      <c r="T140" s="124">
        <f t="shared" si="39"/>
        <v>3.6750580792518792</v>
      </c>
      <c r="U140" s="124">
        <f t="shared" si="39"/>
        <v>3.7264335199838805</v>
      </c>
      <c r="V140" s="124">
        <f t="shared" si="39"/>
        <v>3.7708694096015996</v>
      </c>
      <c r="W140" s="124">
        <f t="shared" ref="W140:Y140" si="40">IF(W121=0,"",W121/W102)</f>
        <v>3.8033925008577589</v>
      </c>
      <c r="X140" s="124">
        <f t="shared" si="40"/>
        <v>3.8236777255114851</v>
      </c>
      <c r="Y140" s="124">
        <f t="shared" si="40"/>
        <v>3.8429617435512151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1.7452064463779666</v>
      </c>
      <c r="D141" s="111">
        <f t="shared" si="41"/>
        <v>1.8102631399083859</v>
      </c>
      <c r="E141" s="111">
        <f t="shared" si="41"/>
        <v>1.8714242182465475</v>
      </c>
      <c r="F141" s="111">
        <f t="shared" si="41"/>
        <v>1.933499121870345</v>
      </c>
      <c r="G141" s="111">
        <f t="shared" si="41"/>
        <v>2.0209804443358528</v>
      </c>
      <c r="H141" s="111">
        <f t="shared" si="41"/>
        <v>2.2129559606289932</v>
      </c>
      <c r="I141" s="111">
        <f t="shared" si="41"/>
        <v>2.3835384045896522</v>
      </c>
      <c r="J141" s="111">
        <f t="shared" si="41"/>
        <v>2.4191822909088492</v>
      </c>
      <c r="K141" s="111">
        <f t="shared" si="41"/>
        <v>2.5355356318629063</v>
      </c>
      <c r="L141" s="111">
        <f t="shared" si="41"/>
        <v>2.8555138197984773</v>
      </c>
      <c r="M141" s="111">
        <f t="shared" si="41"/>
        <v>3.1190700836348961</v>
      </c>
      <c r="N141" s="111">
        <f t="shared" si="41"/>
        <v>3.2492759546340002</v>
      </c>
      <c r="O141" s="111">
        <f t="shared" si="41"/>
        <v>3.3615004560863331</v>
      </c>
      <c r="P141" s="111">
        <f t="shared" si="41"/>
        <v>3.4424117052729728</v>
      </c>
      <c r="Q141" s="111">
        <f t="shared" si="41"/>
        <v>3.5026144174059675</v>
      </c>
      <c r="R141" s="111">
        <f t="shared" ref="R141:V141" si="42">IF(R122=0,"",R122/R103)</f>
        <v>3.5649978818519275</v>
      </c>
      <c r="S141" s="111">
        <f t="shared" si="42"/>
        <v>3.6178940712122576</v>
      </c>
      <c r="T141" s="111">
        <f t="shared" si="42"/>
        <v>3.6750580792518792</v>
      </c>
      <c r="U141" s="111">
        <f t="shared" si="42"/>
        <v>3.7264335199838805</v>
      </c>
      <c r="V141" s="111">
        <f t="shared" si="42"/>
        <v>3.7708694096015996</v>
      </c>
      <c r="W141" s="111">
        <f t="shared" ref="W141:Y141" si="43">IF(W122=0,"",W122/W103)</f>
        <v>3.8033925008577589</v>
      </c>
      <c r="X141" s="111">
        <f t="shared" si="43"/>
        <v>3.8236777255114851</v>
      </c>
      <c r="Y141" s="111">
        <f t="shared" si="43"/>
        <v>3.8429617435512151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0.58825881131731028</v>
      </c>
      <c r="C142" s="124">
        <f t="shared" si="44"/>
        <v>0.5907001508042683</v>
      </c>
      <c r="D142" s="124">
        <f t="shared" si="44"/>
        <v>0.59211650037760988</v>
      </c>
      <c r="E142" s="124">
        <f t="shared" si="44"/>
        <v>0.59524469672565838</v>
      </c>
      <c r="F142" s="124">
        <f t="shared" si="44"/>
        <v>0.59868433364538809</v>
      </c>
      <c r="G142" s="124">
        <f t="shared" si="44"/>
        <v>0.60266676303603961</v>
      </c>
      <c r="H142" s="124">
        <f t="shared" si="44"/>
        <v>0.61042931884715335</v>
      </c>
      <c r="I142" s="124">
        <f t="shared" si="44"/>
        <v>0.61508299173386105</v>
      </c>
      <c r="J142" s="124">
        <f t="shared" si="44"/>
        <v>0.61665687375997558</v>
      </c>
      <c r="K142" s="124">
        <f t="shared" si="44"/>
        <v>0.62174395110907787</v>
      </c>
      <c r="L142" s="124">
        <f t="shared" si="44"/>
        <v>0.62819766173685609</v>
      </c>
      <c r="M142" s="124">
        <f t="shared" si="44"/>
        <v>0.63873664331822988</v>
      </c>
      <c r="N142" s="124">
        <f t="shared" si="44"/>
        <v>0.6472031766220625</v>
      </c>
      <c r="O142" s="124">
        <f t="shared" si="44"/>
        <v>0.6536926307035128</v>
      </c>
      <c r="P142" s="124">
        <f t="shared" si="44"/>
        <v>0.65737433219005015</v>
      </c>
      <c r="Q142" s="124">
        <f t="shared" si="44"/>
        <v>0.66245780986500324</v>
      </c>
      <c r="R142" s="124">
        <f t="shared" ref="R142:V142" si="45">IF(R123=0,"",R123/R104)</f>
        <v>0.67120339966843001</v>
      </c>
      <c r="S142" s="124">
        <f t="shared" si="45"/>
        <v>0.68211787221869347</v>
      </c>
      <c r="T142" s="124">
        <f t="shared" si="45"/>
        <v>0.69878125935661184</v>
      </c>
      <c r="U142" s="124">
        <f t="shared" si="45"/>
        <v>0.7162035502997649</v>
      </c>
      <c r="V142" s="124">
        <f t="shared" si="45"/>
        <v>0.73196649148515269</v>
      </c>
      <c r="W142" s="124">
        <f t="shared" ref="W142:Y142" si="46">IF(W123=0,"",W123/W104)</f>
        <v>0.7442988512132338</v>
      </c>
      <c r="X142" s="124">
        <f t="shared" si="46"/>
        <v>0.75472290955285071</v>
      </c>
      <c r="Y142" s="124">
        <f t="shared" si="46"/>
        <v>0.76562605870084521</v>
      </c>
      <c r="DA142" s="130" t="s">
        <v>1934</v>
      </c>
    </row>
    <row r="143" spans="1:105" ht="12" customHeight="1" x14ac:dyDescent="0.25">
      <c r="A143" s="97" t="s">
        <v>141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0.58825881131731028</v>
      </c>
      <c r="C147" s="112">
        <f t="shared" si="59"/>
        <v>0.5907001508042683</v>
      </c>
      <c r="D147" s="112">
        <f t="shared" si="59"/>
        <v>0.59211650037760988</v>
      </c>
      <c r="E147" s="112">
        <f t="shared" si="59"/>
        <v>0.59406008696146761</v>
      </c>
      <c r="F147" s="112">
        <f t="shared" si="59"/>
        <v>0.59716304331060777</v>
      </c>
      <c r="G147" s="112">
        <f t="shared" si="59"/>
        <v>0.60061042345855375</v>
      </c>
      <c r="H147" s="112">
        <f t="shared" si="59"/>
        <v>0.60743506333186037</v>
      </c>
      <c r="I147" s="112">
        <f t="shared" si="59"/>
        <v>0.61122808572647536</v>
      </c>
      <c r="J147" s="112">
        <f t="shared" si="59"/>
        <v>0.61211906452766951</v>
      </c>
      <c r="K147" s="112">
        <f t="shared" si="59"/>
        <v>0.61478506225157881</v>
      </c>
      <c r="L147" s="112">
        <f t="shared" si="59"/>
        <v>0.61784913360890825</v>
      </c>
      <c r="M147" s="112">
        <f t="shared" si="59"/>
        <v>0.6236241200749939</v>
      </c>
      <c r="N147" s="112">
        <f t="shared" si="59"/>
        <v>0.63128667857055698</v>
      </c>
      <c r="O147" s="112">
        <f t="shared" si="59"/>
        <v>0.63754084014668133</v>
      </c>
      <c r="P147" s="112">
        <f t="shared" si="59"/>
        <v>0.64190648998439614</v>
      </c>
      <c r="Q147" s="112">
        <f t="shared" si="59"/>
        <v>0.64655533812467048</v>
      </c>
      <c r="R147" s="112">
        <f t="shared" ref="R147:V147" si="60">IF(R128=0,"",R128/R109)</f>
        <v>0.65517368962998535</v>
      </c>
      <c r="S147" s="112">
        <f t="shared" si="60"/>
        <v>0.66647131746035004</v>
      </c>
      <c r="T147" s="112">
        <f t="shared" si="60"/>
        <v>0.68311274747257444</v>
      </c>
      <c r="U147" s="112">
        <f t="shared" si="60"/>
        <v>0.70113477868658158</v>
      </c>
      <c r="V147" s="112">
        <f t="shared" si="60"/>
        <v>0.71818808327990857</v>
      </c>
      <c r="W147" s="112">
        <f t="shared" ref="W147:Y147" si="61">IF(W128=0,"",W128/W109)</f>
        <v>0.72957693002264756</v>
      </c>
      <c r="X147" s="112">
        <f t="shared" si="61"/>
        <v>0.73873513616727304</v>
      </c>
      <c r="Y147" s="112">
        <f t="shared" si="61"/>
        <v>0.74783530573667079</v>
      </c>
      <c r="DA147" s="131" t="s">
        <v>1939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0.76193776019779513</v>
      </c>
      <c r="F148" s="113">
        <f t="shared" si="62"/>
        <v>0.76080792874428316</v>
      </c>
      <c r="G148" s="113">
        <f t="shared" si="62"/>
        <v>0.76719411741494148</v>
      </c>
      <c r="H148" s="113">
        <f t="shared" si="62"/>
        <v>0.76006065034839987</v>
      </c>
      <c r="I148" s="113">
        <f t="shared" si="62"/>
        <v>0.76341759115080199</v>
      </c>
      <c r="J148" s="113">
        <f t="shared" si="62"/>
        <v>0.76760095085485924</v>
      </c>
      <c r="K148" s="113">
        <f t="shared" si="62"/>
        <v>0.76744012250771432</v>
      </c>
      <c r="L148" s="113">
        <f t="shared" si="62"/>
        <v>0.77448473482016833</v>
      </c>
      <c r="M148" s="113">
        <f t="shared" si="62"/>
        <v>0.79708341614662159</v>
      </c>
      <c r="N148" s="113">
        <f t="shared" si="62"/>
        <v>0.80487140759643261</v>
      </c>
      <c r="O148" s="113">
        <f t="shared" si="62"/>
        <v>0.81174865894538406</v>
      </c>
      <c r="P148" s="113">
        <f t="shared" si="62"/>
        <v>0.80488560722376545</v>
      </c>
      <c r="Q148" s="113">
        <f t="shared" si="62"/>
        <v>0.81760547243943293</v>
      </c>
      <c r="R148" s="113">
        <f t="shared" ref="R148:V148" si="63">IF(R129=0,"",R129/R110)</f>
        <v>0.82777794477448696</v>
      </c>
      <c r="S148" s="113">
        <f t="shared" si="63"/>
        <v>0.83127184565063372</v>
      </c>
      <c r="T148" s="113">
        <f t="shared" si="63"/>
        <v>0.84014852631247561</v>
      </c>
      <c r="U148" s="113">
        <f t="shared" si="63"/>
        <v>0.85110307876494951</v>
      </c>
      <c r="V148" s="113">
        <f t="shared" si="63"/>
        <v>0.85257732536040343</v>
      </c>
      <c r="W148" s="113">
        <f t="shared" ref="W148:Y148" si="64">IF(W129=0,"",W129/W110)</f>
        <v>0.87231841694274204</v>
      </c>
      <c r="X148" s="113">
        <f t="shared" si="64"/>
        <v>0.87232870118485173</v>
      </c>
      <c r="Y148" s="113">
        <f t="shared" si="64"/>
        <v>0.89089357192213192</v>
      </c>
      <c r="DA148" s="132" t="s">
        <v>1940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0.60982254969743754</v>
      </c>
      <c r="F149" s="111">
        <f t="shared" si="65"/>
        <v>0.61004568787269464</v>
      </c>
      <c r="G149" s="111">
        <f t="shared" si="65"/>
        <v>0.61028214469563646</v>
      </c>
      <c r="H149" s="111">
        <f t="shared" si="65"/>
        <v>0.61147115515598949</v>
      </c>
      <c r="I149" s="111">
        <f t="shared" si="65"/>
        <v>0.61216086568622174</v>
      </c>
      <c r="J149" s="111">
        <f t="shared" si="65"/>
        <v>0.61321209796340015</v>
      </c>
      <c r="K149" s="111">
        <f t="shared" si="65"/>
        <v>0.61683573548257076</v>
      </c>
      <c r="L149" s="111">
        <f t="shared" si="65"/>
        <v>0.62089482805601692</v>
      </c>
      <c r="M149" s="111">
        <f t="shared" si="65"/>
        <v>0.6264680562936128</v>
      </c>
      <c r="N149" s="111">
        <f t="shared" si="65"/>
        <v>0.63152282974694263</v>
      </c>
      <c r="O149" s="111">
        <f t="shared" si="65"/>
        <v>0.63587947400873268</v>
      </c>
      <c r="P149" s="111">
        <f t="shared" si="65"/>
        <v>0.6408443329275828</v>
      </c>
      <c r="Q149" s="111">
        <f t="shared" si="65"/>
        <v>0.64511387971861711</v>
      </c>
      <c r="R149" s="111">
        <f t="shared" ref="R149:V149" si="66">IF(R130=0,"",R130/R111)</f>
        <v>0.65424747951683015</v>
      </c>
      <c r="S149" s="111">
        <f t="shared" si="66"/>
        <v>0.66711700969171772</v>
      </c>
      <c r="T149" s="111">
        <f t="shared" si="66"/>
        <v>0.68650688768013657</v>
      </c>
      <c r="U149" s="111">
        <f t="shared" si="66"/>
        <v>0.70393976697036165</v>
      </c>
      <c r="V149" s="111">
        <f t="shared" si="66"/>
        <v>0.71841984719426966</v>
      </c>
      <c r="W149" s="111">
        <f t="shared" ref="W149:Y149" si="67">IF(W130=0,"",W130/W111)</f>
        <v>0.72891411612539803</v>
      </c>
      <c r="X149" s="111">
        <f t="shared" si="67"/>
        <v>0.74253526235775602</v>
      </c>
      <c r="Y149" s="111">
        <f t="shared" si="67"/>
        <v>0.75188738348697537</v>
      </c>
      <c r="DA149" s="63" t="s">
        <v>1941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0.71218035170408067</v>
      </c>
      <c r="C151" s="124">
        <f t="shared" si="71"/>
        <v>0.71265847839112917</v>
      </c>
      <c r="D151" s="124">
        <f t="shared" si="71"/>
        <v>0.71508961987856323</v>
      </c>
      <c r="E151" s="124">
        <f t="shared" si="71"/>
        <v>0.71801211594735503</v>
      </c>
      <c r="F151" s="124">
        <f t="shared" si="71"/>
        <v>0.71899286455486411</v>
      </c>
      <c r="G151" s="124">
        <f t="shared" si="71"/>
        <v>0.72611373974215565</v>
      </c>
      <c r="H151" s="124">
        <f t="shared" si="71"/>
        <v>0.73194480905619919</v>
      </c>
      <c r="I151" s="124">
        <f t="shared" si="71"/>
        <v>0.73537929445878059</v>
      </c>
      <c r="J151" s="124">
        <f t="shared" si="71"/>
        <v>0.73892358449338558</v>
      </c>
      <c r="K151" s="124">
        <f t="shared" si="71"/>
        <v>0.7456673001569033</v>
      </c>
      <c r="L151" s="124">
        <f t="shared" si="71"/>
        <v>0.74451858045999697</v>
      </c>
      <c r="M151" s="124">
        <f t="shared" si="71"/>
        <v>0.74217744215027515</v>
      </c>
      <c r="N151" s="124">
        <f t="shared" si="71"/>
        <v>0.74264011332535729</v>
      </c>
      <c r="O151" s="124">
        <f t="shared" si="71"/>
        <v>0.74889924231825977</v>
      </c>
      <c r="P151" s="124">
        <f t="shared" si="71"/>
        <v>0.74353605555304847</v>
      </c>
      <c r="Q151" s="124">
        <f t="shared" si="71"/>
        <v>0.75037038269561718</v>
      </c>
      <c r="R151" s="124">
        <f t="shared" ref="R151:V151" si="72">IF(R132=0,"",R132/R113)</f>
        <v>0.7598284836426068</v>
      </c>
      <c r="S151" s="124">
        <f t="shared" si="72"/>
        <v>0.76760784077124866</v>
      </c>
      <c r="T151" s="124">
        <f t="shared" si="72"/>
        <v>0.77826122882870119</v>
      </c>
      <c r="U151" s="124">
        <f t="shared" si="72"/>
        <v>0.79452784565445134</v>
      </c>
      <c r="V151" s="124">
        <f t="shared" si="72"/>
        <v>0.8091291453122833</v>
      </c>
      <c r="W151" s="124">
        <f t="shared" ref="W151:Y151" si="73">IF(W132=0,"",W132/W113)</f>
        <v>0.82533484030705462</v>
      </c>
      <c r="X151" s="124">
        <f t="shared" si="73"/>
        <v>0.83675670884825848</v>
      </c>
      <c r="Y151" s="124">
        <f t="shared" si="73"/>
        <v>0.84612491879007379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0.56373029697869081</v>
      </c>
      <c r="C152" s="111">
        <f t="shared" si="74"/>
        <v>0.56453082035766744</v>
      </c>
      <c r="D152" s="111">
        <f t="shared" si="74"/>
        <v>0.56481223970735528</v>
      </c>
      <c r="E152" s="111">
        <f t="shared" si="74"/>
        <v>0.56521960350913547</v>
      </c>
      <c r="F152" s="111">
        <f t="shared" si="74"/>
        <v>0.56595244385887822</v>
      </c>
      <c r="G152" s="111">
        <f t="shared" si="74"/>
        <v>0.56680314768670204</v>
      </c>
      <c r="H152" s="111">
        <f t="shared" si="74"/>
        <v>0.56931848533372731</v>
      </c>
      <c r="I152" s="111">
        <f t="shared" si="74"/>
        <v>0.57119853429565248</v>
      </c>
      <c r="J152" s="111">
        <f t="shared" si="74"/>
        <v>0.57149916646133514</v>
      </c>
      <c r="K152" s="111">
        <f t="shared" si="74"/>
        <v>0.57279744375170982</v>
      </c>
      <c r="L152" s="111">
        <f t="shared" si="74"/>
        <v>0.5736553468345944</v>
      </c>
      <c r="M152" s="111">
        <f t="shared" si="74"/>
        <v>0.57500891285903277</v>
      </c>
      <c r="N152" s="111">
        <f t="shared" si="74"/>
        <v>0.57560251902030424</v>
      </c>
      <c r="O152" s="111">
        <f t="shared" si="74"/>
        <v>0.57577364707276779</v>
      </c>
      <c r="P152" s="111">
        <f t="shared" si="74"/>
        <v>0.57585086615984438</v>
      </c>
      <c r="Q152" s="111">
        <f t="shared" si="74"/>
        <v>0.57590949975598116</v>
      </c>
      <c r="R152" s="111">
        <f t="shared" ref="R152:V152" si="75">IF(R133=0,"",R133/R114)</f>
        <v>0.57595331732667043</v>
      </c>
      <c r="S152" s="111">
        <f t="shared" si="75"/>
        <v>0.57715722105707656</v>
      </c>
      <c r="T152" s="111">
        <f t="shared" si="75"/>
        <v>0.58149213758885376</v>
      </c>
      <c r="U152" s="111">
        <f t="shared" si="75"/>
        <v>0.58778739764715537</v>
      </c>
      <c r="V152" s="111">
        <f t="shared" si="75"/>
        <v>0.59449496088114728</v>
      </c>
      <c r="W152" s="111">
        <f t="shared" ref="W152:Y152" si="76">IF(W133=0,"",W133/W114)</f>
        <v>0.59705630949584276</v>
      </c>
      <c r="X152" s="111">
        <f t="shared" si="76"/>
        <v>0.59877020833233052</v>
      </c>
      <c r="Y152" s="111">
        <f t="shared" si="76"/>
        <v>0.59953659773229351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0.72790410791098592</v>
      </c>
      <c r="C153" s="45">
        <f t="shared" si="77"/>
        <v>0.729585973011461</v>
      </c>
      <c r="D153" s="45">
        <f t="shared" si="77"/>
        <v>0.73060714982886177</v>
      </c>
      <c r="E153" s="45">
        <f t="shared" si="77"/>
        <v>0.73212726039274756</v>
      </c>
      <c r="F153" s="45">
        <f t="shared" si="77"/>
        <v>0.73439886802911547</v>
      </c>
      <c r="G153" s="45">
        <f t="shared" si="77"/>
        <v>0.73688862490173701</v>
      </c>
      <c r="H153" s="45">
        <f t="shared" si="77"/>
        <v>0.74173012677379335</v>
      </c>
      <c r="I153" s="45">
        <f t="shared" si="77"/>
        <v>0.74434687368319552</v>
      </c>
      <c r="J153" s="45">
        <f t="shared" si="77"/>
        <v>0.74508623908873106</v>
      </c>
      <c r="K153" s="45">
        <f t="shared" si="77"/>
        <v>0.74722759248954229</v>
      </c>
      <c r="L153" s="45">
        <f t="shared" si="77"/>
        <v>0.74961885853239385</v>
      </c>
      <c r="M153" s="45">
        <f t="shared" si="77"/>
        <v>0.7533049193191238</v>
      </c>
      <c r="N153" s="45">
        <f t="shared" si="77"/>
        <v>0.757127800861367</v>
      </c>
      <c r="O153" s="45">
        <f t="shared" si="77"/>
        <v>0.75991552942412977</v>
      </c>
      <c r="P153" s="45">
        <f t="shared" si="77"/>
        <v>0.76174563051056332</v>
      </c>
      <c r="Q153" s="45">
        <f t="shared" si="77"/>
        <v>0.76390070532501209</v>
      </c>
      <c r="R153" s="45">
        <f t="shared" ref="R153:V153" si="78">IF(R134=0,"",R134/R115)</f>
        <v>0.76901081028562834</v>
      </c>
      <c r="S153" s="45">
        <f t="shared" si="78"/>
        <v>0.7767969517747102</v>
      </c>
      <c r="T153" s="45">
        <f t="shared" si="78"/>
        <v>0.78992538094149578</v>
      </c>
      <c r="U153" s="45">
        <f t="shared" si="78"/>
        <v>0.80482804502968153</v>
      </c>
      <c r="V153" s="45">
        <f t="shared" si="78"/>
        <v>0.82010798122012185</v>
      </c>
      <c r="W153" s="45">
        <f t="shared" ref="W153:Y153" si="79">IF(W134=0,"",W134/W115)</f>
        <v>0.83222857878792289</v>
      </c>
      <c r="X153" s="45">
        <f t="shared" si="79"/>
        <v>0.84299073674204972</v>
      </c>
      <c r="Y153" s="45">
        <f t="shared" si="79"/>
        <v>0.85274757710124072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153.67334541969265</v>
      </c>
      <c r="C155" s="117">
        <f t="shared" si="80"/>
        <v>179.54093570020927</v>
      </c>
      <c r="D155" s="117">
        <f t="shared" si="80"/>
        <v>139.83992989093403</v>
      </c>
      <c r="E155" s="117">
        <f t="shared" si="80"/>
        <v>125.78401438526886</v>
      </c>
      <c r="F155" s="117">
        <f t="shared" si="80"/>
        <v>127.05643211978577</v>
      </c>
      <c r="G155" s="117">
        <f t="shared" si="80"/>
        <v>76.775616248139613</v>
      </c>
      <c r="H155" s="117">
        <f t="shared" si="80"/>
        <v>79.686710720962978</v>
      </c>
      <c r="I155" s="117">
        <f t="shared" si="80"/>
        <v>52.738257498159683</v>
      </c>
      <c r="J155" s="117">
        <f t="shared" si="80"/>
        <v>38.734504558595319</v>
      </c>
      <c r="K155" s="117">
        <f t="shared" si="80"/>
        <v>12.435000989017931</v>
      </c>
      <c r="L155" s="117">
        <f t="shared" si="80"/>
        <v>54.518947905076999</v>
      </c>
      <c r="M155" s="117">
        <f t="shared" si="80"/>
        <v>66.108828499808169</v>
      </c>
      <c r="N155" s="117">
        <f t="shared" si="80"/>
        <v>103.80200125498102</v>
      </c>
      <c r="O155" s="117">
        <f t="shared" si="80"/>
        <v>90.618286570460413</v>
      </c>
      <c r="P155" s="117">
        <f t="shared" si="80"/>
        <v>99.212151234583629</v>
      </c>
      <c r="Q155" s="117">
        <f t="shared" si="80"/>
        <v>99.931803463551006</v>
      </c>
      <c r="R155" s="117">
        <f t="shared" ref="R155:V155" si="81">R156+R159+R161+R170</f>
        <v>111.6768012743989</v>
      </c>
      <c r="S155" s="117">
        <f t="shared" si="81"/>
        <v>112.05691752567553</v>
      </c>
      <c r="T155" s="117">
        <f t="shared" si="81"/>
        <v>126.61413585113388</v>
      </c>
      <c r="U155" s="117">
        <f t="shared" si="81"/>
        <v>116.90688309036156</v>
      </c>
      <c r="V155" s="117">
        <f t="shared" si="81"/>
        <v>122.19120769897626</v>
      </c>
      <c r="W155" s="117">
        <f t="shared" ref="W155:Y155" si="82">W156+W159+W161+W170</f>
        <v>133.41045159824262</v>
      </c>
      <c r="X155" s="117">
        <f t="shared" si="82"/>
        <v>121.77745501419044</v>
      </c>
      <c r="Y155" s="117">
        <f t="shared" si="82"/>
        <v>151.83130217815656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152.88026258736554</v>
      </c>
      <c r="C156" s="122">
        <f t="shared" si="83"/>
        <v>178.70720296465251</v>
      </c>
      <c r="D156" s="122">
        <f t="shared" si="83"/>
        <v>139.17025662313452</v>
      </c>
      <c r="E156" s="122">
        <f t="shared" si="83"/>
        <v>125.23325245165293</v>
      </c>
      <c r="F156" s="122">
        <f t="shared" si="83"/>
        <v>126.53110906762144</v>
      </c>
      <c r="G156" s="122">
        <f t="shared" si="83"/>
        <v>76.483113027466089</v>
      </c>
      <c r="H156" s="122">
        <f t="shared" si="83"/>
        <v>79.453596608775086</v>
      </c>
      <c r="I156" s="122">
        <f t="shared" si="83"/>
        <v>52.578014046693994</v>
      </c>
      <c r="J156" s="122">
        <f t="shared" si="83"/>
        <v>38.630503369470929</v>
      </c>
      <c r="K156" s="122">
        <f t="shared" si="83"/>
        <v>12.409347909124675</v>
      </c>
      <c r="L156" s="122">
        <f t="shared" si="83"/>
        <v>54.429391190239677</v>
      </c>
      <c r="M156" s="122">
        <f t="shared" si="83"/>
        <v>65.884090101849054</v>
      </c>
      <c r="N156" s="122">
        <f t="shared" si="83"/>
        <v>103.38942542132855</v>
      </c>
      <c r="O156" s="122">
        <f t="shared" si="83"/>
        <v>90.281676585600351</v>
      </c>
      <c r="P156" s="122">
        <f t="shared" si="83"/>
        <v>98.66964995364134</v>
      </c>
      <c r="Q156" s="122">
        <f t="shared" si="83"/>
        <v>99.496155719999933</v>
      </c>
      <c r="R156" s="122">
        <f t="shared" ref="R156:V156" si="84">SUM(R157:R158)</f>
        <v>111.37488216000004</v>
      </c>
      <c r="S156" s="122">
        <f t="shared" si="84"/>
        <v>111.75628380000006</v>
      </c>
      <c r="T156" s="122">
        <f t="shared" si="84"/>
        <v>126.24939468000005</v>
      </c>
      <c r="U156" s="122">
        <f t="shared" si="84"/>
        <v>116.61216954000015</v>
      </c>
      <c r="V156" s="122">
        <f t="shared" si="84"/>
        <v>121.87440666000018</v>
      </c>
      <c r="W156" s="122">
        <f t="shared" ref="W156:Y156" si="85">SUM(W157:W158)</f>
        <v>133.18387014000004</v>
      </c>
      <c r="X156" s="122">
        <f t="shared" si="85"/>
        <v>121.60639572000001</v>
      </c>
      <c r="Y156" s="122">
        <f t="shared" si="85"/>
        <v>151.65413616000009</v>
      </c>
      <c r="DA156" s="130" t="s">
        <v>2097</v>
      </c>
    </row>
    <row r="157" spans="1:105" ht="12" customHeight="1" x14ac:dyDescent="0.25">
      <c r="A157" s="97" t="s">
        <v>74</v>
      </c>
      <c r="B157" s="98">
        <v>152.88026258736554</v>
      </c>
      <c r="C157" s="98">
        <v>178.70720296465251</v>
      </c>
      <c r="D157" s="98">
        <v>139.17025662313452</v>
      </c>
      <c r="E157" s="98">
        <v>125.23325245165293</v>
      </c>
      <c r="F157" s="98">
        <v>126.53110906762144</v>
      </c>
      <c r="G157" s="98">
        <v>76.483113027466089</v>
      </c>
      <c r="H157" s="98">
        <v>79.453596608775086</v>
      </c>
      <c r="I157" s="98">
        <v>52.578014046693994</v>
      </c>
      <c r="J157" s="98">
        <v>38.630503369470929</v>
      </c>
      <c r="K157" s="98">
        <v>12.409347909124675</v>
      </c>
      <c r="L157" s="98">
        <v>54.429391190239677</v>
      </c>
      <c r="M157" s="98">
        <v>65.884090101849054</v>
      </c>
      <c r="N157" s="98">
        <v>103.38942542132855</v>
      </c>
      <c r="O157" s="98">
        <v>90.281676585600351</v>
      </c>
      <c r="P157" s="98">
        <v>98.66964995364134</v>
      </c>
      <c r="Q157" s="98">
        <v>99.496155719999933</v>
      </c>
      <c r="R157" s="98">
        <v>111.37488216000004</v>
      </c>
      <c r="S157" s="98">
        <v>111.75628380000006</v>
      </c>
      <c r="T157" s="98">
        <v>126.24939468000005</v>
      </c>
      <c r="U157" s="98">
        <v>116.61216954000015</v>
      </c>
      <c r="V157" s="98">
        <v>121.87440666000018</v>
      </c>
      <c r="W157" s="98">
        <v>133.18387014000004</v>
      </c>
      <c r="X157" s="98">
        <v>121.60639572000001</v>
      </c>
      <c r="Y157" s="98">
        <v>151.65413616000009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2102</v>
      </c>
    </row>
    <row r="162" spans="1:105" ht="12" customHeight="1" x14ac:dyDescent="0.25">
      <c r="A162" s="97" t="s">
        <v>141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0.79308283232711896</v>
      </c>
      <c r="C170" s="122">
        <v>0.83373273555677785</v>
      </c>
      <c r="D170" s="122">
        <v>0.66967326779950365</v>
      </c>
      <c r="E170" s="122">
        <v>0.55076193361592996</v>
      </c>
      <c r="F170" s="122">
        <v>0.52532305216432373</v>
      </c>
      <c r="G170" s="122">
        <v>0.29250322067352413</v>
      </c>
      <c r="H170" s="122">
        <v>0.23311411218789344</v>
      </c>
      <c r="I170" s="122">
        <v>0.16024345146568747</v>
      </c>
      <c r="J170" s="122">
        <v>0.10400118912438724</v>
      </c>
      <c r="K170" s="122">
        <v>2.5653079893255947E-2</v>
      </c>
      <c r="L170" s="122">
        <v>8.9556714837320223E-2</v>
      </c>
      <c r="M170" s="122">
        <v>0.22473839795910991</v>
      </c>
      <c r="N170" s="122">
        <v>0.41257583365247458</v>
      </c>
      <c r="O170" s="122">
        <v>0.33660998486005878</v>
      </c>
      <c r="P170" s="122">
        <v>0.54250128094228556</v>
      </c>
      <c r="Q170" s="122">
        <v>0.4356477435510725</v>
      </c>
      <c r="R170" s="122">
        <v>0.3019191143988541</v>
      </c>
      <c r="S170" s="122">
        <v>0.30063372567547036</v>
      </c>
      <c r="T170" s="122">
        <v>0.36474117113382892</v>
      </c>
      <c r="U170" s="122">
        <v>0.29471355036141178</v>
      </c>
      <c r="V170" s="122">
        <v>0.31680103897607775</v>
      </c>
      <c r="W170" s="122">
        <v>0.22658145824258355</v>
      </c>
      <c r="X170" s="122">
        <v>0.1710592941904267</v>
      </c>
      <c r="Y170" s="122">
        <v>0.17716601815646152</v>
      </c>
      <c r="DA170" s="130" t="s">
        <v>2111</v>
      </c>
    </row>
    <row r="171" spans="1:105" ht="12" customHeight="1" x14ac:dyDescent="0.25">
      <c r="A171" s="97" t="s">
        <v>50</v>
      </c>
      <c r="B171" s="98">
        <v>0.79308283232711896</v>
      </c>
      <c r="C171" s="98">
        <v>0.83373273555677785</v>
      </c>
      <c r="D171" s="98">
        <v>0.66967326779950365</v>
      </c>
      <c r="E171" s="98">
        <v>0.55076193361592996</v>
      </c>
      <c r="F171" s="98">
        <v>0.52532305216432373</v>
      </c>
      <c r="G171" s="98">
        <v>0.29250322067352413</v>
      </c>
      <c r="H171" s="98">
        <v>0.23311411218789344</v>
      </c>
      <c r="I171" s="98">
        <v>0.16024345146568747</v>
      </c>
      <c r="J171" s="98">
        <v>0.10400118912438724</v>
      </c>
      <c r="K171" s="98">
        <v>2.5653079893255947E-2</v>
      </c>
      <c r="L171" s="98">
        <v>8.9556714837320223E-2</v>
      </c>
      <c r="M171" s="98">
        <v>0.22473839795910991</v>
      </c>
      <c r="N171" s="98">
        <v>0.41257583365247458</v>
      </c>
      <c r="O171" s="98">
        <v>0.33660998486005878</v>
      </c>
      <c r="P171" s="98">
        <v>0.54250128094228556</v>
      </c>
      <c r="Q171" s="98">
        <v>0.4356477435510725</v>
      </c>
      <c r="R171" s="98">
        <v>0.3019191143988541</v>
      </c>
      <c r="S171" s="98">
        <v>0.30063372567547036</v>
      </c>
      <c r="T171" s="98">
        <v>0.36474117113382892</v>
      </c>
      <c r="U171" s="98">
        <v>0.29471355036141178</v>
      </c>
      <c r="V171" s="98">
        <v>0.31680103897607775</v>
      </c>
      <c r="W171" s="98">
        <v>0.22658145824258355</v>
      </c>
      <c r="X171" s="98">
        <v>0.1710592941904267</v>
      </c>
      <c r="Y171" s="98">
        <v>0.17716601815646152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18152.359878343879</v>
      </c>
      <c r="C174" s="117">
        <f t="shared" si="87"/>
        <v>21196.164859773144</v>
      </c>
      <c r="D174" s="117">
        <f t="shared" si="87"/>
        <v>18883.824014816597</v>
      </c>
      <c r="E174" s="117">
        <f t="shared" si="87"/>
        <v>19217.33406279785</v>
      </c>
      <c r="F174" s="117">
        <f t="shared" si="87"/>
        <v>21458.528013769072</v>
      </c>
      <c r="G174" s="117">
        <f t="shared" si="87"/>
        <v>16869.477116835875</v>
      </c>
      <c r="H174" s="117">
        <f t="shared" si="87"/>
        <v>20425.371272649285</v>
      </c>
      <c r="I174" s="117">
        <f t="shared" si="87"/>
        <v>16685.098400956867</v>
      </c>
      <c r="J174" s="117">
        <f t="shared" si="87"/>
        <v>13926.867746962504</v>
      </c>
      <c r="K174" s="117">
        <f t="shared" si="87"/>
        <v>6600.5300513309885</v>
      </c>
      <c r="L174" s="117">
        <f t="shared" si="87"/>
        <v>19186.939643604797</v>
      </c>
      <c r="M174" s="117">
        <f t="shared" si="87"/>
        <v>17899.171962378419</v>
      </c>
      <c r="N174" s="117">
        <f t="shared" si="87"/>
        <v>20528.731968742759</v>
      </c>
      <c r="O174" s="117">
        <f t="shared" si="87"/>
        <v>16775.518116037823</v>
      </c>
      <c r="P174" s="117">
        <f t="shared" si="87"/>
        <v>16522.937537495171</v>
      </c>
      <c r="Q174" s="117">
        <f t="shared" si="87"/>
        <v>16251.395269376952</v>
      </c>
      <c r="R174" s="117">
        <f t="shared" ref="R174:V174" si="88">R175+R178+R180+R189</f>
        <v>17071.741286782904</v>
      </c>
      <c r="S174" s="117">
        <f t="shared" si="88"/>
        <v>16785.15339941928</v>
      </c>
      <c r="T174" s="117">
        <f t="shared" si="88"/>
        <v>17753.384942296165</v>
      </c>
      <c r="U174" s="117">
        <f t="shared" si="88"/>
        <v>16496.392330568717</v>
      </c>
      <c r="V174" s="117">
        <f t="shared" si="88"/>
        <v>17200.660243249094</v>
      </c>
      <c r="W174" s="117">
        <f t="shared" ref="W174:Y174" si="89">W175+W178+W180+W189</f>
        <v>18013.083125828205</v>
      </c>
      <c r="X174" s="117">
        <f t="shared" si="89"/>
        <v>15663.074328654675</v>
      </c>
      <c r="Y174" s="117">
        <f t="shared" si="89"/>
        <v>18022.772373823882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15288.171491538063</v>
      </c>
      <c r="C175" s="122">
        <f t="shared" si="90"/>
        <v>18312.855492510385</v>
      </c>
      <c r="D175" s="122">
        <f t="shared" si="90"/>
        <v>16009.164394029252</v>
      </c>
      <c r="E175" s="122">
        <f t="shared" si="90"/>
        <v>16263.794914758177</v>
      </c>
      <c r="F175" s="122">
        <f t="shared" si="90"/>
        <v>18550.144900688661</v>
      </c>
      <c r="G175" s="122">
        <f t="shared" si="90"/>
        <v>13941.659804655677</v>
      </c>
      <c r="H175" s="122">
        <f t="shared" si="90"/>
        <v>17386.725055578314</v>
      </c>
      <c r="I175" s="122">
        <f t="shared" si="90"/>
        <v>13824.400786361815</v>
      </c>
      <c r="J175" s="122">
        <f t="shared" si="90"/>
        <v>11105.908208832127</v>
      </c>
      <c r="K175" s="122">
        <f t="shared" si="90"/>
        <v>3794.6403172231007</v>
      </c>
      <c r="L175" s="122">
        <f t="shared" si="90"/>
        <v>16324.467890164709</v>
      </c>
      <c r="M175" s="122">
        <f t="shared" si="90"/>
        <v>15307.785734443847</v>
      </c>
      <c r="N175" s="122">
        <f t="shared" si="90"/>
        <v>17937.286803017534</v>
      </c>
      <c r="O175" s="122">
        <f t="shared" si="90"/>
        <v>14240.710306052648</v>
      </c>
      <c r="P175" s="122">
        <f t="shared" si="90"/>
        <v>14034.600075334163</v>
      </c>
      <c r="Q175" s="122">
        <f t="shared" si="90"/>
        <v>13692.234889523177</v>
      </c>
      <c r="R175" s="122">
        <f t="shared" ref="R175:V175" si="91">SUM(R176:R177)</f>
        <v>14487.758782445797</v>
      </c>
      <c r="S175" s="122">
        <f t="shared" si="91"/>
        <v>14106.835541492123</v>
      </c>
      <c r="T175" s="122">
        <f t="shared" si="91"/>
        <v>15145.938493318075</v>
      </c>
      <c r="U175" s="122">
        <f t="shared" si="91"/>
        <v>13975.00275314668</v>
      </c>
      <c r="V175" s="122">
        <f t="shared" si="91"/>
        <v>14567.665782544831</v>
      </c>
      <c r="W175" s="122">
        <f t="shared" ref="W175:Y175" si="92">SUM(W176:W177)</f>
        <v>15440.936918263918</v>
      </c>
      <c r="X175" s="122">
        <f t="shared" si="92"/>
        <v>13353.893447645982</v>
      </c>
      <c r="Y175" s="122">
        <f t="shared" si="92"/>
        <v>15992.910580923161</v>
      </c>
      <c r="DA175" s="130" t="s">
        <v>2265</v>
      </c>
    </row>
    <row r="176" spans="1:105" ht="12" customHeight="1" x14ac:dyDescent="0.25">
      <c r="A176" s="97" t="s">
        <v>74</v>
      </c>
      <c r="B176" s="98">
        <v>15129.87201204894</v>
      </c>
      <c r="C176" s="98">
        <v>18124.266165633206</v>
      </c>
      <c r="D176" s="98">
        <v>15849.666400173019</v>
      </c>
      <c r="E176" s="98">
        <v>16103.39580738963</v>
      </c>
      <c r="F176" s="98">
        <v>18371.146386019544</v>
      </c>
      <c r="G176" s="98">
        <v>13809.634424285814</v>
      </c>
      <c r="H176" s="98">
        <v>17223.227824339967</v>
      </c>
      <c r="I176" s="98">
        <v>13699.796685747049</v>
      </c>
      <c r="J176" s="98">
        <v>11007.026787919303</v>
      </c>
      <c r="K176" s="98">
        <v>3760.9794423713033</v>
      </c>
      <c r="L176" s="98">
        <v>16170.07469886833</v>
      </c>
      <c r="M176" s="98">
        <v>15160.412588957321</v>
      </c>
      <c r="N176" s="98">
        <v>17751.139660975648</v>
      </c>
      <c r="O176" s="98">
        <v>14086.999095571589</v>
      </c>
      <c r="P176" s="98">
        <v>13888.026067913372</v>
      </c>
      <c r="Q176" s="98">
        <v>13546.541716924905</v>
      </c>
      <c r="R176" s="98">
        <v>14330.595582575826</v>
      </c>
      <c r="S176" s="98">
        <v>13951.893445257414</v>
      </c>
      <c r="T176" s="98">
        <v>14979.596787235192</v>
      </c>
      <c r="U176" s="98">
        <v>13820.114865168051</v>
      </c>
      <c r="V176" s="98">
        <v>14404.593781882637</v>
      </c>
      <c r="W176" s="98">
        <v>15267.429647761403</v>
      </c>
      <c r="X176" s="98">
        <v>13204.096062616645</v>
      </c>
      <c r="Y176" s="98">
        <v>15813.75591191543</v>
      </c>
      <c r="DA176" s="63" t="s">
        <v>2266</v>
      </c>
    </row>
    <row r="177" spans="1:105" ht="12" customHeight="1" x14ac:dyDescent="0.25">
      <c r="A177" s="97" t="s">
        <v>53</v>
      </c>
      <c r="B177" s="98">
        <v>158.29947948912459</v>
      </c>
      <c r="C177" s="98">
        <v>188.58932687718018</v>
      </c>
      <c r="D177" s="98">
        <v>159.49799385623282</v>
      </c>
      <c r="E177" s="98">
        <v>160.39910736854694</v>
      </c>
      <c r="F177" s="98">
        <v>178.99851466911844</v>
      </c>
      <c r="G177" s="98">
        <v>132.02538036986257</v>
      </c>
      <c r="H177" s="98">
        <v>163.49723123834656</v>
      </c>
      <c r="I177" s="98">
        <v>124.60410061476638</v>
      </c>
      <c r="J177" s="98">
        <v>98.881420912823927</v>
      </c>
      <c r="K177" s="98">
        <v>33.660874851797637</v>
      </c>
      <c r="L177" s="98">
        <v>154.39319129638056</v>
      </c>
      <c r="M177" s="98">
        <v>147.37314548652697</v>
      </c>
      <c r="N177" s="98">
        <v>186.14714204188607</v>
      </c>
      <c r="O177" s="98">
        <v>153.71121048105908</v>
      </c>
      <c r="P177" s="98">
        <v>146.5740074207923</v>
      </c>
      <c r="Q177" s="98">
        <v>145.69317259827164</v>
      </c>
      <c r="R177" s="98">
        <v>157.16319986997104</v>
      </c>
      <c r="S177" s="98">
        <v>154.94209623470914</v>
      </c>
      <c r="T177" s="98">
        <v>166.34170608288312</v>
      </c>
      <c r="U177" s="98">
        <v>154.88788797862915</v>
      </c>
      <c r="V177" s="98">
        <v>163.07200066219434</v>
      </c>
      <c r="W177" s="98">
        <v>173.50727050251538</v>
      </c>
      <c r="X177" s="98">
        <v>149.79738502933731</v>
      </c>
      <c r="Y177" s="98">
        <v>179.15466900773089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2.005391270997829</v>
      </c>
      <c r="C178" s="122">
        <f t="shared" si="93"/>
        <v>1.7786075703989492</v>
      </c>
      <c r="D178" s="122">
        <f t="shared" si="93"/>
        <v>1.8698052896377562</v>
      </c>
      <c r="E178" s="122">
        <f t="shared" si="93"/>
        <v>2.2901787610122701</v>
      </c>
      <c r="F178" s="122">
        <f t="shared" si="93"/>
        <v>1.6358117917768509</v>
      </c>
      <c r="G178" s="122">
        <f t="shared" si="93"/>
        <v>1.5149462937595766</v>
      </c>
      <c r="H178" s="122">
        <f t="shared" si="93"/>
        <v>1.3509435200004207</v>
      </c>
      <c r="I178" s="122">
        <f t="shared" si="93"/>
        <v>1.0330553822169857</v>
      </c>
      <c r="J178" s="122">
        <f t="shared" si="93"/>
        <v>0.94015828467844398</v>
      </c>
      <c r="K178" s="122">
        <f t="shared" si="93"/>
        <v>0.68761106249918924</v>
      </c>
      <c r="L178" s="122">
        <f t="shared" si="93"/>
        <v>1.1045373764812869</v>
      </c>
      <c r="M178" s="122">
        <f t="shared" si="93"/>
        <v>2.0043206074497868</v>
      </c>
      <c r="N178" s="122">
        <f t="shared" si="93"/>
        <v>3.6153159657442302</v>
      </c>
      <c r="O178" s="122">
        <f t="shared" si="93"/>
        <v>6.7145502936582613</v>
      </c>
      <c r="P178" s="122">
        <f t="shared" si="93"/>
        <v>6.8047795094202987</v>
      </c>
      <c r="Q178" s="122">
        <f t="shared" si="93"/>
        <v>14.27256133759477</v>
      </c>
      <c r="R178" s="122">
        <f t="shared" si="93"/>
        <v>13.479859017764717</v>
      </c>
      <c r="S178" s="122">
        <f t="shared" si="93"/>
        <v>11.827434914267709</v>
      </c>
      <c r="T178" s="122">
        <f t="shared" si="93"/>
        <v>12.948353277572952</v>
      </c>
      <c r="U178" s="122">
        <f t="shared" si="93"/>
        <v>11.748655526411058</v>
      </c>
      <c r="V178" s="122">
        <f t="shared" si="93"/>
        <v>9.3198407062926609</v>
      </c>
      <c r="W178" s="122">
        <f t="shared" si="93"/>
        <v>9.3617426533548205</v>
      </c>
      <c r="X178" s="122">
        <f t="shared" si="93"/>
        <v>10.064990561991841</v>
      </c>
      <c r="Y178" s="122">
        <f t="shared" si="93"/>
        <v>9.2356682775751811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2.005391270997829</v>
      </c>
      <c r="C179" s="98">
        <f>RES_hhdet_fech!C29</f>
        <v>1.7786075703989492</v>
      </c>
      <c r="D179" s="98">
        <f>RES_hhdet_fech!D29</f>
        <v>1.8698052896377562</v>
      </c>
      <c r="E179" s="98">
        <f>RES_hhdet_fech!E29</f>
        <v>2.2901787610122701</v>
      </c>
      <c r="F179" s="98">
        <f>RES_hhdet_fech!F29</f>
        <v>1.6358117917768509</v>
      </c>
      <c r="G179" s="98">
        <f>RES_hhdet_fech!G29</f>
        <v>1.5149462937595766</v>
      </c>
      <c r="H179" s="98">
        <f>RES_hhdet_fech!H29</f>
        <v>1.3509435200004207</v>
      </c>
      <c r="I179" s="98">
        <f>RES_hhdet_fech!I29</f>
        <v>1.0330553822169857</v>
      </c>
      <c r="J179" s="98">
        <f>RES_hhdet_fech!J29</f>
        <v>0.94015828467844398</v>
      </c>
      <c r="K179" s="98">
        <f>RES_hhdet_fech!K29</f>
        <v>0.68761106249918924</v>
      </c>
      <c r="L179" s="98">
        <f>RES_hhdet_fech!L29</f>
        <v>1.1045373764812869</v>
      </c>
      <c r="M179" s="98">
        <f>RES_hhdet_fech!M29</f>
        <v>2.0043206074497868</v>
      </c>
      <c r="N179" s="98">
        <f>RES_hhdet_fech!N29</f>
        <v>3.6153159657442302</v>
      </c>
      <c r="O179" s="98">
        <f>RES_hhdet_fech!O29</f>
        <v>6.7145502936582613</v>
      </c>
      <c r="P179" s="98">
        <f>RES_hhdet_fech!P29</f>
        <v>6.8047795094202987</v>
      </c>
      <c r="Q179" s="98">
        <f>RES_hhdet_fech!Q29</f>
        <v>14.27256133759477</v>
      </c>
      <c r="R179" s="98">
        <f>RES_hhdet_fech!R29</f>
        <v>13.479859017764717</v>
      </c>
      <c r="S179" s="98">
        <f>RES_hhdet_fech!S29</f>
        <v>11.827434914267709</v>
      </c>
      <c r="T179" s="98">
        <f>RES_hhdet_fech!T29</f>
        <v>12.948353277572952</v>
      </c>
      <c r="U179" s="98">
        <f>RES_hhdet_fech!U29</f>
        <v>11.748655526411058</v>
      </c>
      <c r="V179" s="98">
        <f>RES_hhdet_fech!V29</f>
        <v>9.3198407062926609</v>
      </c>
      <c r="W179" s="98">
        <f>RES_hhdet_fech!W29</f>
        <v>9.3617426533548205</v>
      </c>
      <c r="X179" s="98">
        <f>RES_hhdet_fech!X29</f>
        <v>10.064990561991841</v>
      </c>
      <c r="Y179" s="98">
        <f>RES_hhdet_fech!Y29</f>
        <v>9.2356682775751811</v>
      </c>
      <c r="DA179" s="63" t="s">
        <v>2269</v>
      </c>
    </row>
    <row r="180" spans="1:105" ht="12" customHeight="1" x14ac:dyDescent="0.25">
      <c r="A180" s="121" t="s">
        <v>55</v>
      </c>
      <c r="B180" s="122">
        <v>2042.6811026172402</v>
      </c>
      <c r="C180" s="122">
        <v>2057.0479028505538</v>
      </c>
      <c r="D180" s="122">
        <v>2057.925570532328</v>
      </c>
      <c r="E180" s="122">
        <v>2113.8109816354659</v>
      </c>
      <c r="F180" s="122">
        <v>2072.802690403304</v>
      </c>
      <c r="G180" s="122">
        <v>2092.617609517255</v>
      </c>
      <c r="H180" s="122">
        <v>2146.944365288326</v>
      </c>
      <c r="I180" s="122">
        <v>2053.482102899829</v>
      </c>
      <c r="J180" s="122">
        <v>1985.3249537547811</v>
      </c>
      <c r="K180" s="122">
        <v>1936.0273969392567</v>
      </c>
      <c r="L180" s="122">
        <v>1943.4458699812335</v>
      </c>
      <c r="M180" s="122">
        <v>1760.7671705573532</v>
      </c>
      <c r="N180" s="122">
        <v>1700.2816365725571</v>
      </c>
      <c r="O180" s="122">
        <v>1650.1565722799494</v>
      </c>
      <c r="P180" s="122">
        <v>1702.016648143401</v>
      </c>
      <c r="Q180" s="122">
        <v>1720.7743968425402</v>
      </c>
      <c r="R180" s="122">
        <v>1753.7293764943108</v>
      </c>
      <c r="S180" s="122">
        <v>1851.0872905974641</v>
      </c>
      <c r="T180" s="122">
        <v>1821.159974549533</v>
      </c>
      <c r="U180" s="122">
        <v>1773.6654738762954</v>
      </c>
      <c r="V180" s="122">
        <v>1854.2200847128579</v>
      </c>
      <c r="W180" s="122">
        <v>1676.710512327388</v>
      </c>
      <c r="X180" s="122">
        <v>1571.4829364230304</v>
      </c>
      <c r="Y180" s="122">
        <v>1314.2900617687176</v>
      </c>
      <c r="DA180" s="130" t="s">
        <v>2270</v>
      </c>
    </row>
    <row r="181" spans="1:105" ht="12" customHeight="1" x14ac:dyDescent="0.25">
      <c r="A181" s="97" t="s">
        <v>141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2042.6811026172402</v>
      </c>
      <c r="C185" s="101">
        <v>2057.0479028505538</v>
      </c>
      <c r="D185" s="101">
        <v>2057.925570532328</v>
      </c>
      <c r="E185" s="101">
        <v>2118.01197408403</v>
      </c>
      <c r="F185" s="101">
        <v>2078.0698924178701</v>
      </c>
      <c r="G185" s="101">
        <v>2099.7711630847716</v>
      </c>
      <c r="H185" s="101">
        <v>2157.5199448811995</v>
      </c>
      <c r="I185" s="101">
        <v>2066.4143297151072</v>
      </c>
      <c r="J185" s="101">
        <v>2000.0038451531307</v>
      </c>
      <c r="K185" s="101">
        <v>1957.8998747764483</v>
      </c>
      <c r="L185" s="101">
        <v>1976.2928414084195</v>
      </c>
      <c r="M185" s="101">
        <v>1803.7560646416384</v>
      </c>
      <c r="N185" s="101">
        <v>1743.169844249252</v>
      </c>
      <c r="O185" s="101">
        <v>1691.8773543508064</v>
      </c>
      <c r="P185" s="101">
        <v>1743.0056759585166</v>
      </c>
      <c r="Q185" s="101">
        <v>1763.098616885783</v>
      </c>
      <c r="R185" s="101">
        <v>1796.6636190177771</v>
      </c>
      <c r="S185" s="101">
        <v>1894.5501288100079</v>
      </c>
      <c r="T185" s="101">
        <v>1862.884285352435</v>
      </c>
      <c r="U185" s="101">
        <v>1811.7676199139576</v>
      </c>
      <c r="V185" s="101">
        <v>1889.7979512854388</v>
      </c>
      <c r="W185" s="101">
        <v>1710.5494188227565</v>
      </c>
      <c r="X185" s="101">
        <v>1605.8131237168577</v>
      </c>
      <c r="Y185" s="101">
        <v>1345.8507140216543</v>
      </c>
      <c r="DA185" s="131" t="s">
        <v>2275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1652.571920761656</v>
      </c>
      <c r="F186" s="104">
        <v>1631.9761352065934</v>
      </c>
      <c r="G186" s="104">
        <v>1644.3905115713776</v>
      </c>
      <c r="H186" s="104">
        <v>1724.5181900987923</v>
      </c>
      <c r="I186" s="104">
        <v>1654.9454558090263</v>
      </c>
      <c r="J186" s="104">
        <v>1595.7456061076789</v>
      </c>
      <c r="K186" s="104">
        <v>1569.0409511715523</v>
      </c>
      <c r="L186" s="104">
        <v>1573.7068839162414</v>
      </c>
      <c r="M186" s="104">
        <v>1408.931036928504</v>
      </c>
      <c r="N186" s="104">
        <v>1367.0913063455398</v>
      </c>
      <c r="O186" s="104">
        <v>1329.367830308584</v>
      </c>
      <c r="P186" s="104">
        <v>1390.2338449333217</v>
      </c>
      <c r="Q186" s="104">
        <v>1394.2390463579734</v>
      </c>
      <c r="R186" s="104">
        <v>1421.8462575849226</v>
      </c>
      <c r="S186" s="104">
        <v>1518.9161579642407</v>
      </c>
      <c r="T186" s="104">
        <v>1515.0066720020409</v>
      </c>
      <c r="U186" s="104">
        <v>1492.6460382749592</v>
      </c>
      <c r="V186" s="104">
        <v>1591.8813104665642</v>
      </c>
      <c r="W186" s="104">
        <v>1430.6093741792536</v>
      </c>
      <c r="X186" s="104">
        <v>1357.9326636182561</v>
      </c>
      <c r="Y186" s="104">
        <v>1128.0321663410546</v>
      </c>
      <c r="DA186" s="132" t="s">
        <v>2276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1008.297564571398</v>
      </c>
      <c r="F187" s="98">
        <v>1001.0294536569413</v>
      </c>
      <c r="G187" s="98">
        <v>982.31009729305686</v>
      </c>
      <c r="H187" s="98">
        <v>1064.9911286787119</v>
      </c>
      <c r="I187" s="98">
        <v>1009.519019121387</v>
      </c>
      <c r="J187" s="98">
        <v>958.79359096880239</v>
      </c>
      <c r="K187" s="98">
        <v>952.32255503889075</v>
      </c>
      <c r="L187" s="98">
        <v>936.13844259064172</v>
      </c>
      <c r="M187" s="98">
        <v>765.38426690290441</v>
      </c>
      <c r="N187" s="98">
        <v>723.94879202735569</v>
      </c>
      <c r="O187" s="98">
        <v>687.28692547384105</v>
      </c>
      <c r="P187" s="98">
        <v>755.25644543551459</v>
      </c>
      <c r="Q187" s="98">
        <v>716.57232456802467</v>
      </c>
      <c r="R187" s="98">
        <v>708.23282605079169</v>
      </c>
      <c r="S187" s="98">
        <v>769.89190618419002</v>
      </c>
      <c r="T187" s="98">
        <v>772.50835711778188</v>
      </c>
      <c r="U187" s="98">
        <v>750.69318604024511</v>
      </c>
      <c r="V187" s="98">
        <v>833.43729364220746</v>
      </c>
      <c r="W187" s="98">
        <v>673.81771053875957</v>
      </c>
      <c r="X187" s="98">
        <v>673.36998633404664</v>
      </c>
      <c r="Y187" s="98">
        <v>496.04716662988</v>
      </c>
      <c r="DA187" s="63" t="s">
        <v>2277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644.274356190258</v>
      </c>
      <c r="F188" s="98">
        <v>630.946681549652</v>
      </c>
      <c r="G188" s="98">
        <v>662.08041427832097</v>
      </c>
      <c r="H188" s="98">
        <v>659.5270614200806</v>
      </c>
      <c r="I188" s="98">
        <v>645.42643668763935</v>
      </c>
      <c r="J188" s="98">
        <v>636.95201513887639</v>
      </c>
      <c r="K188" s="98">
        <v>616.71839613266138</v>
      </c>
      <c r="L188" s="98">
        <v>637.56844132559968</v>
      </c>
      <c r="M188" s="98">
        <v>643.5467700255997</v>
      </c>
      <c r="N188" s="98">
        <v>643.142514318184</v>
      </c>
      <c r="O188" s="98">
        <v>642.08090483474268</v>
      </c>
      <c r="P188" s="98">
        <v>634.97739949780703</v>
      </c>
      <c r="Q188" s="98">
        <v>677.6667217899485</v>
      </c>
      <c r="R188" s="98">
        <v>713.613431534131</v>
      </c>
      <c r="S188" s="98">
        <v>749.02425178005035</v>
      </c>
      <c r="T188" s="98">
        <v>742.49831488425912</v>
      </c>
      <c r="U188" s="98">
        <v>741.95285223471399</v>
      </c>
      <c r="V188" s="98">
        <v>758.44401682435682</v>
      </c>
      <c r="W188" s="98">
        <v>756.79166364049399</v>
      </c>
      <c r="X188" s="98">
        <v>684.5626772842096</v>
      </c>
      <c r="Y188" s="98">
        <v>631.9849997111744</v>
      </c>
      <c r="DA188" s="63" t="s">
        <v>2278</v>
      </c>
    </row>
    <row r="189" spans="1:105" ht="12" customHeight="1" x14ac:dyDescent="0.25">
      <c r="A189" s="121" t="s">
        <v>54</v>
      </c>
      <c r="B189" s="122">
        <v>819.50189291757977</v>
      </c>
      <c r="C189" s="122">
        <v>824.48285684180519</v>
      </c>
      <c r="D189" s="122">
        <v>814.86424496537859</v>
      </c>
      <c r="E189" s="122">
        <v>837.43798764319615</v>
      </c>
      <c r="F189" s="122">
        <v>833.94461088532898</v>
      </c>
      <c r="G189" s="122">
        <v>833.68475636918618</v>
      </c>
      <c r="H189" s="122">
        <v>890.35090826264502</v>
      </c>
      <c r="I189" s="122">
        <v>806.18245631300636</v>
      </c>
      <c r="J189" s="122">
        <v>834.69442609091641</v>
      </c>
      <c r="K189" s="122">
        <v>869.17472610613186</v>
      </c>
      <c r="L189" s="122">
        <v>917.9213460823737</v>
      </c>
      <c r="M189" s="122">
        <v>828.61473676977027</v>
      </c>
      <c r="N189" s="122">
        <v>887.5482131869253</v>
      </c>
      <c r="O189" s="122">
        <v>877.93668741156841</v>
      </c>
      <c r="P189" s="122">
        <v>779.51603450818561</v>
      </c>
      <c r="Q189" s="122">
        <v>824.11342167363944</v>
      </c>
      <c r="R189" s="122">
        <v>816.77326882502962</v>
      </c>
      <c r="S189" s="122">
        <v>815.40313241542447</v>
      </c>
      <c r="T189" s="122">
        <v>773.33812115098351</v>
      </c>
      <c r="U189" s="122">
        <v>735.97544801932804</v>
      </c>
      <c r="V189" s="122">
        <v>769.45453528511302</v>
      </c>
      <c r="W189" s="122">
        <v>886.07395258354632</v>
      </c>
      <c r="X189" s="122">
        <v>727.63295402367089</v>
      </c>
      <c r="Y189" s="122">
        <v>706.33606285442704</v>
      </c>
      <c r="DA189" s="130" t="s">
        <v>2279</v>
      </c>
    </row>
    <row r="190" spans="1:105" ht="12" customHeight="1" x14ac:dyDescent="0.25">
      <c r="A190" s="97" t="s">
        <v>50</v>
      </c>
      <c r="B190" s="98">
        <v>1010.7979574775062</v>
      </c>
      <c r="C190" s="98">
        <v>1097.2330277162232</v>
      </c>
      <c r="D190" s="98">
        <v>1027.9025796787591</v>
      </c>
      <c r="E190" s="98">
        <v>1015.7331743750982</v>
      </c>
      <c r="F190" s="98">
        <v>1194.5085038641066</v>
      </c>
      <c r="G190" s="98">
        <v>936.47479765491391</v>
      </c>
      <c r="H190" s="98">
        <v>1128.9450982722974</v>
      </c>
      <c r="I190" s="98">
        <v>1148.8942594501218</v>
      </c>
      <c r="J190" s="98">
        <v>906.59864747826578</v>
      </c>
      <c r="K190" s="98">
        <v>272.77672607334529</v>
      </c>
      <c r="L190" s="98">
        <v>927.6355078806356</v>
      </c>
      <c r="M190" s="98">
        <v>1210.9420605791629</v>
      </c>
      <c r="N190" s="98">
        <v>1255.1724398016604</v>
      </c>
      <c r="O190" s="98">
        <v>923.82725409375257</v>
      </c>
      <c r="P190" s="98">
        <v>1368.5903601573521</v>
      </c>
      <c r="Q190" s="98">
        <v>1134.7936692722185</v>
      </c>
      <c r="R190" s="98">
        <v>884.30029182362534</v>
      </c>
      <c r="S190" s="98">
        <v>927.43154982731926</v>
      </c>
      <c r="T190" s="98">
        <v>1140.3817891606391</v>
      </c>
      <c r="U190" s="98">
        <v>1008.8515735766148</v>
      </c>
      <c r="V190" s="98">
        <v>1222.2754611569915</v>
      </c>
      <c r="W190" s="98">
        <v>1055.5059820436729</v>
      </c>
      <c r="X190" s="98">
        <v>899.68267562727522</v>
      </c>
      <c r="Y190" s="98">
        <v>1010.2555944023244</v>
      </c>
      <c r="DA190" s="63" t="s">
        <v>2280</v>
      </c>
    </row>
    <row r="191" spans="1:105" ht="12" customHeight="1" x14ac:dyDescent="0.25">
      <c r="A191" s="109" t="s">
        <v>120</v>
      </c>
      <c r="B191" s="33">
        <v>803.39736413260403</v>
      </c>
      <c r="C191" s="33">
        <v>801.70885415652697</v>
      </c>
      <c r="D191" s="33">
        <v>797.79069821642713</v>
      </c>
      <c r="E191" s="33">
        <v>824.07480594484605</v>
      </c>
      <c r="F191" s="33">
        <v>809.35147049613363</v>
      </c>
      <c r="G191" s="33">
        <v>827.54130219341118</v>
      </c>
      <c r="H191" s="33">
        <v>879.17084131492732</v>
      </c>
      <c r="I191" s="33">
        <v>793.25787876087884</v>
      </c>
      <c r="J191" s="33">
        <v>832.26474179512445</v>
      </c>
      <c r="K191" s="33">
        <v>886.6723359150451</v>
      </c>
      <c r="L191" s="33">
        <v>917.63450395326493</v>
      </c>
      <c r="M191" s="33">
        <v>811.55885473677506</v>
      </c>
      <c r="N191" s="33">
        <v>865.56035488446071</v>
      </c>
      <c r="O191" s="33">
        <v>875.17038770251418</v>
      </c>
      <c r="P191" s="33">
        <v>744.70736909699735</v>
      </c>
      <c r="Q191" s="33">
        <v>806.97901517161301</v>
      </c>
      <c r="R191" s="33">
        <v>813.67045269641801</v>
      </c>
      <c r="S191" s="33">
        <v>810.67830452576072</v>
      </c>
      <c r="T191" s="33">
        <v>758.8595677650477</v>
      </c>
      <c r="U191" s="33">
        <v>726.18937764740826</v>
      </c>
      <c r="V191" s="33">
        <v>755.14436560169486</v>
      </c>
      <c r="W191" s="33">
        <v>881.79936391280853</v>
      </c>
      <c r="X191" s="33">
        <v>724.00615663833321</v>
      </c>
      <c r="Y191" s="33">
        <v>700.67492451795761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9257.960469289188</v>
      </c>
      <c r="C193" s="117">
        <f t="shared" si="94"/>
        <v>10802.879986214348</v>
      </c>
      <c r="D193" s="117">
        <f t="shared" si="94"/>
        <v>9671.0233672098348</v>
      </c>
      <c r="E193" s="117">
        <f t="shared" si="94"/>
        <v>9857.5885758382956</v>
      </c>
      <c r="F193" s="117">
        <f t="shared" si="94"/>
        <v>10961.904820026641</v>
      </c>
      <c r="G193" s="117">
        <f t="shared" si="94"/>
        <v>8723.1065718116151</v>
      </c>
      <c r="H193" s="117">
        <f t="shared" si="94"/>
        <v>10511.730801039246</v>
      </c>
      <c r="I193" s="117">
        <f t="shared" si="94"/>
        <v>8651.0275469776061</v>
      </c>
      <c r="J193" s="117">
        <f t="shared" si="94"/>
        <v>7299.6149287663147</v>
      </c>
      <c r="K193" s="117">
        <f t="shared" si="94"/>
        <v>3724.0416420935135</v>
      </c>
      <c r="L193" s="117">
        <f t="shared" si="94"/>
        <v>10345.025544556742</v>
      </c>
      <c r="M193" s="117">
        <f t="shared" si="94"/>
        <v>10270.694353082763</v>
      </c>
      <c r="N193" s="117">
        <f t="shared" si="94"/>
        <v>12448.973834890156</v>
      </c>
      <c r="O193" s="117">
        <f t="shared" si="94"/>
        <v>10593.128289503051</v>
      </c>
      <c r="P193" s="117">
        <f t="shared" si="94"/>
        <v>10519.605617105706</v>
      </c>
      <c r="Q193" s="117">
        <f t="shared" si="94"/>
        <v>10457.474824612778</v>
      </c>
      <c r="R193" s="117">
        <f t="shared" ref="R193:V193" si="95">R194+R197+R199+R208</f>
        <v>11110.048591910918</v>
      </c>
      <c r="S193" s="117">
        <f t="shared" si="95"/>
        <v>11043.004484025831</v>
      </c>
      <c r="T193" s="117">
        <f t="shared" si="95"/>
        <v>11794.717742886402</v>
      </c>
      <c r="U193" s="117">
        <f t="shared" si="95"/>
        <v>11049.513039169085</v>
      </c>
      <c r="V193" s="117">
        <f t="shared" si="95"/>
        <v>11612.11514333991</v>
      </c>
      <c r="W193" s="117">
        <f t="shared" ref="W193:Y193" si="96">W194+W197+W199+W208</f>
        <v>12289.391781517803</v>
      </c>
      <c r="X193" s="117">
        <f t="shared" si="96"/>
        <v>10841.171165530557</v>
      </c>
      <c r="Y193" s="117">
        <f t="shared" si="96"/>
        <v>12562.078951000649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7469.2730273934039</v>
      </c>
      <c r="C194" s="122">
        <f t="shared" si="97"/>
        <v>8997.1027441750321</v>
      </c>
      <c r="D194" s="122">
        <f t="shared" si="97"/>
        <v>7866.4058775690746</v>
      </c>
      <c r="E194" s="122">
        <f t="shared" si="97"/>
        <v>7993.777281659467</v>
      </c>
      <c r="F194" s="122">
        <f t="shared" si="97"/>
        <v>9118.1872572206903</v>
      </c>
      <c r="G194" s="122">
        <f t="shared" si="97"/>
        <v>6853.5438577644718</v>
      </c>
      <c r="H194" s="122">
        <f t="shared" si="97"/>
        <v>8546.4957104771856</v>
      </c>
      <c r="I194" s="122">
        <f t="shared" si="97"/>
        <v>6792.6534185479513</v>
      </c>
      <c r="J194" s="122">
        <f t="shared" si="97"/>
        <v>5456.300837829529</v>
      </c>
      <c r="K194" s="122">
        <f t="shared" si="97"/>
        <v>1870.4696851350718</v>
      </c>
      <c r="L194" s="122">
        <f t="shared" si="97"/>
        <v>8437.5938740201764</v>
      </c>
      <c r="M194" s="122">
        <f t="shared" si="97"/>
        <v>8524.7970585875009</v>
      </c>
      <c r="N194" s="122">
        <f t="shared" si="97"/>
        <v>10677.670093689483</v>
      </c>
      <c r="O194" s="122">
        <f t="shared" si="97"/>
        <v>8834.3760148162073</v>
      </c>
      <c r="P194" s="122">
        <f t="shared" si="97"/>
        <v>8797.7204294824896</v>
      </c>
      <c r="Q194" s="122">
        <f t="shared" si="97"/>
        <v>8649.1528036884829</v>
      </c>
      <c r="R194" s="122">
        <f t="shared" ref="R194:V194" si="98">SUM(R195:R196)</f>
        <v>9264.2762091324093</v>
      </c>
      <c r="S194" s="122">
        <f t="shared" si="98"/>
        <v>9111.644515586926</v>
      </c>
      <c r="T194" s="122">
        <f t="shared" si="98"/>
        <v>9872.6802555880276</v>
      </c>
      <c r="U194" s="122">
        <f t="shared" si="98"/>
        <v>9150.6739587970387</v>
      </c>
      <c r="V194" s="122">
        <f t="shared" si="98"/>
        <v>9597.1561807777161</v>
      </c>
      <c r="W194" s="122">
        <f t="shared" ref="W194:Y194" si="99">SUM(W195:W196)</f>
        <v>10274.503987416861</v>
      </c>
      <c r="X194" s="122">
        <f t="shared" si="99"/>
        <v>9007.7999553629561</v>
      </c>
      <c r="Y194" s="122">
        <f t="shared" si="99"/>
        <v>10922.683367330921</v>
      </c>
      <c r="DA194" s="130" t="s">
        <v>2433</v>
      </c>
    </row>
    <row r="195" spans="1:105" ht="12" customHeight="1" x14ac:dyDescent="0.25">
      <c r="A195" s="97" t="s">
        <v>74</v>
      </c>
      <c r="B195" s="98">
        <v>7310.9735479042793</v>
      </c>
      <c r="C195" s="98">
        <v>8808.5134172978524</v>
      </c>
      <c r="D195" s="98">
        <v>7706.9078837128418</v>
      </c>
      <c r="E195" s="98">
        <v>7833.3781742909205</v>
      </c>
      <c r="F195" s="98">
        <v>8939.1887425515724</v>
      </c>
      <c r="G195" s="98">
        <v>6721.5184773946094</v>
      </c>
      <c r="H195" s="98">
        <v>8382.9984792388386</v>
      </c>
      <c r="I195" s="98">
        <v>6668.0493179331852</v>
      </c>
      <c r="J195" s="98">
        <v>5357.4194169167049</v>
      </c>
      <c r="K195" s="98">
        <v>1836.8088102832742</v>
      </c>
      <c r="L195" s="98">
        <v>8283.2006827237965</v>
      </c>
      <c r="M195" s="98">
        <v>8377.4239131009745</v>
      </c>
      <c r="N195" s="98">
        <v>10491.522951647597</v>
      </c>
      <c r="O195" s="98">
        <v>8680.6648043351488</v>
      </c>
      <c r="P195" s="98">
        <v>8651.1464220616981</v>
      </c>
      <c r="Q195" s="98">
        <v>8503.4596310902107</v>
      </c>
      <c r="R195" s="98">
        <v>9107.1130092624389</v>
      </c>
      <c r="S195" s="98">
        <v>8956.7024193522175</v>
      </c>
      <c r="T195" s="98">
        <v>9706.3385495051443</v>
      </c>
      <c r="U195" s="98">
        <v>8995.7860708184089</v>
      </c>
      <c r="V195" s="98">
        <v>9434.084180115522</v>
      </c>
      <c r="W195" s="98">
        <v>10100.996716914346</v>
      </c>
      <c r="X195" s="98">
        <v>8858.0025703336196</v>
      </c>
      <c r="Y195" s="98">
        <v>10743.528698323191</v>
      </c>
      <c r="DA195" s="63" t="s">
        <v>2434</v>
      </c>
    </row>
    <row r="196" spans="1:105" ht="12" customHeight="1" x14ac:dyDescent="0.25">
      <c r="A196" s="97" t="s">
        <v>53</v>
      </c>
      <c r="B196" s="98">
        <v>158.29947948912459</v>
      </c>
      <c r="C196" s="98">
        <v>188.58932687718018</v>
      </c>
      <c r="D196" s="98">
        <v>159.49799385623282</v>
      </c>
      <c r="E196" s="98">
        <v>160.39910736854694</v>
      </c>
      <c r="F196" s="98">
        <v>178.99851466911844</v>
      </c>
      <c r="G196" s="98">
        <v>132.02538036986257</v>
      </c>
      <c r="H196" s="98">
        <v>163.49723123834656</v>
      </c>
      <c r="I196" s="98">
        <v>124.60410061476638</v>
      </c>
      <c r="J196" s="98">
        <v>98.881420912823927</v>
      </c>
      <c r="K196" s="98">
        <v>33.660874851797637</v>
      </c>
      <c r="L196" s="98">
        <v>154.39319129638056</v>
      </c>
      <c r="M196" s="98">
        <v>147.37314548652697</v>
      </c>
      <c r="N196" s="98">
        <v>186.14714204188607</v>
      </c>
      <c r="O196" s="98">
        <v>153.71121048105908</v>
      </c>
      <c r="P196" s="98">
        <v>146.5740074207923</v>
      </c>
      <c r="Q196" s="98">
        <v>145.69317259827164</v>
      </c>
      <c r="R196" s="98">
        <v>157.16319986997104</v>
      </c>
      <c r="S196" s="98">
        <v>154.94209623470914</v>
      </c>
      <c r="T196" s="98">
        <v>166.34170608288312</v>
      </c>
      <c r="U196" s="98">
        <v>154.88788797862915</v>
      </c>
      <c r="V196" s="98">
        <v>163.07200066219434</v>
      </c>
      <c r="W196" s="98">
        <v>173.50727050251538</v>
      </c>
      <c r="X196" s="98">
        <v>149.79738502933731</v>
      </c>
      <c r="Y196" s="98">
        <v>179.15466900773089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3.4291382496322909</v>
      </c>
      <c r="C197" s="122">
        <f t="shared" si="100"/>
        <v>3.1040373974368989</v>
      </c>
      <c r="D197" s="122">
        <f t="shared" si="100"/>
        <v>3.3848395946369529</v>
      </c>
      <c r="E197" s="122">
        <f t="shared" si="100"/>
        <v>4.2858959974722337</v>
      </c>
      <c r="F197" s="122">
        <f t="shared" si="100"/>
        <v>3.1628406629456971</v>
      </c>
      <c r="G197" s="122">
        <f t="shared" si="100"/>
        <v>3.0616768339071823</v>
      </c>
      <c r="H197" s="122">
        <f t="shared" si="100"/>
        <v>2.9895785150580449</v>
      </c>
      <c r="I197" s="122">
        <f t="shared" si="100"/>
        <v>2.4623271775822269</v>
      </c>
      <c r="J197" s="122">
        <f t="shared" si="100"/>
        <v>2.2744142729453323</v>
      </c>
      <c r="K197" s="122">
        <f t="shared" si="100"/>
        <v>1.7434623498298061</v>
      </c>
      <c r="L197" s="122">
        <f t="shared" si="100"/>
        <v>3.1540217430262687</v>
      </c>
      <c r="M197" s="122">
        <f t="shared" si="100"/>
        <v>6.251616444709553</v>
      </c>
      <c r="N197" s="122">
        <f t="shared" si="100"/>
        <v>11.747159235897124</v>
      </c>
      <c r="O197" s="122">
        <f t="shared" si="100"/>
        <v>22.570963874546862</v>
      </c>
      <c r="P197" s="122">
        <f t="shared" si="100"/>
        <v>23.424852635030117</v>
      </c>
      <c r="Q197" s="122">
        <f t="shared" si="100"/>
        <v>49.991279114370442</v>
      </c>
      <c r="R197" s="122">
        <f t="shared" si="100"/>
        <v>48.055668845993821</v>
      </c>
      <c r="S197" s="122">
        <f t="shared" si="100"/>
        <v>42.790406653978003</v>
      </c>
      <c r="T197" s="122">
        <f t="shared" si="100"/>
        <v>47.585950325752037</v>
      </c>
      <c r="U197" s="122">
        <f t="shared" si="100"/>
        <v>43.780583768362021</v>
      </c>
      <c r="V197" s="122">
        <f t="shared" si="100"/>
        <v>35.143902221718754</v>
      </c>
      <c r="W197" s="122">
        <f t="shared" si="100"/>
        <v>35.606381802729942</v>
      </c>
      <c r="X197" s="122">
        <f t="shared" si="100"/>
        <v>38.485280219371532</v>
      </c>
      <c r="Y197" s="122">
        <f t="shared" si="100"/>
        <v>35.49231986685097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3.4291382496322909</v>
      </c>
      <c r="C198" s="98">
        <f>RES_hhdet_tesh!C29</f>
        <v>3.1040373974368989</v>
      </c>
      <c r="D198" s="98">
        <f>RES_hhdet_tesh!D29</f>
        <v>3.3848395946369529</v>
      </c>
      <c r="E198" s="98">
        <f>RES_hhdet_tesh!E29</f>
        <v>4.2858959974722337</v>
      </c>
      <c r="F198" s="98">
        <f>RES_hhdet_tesh!F29</f>
        <v>3.1628406629456971</v>
      </c>
      <c r="G198" s="98">
        <f>RES_hhdet_tesh!G29</f>
        <v>3.0616768339071823</v>
      </c>
      <c r="H198" s="98">
        <f>RES_hhdet_tesh!H29</f>
        <v>2.9895785150580449</v>
      </c>
      <c r="I198" s="98">
        <f>RES_hhdet_tesh!I29</f>
        <v>2.4623271775822269</v>
      </c>
      <c r="J198" s="98">
        <f>RES_hhdet_tesh!J29</f>
        <v>2.2744142729453323</v>
      </c>
      <c r="K198" s="98">
        <f>RES_hhdet_tesh!K29</f>
        <v>1.7434623498298061</v>
      </c>
      <c r="L198" s="98">
        <f>RES_hhdet_tesh!L29</f>
        <v>3.1540217430262687</v>
      </c>
      <c r="M198" s="98">
        <f>RES_hhdet_tesh!M29</f>
        <v>6.251616444709553</v>
      </c>
      <c r="N198" s="98">
        <f>RES_hhdet_tesh!N29</f>
        <v>11.747159235897124</v>
      </c>
      <c r="O198" s="98">
        <f>RES_hhdet_tesh!O29</f>
        <v>22.570963874546862</v>
      </c>
      <c r="P198" s="98">
        <f>RES_hhdet_tesh!P29</f>
        <v>23.424852635030117</v>
      </c>
      <c r="Q198" s="98">
        <f>RES_hhdet_tesh!Q29</f>
        <v>49.991279114370442</v>
      </c>
      <c r="R198" s="98">
        <f>RES_hhdet_tesh!R29</f>
        <v>48.055668845993821</v>
      </c>
      <c r="S198" s="98">
        <f>RES_hhdet_tesh!S29</f>
        <v>42.790406653978003</v>
      </c>
      <c r="T198" s="98">
        <f>RES_hhdet_tesh!T29</f>
        <v>47.585950325752037</v>
      </c>
      <c r="U198" s="98">
        <f>RES_hhdet_tesh!U29</f>
        <v>43.780583768362021</v>
      </c>
      <c r="V198" s="98">
        <f>RES_hhdet_tesh!V29</f>
        <v>35.143902221718754</v>
      </c>
      <c r="W198" s="98">
        <f>RES_hhdet_tesh!W29</f>
        <v>35.606381802729942</v>
      </c>
      <c r="X198" s="98">
        <f>RES_hhdet_tesh!X29</f>
        <v>38.485280219371532</v>
      </c>
      <c r="Y198" s="98">
        <f>RES_hhdet_tesh!Y29</f>
        <v>35.49231986685097</v>
      </c>
      <c r="DA198" s="63" t="s">
        <v>2437</v>
      </c>
    </row>
    <row r="199" spans="1:105" ht="12" customHeight="1" x14ac:dyDescent="0.25">
      <c r="A199" s="121" t="s">
        <v>55</v>
      </c>
      <c r="B199" s="122">
        <v>1201.6251573259503</v>
      </c>
      <c r="C199" s="122">
        <v>1215.098506425426</v>
      </c>
      <c r="D199" s="122">
        <v>1218.5316868611983</v>
      </c>
      <c r="E199" s="122">
        <v>1258.2347766989692</v>
      </c>
      <c r="F199" s="122">
        <v>1240.9544974824701</v>
      </c>
      <c r="G199" s="122">
        <v>1261.1510809999791</v>
      </c>
      <c r="H199" s="122">
        <v>1310.5577865056869</v>
      </c>
      <c r="I199" s="122">
        <v>1263.0619153235668</v>
      </c>
      <c r="J199" s="122">
        <v>1224.2642793800915</v>
      </c>
      <c r="K199" s="122">
        <v>1203.7133232284364</v>
      </c>
      <c r="L199" s="122">
        <v>1220.8681512343608</v>
      </c>
      <c r="M199" s="122">
        <v>1124.6665121867409</v>
      </c>
      <c r="N199" s="122">
        <v>1100.4276763419182</v>
      </c>
      <c r="O199" s="122">
        <v>1078.6951908063713</v>
      </c>
      <c r="P199" s="122">
        <v>1118.8620574496156</v>
      </c>
      <c r="Q199" s="122">
        <v>1139.9404382040811</v>
      </c>
      <c r="R199" s="122">
        <v>1177.1091196013774</v>
      </c>
      <c r="S199" s="122">
        <v>1262.6597239534085</v>
      </c>
      <c r="T199" s="122">
        <v>1272.5924605055779</v>
      </c>
      <c r="U199" s="122">
        <v>1270.3055094343176</v>
      </c>
      <c r="V199" s="122">
        <v>1357.2269698485732</v>
      </c>
      <c r="W199" s="122">
        <v>1247.9737081424275</v>
      </c>
      <c r="X199" s="122">
        <v>1186.0341740898471</v>
      </c>
      <c r="Y199" s="122">
        <v>1006.2547199816736</v>
      </c>
      <c r="DA199" s="130" t="s">
        <v>2438</v>
      </c>
    </row>
    <row r="200" spans="1:105" ht="12" customHeight="1" x14ac:dyDescent="0.25">
      <c r="A200" s="97" t="s">
        <v>141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1201.6251573259503</v>
      </c>
      <c r="C204" s="101">
        <v>1215.098506425426</v>
      </c>
      <c r="D204" s="101">
        <v>1218.5316868611983</v>
      </c>
      <c r="E204" s="101">
        <v>1258.2263775097888</v>
      </c>
      <c r="F204" s="101">
        <v>1240.9465411684025</v>
      </c>
      <c r="G204" s="101">
        <v>1261.1444474264047</v>
      </c>
      <c r="H204" s="101">
        <v>1310.5532643586632</v>
      </c>
      <c r="I204" s="101">
        <v>1263.0504750695225</v>
      </c>
      <c r="J204" s="101">
        <v>1224.2404827468763</v>
      </c>
      <c r="K204" s="101">
        <v>1203.6875963967973</v>
      </c>
      <c r="L204" s="101">
        <v>1221.0508198216796</v>
      </c>
      <c r="M204" s="101">
        <v>1124.8657886420756</v>
      </c>
      <c r="N204" s="101">
        <v>1100.4399011604655</v>
      </c>
      <c r="O204" s="101">
        <v>1078.6409099179575</v>
      </c>
      <c r="P204" s="101">
        <v>1118.8466554774111</v>
      </c>
      <c r="Q204" s="101">
        <v>1139.9408223877263</v>
      </c>
      <c r="R204" s="101">
        <v>1177.1267322958392</v>
      </c>
      <c r="S204" s="101">
        <v>1262.663320342682</v>
      </c>
      <c r="T204" s="101">
        <v>1272.5600023905854</v>
      </c>
      <c r="U204" s="101">
        <v>1270.2932892198874</v>
      </c>
      <c r="V204" s="101">
        <v>1357.2303684199871</v>
      </c>
      <c r="W204" s="101">
        <v>1247.977393636731</v>
      </c>
      <c r="X204" s="101">
        <v>1186.2705766081669</v>
      </c>
      <c r="Y204" s="101">
        <v>1006.4746801963005</v>
      </c>
      <c r="DA204" s="131" t="s">
        <v>2443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1259.1569478709046</v>
      </c>
      <c r="F205" s="104">
        <v>1241.6203831866285</v>
      </c>
      <c r="G205" s="104">
        <v>1261.5667272105072</v>
      </c>
      <c r="H205" s="104">
        <v>1310.7384171041338</v>
      </c>
      <c r="I205" s="104">
        <v>1263.4144733596927</v>
      </c>
      <c r="J205" s="104">
        <v>1224.8958445707181</v>
      </c>
      <c r="K205" s="104">
        <v>1204.1449797867165</v>
      </c>
      <c r="L205" s="104">
        <v>1218.8119586745436</v>
      </c>
      <c r="M205" s="104">
        <v>1123.035564029974</v>
      </c>
      <c r="N205" s="104">
        <v>1100.3327040511804</v>
      </c>
      <c r="O205" s="104">
        <v>1079.1125534981277</v>
      </c>
      <c r="P205" s="104">
        <v>1118.9792124621868</v>
      </c>
      <c r="Q205" s="104">
        <v>1139.9374741910151</v>
      </c>
      <c r="R205" s="104">
        <v>1176.9729728889431</v>
      </c>
      <c r="S205" s="104">
        <v>1262.6322380195038</v>
      </c>
      <c r="T205" s="104">
        <v>1272.830622836083</v>
      </c>
      <c r="U205" s="104">
        <v>1270.3956386821226</v>
      </c>
      <c r="V205" s="104">
        <v>1357.2019099687973</v>
      </c>
      <c r="W205" s="104">
        <v>1247.9469045474932</v>
      </c>
      <c r="X205" s="104">
        <v>1184.5636367505992</v>
      </c>
      <c r="Y205" s="104">
        <v>1004.9566059146425</v>
      </c>
      <c r="DA205" s="132" t="s">
        <v>2444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614.88259168064656</v>
      </c>
      <c r="F206" s="98">
        <v>610.67370163697649</v>
      </c>
      <c r="G206" s="98">
        <v>599.48631293218614</v>
      </c>
      <c r="H206" s="98">
        <v>651.21135568405305</v>
      </c>
      <c r="I206" s="98">
        <v>617.98803667205357</v>
      </c>
      <c r="J206" s="98">
        <v>587.94382943184155</v>
      </c>
      <c r="K206" s="98">
        <v>587.42658365405509</v>
      </c>
      <c r="L206" s="98">
        <v>581.24351734894401</v>
      </c>
      <c r="M206" s="98">
        <v>479.48879400437431</v>
      </c>
      <c r="N206" s="98">
        <v>457.19018973299654</v>
      </c>
      <c r="O206" s="98">
        <v>437.031648663385</v>
      </c>
      <c r="P206" s="98">
        <v>484.00181296437967</v>
      </c>
      <c r="Q206" s="98">
        <v>462.27075240106655</v>
      </c>
      <c r="R206" s="98">
        <v>463.359541354812</v>
      </c>
      <c r="S206" s="98">
        <v>513.60798623945334</v>
      </c>
      <c r="T206" s="98">
        <v>530.33230795182396</v>
      </c>
      <c r="U206" s="98">
        <v>528.44278644740859</v>
      </c>
      <c r="V206" s="98">
        <v>598.75789314444035</v>
      </c>
      <c r="W206" s="98">
        <v>491.15524090699927</v>
      </c>
      <c r="X206" s="98">
        <v>500.00095946638987</v>
      </c>
      <c r="Y206" s="98">
        <v>372.97160620346818</v>
      </c>
      <c r="DA206" s="63" t="s">
        <v>2445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644.274356190258</v>
      </c>
      <c r="F207" s="98">
        <v>630.946681549652</v>
      </c>
      <c r="G207" s="98">
        <v>662.08041427832097</v>
      </c>
      <c r="H207" s="98">
        <v>659.5270614200806</v>
      </c>
      <c r="I207" s="98">
        <v>645.42643668763935</v>
      </c>
      <c r="J207" s="98">
        <v>636.95201513887639</v>
      </c>
      <c r="K207" s="98">
        <v>616.71839613266138</v>
      </c>
      <c r="L207" s="98">
        <v>637.56844132559968</v>
      </c>
      <c r="M207" s="98">
        <v>643.5467700255997</v>
      </c>
      <c r="N207" s="98">
        <v>643.142514318184</v>
      </c>
      <c r="O207" s="98">
        <v>642.08090483474268</v>
      </c>
      <c r="P207" s="98">
        <v>634.97739949780703</v>
      </c>
      <c r="Q207" s="98">
        <v>677.6667217899485</v>
      </c>
      <c r="R207" s="98">
        <v>713.613431534131</v>
      </c>
      <c r="S207" s="98">
        <v>749.02425178005035</v>
      </c>
      <c r="T207" s="98">
        <v>742.49831488425912</v>
      </c>
      <c r="U207" s="98">
        <v>741.95285223471399</v>
      </c>
      <c r="V207" s="98">
        <v>758.44401682435682</v>
      </c>
      <c r="W207" s="98">
        <v>756.79166364049399</v>
      </c>
      <c r="X207" s="98">
        <v>684.5626772842096</v>
      </c>
      <c r="Y207" s="98">
        <v>631.9849997111744</v>
      </c>
      <c r="DA207" s="63" t="s">
        <v>2446</v>
      </c>
    </row>
    <row r="208" spans="1:105" ht="12" customHeight="1" x14ac:dyDescent="0.25">
      <c r="A208" s="121" t="s">
        <v>54</v>
      </c>
      <c r="B208" s="122">
        <v>583.63314632020194</v>
      </c>
      <c r="C208" s="122">
        <v>587.57469821645202</v>
      </c>
      <c r="D208" s="122">
        <v>582.70096318492506</v>
      </c>
      <c r="E208" s="122">
        <v>601.2906214823862</v>
      </c>
      <c r="F208" s="122">
        <v>599.60022466053408</v>
      </c>
      <c r="G208" s="122">
        <v>605.34995621325766</v>
      </c>
      <c r="H208" s="122">
        <v>651.68772554131522</v>
      </c>
      <c r="I208" s="122">
        <v>592.84988592850539</v>
      </c>
      <c r="J208" s="122">
        <v>616.77539728374927</v>
      </c>
      <c r="K208" s="122">
        <v>648.1151713801753</v>
      </c>
      <c r="L208" s="122">
        <v>683.40949755917859</v>
      </c>
      <c r="M208" s="122">
        <v>614.97916586381166</v>
      </c>
      <c r="N208" s="122">
        <v>659.12890562285656</v>
      </c>
      <c r="O208" s="122">
        <v>657.48612000592652</v>
      </c>
      <c r="P208" s="122">
        <v>579.5982775385703</v>
      </c>
      <c r="Q208" s="122">
        <v>618.39030360584343</v>
      </c>
      <c r="R208" s="122">
        <v>620.60759433113753</v>
      </c>
      <c r="S208" s="122">
        <v>625.9098378315166</v>
      </c>
      <c r="T208" s="122">
        <v>601.85907646704356</v>
      </c>
      <c r="U208" s="122">
        <v>584.75298716936641</v>
      </c>
      <c r="V208" s="122">
        <v>622.5880904919037</v>
      </c>
      <c r="W208" s="122">
        <v>731.30770415578183</v>
      </c>
      <c r="X208" s="122">
        <v>608.85175585838306</v>
      </c>
      <c r="Y208" s="122">
        <v>597.64854382120257</v>
      </c>
      <c r="DA208" s="130" t="s">
        <v>2447</v>
      </c>
    </row>
    <row r="209" spans="1:105" ht="12" customHeight="1" x14ac:dyDescent="0.25">
      <c r="A209" s="97" t="s">
        <v>50</v>
      </c>
      <c r="B209" s="98">
        <v>569.81743275424856</v>
      </c>
      <c r="C209" s="98">
        <v>619.42186126016668</v>
      </c>
      <c r="D209" s="98">
        <v>580.57195822932806</v>
      </c>
      <c r="E209" s="98">
        <v>574.11230209136852</v>
      </c>
      <c r="F209" s="98">
        <v>676.03500697210347</v>
      </c>
      <c r="G209" s="98">
        <v>530.79686304007259</v>
      </c>
      <c r="H209" s="98">
        <v>642.72931337332034</v>
      </c>
      <c r="I209" s="98">
        <v>656.24671705859873</v>
      </c>
      <c r="J209" s="98">
        <v>518.12037134880268</v>
      </c>
      <c r="K209" s="98">
        <v>156.24581140977259</v>
      </c>
      <c r="L209" s="98">
        <v>532.14306900935105</v>
      </c>
      <c r="M209" s="98">
        <v>696.30247778890146</v>
      </c>
      <c r="N209" s="98">
        <v>722.48041815469696</v>
      </c>
      <c r="O209" s="98">
        <v>531.91538735478048</v>
      </c>
      <c r="P209" s="98">
        <v>788.10394431462453</v>
      </c>
      <c r="Q209" s="98">
        <v>653.53845439681754</v>
      </c>
      <c r="R209" s="98">
        <v>509.31568658875977</v>
      </c>
      <c r="S209" s="98">
        <v>535.27381601899322</v>
      </c>
      <c r="T209" s="98">
        <v>663.1230442464215</v>
      </c>
      <c r="U209" s="98">
        <v>592.99024104483613</v>
      </c>
      <c r="V209" s="98">
        <v>726.63660246651182</v>
      </c>
      <c r="W209" s="98">
        <v>630.19650628978081</v>
      </c>
      <c r="X209" s="98">
        <v>538.70318311833216</v>
      </c>
      <c r="Y209" s="98">
        <v>605.6852019079854</v>
      </c>
      <c r="DA209" s="63" t="s">
        <v>2448</v>
      </c>
    </row>
    <row r="210" spans="1:105" ht="12" customHeight="1" x14ac:dyDescent="0.25">
      <c r="A210" s="109" t="s">
        <v>120</v>
      </c>
      <c r="B210" s="33">
        <v>584.79624163698077</v>
      </c>
      <c r="C210" s="33">
        <v>584.91553443169312</v>
      </c>
      <c r="D210" s="33">
        <v>582.87158818388139</v>
      </c>
      <c r="E210" s="33">
        <v>603.32763003508524</v>
      </c>
      <c r="F210" s="33">
        <v>594.38680377006062</v>
      </c>
      <c r="G210" s="33">
        <v>609.80577222269562</v>
      </c>
      <c r="H210" s="33">
        <v>652.1074995843436</v>
      </c>
      <c r="I210" s="33">
        <v>590.45902208022346</v>
      </c>
      <c r="J210" s="33">
        <v>620.10900639028318</v>
      </c>
      <c r="K210" s="33">
        <v>662.54603489287786</v>
      </c>
      <c r="L210" s="33">
        <v>687.8761294033859</v>
      </c>
      <c r="M210" s="33">
        <v>611.35127759020679</v>
      </c>
      <c r="N210" s="33">
        <v>655.33980800645611</v>
      </c>
      <c r="O210" s="33">
        <v>665.05556850727703</v>
      </c>
      <c r="P210" s="33">
        <v>567.27758441865512</v>
      </c>
      <c r="Q210" s="33">
        <v>616.45183887207872</v>
      </c>
      <c r="R210" s="33">
        <v>625.72137413354642</v>
      </c>
      <c r="S210" s="33">
        <v>629.73243582550128</v>
      </c>
      <c r="T210" s="33">
        <v>599.44243314790401</v>
      </c>
      <c r="U210" s="33">
        <v>584.45757713328476</v>
      </c>
      <c r="V210" s="33">
        <v>619.29992120335555</v>
      </c>
      <c r="W210" s="33">
        <v>733.85863140525112</v>
      </c>
      <c r="X210" s="33">
        <v>610.33048339032848</v>
      </c>
      <c r="Y210" s="33">
        <v>597.49884421828301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3454.7310242276126</v>
      </c>
      <c r="C212" s="117">
        <f t="shared" si="101"/>
        <v>4136.3160784271595</v>
      </c>
      <c r="D212" s="117">
        <f t="shared" si="101"/>
        <v>3617.7350310688166</v>
      </c>
      <c r="E212" s="117">
        <f t="shared" si="101"/>
        <v>3674.1350777061152</v>
      </c>
      <c r="F212" s="117">
        <f t="shared" si="101"/>
        <v>4190.5155712330397</v>
      </c>
      <c r="G212" s="117">
        <f t="shared" si="101"/>
        <v>3148.9937347992127</v>
      </c>
      <c r="H212" s="117">
        <f t="shared" si="101"/>
        <v>3923.9073626631366</v>
      </c>
      <c r="I212" s="117">
        <f t="shared" si="101"/>
        <v>3121.5304822823136</v>
      </c>
      <c r="J212" s="117">
        <f t="shared" si="101"/>
        <v>2507.0876736954901</v>
      </c>
      <c r="K212" s="117">
        <f t="shared" si="101"/>
        <v>856.11022299607089</v>
      </c>
      <c r="L212" s="117">
        <f t="shared" si="101"/>
        <v>3679.2379474339987</v>
      </c>
      <c r="M212" s="117">
        <f t="shared" si="101"/>
        <v>3455.5866656112157</v>
      </c>
      <c r="N212" s="117">
        <f t="shared" si="101"/>
        <v>4048.4399865437222</v>
      </c>
      <c r="O212" s="117">
        <f t="shared" si="101"/>
        <v>3211.9337387183359</v>
      </c>
      <c r="P212" s="117">
        <f t="shared" si="101"/>
        <v>3172.1496110302992</v>
      </c>
      <c r="Q212" s="117">
        <f t="shared" si="101"/>
        <v>3090.7061968747412</v>
      </c>
      <c r="R212" s="117">
        <f t="shared" ref="R212:V212" si="102">R213+R216+R218+R227</f>
        <v>3264.1627824043171</v>
      </c>
      <c r="S212" s="117">
        <f t="shared" si="102"/>
        <v>3177.837828985183</v>
      </c>
      <c r="T212" s="117">
        <f t="shared" si="102"/>
        <v>3412.595974641094</v>
      </c>
      <c r="U212" s="117">
        <f t="shared" si="102"/>
        <v>3147.3114306195062</v>
      </c>
      <c r="V212" s="117">
        <f t="shared" si="102"/>
        <v>3280.6531627282461</v>
      </c>
      <c r="W212" s="117">
        <f t="shared" ref="W212:Y212" si="103">W213+W216+W218+W227</f>
        <v>3474.0495702891162</v>
      </c>
      <c r="X212" s="117">
        <f t="shared" si="103"/>
        <v>3003.6616682088261</v>
      </c>
      <c r="Y212" s="117">
        <f t="shared" si="103"/>
        <v>3596.449349270591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3436.9017262570374</v>
      </c>
      <c r="C213" s="122">
        <f t="shared" si="104"/>
        <v>4117.1083021852392</v>
      </c>
      <c r="D213" s="122">
        <f t="shared" si="104"/>
        <v>3600.4102194633033</v>
      </c>
      <c r="E213" s="122">
        <f t="shared" si="104"/>
        <v>3658.0473916066285</v>
      </c>
      <c r="F213" s="122">
        <f t="shared" si="104"/>
        <v>4173.189613048201</v>
      </c>
      <c r="G213" s="122">
        <f t="shared" si="104"/>
        <v>3136.9965558207655</v>
      </c>
      <c r="H213" s="122">
        <f t="shared" si="104"/>
        <v>3912.4284325770673</v>
      </c>
      <c r="I213" s="122">
        <f t="shared" si="104"/>
        <v>3112.0458151343</v>
      </c>
      <c r="J213" s="122">
        <f t="shared" si="104"/>
        <v>2500.3562051437498</v>
      </c>
      <c r="K213" s="122">
        <f t="shared" si="104"/>
        <v>854.34409012906531</v>
      </c>
      <c r="L213" s="122">
        <f t="shared" si="104"/>
        <v>3673.19416859493</v>
      </c>
      <c r="M213" s="122">
        <f t="shared" si="104"/>
        <v>3443.8393237075456</v>
      </c>
      <c r="N213" s="122">
        <f t="shared" si="104"/>
        <v>4032.3488853872295</v>
      </c>
      <c r="O213" s="122">
        <f t="shared" si="104"/>
        <v>3200.0027145500426</v>
      </c>
      <c r="P213" s="122">
        <f t="shared" si="104"/>
        <v>3154.8040015872025</v>
      </c>
      <c r="Q213" s="122">
        <f t="shared" si="104"/>
        <v>3077.2324164166621</v>
      </c>
      <c r="R213" s="122">
        <f t="shared" ref="R213:V213" si="105">SUM(R214:R215)</f>
        <v>3255.3380925379256</v>
      </c>
      <c r="S213" s="122">
        <f t="shared" si="105"/>
        <v>3169.3121150246739</v>
      </c>
      <c r="T213" s="122">
        <f t="shared" si="105"/>
        <v>3402.7652061883468</v>
      </c>
      <c r="U213" s="122">
        <f t="shared" si="105"/>
        <v>3139.377292771575</v>
      </c>
      <c r="V213" s="122">
        <f t="shared" si="105"/>
        <v>3272.1475234924601</v>
      </c>
      <c r="W213" s="122">
        <f t="shared" ref="W213:Y213" si="106">SUM(W214:W215)</f>
        <v>3468.1493187854812</v>
      </c>
      <c r="X213" s="122">
        <f t="shared" si="106"/>
        <v>2999.4424615839976</v>
      </c>
      <c r="Y213" s="122">
        <f t="shared" si="106"/>
        <v>3592.2527929507091</v>
      </c>
      <c r="DA213" s="130" t="s">
        <v>2601</v>
      </c>
    </row>
    <row r="214" spans="1:105" ht="12" customHeight="1" x14ac:dyDescent="0.25">
      <c r="A214" s="97" t="s">
        <v>74</v>
      </c>
      <c r="B214" s="98">
        <v>3436.9017262570374</v>
      </c>
      <c r="C214" s="98">
        <v>4117.1083021852392</v>
      </c>
      <c r="D214" s="98">
        <v>3600.4102194633033</v>
      </c>
      <c r="E214" s="98">
        <v>3658.0473916066285</v>
      </c>
      <c r="F214" s="98">
        <v>4173.189613048201</v>
      </c>
      <c r="G214" s="98">
        <v>3136.9965558207655</v>
      </c>
      <c r="H214" s="98">
        <v>3912.4284325770673</v>
      </c>
      <c r="I214" s="98">
        <v>3112.0458151343</v>
      </c>
      <c r="J214" s="98">
        <v>2500.3562051437498</v>
      </c>
      <c r="K214" s="98">
        <v>854.34409012906531</v>
      </c>
      <c r="L214" s="98">
        <v>3673.19416859493</v>
      </c>
      <c r="M214" s="98">
        <v>3443.8393237075456</v>
      </c>
      <c r="N214" s="98">
        <v>4032.3488853872295</v>
      </c>
      <c r="O214" s="98">
        <v>3200.0027145500426</v>
      </c>
      <c r="P214" s="98">
        <v>3154.8040015872025</v>
      </c>
      <c r="Q214" s="98">
        <v>3077.2324164166621</v>
      </c>
      <c r="R214" s="98">
        <v>3255.3380925379256</v>
      </c>
      <c r="S214" s="98">
        <v>3169.3121150246739</v>
      </c>
      <c r="T214" s="98">
        <v>3402.7652061883468</v>
      </c>
      <c r="U214" s="98">
        <v>3139.377292771575</v>
      </c>
      <c r="V214" s="98">
        <v>3272.1475234924601</v>
      </c>
      <c r="W214" s="98">
        <v>3468.1493187854812</v>
      </c>
      <c r="X214" s="98">
        <v>2999.4424615839976</v>
      </c>
      <c r="Y214" s="98">
        <v>3592.2527929507091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2606</v>
      </c>
    </row>
    <row r="219" spans="1:105" ht="12" customHeight="1" x14ac:dyDescent="0.25">
      <c r="A219" s="97" t="s">
        <v>141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17.829297970575041</v>
      </c>
      <c r="C227" s="122">
        <v>19.207776241919959</v>
      </c>
      <c r="D227" s="122">
        <v>17.324811605513109</v>
      </c>
      <c r="E227" s="122">
        <v>16.087686099486781</v>
      </c>
      <c r="F227" s="122">
        <v>17.325958184839173</v>
      </c>
      <c r="G227" s="122">
        <v>11.997178978447321</v>
      </c>
      <c r="H227" s="122">
        <v>11.478930086069205</v>
      </c>
      <c r="I227" s="122">
        <v>9.4846671480134646</v>
      </c>
      <c r="J227" s="122">
        <v>6.7314685517402744</v>
      </c>
      <c r="K227" s="122">
        <v>1.7661328670055729</v>
      </c>
      <c r="L227" s="122">
        <v>6.0437788390687155</v>
      </c>
      <c r="M227" s="122">
        <v>11.747341903669955</v>
      </c>
      <c r="N227" s="122">
        <v>16.091101156492769</v>
      </c>
      <c r="O227" s="122">
        <v>11.931024168293296</v>
      </c>
      <c r="P227" s="122">
        <v>17.345609443096482</v>
      </c>
      <c r="Q227" s="122">
        <v>13.47378045807913</v>
      </c>
      <c r="R227" s="122">
        <v>8.8246898663915498</v>
      </c>
      <c r="S227" s="122">
        <v>8.5257139605090568</v>
      </c>
      <c r="T227" s="122">
        <v>9.8307684527472627</v>
      </c>
      <c r="U227" s="122">
        <v>7.9341378479313978</v>
      </c>
      <c r="V227" s="122">
        <v>8.5056392357857948</v>
      </c>
      <c r="W227" s="122">
        <v>5.9002515036347987</v>
      </c>
      <c r="X227" s="122">
        <v>4.2192066248286189</v>
      </c>
      <c r="Y227" s="122">
        <v>4.1965563198820739</v>
      </c>
      <c r="DA227" s="130" t="s">
        <v>2615</v>
      </c>
    </row>
    <row r="228" spans="1:105" ht="12" customHeight="1" x14ac:dyDescent="0.25">
      <c r="A228" s="97" t="s">
        <v>50</v>
      </c>
      <c r="B228" s="98">
        <v>229.61286402059031</v>
      </c>
      <c r="C228" s="98">
        <v>249.24745457601728</v>
      </c>
      <c r="D228" s="98">
        <v>233.49834999982693</v>
      </c>
      <c r="E228" s="98">
        <v>230.73394789104731</v>
      </c>
      <c r="F228" s="98">
        <v>271.34455173777053</v>
      </c>
      <c r="G228" s="98">
        <v>212.72961503529027</v>
      </c>
      <c r="H228" s="98">
        <v>256.4511685235351</v>
      </c>
      <c r="I228" s="98">
        <v>260.98281997668971</v>
      </c>
      <c r="J228" s="98">
        <v>205.94294876116285</v>
      </c>
      <c r="K228" s="98">
        <v>61.96396109482113</v>
      </c>
      <c r="L228" s="98">
        <v>210.72168197016524</v>
      </c>
      <c r="M228" s="98">
        <v>275.07759848116268</v>
      </c>
      <c r="N228" s="98">
        <v>285.12497142534522</v>
      </c>
      <c r="O228" s="98">
        <v>209.85659903993687</v>
      </c>
      <c r="P228" s="98">
        <v>310.88898621334414</v>
      </c>
      <c r="Q228" s="98">
        <v>257.77972991187721</v>
      </c>
      <c r="R228" s="98">
        <v>200.87765429065476</v>
      </c>
      <c r="S228" s="98">
        <v>210.6753508587739</v>
      </c>
      <c r="T228" s="98">
        <v>259.04912722573079</v>
      </c>
      <c r="U228" s="98">
        <v>229.1707234536639</v>
      </c>
      <c r="V228" s="98">
        <v>277.65209375642223</v>
      </c>
      <c r="W228" s="98">
        <v>239.7687388810408</v>
      </c>
      <c r="X228" s="98">
        <v>204.37191659549188</v>
      </c>
      <c r="Y228" s="98">
        <v>229.48966082443201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249.49988222911648</v>
      </c>
      <c r="C231" s="118">
        <f t="shared" si="108"/>
        <v>290.63592312329985</v>
      </c>
      <c r="D231" s="118">
        <f t="shared" si="108"/>
        <v>258.20811095100532</v>
      </c>
      <c r="E231" s="118">
        <f t="shared" si="108"/>
        <v>261.95316432245431</v>
      </c>
      <c r="F231" s="118">
        <f t="shared" si="108"/>
        <v>291.43117943462983</v>
      </c>
      <c r="G231" s="118">
        <f t="shared" si="108"/>
        <v>228.12850539549265</v>
      </c>
      <c r="H231" s="118">
        <f t="shared" si="108"/>
        <v>275.03287759472175</v>
      </c>
      <c r="I231" s="118">
        <f t="shared" si="108"/>
        <v>223.50347287307099</v>
      </c>
      <c r="J231" s="118">
        <f t="shared" si="108"/>
        <v>185.21849154759602</v>
      </c>
      <c r="K231" s="118">
        <f t="shared" si="108"/>
        <v>87.177584044809919</v>
      </c>
      <c r="L231" s="118">
        <f t="shared" si="108"/>
        <v>251.42705631843526</v>
      </c>
      <c r="M231" s="118">
        <f t="shared" si="108"/>
        <v>232.18916977162951</v>
      </c>
      <c r="N231" s="118">
        <f t="shared" si="108"/>
        <v>263.18887139413795</v>
      </c>
      <c r="O231" s="118">
        <f t="shared" si="108"/>
        <v>212.62674878565204</v>
      </c>
      <c r="P231" s="118">
        <f t="shared" si="108"/>
        <v>207.46533491948719</v>
      </c>
      <c r="Q231" s="118">
        <f t="shared" si="108"/>
        <v>202.12108833301249</v>
      </c>
      <c r="R231" s="118">
        <f t="shared" ref="R231:V231" si="109">R232+R235+R237+R246</f>
        <v>210.16175764134184</v>
      </c>
      <c r="S231" s="118">
        <f t="shared" si="109"/>
        <v>204.62061628568131</v>
      </c>
      <c r="T231" s="118">
        <f t="shared" si="109"/>
        <v>214.10928430658262</v>
      </c>
      <c r="U231" s="118">
        <f t="shared" si="109"/>
        <v>196.55780935253435</v>
      </c>
      <c r="V231" s="118">
        <f t="shared" si="109"/>
        <v>202.91498762206407</v>
      </c>
      <c r="W231" s="118">
        <f t="shared" ref="W231:Y231" si="110">W232+W235+W237+W246</f>
        <v>209.94793947035734</v>
      </c>
      <c r="X231" s="118">
        <f t="shared" si="110"/>
        <v>180.76283366720838</v>
      </c>
      <c r="Y231" s="118">
        <f t="shared" si="110"/>
        <v>204.66181486459277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210.13229201057945</v>
      </c>
      <c r="C232" s="123">
        <f t="shared" si="111"/>
        <v>251.10078621771541</v>
      </c>
      <c r="D232" s="123">
        <f t="shared" si="111"/>
        <v>218.90143081417273</v>
      </c>
      <c r="E232" s="123">
        <f t="shared" si="111"/>
        <v>221.6932134233858</v>
      </c>
      <c r="F232" s="123">
        <f t="shared" si="111"/>
        <v>251.93203390382186</v>
      </c>
      <c r="G232" s="123">
        <f t="shared" si="111"/>
        <v>188.53518647559977</v>
      </c>
      <c r="H232" s="123">
        <f t="shared" si="111"/>
        <v>234.11672474160662</v>
      </c>
      <c r="I232" s="123">
        <f t="shared" si="111"/>
        <v>185.18330020540265</v>
      </c>
      <c r="J232" s="123">
        <f t="shared" si="111"/>
        <v>147.701522200108</v>
      </c>
      <c r="K232" s="123">
        <f t="shared" si="111"/>
        <v>50.118334830978327</v>
      </c>
      <c r="L232" s="123">
        <f t="shared" si="111"/>
        <v>213.91701771246116</v>
      </c>
      <c r="M232" s="123">
        <f t="shared" si="111"/>
        <v>198.5735467647979</v>
      </c>
      <c r="N232" s="123">
        <f t="shared" si="111"/>
        <v>229.96521542330171</v>
      </c>
      <c r="O232" s="123">
        <f t="shared" si="111"/>
        <v>180.49850453676891</v>
      </c>
      <c r="P232" s="123">
        <f t="shared" si="111"/>
        <v>176.22126806948313</v>
      </c>
      <c r="Q232" s="123">
        <f t="shared" si="111"/>
        <v>170.29241930977719</v>
      </c>
      <c r="R232" s="123">
        <f t="shared" ref="R232:V232" si="112">SUM(R233:R234)</f>
        <v>178.35162792443947</v>
      </c>
      <c r="S232" s="123">
        <f t="shared" si="112"/>
        <v>171.97039035941953</v>
      </c>
      <c r="T232" s="123">
        <f t="shared" si="112"/>
        <v>182.66297168096153</v>
      </c>
      <c r="U232" s="123">
        <f t="shared" si="112"/>
        <v>166.51494895426316</v>
      </c>
      <c r="V232" s="123">
        <f t="shared" si="112"/>
        <v>171.85373585340244</v>
      </c>
      <c r="W232" s="123">
        <f t="shared" ref="W232:Y232" si="113">SUM(W233:W234)</f>
        <v>179.96879639293996</v>
      </c>
      <c r="X232" s="123">
        <f t="shared" si="113"/>
        <v>154.11327108819171</v>
      </c>
      <c r="Y232" s="123">
        <f t="shared" si="113"/>
        <v>181.61124362935197</v>
      </c>
      <c r="DA232" s="130" t="s">
        <v>2769</v>
      </c>
    </row>
    <row r="233" spans="1:105" ht="12" customHeight="1" x14ac:dyDescent="0.25">
      <c r="A233" s="97" t="s">
        <v>74</v>
      </c>
      <c r="B233" s="99">
        <v>207.9565032010712</v>
      </c>
      <c r="C233" s="99">
        <v>248.51490176782735</v>
      </c>
      <c r="D233" s="99">
        <v>216.72053378495983</v>
      </c>
      <c r="E233" s="99">
        <v>219.50679913759643</v>
      </c>
      <c r="F233" s="99">
        <v>249.50103079803588</v>
      </c>
      <c r="G233" s="99">
        <v>186.74978717190768</v>
      </c>
      <c r="H233" s="99">
        <v>231.91519247147033</v>
      </c>
      <c r="I233" s="99">
        <v>183.51417913986378</v>
      </c>
      <c r="J233" s="99">
        <v>146.38646213374452</v>
      </c>
      <c r="K233" s="99">
        <v>49.673753301374852</v>
      </c>
      <c r="L233" s="99">
        <v>211.89383807442042</v>
      </c>
      <c r="M233" s="99">
        <v>196.66181317348583</v>
      </c>
      <c r="N233" s="99">
        <v>227.5787136022519</v>
      </c>
      <c r="O233" s="99">
        <v>178.5502419131991</v>
      </c>
      <c r="P233" s="99">
        <v>174.38085528143986</v>
      </c>
      <c r="Q233" s="99">
        <v>168.48041104094003</v>
      </c>
      <c r="R233" s="99">
        <v>176.41686955583751</v>
      </c>
      <c r="S233" s="99">
        <v>170.08155762338754</v>
      </c>
      <c r="T233" s="99">
        <v>180.65685826904024</v>
      </c>
      <c r="U233" s="99">
        <v>164.66942883409089</v>
      </c>
      <c r="V233" s="99">
        <v>169.92998685028721</v>
      </c>
      <c r="W233" s="99">
        <v>177.94651660492872</v>
      </c>
      <c r="X233" s="99">
        <v>152.3845044855648</v>
      </c>
      <c r="Y233" s="99">
        <v>179.57681080514112</v>
      </c>
      <c r="DA233" s="63" t="s">
        <v>2770</v>
      </c>
    </row>
    <row r="234" spans="1:105" ht="12" customHeight="1" x14ac:dyDescent="0.25">
      <c r="A234" s="97" t="s">
        <v>53</v>
      </c>
      <c r="B234" s="99">
        <v>2.1757888095082429</v>
      </c>
      <c r="C234" s="99">
        <v>2.5858844498880553</v>
      </c>
      <c r="D234" s="99">
        <v>2.1808970292129106</v>
      </c>
      <c r="E234" s="99">
        <v>2.186414285789374</v>
      </c>
      <c r="F234" s="99">
        <v>2.4310031057859804</v>
      </c>
      <c r="G234" s="99">
        <v>1.7853993036920746</v>
      </c>
      <c r="H234" s="99">
        <v>2.2015322701362874</v>
      </c>
      <c r="I234" s="99">
        <v>1.6691210655388595</v>
      </c>
      <c r="J234" s="99">
        <v>1.3150600663634973</v>
      </c>
      <c r="K234" s="99">
        <v>0.44458152960347236</v>
      </c>
      <c r="L234" s="99">
        <v>2.0231796380407476</v>
      </c>
      <c r="M234" s="99">
        <v>1.9117335913120843</v>
      </c>
      <c r="N234" s="99">
        <v>2.3865018210498214</v>
      </c>
      <c r="O234" s="99">
        <v>1.9482626235698044</v>
      </c>
      <c r="P234" s="99">
        <v>1.8404127880432568</v>
      </c>
      <c r="Q234" s="99">
        <v>1.8120082688371573</v>
      </c>
      <c r="R234" s="99">
        <v>1.9347583686019487</v>
      </c>
      <c r="S234" s="99">
        <v>1.888832736031975</v>
      </c>
      <c r="T234" s="99">
        <v>2.006113411921302</v>
      </c>
      <c r="U234" s="99">
        <v>1.84552012017227</v>
      </c>
      <c r="V234" s="99">
        <v>1.9237490031152404</v>
      </c>
      <c r="W234" s="99">
        <v>2.0222797880112573</v>
      </c>
      <c r="X234" s="99">
        <v>1.7287666026268942</v>
      </c>
      <c r="Y234" s="99">
        <v>2.0344328242108398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2.7563627500255639E-2</v>
      </c>
      <c r="C235" s="123">
        <f t="shared" si="114"/>
        <v>2.4387772812525702E-2</v>
      </c>
      <c r="D235" s="123">
        <f t="shared" si="114"/>
        <v>2.5566796815345742E-2</v>
      </c>
      <c r="E235" s="123">
        <f t="shared" si="114"/>
        <v>3.1217627343670156E-2</v>
      </c>
      <c r="F235" s="123">
        <f t="shared" si="114"/>
        <v>2.2216181813808782E-2</v>
      </c>
      <c r="G235" s="123">
        <f t="shared" si="114"/>
        <v>2.0486849198479248E-2</v>
      </c>
      <c r="H235" s="123">
        <f t="shared" si="114"/>
        <v>1.8190801959677948E-2</v>
      </c>
      <c r="I235" s="123">
        <f t="shared" si="114"/>
        <v>1.3838184231653842E-2</v>
      </c>
      <c r="J235" s="123">
        <f t="shared" si="114"/>
        <v>1.250350778566818E-2</v>
      </c>
      <c r="K235" s="123">
        <f t="shared" si="114"/>
        <v>9.0817359704432263E-3</v>
      </c>
      <c r="L235" s="123">
        <f t="shared" si="114"/>
        <v>1.4473938331011587E-2</v>
      </c>
      <c r="M235" s="123">
        <f t="shared" si="114"/>
        <v>2.6000171336311068E-2</v>
      </c>
      <c r="N235" s="123">
        <f t="shared" si="114"/>
        <v>4.635020468902859E-2</v>
      </c>
      <c r="O235" s="123">
        <f t="shared" si="114"/>
        <v>8.5105746876061622E-2</v>
      </c>
      <c r="P235" s="123">
        <f t="shared" si="114"/>
        <v>8.544218343569214E-2</v>
      </c>
      <c r="Q235" s="123">
        <f t="shared" si="114"/>
        <v>0.17751002809526326</v>
      </c>
      <c r="R235" s="123">
        <f t="shared" si="114"/>
        <v>0.16594387276265846</v>
      </c>
      <c r="S235" s="123">
        <f t="shared" si="114"/>
        <v>0.14418319354293022</v>
      </c>
      <c r="T235" s="123">
        <f t="shared" si="114"/>
        <v>0.15615966545089568</v>
      </c>
      <c r="U235" s="123">
        <f t="shared" si="114"/>
        <v>0.13998757709160831</v>
      </c>
      <c r="V235" s="123">
        <f t="shared" si="114"/>
        <v>0.10994550992885382</v>
      </c>
      <c r="W235" s="123">
        <f t="shared" si="114"/>
        <v>0.10911394602434178</v>
      </c>
      <c r="X235" s="123">
        <f t="shared" si="114"/>
        <v>0.116157031285417</v>
      </c>
      <c r="Y235" s="123">
        <f t="shared" si="114"/>
        <v>0.10487779526756814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2.7563627500255639E-2</v>
      </c>
      <c r="C236" s="99">
        <f>RES_hhdet_fecs!C29</f>
        <v>2.4387772812525702E-2</v>
      </c>
      <c r="D236" s="99">
        <f>RES_hhdet_fecs!D29</f>
        <v>2.5566796815345742E-2</v>
      </c>
      <c r="E236" s="99">
        <f>RES_hhdet_fecs!E29</f>
        <v>3.1217627343670156E-2</v>
      </c>
      <c r="F236" s="99">
        <f>RES_hhdet_fecs!F29</f>
        <v>2.2216181813808782E-2</v>
      </c>
      <c r="G236" s="99">
        <f>RES_hhdet_fecs!G29</f>
        <v>2.0486849198479248E-2</v>
      </c>
      <c r="H236" s="99">
        <f>RES_hhdet_fecs!H29</f>
        <v>1.8190801959677948E-2</v>
      </c>
      <c r="I236" s="99">
        <f>RES_hhdet_fecs!I29</f>
        <v>1.3838184231653842E-2</v>
      </c>
      <c r="J236" s="99">
        <f>RES_hhdet_fecs!J29</f>
        <v>1.250350778566818E-2</v>
      </c>
      <c r="K236" s="99">
        <f>RES_hhdet_fecs!K29</f>
        <v>9.0817359704432263E-3</v>
      </c>
      <c r="L236" s="99">
        <f>RES_hhdet_fecs!L29</f>
        <v>1.4473938331011587E-2</v>
      </c>
      <c r="M236" s="99">
        <f>RES_hhdet_fecs!M29</f>
        <v>2.6000171336311068E-2</v>
      </c>
      <c r="N236" s="99">
        <f>RES_hhdet_fecs!N29</f>
        <v>4.635020468902859E-2</v>
      </c>
      <c r="O236" s="99">
        <f>RES_hhdet_fecs!O29</f>
        <v>8.5105746876061622E-2</v>
      </c>
      <c r="P236" s="99">
        <f>RES_hhdet_fecs!P29</f>
        <v>8.544218343569214E-2</v>
      </c>
      <c r="Q236" s="99">
        <f>RES_hhdet_fecs!Q29</f>
        <v>0.17751002809526326</v>
      </c>
      <c r="R236" s="99">
        <f>RES_hhdet_fecs!R29</f>
        <v>0.16594387276265846</v>
      </c>
      <c r="S236" s="99">
        <f>RES_hhdet_fecs!S29</f>
        <v>0.14418319354293022</v>
      </c>
      <c r="T236" s="99">
        <f>RES_hhdet_fecs!T29</f>
        <v>0.15615966545089568</v>
      </c>
      <c r="U236" s="99">
        <f>RES_hhdet_fecs!U29</f>
        <v>0.13998757709160831</v>
      </c>
      <c r="V236" s="99">
        <f>RES_hhdet_fecs!V29</f>
        <v>0.10994550992885382</v>
      </c>
      <c r="W236" s="99">
        <f>RES_hhdet_fecs!W29</f>
        <v>0.10911394602434178</v>
      </c>
      <c r="X236" s="99">
        <f>RES_hhdet_fecs!X29</f>
        <v>0.116157031285417</v>
      </c>
      <c r="Y236" s="99">
        <f>RES_hhdet_fecs!Y29</f>
        <v>0.10487779526756814</v>
      </c>
      <c r="DA236" s="63" t="s">
        <v>2773</v>
      </c>
    </row>
    <row r="237" spans="1:105" ht="12" customHeight="1" x14ac:dyDescent="0.25">
      <c r="A237" s="121" t="s">
        <v>55</v>
      </c>
      <c r="B237" s="123">
        <v>28.076167393676677</v>
      </c>
      <c r="C237" s="123">
        <v>28.20566928541135</v>
      </c>
      <c r="D237" s="123">
        <v>28.139060903554132</v>
      </c>
      <c r="E237" s="123">
        <v>28.813542690652884</v>
      </c>
      <c r="F237" s="123">
        <v>28.151014478341452</v>
      </c>
      <c r="G237" s="123">
        <v>28.298786282298288</v>
      </c>
      <c r="H237" s="123">
        <v>28.909158073014218</v>
      </c>
      <c r="I237" s="123">
        <v>27.507202561927233</v>
      </c>
      <c r="J237" s="123">
        <v>26.403560358822396</v>
      </c>
      <c r="K237" s="123">
        <v>25.570399618996159</v>
      </c>
      <c r="L237" s="123">
        <v>25.467056408157774</v>
      </c>
      <c r="M237" s="123">
        <v>22.840781034572956</v>
      </c>
      <c r="N237" s="123">
        <v>21.798482520160988</v>
      </c>
      <c r="O237" s="123">
        <v>20.915445026745445</v>
      </c>
      <c r="P237" s="123">
        <v>21.37086417861893</v>
      </c>
      <c r="Q237" s="123">
        <v>21.401534335994988</v>
      </c>
      <c r="R237" s="123">
        <v>21.5892943783448</v>
      </c>
      <c r="S237" s="123">
        <v>22.565812369266137</v>
      </c>
      <c r="T237" s="123">
        <v>21.963544418485572</v>
      </c>
      <c r="U237" s="123">
        <v>21.133578365696543</v>
      </c>
      <c r="V237" s="123">
        <v>21.874104843490656</v>
      </c>
      <c r="W237" s="123">
        <v>19.542568848009857</v>
      </c>
      <c r="X237" s="123">
        <v>18.136012297905708</v>
      </c>
      <c r="Y237" s="123">
        <v>14.92472876652179</v>
      </c>
      <c r="DA237" s="130" t="s">
        <v>2774</v>
      </c>
    </row>
    <row r="238" spans="1:105" ht="12" customHeight="1" x14ac:dyDescent="0.25">
      <c r="A238" s="97" t="s">
        <v>141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28.076167393676677</v>
      </c>
      <c r="C242" s="102">
        <v>28.20566928541135</v>
      </c>
      <c r="D242" s="102">
        <v>28.139060903554132</v>
      </c>
      <c r="E242" s="102">
        <v>28.870806786786098</v>
      </c>
      <c r="F242" s="102">
        <v>28.222549063306481</v>
      </c>
      <c r="G242" s="102">
        <v>28.395524875458086</v>
      </c>
      <c r="H242" s="102">
        <v>29.051560972272888</v>
      </c>
      <c r="I242" s="102">
        <v>27.680434839959897</v>
      </c>
      <c r="J242" s="102">
        <v>26.59878028707843</v>
      </c>
      <c r="K242" s="102">
        <v>25.859283960115931</v>
      </c>
      <c r="L242" s="102">
        <v>25.897485517141071</v>
      </c>
      <c r="M242" s="102">
        <v>23.398435637132817</v>
      </c>
      <c r="N242" s="102">
        <v>22.348331336528872</v>
      </c>
      <c r="O242" s="102">
        <v>21.444248619407077</v>
      </c>
      <c r="P242" s="102">
        <v>21.885530675686393</v>
      </c>
      <c r="Q242" s="102">
        <v>21.927927133424873</v>
      </c>
      <c r="R242" s="102">
        <v>22.117836588547874</v>
      </c>
      <c r="S242" s="102">
        <v>23.095649215492593</v>
      </c>
      <c r="T242" s="102">
        <v>22.466747742991377</v>
      </c>
      <c r="U242" s="102">
        <v>21.587573045667583</v>
      </c>
      <c r="V242" s="102">
        <v>22.293814450744144</v>
      </c>
      <c r="W242" s="102">
        <v>19.93697155203369</v>
      </c>
      <c r="X242" s="102">
        <v>18.532206672352711</v>
      </c>
      <c r="Y242" s="102">
        <v>15.283123148607961</v>
      </c>
      <c r="DA242" s="131" t="s">
        <v>2779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22.526352640764088</v>
      </c>
      <c r="F243" s="105">
        <v>22.164089241687385</v>
      </c>
      <c r="G243" s="105">
        <v>22.237343048227778</v>
      </c>
      <c r="H243" s="105">
        <v>23.221080976012683</v>
      </c>
      <c r="I243" s="105">
        <v>22.168647010653071</v>
      </c>
      <c r="J243" s="105">
        <v>21.222402583770606</v>
      </c>
      <c r="K243" s="105">
        <v>20.723365900428544</v>
      </c>
      <c r="L243" s="105">
        <v>20.621969771140641</v>
      </c>
      <c r="M243" s="105">
        <v>18.276740869215086</v>
      </c>
      <c r="N243" s="105">
        <v>17.526811619814612</v>
      </c>
      <c r="O243" s="105">
        <v>16.849504005990802</v>
      </c>
      <c r="P243" s="105">
        <v>17.456056442807469</v>
      </c>
      <c r="Q243" s="105">
        <v>17.340364244125539</v>
      </c>
      <c r="R243" s="105">
        <v>17.503645560816857</v>
      </c>
      <c r="S243" s="105">
        <v>18.516456354797157</v>
      </c>
      <c r="T243" s="105">
        <v>18.271275889999412</v>
      </c>
      <c r="U243" s="105">
        <v>17.785175664038686</v>
      </c>
      <c r="V243" s="105">
        <v>18.779312645041948</v>
      </c>
      <c r="W243" s="105">
        <v>16.674185546018354</v>
      </c>
      <c r="X243" s="105">
        <v>15.671492776857637</v>
      </c>
      <c r="Y243" s="105">
        <v>12.809633590240807</v>
      </c>
      <c r="DA243" s="132" t="s">
        <v>2780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13.74419244391528</v>
      </c>
      <c r="F244" s="99">
        <v>13.595116782514317</v>
      </c>
      <c r="G244" s="99">
        <v>13.283928884003133</v>
      </c>
      <c r="H244" s="99">
        <v>14.340379463533981</v>
      </c>
      <c r="I244" s="99">
        <v>13.522905366390081</v>
      </c>
      <c r="J244" s="99">
        <v>12.75134551798099</v>
      </c>
      <c r="K244" s="99">
        <v>12.577956457137846</v>
      </c>
      <c r="L244" s="99">
        <v>12.26722642063144</v>
      </c>
      <c r="M244" s="99">
        <v>9.9286122208324912</v>
      </c>
      <c r="N244" s="99">
        <v>9.2813947695814836</v>
      </c>
      <c r="O244" s="99">
        <v>8.7112411930025697</v>
      </c>
      <c r="P244" s="99">
        <v>9.4831521965635961</v>
      </c>
      <c r="Q244" s="99">
        <v>8.9121195879052966</v>
      </c>
      <c r="R244" s="99">
        <v>8.7187037948709456</v>
      </c>
      <c r="S244" s="99">
        <v>9.3854224961814889</v>
      </c>
      <c r="T244" s="99">
        <v>9.3166014256405667</v>
      </c>
      <c r="U244" s="99">
        <v>8.9446592434952201</v>
      </c>
      <c r="V244" s="99">
        <v>9.8320015471237525</v>
      </c>
      <c r="W244" s="99">
        <v>7.8535494961105892</v>
      </c>
      <c r="X244" s="99">
        <v>7.7711606471477666</v>
      </c>
      <c r="Y244" s="99">
        <v>5.6329798365738588</v>
      </c>
      <c r="DA244" s="63" t="s">
        <v>2781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8.7821601968488103</v>
      </c>
      <c r="F245" s="99">
        <v>8.5689724591730663</v>
      </c>
      <c r="G245" s="99">
        <v>8.9534141642246485</v>
      </c>
      <c r="H245" s="99">
        <v>8.8807015124787032</v>
      </c>
      <c r="I245" s="99">
        <v>8.6457416442629942</v>
      </c>
      <c r="J245" s="99">
        <v>8.4710570657896156</v>
      </c>
      <c r="K245" s="99">
        <v>8.1454094432906956</v>
      </c>
      <c r="L245" s="99">
        <v>8.3547433505091995</v>
      </c>
      <c r="M245" s="99">
        <v>8.3481286483825947</v>
      </c>
      <c r="N245" s="99">
        <v>8.2454168502331289</v>
      </c>
      <c r="O245" s="99">
        <v>8.1382628129882288</v>
      </c>
      <c r="P245" s="99">
        <v>7.9729042462438731</v>
      </c>
      <c r="Q245" s="99">
        <v>8.4282446562202402</v>
      </c>
      <c r="R245" s="99">
        <v>8.7849417659459128</v>
      </c>
      <c r="S245" s="99">
        <v>9.1310338586156625</v>
      </c>
      <c r="T245" s="99">
        <v>8.9546744643588472</v>
      </c>
      <c r="U245" s="99">
        <v>8.8405164205434659</v>
      </c>
      <c r="V245" s="99">
        <v>8.9473110979181971</v>
      </c>
      <c r="W245" s="99">
        <v>8.8206360499077618</v>
      </c>
      <c r="X245" s="99">
        <v>7.900332129709871</v>
      </c>
      <c r="Y245" s="99">
        <v>7.1766537536669466</v>
      </c>
      <c r="DA245" s="63" t="s">
        <v>2782</v>
      </c>
    </row>
    <row r="246" spans="1:105" ht="12" customHeight="1" x14ac:dyDescent="0.25">
      <c r="A246" s="121" t="s">
        <v>54</v>
      </c>
      <c r="B246" s="123">
        <v>11.263859197360098</v>
      </c>
      <c r="C246" s="123">
        <v>11.305079847360565</v>
      </c>
      <c r="D246" s="123">
        <v>11.1420524364631</v>
      </c>
      <c r="E246" s="123">
        <v>11.415190581071975</v>
      </c>
      <c r="F246" s="123">
        <v>11.325914870652708</v>
      </c>
      <c r="G246" s="123">
        <v>11.274045788396096</v>
      </c>
      <c r="H246" s="123">
        <v>11.988803978141233</v>
      </c>
      <c r="I246" s="123">
        <v>10.79913192150946</v>
      </c>
      <c r="J246" s="123">
        <v>11.100905480879923</v>
      </c>
      <c r="K246" s="123">
        <v>11.479767858864987</v>
      </c>
      <c r="L246" s="123">
        <v>12.028508259485333</v>
      </c>
      <c r="M246" s="123">
        <v>10.748841800922339</v>
      </c>
      <c r="N246" s="123">
        <v>11.378823245986222</v>
      </c>
      <c r="O246" s="123">
        <v>11.127693475261612</v>
      </c>
      <c r="P246" s="123">
        <v>9.7877604879494022</v>
      </c>
      <c r="Q246" s="123">
        <v>10.249624659145027</v>
      </c>
      <c r="R246" s="123">
        <v>10.054891465794935</v>
      </c>
      <c r="S246" s="123">
        <v>9.94023036345272</v>
      </c>
      <c r="T246" s="123">
        <v>9.3266085416846103</v>
      </c>
      <c r="U246" s="123">
        <v>8.7692944554830383</v>
      </c>
      <c r="V246" s="123">
        <v>9.0772014152421345</v>
      </c>
      <c r="W246" s="123">
        <v>10.327460283383187</v>
      </c>
      <c r="X246" s="123">
        <v>8.3973932498255284</v>
      </c>
      <c r="Y246" s="123">
        <v>8.0209646734514521</v>
      </c>
      <c r="DA246" s="130" t="s">
        <v>2783</v>
      </c>
    </row>
    <row r="247" spans="1:105" ht="12" customHeight="1" x14ac:dyDescent="0.25">
      <c r="A247" s="97" t="s">
        <v>50</v>
      </c>
      <c r="B247" s="99">
        <v>13.893178244495999</v>
      </c>
      <c r="C247" s="99">
        <v>15.044954405732568</v>
      </c>
      <c r="D247" s="99">
        <v>14.055033722633185</v>
      </c>
      <c r="E247" s="99">
        <v>13.845547892614949</v>
      </c>
      <c r="F247" s="99">
        <v>16.222782005477683</v>
      </c>
      <c r="G247" s="99">
        <v>12.664091154096933</v>
      </c>
      <c r="H247" s="99">
        <v>15.201536113082007</v>
      </c>
      <c r="I247" s="99">
        <v>15.389891673417473</v>
      </c>
      <c r="J247" s="99">
        <v>12.057185935555307</v>
      </c>
      <c r="K247" s="99">
        <v>3.6027433823942578</v>
      </c>
      <c r="L247" s="99">
        <v>12.155803344105671</v>
      </c>
      <c r="M247" s="99">
        <v>15.708415578016544</v>
      </c>
      <c r="N247" s="99">
        <v>16.091954356431543</v>
      </c>
      <c r="O247" s="99">
        <v>11.709348356265586</v>
      </c>
      <c r="P247" s="99">
        <v>17.184296484405298</v>
      </c>
      <c r="Q247" s="99">
        <v>14.11360241165969</v>
      </c>
      <c r="R247" s="99">
        <v>10.886183224688882</v>
      </c>
      <c r="S247" s="99">
        <v>11.305920820182447</v>
      </c>
      <c r="T247" s="99">
        <v>13.753226751239753</v>
      </c>
      <c r="U247" s="99">
        <v>12.020667991547471</v>
      </c>
      <c r="V247" s="99">
        <v>14.419098253438591</v>
      </c>
      <c r="W247" s="99">
        <v>12.302241902773451</v>
      </c>
      <c r="X247" s="99">
        <v>10.382967381452156</v>
      </c>
      <c r="Y247" s="99">
        <v>11.472194129677028</v>
      </c>
      <c r="DA247" s="63" t="s">
        <v>2784</v>
      </c>
    </row>
    <row r="248" spans="1:105" ht="12" customHeight="1" x14ac:dyDescent="0.25">
      <c r="A248" s="109" t="s">
        <v>120</v>
      </c>
      <c r="B248" s="110">
        <v>11.042506267926361</v>
      </c>
      <c r="C248" s="110">
        <v>10.992809050382096</v>
      </c>
      <c r="D248" s="110">
        <v>10.908597165442707</v>
      </c>
      <c r="E248" s="110">
        <v>11.233035880536521</v>
      </c>
      <c r="F248" s="110">
        <v>10.99191209539125</v>
      </c>
      <c r="G248" s="110">
        <v>11.190966922976695</v>
      </c>
      <c r="H248" s="110">
        <v>11.838261501175348</v>
      </c>
      <c r="I248" s="110">
        <v>10.626002108373196</v>
      </c>
      <c r="J248" s="110">
        <v>11.068592223629267</v>
      </c>
      <c r="K248" s="110">
        <v>11.710870412423125</v>
      </c>
      <c r="L248" s="110">
        <v>12.024749459307214</v>
      </c>
      <c r="M248" s="110">
        <v>10.527591840461163</v>
      </c>
      <c r="N248" s="110">
        <v>11.096927626723856</v>
      </c>
      <c r="O248" s="110">
        <v>11.092631111808254</v>
      </c>
      <c r="P248" s="110">
        <v>9.3506958672519804</v>
      </c>
      <c r="Q248" s="110">
        <v>10.036521425070369</v>
      </c>
      <c r="R248" s="110">
        <v>10.016694232116622</v>
      </c>
      <c r="S248" s="110">
        <v>9.8826320102163283</v>
      </c>
      <c r="T248" s="110">
        <v>9.1519943645384902</v>
      </c>
      <c r="U248" s="110">
        <v>8.6526914724835429</v>
      </c>
      <c r="V248" s="110">
        <v>8.9083853428869997</v>
      </c>
      <c r="W248" s="110">
        <v>10.277638657777191</v>
      </c>
      <c r="X248" s="110">
        <v>8.3555374711479597</v>
      </c>
      <c r="Y248" s="110">
        <v>7.9566782905293589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127.2484713971089</v>
      </c>
      <c r="C250" s="118">
        <f t="shared" si="115"/>
        <v>148.12608875024719</v>
      </c>
      <c r="D250" s="118">
        <f t="shared" si="115"/>
        <v>132.23681139217263</v>
      </c>
      <c r="E250" s="118">
        <f t="shared" si="115"/>
        <v>134.36965354255651</v>
      </c>
      <c r="F250" s="118">
        <f t="shared" si="115"/>
        <v>148.87511615431615</v>
      </c>
      <c r="G250" s="118">
        <f t="shared" si="115"/>
        <v>117.96389721214048</v>
      </c>
      <c r="H250" s="118">
        <f t="shared" si="115"/>
        <v>141.54315885470339</v>
      </c>
      <c r="I250" s="118">
        <f t="shared" si="115"/>
        <v>115.88392553676601</v>
      </c>
      <c r="J250" s="118">
        <f t="shared" si="115"/>
        <v>97.080240191071695</v>
      </c>
      <c r="K250" s="118">
        <f t="shared" si="115"/>
        <v>49.185891241342553</v>
      </c>
      <c r="L250" s="118">
        <f t="shared" si="115"/>
        <v>135.56196915821673</v>
      </c>
      <c r="M250" s="118">
        <f t="shared" si="115"/>
        <v>133.2320846926803</v>
      </c>
      <c r="N250" s="118">
        <f t="shared" si="115"/>
        <v>159.6022286524379</v>
      </c>
      <c r="O250" s="118">
        <f t="shared" si="115"/>
        <v>134.26604246059108</v>
      </c>
      <c r="P250" s="118">
        <f t="shared" si="115"/>
        <v>132.08628899196381</v>
      </c>
      <c r="Q250" s="118">
        <f t="shared" si="115"/>
        <v>130.06121368229128</v>
      </c>
      <c r="R250" s="118">
        <f t="shared" ref="R250:V250" si="116">R251+R254+R256+R265</f>
        <v>136.77030950348458</v>
      </c>
      <c r="S250" s="118">
        <f t="shared" si="116"/>
        <v>134.62053812657348</v>
      </c>
      <c r="T250" s="118">
        <f t="shared" si="116"/>
        <v>142.2465959441387</v>
      </c>
      <c r="U250" s="118">
        <f t="shared" si="116"/>
        <v>131.65715472023231</v>
      </c>
      <c r="V250" s="118">
        <f t="shared" si="116"/>
        <v>136.98731137379389</v>
      </c>
      <c r="W250" s="118">
        <f t="shared" ref="W250:Y250" si="117">W251+W254+W256+W265</f>
        <v>143.236583312829</v>
      </c>
      <c r="X250" s="118">
        <f t="shared" si="117"/>
        <v>125.11469836846872</v>
      </c>
      <c r="Y250" s="118">
        <f t="shared" si="117"/>
        <v>142.65163112852485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102.66338664291584</v>
      </c>
      <c r="C251" s="123">
        <f t="shared" si="118"/>
        <v>123.36577294938398</v>
      </c>
      <c r="D251" s="123">
        <f t="shared" si="118"/>
        <v>107.56136045470996</v>
      </c>
      <c r="E251" s="123">
        <f t="shared" si="118"/>
        <v>108.96387849516209</v>
      </c>
      <c r="F251" s="123">
        <f t="shared" si="118"/>
        <v>123.83533786532519</v>
      </c>
      <c r="G251" s="123">
        <f t="shared" si="118"/>
        <v>92.681516214506317</v>
      </c>
      <c r="H251" s="123">
        <f t="shared" si="118"/>
        <v>115.08076290153058</v>
      </c>
      <c r="I251" s="123">
        <f t="shared" si="118"/>
        <v>90.99027123397363</v>
      </c>
      <c r="J251" s="123">
        <f t="shared" si="118"/>
        <v>72.565334070404063</v>
      </c>
      <c r="K251" s="123">
        <f t="shared" si="118"/>
        <v>24.704535379889737</v>
      </c>
      <c r="L251" s="123">
        <f t="shared" si="118"/>
        <v>110.56684544595691</v>
      </c>
      <c r="M251" s="123">
        <f t="shared" si="118"/>
        <v>110.58419661341952</v>
      </c>
      <c r="N251" s="123">
        <f t="shared" si="118"/>
        <v>136.89320632935235</v>
      </c>
      <c r="O251" s="123">
        <f t="shared" si="118"/>
        <v>111.97416595941043</v>
      </c>
      <c r="P251" s="123">
        <f t="shared" si="118"/>
        <v>110.46595142592892</v>
      </c>
      <c r="Q251" s="123">
        <f t="shared" si="118"/>
        <v>107.57083615670768</v>
      </c>
      <c r="R251" s="123">
        <f t="shared" ref="R251:V251" si="119">SUM(R252:R253)</f>
        <v>114.0479192297459</v>
      </c>
      <c r="S251" s="123">
        <f t="shared" si="119"/>
        <v>111.07615592121721</v>
      </c>
      <c r="T251" s="123">
        <f t="shared" si="119"/>
        <v>119.06644905083016</v>
      </c>
      <c r="U251" s="123">
        <f t="shared" si="119"/>
        <v>109.0321078329022</v>
      </c>
      <c r="V251" s="123">
        <f t="shared" si="119"/>
        <v>113.21698121406959</v>
      </c>
      <c r="W251" s="123">
        <f t="shared" ref="W251:Y251" si="120">SUM(W252:W253)</f>
        <v>119.75245582168826</v>
      </c>
      <c r="X251" s="123">
        <f t="shared" si="120"/>
        <v>103.95631220749087</v>
      </c>
      <c r="Y251" s="123">
        <f t="shared" si="120"/>
        <v>124.03509042793023</v>
      </c>
      <c r="DA251" s="130" t="s">
        <v>2937</v>
      </c>
    </row>
    <row r="252" spans="1:105" ht="12" customHeight="1" x14ac:dyDescent="0.25">
      <c r="A252" s="97" t="s">
        <v>74</v>
      </c>
      <c r="B252" s="99">
        <v>100.48759783340759</v>
      </c>
      <c r="C252" s="99">
        <v>120.77988849949593</v>
      </c>
      <c r="D252" s="99">
        <v>105.38046342549704</v>
      </c>
      <c r="E252" s="99">
        <v>106.77746420937272</v>
      </c>
      <c r="F252" s="99">
        <v>121.40433475953921</v>
      </c>
      <c r="G252" s="99">
        <v>90.896116910814243</v>
      </c>
      <c r="H252" s="99">
        <v>112.87923063139429</v>
      </c>
      <c r="I252" s="99">
        <v>89.32115016843477</v>
      </c>
      <c r="J252" s="99">
        <v>71.250274004040563</v>
      </c>
      <c r="K252" s="99">
        <v>24.259953850286266</v>
      </c>
      <c r="L252" s="99">
        <v>108.54366580791617</v>
      </c>
      <c r="M252" s="99">
        <v>108.67246302210744</v>
      </c>
      <c r="N252" s="99">
        <v>134.50670450830253</v>
      </c>
      <c r="O252" s="99">
        <v>110.02590333584062</v>
      </c>
      <c r="P252" s="99">
        <v>108.62553863788567</v>
      </c>
      <c r="Q252" s="99">
        <v>105.75882788787052</v>
      </c>
      <c r="R252" s="99">
        <v>112.11316086114395</v>
      </c>
      <c r="S252" s="99">
        <v>109.18732318518524</v>
      </c>
      <c r="T252" s="99">
        <v>117.06033563890885</v>
      </c>
      <c r="U252" s="99">
        <v>107.18658771272993</v>
      </c>
      <c r="V252" s="99">
        <v>111.29323221095434</v>
      </c>
      <c r="W252" s="99">
        <v>117.730176033677</v>
      </c>
      <c r="X252" s="99">
        <v>102.22754560486398</v>
      </c>
      <c r="Y252" s="99">
        <v>122.00065760371939</v>
      </c>
      <c r="DA252" s="63" t="s">
        <v>2938</v>
      </c>
    </row>
    <row r="253" spans="1:105" ht="12" customHeight="1" x14ac:dyDescent="0.25">
      <c r="A253" s="97" t="s">
        <v>53</v>
      </c>
      <c r="B253" s="99">
        <v>2.1757888095082429</v>
      </c>
      <c r="C253" s="99">
        <v>2.5858844498880553</v>
      </c>
      <c r="D253" s="99">
        <v>2.1808970292129106</v>
      </c>
      <c r="E253" s="99">
        <v>2.186414285789374</v>
      </c>
      <c r="F253" s="99">
        <v>2.4310031057859804</v>
      </c>
      <c r="G253" s="99">
        <v>1.7853993036920746</v>
      </c>
      <c r="H253" s="99">
        <v>2.2015322701362874</v>
      </c>
      <c r="I253" s="99">
        <v>1.6691210655388595</v>
      </c>
      <c r="J253" s="99">
        <v>1.3150600663634973</v>
      </c>
      <c r="K253" s="99">
        <v>0.44458152960347236</v>
      </c>
      <c r="L253" s="99">
        <v>2.0231796380407476</v>
      </c>
      <c r="M253" s="99">
        <v>1.9117335913120843</v>
      </c>
      <c r="N253" s="99">
        <v>2.3865018210498214</v>
      </c>
      <c r="O253" s="99">
        <v>1.9482626235698044</v>
      </c>
      <c r="P253" s="99">
        <v>1.8404127880432568</v>
      </c>
      <c r="Q253" s="99">
        <v>1.8120082688371573</v>
      </c>
      <c r="R253" s="99">
        <v>1.9347583686019487</v>
      </c>
      <c r="S253" s="99">
        <v>1.888832736031975</v>
      </c>
      <c r="T253" s="99">
        <v>2.006113411921302</v>
      </c>
      <c r="U253" s="99">
        <v>1.84552012017227</v>
      </c>
      <c r="V253" s="99">
        <v>1.9237490031152404</v>
      </c>
      <c r="W253" s="99">
        <v>2.0222797880112573</v>
      </c>
      <c r="X253" s="99">
        <v>1.7287666026268942</v>
      </c>
      <c r="Y253" s="99">
        <v>2.0344328242108398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4.7132692121828537E-2</v>
      </c>
      <c r="C254" s="123">
        <f t="shared" si="121"/>
        <v>4.2561698325221164E-2</v>
      </c>
      <c r="D254" s="123">
        <f t="shared" si="121"/>
        <v>4.6282629880347495E-2</v>
      </c>
      <c r="E254" s="123">
        <f t="shared" si="121"/>
        <v>5.8421423847139956E-2</v>
      </c>
      <c r="F254" s="123">
        <f t="shared" si="121"/>
        <v>4.2954968028311218E-2</v>
      </c>
      <c r="G254" s="123">
        <f t="shared" si="121"/>
        <v>4.1403521596184198E-2</v>
      </c>
      <c r="H254" s="123">
        <f t="shared" si="121"/>
        <v>4.025544362529089E-2</v>
      </c>
      <c r="I254" s="123">
        <f t="shared" si="121"/>
        <v>3.2983843565933875E-2</v>
      </c>
      <c r="J254" s="123">
        <f t="shared" si="121"/>
        <v>3.0248264609329382E-2</v>
      </c>
      <c r="K254" s="123">
        <f t="shared" si="121"/>
        <v>2.3027065152229846E-2</v>
      </c>
      <c r="L254" s="123">
        <f t="shared" si="121"/>
        <v>4.1330530931114495E-2</v>
      </c>
      <c r="M254" s="123">
        <f t="shared" si="121"/>
        <v>8.1096356584469412E-2</v>
      </c>
      <c r="N254" s="123">
        <f t="shared" si="121"/>
        <v>0.15060460558842467</v>
      </c>
      <c r="O254" s="123">
        <f t="shared" si="121"/>
        <v>0.2860830069394491</v>
      </c>
      <c r="P254" s="123">
        <f t="shared" si="121"/>
        <v>0.29412717238310715</v>
      </c>
      <c r="Q254" s="123">
        <f t="shared" si="121"/>
        <v>0.62174918364060749</v>
      </c>
      <c r="R254" s="123">
        <f t="shared" si="121"/>
        <v>0.59158955490518317</v>
      </c>
      <c r="S254" s="123">
        <f t="shared" si="121"/>
        <v>0.52163952108741674</v>
      </c>
      <c r="T254" s="123">
        <f t="shared" si="121"/>
        <v>0.57389584016858486</v>
      </c>
      <c r="U254" s="123">
        <f t="shared" si="121"/>
        <v>0.52165439965549665</v>
      </c>
      <c r="V254" s="123">
        <f t="shared" si="121"/>
        <v>0.41459016011376371</v>
      </c>
      <c r="W254" s="123">
        <f t="shared" si="121"/>
        <v>0.41500316404797977</v>
      </c>
      <c r="X254" s="123">
        <f t="shared" si="121"/>
        <v>0.44414705318758974</v>
      </c>
      <c r="Y254" s="123">
        <f t="shared" si="121"/>
        <v>0.40304135496126109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4.7132692121828537E-2</v>
      </c>
      <c r="C255" s="99">
        <f>RES_hhdet_tess!C29</f>
        <v>4.2561698325221164E-2</v>
      </c>
      <c r="D255" s="99">
        <f>RES_hhdet_tess!D29</f>
        <v>4.6282629880347495E-2</v>
      </c>
      <c r="E255" s="99">
        <f>RES_hhdet_tess!E29</f>
        <v>5.8421423847139956E-2</v>
      </c>
      <c r="F255" s="99">
        <f>RES_hhdet_tess!F29</f>
        <v>4.2954968028311218E-2</v>
      </c>
      <c r="G255" s="99">
        <f>RES_hhdet_tess!G29</f>
        <v>4.1403521596184198E-2</v>
      </c>
      <c r="H255" s="99">
        <f>RES_hhdet_tess!H29</f>
        <v>4.025544362529089E-2</v>
      </c>
      <c r="I255" s="99">
        <f>RES_hhdet_tess!I29</f>
        <v>3.2983843565933875E-2</v>
      </c>
      <c r="J255" s="99">
        <f>RES_hhdet_tess!J29</f>
        <v>3.0248264609329382E-2</v>
      </c>
      <c r="K255" s="99">
        <f>RES_hhdet_tess!K29</f>
        <v>2.3027065152229846E-2</v>
      </c>
      <c r="L255" s="99">
        <f>RES_hhdet_tess!L29</f>
        <v>4.1330530931114495E-2</v>
      </c>
      <c r="M255" s="99">
        <f>RES_hhdet_tess!M29</f>
        <v>8.1096356584469412E-2</v>
      </c>
      <c r="N255" s="99">
        <f>RES_hhdet_tess!N29</f>
        <v>0.15060460558842467</v>
      </c>
      <c r="O255" s="99">
        <f>RES_hhdet_tess!O29</f>
        <v>0.2860830069394491</v>
      </c>
      <c r="P255" s="99">
        <f>RES_hhdet_tess!P29</f>
        <v>0.29412717238310715</v>
      </c>
      <c r="Q255" s="99">
        <f>RES_hhdet_tess!Q29</f>
        <v>0.62174918364060749</v>
      </c>
      <c r="R255" s="99">
        <f>RES_hhdet_tess!R29</f>
        <v>0.59158955490518317</v>
      </c>
      <c r="S255" s="99">
        <f>RES_hhdet_tess!S29</f>
        <v>0.52163952108741674</v>
      </c>
      <c r="T255" s="99">
        <f>RES_hhdet_tess!T29</f>
        <v>0.57389584016858486</v>
      </c>
      <c r="U255" s="99">
        <f>RES_hhdet_tess!U29</f>
        <v>0.52165439965549665</v>
      </c>
      <c r="V255" s="99">
        <f>RES_hhdet_tess!V29</f>
        <v>0.41459016011376371</v>
      </c>
      <c r="W255" s="99">
        <f>RES_hhdet_tess!W29</f>
        <v>0.41500316404797977</v>
      </c>
      <c r="X255" s="99">
        <f>RES_hhdet_tess!X29</f>
        <v>0.44414705318758974</v>
      </c>
      <c r="Y255" s="99">
        <f>RES_hhdet_tess!Y29</f>
        <v>0.40304135496126109</v>
      </c>
      <c r="DA255" s="63" t="s">
        <v>2941</v>
      </c>
    </row>
    <row r="256" spans="1:105" ht="12" customHeight="1" x14ac:dyDescent="0.25">
      <c r="A256" s="121" t="s">
        <v>55</v>
      </c>
      <c r="B256" s="123">
        <v>16.516052857350065</v>
      </c>
      <c r="C256" s="123">
        <v>16.661093100427802</v>
      </c>
      <c r="D256" s="123">
        <v>16.661602266124898</v>
      </c>
      <c r="E256" s="123">
        <v>17.151108480489487</v>
      </c>
      <c r="F256" s="123">
        <v>16.853571344407527</v>
      </c>
      <c r="G256" s="123">
        <v>17.054737926601387</v>
      </c>
      <c r="H256" s="123">
        <v>17.646997670954754</v>
      </c>
      <c r="I256" s="123">
        <v>16.919212446019525</v>
      </c>
      <c r="J256" s="123">
        <v>16.281936987004237</v>
      </c>
      <c r="K256" s="123">
        <v>15.898241290552729</v>
      </c>
      <c r="L256" s="123">
        <v>15.998345286925328</v>
      </c>
      <c r="M256" s="123">
        <v>14.589243808789815</v>
      </c>
      <c r="N256" s="123">
        <v>14.108047132588695</v>
      </c>
      <c r="O256" s="123">
        <v>13.672272281867933</v>
      </c>
      <c r="P256" s="123">
        <v>14.048657567743881</v>
      </c>
      <c r="Q256" s="123">
        <v>14.177613563973907</v>
      </c>
      <c r="R256" s="123">
        <v>14.490807783187552</v>
      </c>
      <c r="S256" s="123">
        <v>15.392543918210093</v>
      </c>
      <c r="T256" s="123">
        <v>15.347713228684231</v>
      </c>
      <c r="U256" s="123">
        <v>15.135943856050167</v>
      </c>
      <c r="V256" s="123">
        <v>16.01111177666824</v>
      </c>
      <c r="W256" s="123">
        <v>14.545511543329267</v>
      </c>
      <c r="X256" s="123">
        <v>13.687663969161679</v>
      </c>
      <c r="Y256" s="123">
        <v>11.426761262691205</v>
      </c>
      <c r="DA256" s="130" t="s">
        <v>2942</v>
      </c>
    </row>
    <row r="257" spans="1:105" ht="12" customHeight="1" x14ac:dyDescent="0.25">
      <c r="A257" s="97" t="s">
        <v>141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16.516052857350065</v>
      </c>
      <c r="C261" s="102">
        <v>16.661093100427802</v>
      </c>
      <c r="D261" s="102">
        <v>16.661602266124898</v>
      </c>
      <c r="E261" s="102">
        <v>17.15099399040588</v>
      </c>
      <c r="F261" s="102">
        <v>16.85346328862704</v>
      </c>
      <c r="G261" s="102">
        <v>17.05464821977678</v>
      </c>
      <c r="H261" s="102">
        <v>17.646936779081983</v>
      </c>
      <c r="I261" s="102">
        <v>16.919059199305121</v>
      </c>
      <c r="J261" s="102">
        <v>16.281620506903465</v>
      </c>
      <c r="K261" s="102">
        <v>15.897901499201128</v>
      </c>
      <c r="L261" s="102">
        <v>16.000738989414863</v>
      </c>
      <c r="M261" s="102">
        <v>14.591828835338331</v>
      </c>
      <c r="N261" s="102">
        <v>14.10820386103161</v>
      </c>
      <c r="O261" s="102">
        <v>13.671584281131096</v>
      </c>
      <c r="P261" s="102">
        <v>14.048464177475681</v>
      </c>
      <c r="Q261" s="102">
        <v>14.177618342124655</v>
      </c>
      <c r="R261" s="102">
        <v>14.491024604351997</v>
      </c>
      <c r="S261" s="102">
        <v>15.39258776025145</v>
      </c>
      <c r="T261" s="102">
        <v>15.347321777488103</v>
      </c>
      <c r="U261" s="102">
        <v>15.135798249754554</v>
      </c>
      <c r="V261" s="102">
        <v>16.011151869377862</v>
      </c>
      <c r="W261" s="102">
        <v>14.545554498881602</v>
      </c>
      <c r="X261" s="102">
        <v>13.690392219580525</v>
      </c>
      <c r="Y261" s="102">
        <v>11.429259072450424</v>
      </c>
      <c r="DA261" s="131" t="s">
        <v>2947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17.163678676529482</v>
      </c>
      <c r="F262" s="105">
        <v>16.862614828471628</v>
      </c>
      <c r="G262" s="105">
        <v>17.060358773538397</v>
      </c>
      <c r="H262" s="105">
        <v>17.649429908421059</v>
      </c>
      <c r="I262" s="105">
        <v>16.923935099945194</v>
      </c>
      <c r="J262" s="105">
        <v>16.29033640272694</v>
      </c>
      <c r="K262" s="105">
        <v>15.903942465397069</v>
      </c>
      <c r="L262" s="105">
        <v>15.971400789671385</v>
      </c>
      <c r="M262" s="105">
        <v>14.568087048060535</v>
      </c>
      <c r="N262" s="105">
        <v>14.106829539117697</v>
      </c>
      <c r="O262" s="105">
        <v>13.677562280757906</v>
      </c>
      <c r="P262" s="105">
        <v>14.050128589701412</v>
      </c>
      <c r="Q262" s="105">
        <v>14.177576700090109</v>
      </c>
      <c r="R262" s="105">
        <v>14.489131748394051</v>
      </c>
      <c r="S262" s="105">
        <v>15.392208848961635</v>
      </c>
      <c r="T262" s="105">
        <v>15.350585512831675</v>
      </c>
      <c r="U262" s="105">
        <v>15.137017764038783</v>
      </c>
      <c r="V262" s="105">
        <v>16.010816147016669</v>
      </c>
      <c r="W262" s="105">
        <v>14.545199139312277</v>
      </c>
      <c r="X262" s="105">
        <v>13.670692939664004</v>
      </c>
      <c r="Y262" s="105">
        <v>11.412020224223355</v>
      </c>
      <c r="DA262" s="132" t="s">
        <v>2948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8.3815184796806701</v>
      </c>
      <c r="F263" s="99">
        <v>8.2936423692985617</v>
      </c>
      <c r="G263" s="99">
        <v>8.1069446093137447</v>
      </c>
      <c r="H263" s="99">
        <v>8.7687283959423521</v>
      </c>
      <c r="I263" s="99">
        <v>8.278193455682203</v>
      </c>
      <c r="J263" s="99">
        <v>7.8192793369373232</v>
      </c>
      <c r="K263" s="99">
        <v>7.7585330221063726</v>
      </c>
      <c r="L263" s="99">
        <v>7.6166574391621866</v>
      </c>
      <c r="M263" s="99">
        <v>6.2199583996779415</v>
      </c>
      <c r="N263" s="99">
        <v>5.8614126888845712</v>
      </c>
      <c r="O263" s="99">
        <v>5.539299467769677</v>
      </c>
      <c r="P263" s="99">
        <v>6.077224343457539</v>
      </c>
      <c r="Q263" s="99">
        <v>5.7493320438698694</v>
      </c>
      <c r="R263" s="99">
        <v>5.7041899824481375</v>
      </c>
      <c r="S263" s="99">
        <v>6.2611749903459719</v>
      </c>
      <c r="T263" s="99">
        <v>6.3959110484728292</v>
      </c>
      <c r="U263" s="99">
        <v>6.2965013434953176</v>
      </c>
      <c r="V263" s="99">
        <v>7.0635050490984694</v>
      </c>
      <c r="W263" s="99">
        <v>5.7245630894045156</v>
      </c>
      <c r="X263" s="99">
        <v>5.770360809954135</v>
      </c>
      <c r="Y263" s="99">
        <v>4.2353664705564089</v>
      </c>
      <c r="DA263" s="63" t="s">
        <v>2949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8.7821601968488103</v>
      </c>
      <c r="F264" s="99">
        <v>8.5689724591730663</v>
      </c>
      <c r="G264" s="99">
        <v>8.9534141642246485</v>
      </c>
      <c r="H264" s="99">
        <v>8.8807015124787032</v>
      </c>
      <c r="I264" s="99">
        <v>8.6457416442629942</v>
      </c>
      <c r="J264" s="99">
        <v>8.4710570657896156</v>
      </c>
      <c r="K264" s="99">
        <v>8.1454094432906956</v>
      </c>
      <c r="L264" s="99">
        <v>8.3547433505091995</v>
      </c>
      <c r="M264" s="99">
        <v>8.3481286483825947</v>
      </c>
      <c r="N264" s="99">
        <v>8.2454168502331289</v>
      </c>
      <c r="O264" s="99">
        <v>8.1382628129882288</v>
      </c>
      <c r="P264" s="99">
        <v>7.9729042462438731</v>
      </c>
      <c r="Q264" s="99">
        <v>8.4282446562202402</v>
      </c>
      <c r="R264" s="99">
        <v>8.7849417659459128</v>
      </c>
      <c r="S264" s="99">
        <v>9.1310338586156625</v>
      </c>
      <c r="T264" s="99">
        <v>8.9546744643588472</v>
      </c>
      <c r="U264" s="99">
        <v>8.8405164205434659</v>
      </c>
      <c r="V264" s="99">
        <v>8.9473110979181971</v>
      </c>
      <c r="W264" s="99">
        <v>8.8206360499077618</v>
      </c>
      <c r="X264" s="99">
        <v>7.900332129709871</v>
      </c>
      <c r="Y264" s="99">
        <v>7.1766537536669466</v>
      </c>
      <c r="DA264" s="63" t="s">
        <v>2950</v>
      </c>
    </row>
    <row r="265" spans="1:105" ht="12" customHeight="1" x14ac:dyDescent="0.25">
      <c r="A265" s="121" t="s">
        <v>54</v>
      </c>
      <c r="B265" s="123">
        <v>8.0218992047211604</v>
      </c>
      <c r="C265" s="123">
        <v>8.0566610021101983</v>
      </c>
      <c r="D265" s="123">
        <v>7.9675660414574185</v>
      </c>
      <c r="E265" s="123">
        <v>8.1962451430578049</v>
      </c>
      <c r="F265" s="123">
        <v>8.1432519765551223</v>
      </c>
      <c r="G265" s="123">
        <v>8.1862395494365874</v>
      </c>
      <c r="H265" s="123">
        <v>8.7751428385927852</v>
      </c>
      <c r="I265" s="123">
        <v>7.9414580132069235</v>
      </c>
      <c r="J265" s="123">
        <v>8.2027208690540636</v>
      </c>
      <c r="K265" s="123">
        <v>8.56008750574785</v>
      </c>
      <c r="L265" s="123">
        <v>8.9554478944033704</v>
      </c>
      <c r="M265" s="123">
        <v>7.9775479138864984</v>
      </c>
      <c r="N265" s="123">
        <v>8.4503705849084181</v>
      </c>
      <c r="O265" s="123">
        <v>8.3335212123732649</v>
      </c>
      <c r="P265" s="123">
        <v>7.277552825907879</v>
      </c>
      <c r="Q265" s="123">
        <v>7.6910147779690892</v>
      </c>
      <c r="R265" s="123">
        <v>7.6399929356459531</v>
      </c>
      <c r="S265" s="123">
        <v>7.6301987660587471</v>
      </c>
      <c r="T265" s="123">
        <v>7.2585378244557273</v>
      </c>
      <c r="U265" s="123">
        <v>6.9674486316244639</v>
      </c>
      <c r="V265" s="123">
        <v>7.3446282229423172</v>
      </c>
      <c r="W265" s="123">
        <v>8.5236127837635109</v>
      </c>
      <c r="X265" s="123">
        <v>7.0265751386285906</v>
      </c>
      <c r="Y265" s="123">
        <v>6.7867380829421604</v>
      </c>
      <c r="DA265" s="130" t="s">
        <v>2951</v>
      </c>
    </row>
    <row r="266" spans="1:105" ht="12" customHeight="1" x14ac:dyDescent="0.25">
      <c r="A266" s="97" t="s">
        <v>50</v>
      </c>
      <c r="B266" s="99">
        <v>7.8320054977476152</v>
      </c>
      <c r="C266" s="99">
        <v>8.4933404529119088</v>
      </c>
      <c r="D266" s="99">
        <v>7.9384550760428549</v>
      </c>
      <c r="E266" s="99">
        <v>7.8257750902305672</v>
      </c>
      <c r="F266" s="99">
        <v>9.1813231221899301</v>
      </c>
      <c r="G266" s="99">
        <v>7.1780467287334613</v>
      </c>
      <c r="H266" s="99">
        <v>8.654515514645805</v>
      </c>
      <c r="I266" s="99">
        <v>8.7906835668249279</v>
      </c>
      <c r="J266" s="99">
        <v>6.8906717120391914</v>
      </c>
      <c r="K266" s="99">
        <v>2.0636421999288199</v>
      </c>
      <c r="L266" s="99">
        <v>6.9732415834160602</v>
      </c>
      <c r="M266" s="99">
        <v>9.0324789642531886</v>
      </c>
      <c r="N266" s="99">
        <v>9.2625694635217553</v>
      </c>
      <c r="O266" s="99">
        <v>6.7419342079325553</v>
      </c>
      <c r="P266" s="99">
        <v>9.89559201489236</v>
      </c>
      <c r="Q266" s="99">
        <v>8.1281577046537397</v>
      </c>
      <c r="R266" s="99">
        <v>6.2699333412855127</v>
      </c>
      <c r="S266" s="99">
        <v>6.5252938420678452</v>
      </c>
      <c r="T266" s="99">
        <v>7.9973932223226099</v>
      </c>
      <c r="U266" s="99">
        <v>7.0655971567321458</v>
      </c>
      <c r="V266" s="99">
        <v>8.5720812521193928</v>
      </c>
      <c r="W266" s="99">
        <v>7.3451311489950335</v>
      </c>
      <c r="X266" s="99">
        <v>6.2170115420998995</v>
      </c>
      <c r="Y266" s="99">
        <v>6.878000237030955</v>
      </c>
      <c r="DA266" s="63" t="s">
        <v>2952</v>
      </c>
    </row>
    <row r="267" spans="1:105" ht="12" customHeight="1" x14ac:dyDescent="0.25">
      <c r="A267" s="109" t="s">
        <v>120</v>
      </c>
      <c r="B267" s="110">
        <v>8.03788567405641</v>
      </c>
      <c r="C267" s="110">
        <v>8.0201992871522148</v>
      </c>
      <c r="D267" s="110">
        <v>7.9698990836752959</v>
      </c>
      <c r="E267" s="110">
        <v>8.2240117851106387</v>
      </c>
      <c r="F267" s="110">
        <v>8.0724478003308775</v>
      </c>
      <c r="G267" s="110">
        <v>8.2464962271931217</v>
      </c>
      <c r="H267" s="110">
        <v>8.7807952040481076</v>
      </c>
      <c r="I267" s="110">
        <v>7.9094314491186326</v>
      </c>
      <c r="J267" s="110">
        <v>8.2470557519107057</v>
      </c>
      <c r="K267" s="110">
        <v>8.750685504231944</v>
      </c>
      <c r="L267" s="110">
        <v>9.0139789638238934</v>
      </c>
      <c r="M267" s="110">
        <v>7.9304867220032618</v>
      </c>
      <c r="N267" s="110">
        <v>8.4017924103391817</v>
      </c>
      <c r="O267" s="110">
        <v>8.4294626440363434</v>
      </c>
      <c r="P267" s="110">
        <v>7.1228517191123792</v>
      </c>
      <c r="Q267" s="110">
        <v>7.6669057956208491</v>
      </c>
      <c r="R267" s="110">
        <v>7.7029461478233836</v>
      </c>
      <c r="S267" s="110">
        <v>7.6767984210472218</v>
      </c>
      <c r="T267" s="110">
        <v>7.2293926347824877</v>
      </c>
      <c r="U267" s="110">
        <v>6.9639287620439276</v>
      </c>
      <c r="V267" s="110">
        <v>7.3058379194859793</v>
      </c>
      <c r="W267" s="110">
        <v>8.5533446134577265</v>
      </c>
      <c r="X267" s="110">
        <v>7.0436406886788232</v>
      </c>
      <c r="Y267" s="110">
        <v>6.785038134022952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47.484458740066806</v>
      </c>
      <c r="C269" s="118">
        <f t="shared" si="122"/>
        <v>56.716016776456193</v>
      </c>
      <c r="D269" s="118">
        <f t="shared" si="122"/>
        <v>49.46712739753459</v>
      </c>
      <c r="E269" s="118">
        <f t="shared" si="122"/>
        <v>50.082457150829185</v>
      </c>
      <c r="F269" s="118">
        <f t="shared" si="122"/>
        <v>56.911960344157883</v>
      </c>
      <c r="G269" s="118">
        <f t="shared" si="122"/>
        <v>42.584321330420508</v>
      </c>
      <c r="H269" s="118">
        <f t="shared" si="122"/>
        <v>52.836421867810643</v>
      </c>
      <c r="I269" s="118">
        <f t="shared" si="122"/>
        <v>41.814131790151066</v>
      </c>
      <c r="J269" s="118">
        <f t="shared" si="122"/>
        <v>33.342672992692741</v>
      </c>
      <c r="K269" s="118">
        <f t="shared" si="122"/>
        <v>11.307216289669213</v>
      </c>
      <c r="L269" s="118">
        <f t="shared" si="122"/>
        <v>48.213002375641707</v>
      </c>
      <c r="M269" s="118">
        <f t="shared" si="122"/>
        <v>44.826084728869574</v>
      </c>
      <c r="N269" s="118">
        <f t="shared" si="122"/>
        <v>51.903076750560544</v>
      </c>
      <c r="O269" s="118">
        <f t="shared" si="122"/>
        <v>40.710696590987119</v>
      </c>
      <c r="P269" s="118">
        <f t="shared" si="122"/>
        <v>39.83015005495745</v>
      </c>
      <c r="Q269" s="118">
        <f t="shared" si="122"/>
        <v>38.439585640197059</v>
      </c>
      <c r="R269" s="118">
        <f t="shared" ref="R269:V269" si="123">R270+R273+R275+R284</f>
        <v>40.183492477633393</v>
      </c>
      <c r="S269" s="118">
        <f t="shared" si="123"/>
        <v>38.739659957197446</v>
      </c>
      <c r="T269" s="118">
        <f t="shared" si="123"/>
        <v>41.156572908930976</v>
      </c>
      <c r="U269" s="118">
        <f t="shared" si="123"/>
        <v>37.500844291051962</v>
      </c>
      <c r="V269" s="118">
        <f t="shared" si="123"/>
        <v>38.701636244955104</v>
      </c>
      <c r="W269" s="118">
        <f t="shared" ref="W269:Y269" si="124">W270+W273+W275+W284</f>
        <v>40.491099930265008</v>
      </c>
      <c r="X269" s="118">
        <f t="shared" si="124"/>
        <v>34.664356634617107</v>
      </c>
      <c r="Y269" s="118">
        <f t="shared" si="124"/>
        <v>40.840323321141426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47.239399267155335</v>
      </c>
      <c r="C270" s="123">
        <f t="shared" si="125"/>
        <v>56.452645085579661</v>
      </c>
      <c r="D270" s="123">
        <f t="shared" si="125"/>
        <v>49.230236454591484</v>
      </c>
      <c r="E270" s="123">
        <f t="shared" si="125"/>
        <v>49.863164492096409</v>
      </c>
      <c r="F270" s="123">
        <f t="shared" si="125"/>
        <v>56.676654156081852</v>
      </c>
      <c r="G270" s="123">
        <f t="shared" si="125"/>
        <v>42.422081653970551</v>
      </c>
      <c r="H270" s="123">
        <f t="shared" si="125"/>
        <v>52.681855121819211</v>
      </c>
      <c r="I270" s="123">
        <f t="shared" si="125"/>
        <v>41.687080933411465</v>
      </c>
      <c r="J270" s="123">
        <f t="shared" si="125"/>
        <v>33.253148738301412</v>
      </c>
      <c r="K270" s="123">
        <f t="shared" si="125"/>
        <v>11.283889799940312</v>
      </c>
      <c r="L270" s="123">
        <f t="shared" si="125"/>
        <v>48.133804256985343</v>
      </c>
      <c r="M270" s="123">
        <f t="shared" si="125"/>
        <v>44.673697480489054</v>
      </c>
      <c r="N270" s="123">
        <f t="shared" si="125"/>
        <v>51.696780581887559</v>
      </c>
      <c r="O270" s="123">
        <f t="shared" si="125"/>
        <v>40.559472953002313</v>
      </c>
      <c r="P270" s="123">
        <f t="shared" si="125"/>
        <v>39.612355085731892</v>
      </c>
      <c r="Q270" s="123">
        <f t="shared" si="125"/>
        <v>38.27201017205995</v>
      </c>
      <c r="R270" s="123">
        <f t="shared" ref="R270:V270" si="126">SUM(R271:R272)</f>
        <v>40.07485608830406</v>
      </c>
      <c r="S270" s="123">
        <f t="shared" si="126"/>
        <v>38.635726629728708</v>
      </c>
      <c r="T270" s="123">
        <f t="shared" si="126"/>
        <v>41.038011924395185</v>
      </c>
      <c r="U270" s="123">
        <f t="shared" si="126"/>
        <v>37.406307453952095</v>
      </c>
      <c r="V270" s="123">
        <f t="shared" si="126"/>
        <v>38.601295812911246</v>
      </c>
      <c r="W270" s="123">
        <f t="shared" ref="W270:Y270" si="127">SUM(W271:W272)</f>
        <v>40.422330711975619</v>
      </c>
      <c r="X270" s="123">
        <f t="shared" si="127"/>
        <v>34.615664038940906</v>
      </c>
      <c r="Y270" s="123">
        <f t="shared" si="127"/>
        <v>40.792668342495858</v>
      </c>
      <c r="DA270" s="130" t="s">
        <v>3105</v>
      </c>
    </row>
    <row r="271" spans="1:105" ht="12" customHeight="1" x14ac:dyDescent="0.25">
      <c r="A271" s="97" t="s">
        <v>74</v>
      </c>
      <c r="B271" s="99">
        <v>47.239399267155335</v>
      </c>
      <c r="C271" s="99">
        <v>56.452645085579661</v>
      </c>
      <c r="D271" s="99">
        <v>49.230236454591484</v>
      </c>
      <c r="E271" s="99">
        <v>49.863164492096409</v>
      </c>
      <c r="F271" s="99">
        <v>56.676654156081852</v>
      </c>
      <c r="G271" s="99">
        <v>42.422081653970551</v>
      </c>
      <c r="H271" s="99">
        <v>52.681855121819211</v>
      </c>
      <c r="I271" s="99">
        <v>41.687080933411465</v>
      </c>
      <c r="J271" s="99">
        <v>33.253148738301412</v>
      </c>
      <c r="K271" s="99">
        <v>11.283889799940312</v>
      </c>
      <c r="L271" s="99">
        <v>48.133804256985343</v>
      </c>
      <c r="M271" s="99">
        <v>44.673697480489054</v>
      </c>
      <c r="N271" s="99">
        <v>51.696780581887559</v>
      </c>
      <c r="O271" s="99">
        <v>40.559472953002313</v>
      </c>
      <c r="P271" s="99">
        <v>39.612355085731892</v>
      </c>
      <c r="Q271" s="99">
        <v>38.27201017205995</v>
      </c>
      <c r="R271" s="99">
        <v>40.07485608830406</v>
      </c>
      <c r="S271" s="99">
        <v>38.635726629728708</v>
      </c>
      <c r="T271" s="99">
        <v>41.038011924395185</v>
      </c>
      <c r="U271" s="99">
        <v>37.406307453952095</v>
      </c>
      <c r="V271" s="99">
        <v>38.601295812911246</v>
      </c>
      <c r="W271" s="99">
        <v>40.422330711975619</v>
      </c>
      <c r="X271" s="99">
        <v>34.615664038940906</v>
      </c>
      <c r="Y271" s="99">
        <v>40.792668342495858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3110</v>
      </c>
    </row>
    <row r="276" spans="1:105" ht="12" customHeight="1" x14ac:dyDescent="0.25">
      <c r="A276" s="97" t="s">
        <v>141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0.2450594729114717</v>
      </c>
      <c r="C284" s="123">
        <v>0.26337169087653256</v>
      </c>
      <c r="D284" s="123">
        <v>0.23689094294310709</v>
      </c>
      <c r="E284" s="123">
        <v>0.21929265873277831</v>
      </c>
      <c r="F284" s="123">
        <v>0.23530618807603257</v>
      </c>
      <c r="G284" s="123">
        <v>0.16223967644995724</v>
      </c>
      <c r="H284" s="123">
        <v>0.15456674599143036</v>
      </c>
      <c r="I284" s="123">
        <v>0.12705085673960209</v>
      </c>
      <c r="J284" s="123">
        <v>8.9524254391325275E-2</v>
      </c>
      <c r="K284" s="123">
        <v>2.3326489728901716E-2</v>
      </c>
      <c r="L284" s="123">
        <v>7.9198118656363489E-2</v>
      </c>
      <c r="M284" s="123">
        <v>0.15238724838052004</v>
      </c>
      <c r="N284" s="123">
        <v>0.20629616867298423</v>
      </c>
      <c r="O284" s="123">
        <v>0.15122363798480498</v>
      </c>
      <c r="P284" s="123">
        <v>0.21779496922556121</v>
      </c>
      <c r="Q284" s="123">
        <v>0.16757546813710825</v>
      </c>
      <c r="R284" s="123">
        <v>0.10863638932933245</v>
      </c>
      <c r="S284" s="123">
        <v>0.10393332746873533</v>
      </c>
      <c r="T284" s="123">
        <v>0.11856098453578687</v>
      </c>
      <c r="U284" s="123">
        <v>9.4536837099864393E-2</v>
      </c>
      <c r="V284" s="123">
        <v>0.10034043204385751</v>
      </c>
      <c r="W284" s="123">
        <v>6.8769218289389797E-2</v>
      </c>
      <c r="X284" s="123">
        <v>4.8692595676201871E-2</v>
      </c>
      <c r="Y284" s="123">
        <v>4.7654978645569765E-2</v>
      </c>
      <c r="DA284" s="130" t="s">
        <v>3119</v>
      </c>
    </row>
    <row r="285" spans="1:105" ht="12" customHeight="1" x14ac:dyDescent="0.25">
      <c r="A285" s="97" t="s">
        <v>50</v>
      </c>
      <c r="B285" s="99">
        <v>3.1559743700197114</v>
      </c>
      <c r="C285" s="99">
        <v>3.4176118428062101</v>
      </c>
      <c r="D285" s="99">
        <v>3.1927414604333544</v>
      </c>
      <c r="E285" s="99">
        <v>3.1451546592864119</v>
      </c>
      <c r="F285" s="99">
        <v>3.6851671603643115</v>
      </c>
      <c r="G285" s="99">
        <v>2.8767749465646597</v>
      </c>
      <c r="H285" s="99">
        <v>3.453180943447709</v>
      </c>
      <c r="I285" s="99">
        <v>3.4959677925335138</v>
      </c>
      <c r="J285" s="99">
        <v>2.7389103571207434</v>
      </c>
      <c r="K285" s="99">
        <v>0.81839918674467971</v>
      </c>
      <c r="L285" s="99">
        <v>2.7613122876470451</v>
      </c>
      <c r="M285" s="99">
        <v>3.5683236827022387</v>
      </c>
      <c r="N285" s="99">
        <v>3.65544835160699</v>
      </c>
      <c r="O285" s="99">
        <v>2.6598955726092908</v>
      </c>
      <c r="P285" s="99">
        <v>3.9035847893975082</v>
      </c>
      <c r="Q285" s="99">
        <v>3.2060459238326158</v>
      </c>
      <c r="R285" s="99">
        <v>2.4729053813203268</v>
      </c>
      <c r="S285" s="99">
        <v>2.5682529735126454</v>
      </c>
      <c r="T285" s="99">
        <v>3.1241829888116222</v>
      </c>
      <c r="U285" s="99">
        <v>2.7306149409599243</v>
      </c>
      <c r="V285" s="99">
        <v>3.2754423592511106</v>
      </c>
      <c r="W285" s="99">
        <v>2.7945772706340182</v>
      </c>
      <c r="X285" s="99">
        <v>2.3585948703706721</v>
      </c>
      <c r="Y285" s="99">
        <v>2.6060236184974337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1.4237703311731231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4.3471051239513073E-2</v>
      </c>
      <c r="L290" s="117">
        <f t="shared" si="129"/>
        <v>1.8908718438330323</v>
      </c>
      <c r="M290" s="117">
        <f t="shared" si="129"/>
        <v>3.9428715697490033</v>
      </c>
      <c r="N290" s="117">
        <f t="shared" si="129"/>
        <v>5.9704409442299688</v>
      </c>
      <c r="O290" s="117">
        <f t="shared" si="129"/>
        <v>2.6420508209178455</v>
      </c>
      <c r="P290" s="117">
        <f t="shared" si="129"/>
        <v>2.4755716345959065</v>
      </c>
      <c r="Q290" s="117">
        <f t="shared" si="129"/>
        <v>0.89995466684073855</v>
      </c>
      <c r="R290" s="117">
        <f t="shared" ref="R290:V290" si="130">R291+R294+R296+R305</f>
        <v>1.316546191509417</v>
      </c>
      <c r="S290" s="117">
        <f t="shared" si="130"/>
        <v>0.75946472010812038</v>
      </c>
      <c r="T290" s="117">
        <f t="shared" si="130"/>
        <v>1.0526841297516663</v>
      </c>
      <c r="U290" s="117">
        <f t="shared" si="130"/>
        <v>0.41694908595306845</v>
      </c>
      <c r="V290" s="117">
        <f t="shared" si="130"/>
        <v>0.47694427324062827</v>
      </c>
      <c r="W290" s="117">
        <f t="shared" ref="W290:Y290" si="131">W291+W294+W296+W305</f>
        <v>0.97095515627271978</v>
      </c>
      <c r="X290" s="117">
        <f t="shared" si="131"/>
        <v>0.83623437994993666</v>
      </c>
      <c r="Y290" s="117">
        <f t="shared" si="131"/>
        <v>1.1163145498718141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1.2270692665537313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2.3712227956610384E-2</v>
      </c>
      <c r="L291" s="122">
        <f t="shared" si="132"/>
        <v>1.5842880342409282</v>
      </c>
      <c r="M291" s="122">
        <f t="shared" si="132"/>
        <v>3.3421138602551097</v>
      </c>
      <c r="N291" s="122">
        <f t="shared" si="132"/>
        <v>5.1840477908266553</v>
      </c>
      <c r="O291" s="122">
        <f t="shared" si="132"/>
        <v>2.2193315133759546</v>
      </c>
      <c r="P291" s="122">
        <f t="shared" si="132"/>
        <v>2.0645846292946963</v>
      </c>
      <c r="Q291" s="122">
        <f t="shared" si="132"/>
        <v>0.73659661277455657</v>
      </c>
      <c r="R291" s="122">
        <f t="shared" ref="R291:V291" si="133">SUM(R292:R293)</f>
        <v>1.0791056360967632</v>
      </c>
      <c r="S291" s="122">
        <f t="shared" si="133"/>
        <v>0.61059856309636718</v>
      </c>
      <c r="T291" s="122">
        <f t="shared" si="133"/>
        <v>0.85392315386081563</v>
      </c>
      <c r="U291" s="122">
        <f t="shared" si="133"/>
        <v>0.33041243881259846</v>
      </c>
      <c r="V291" s="122">
        <f t="shared" si="133"/>
        <v>0.37112946698580107</v>
      </c>
      <c r="W291" s="122">
        <f t="shared" ref="W291:Y291" si="134">SUM(W292:W293)</f>
        <v>0.74173427546311654</v>
      </c>
      <c r="X291" s="122">
        <f t="shared" si="134"/>
        <v>0.59893432508263922</v>
      </c>
      <c r="Y291" s="122">
        <f t="shared" si="134"/>
        <v>0.79188394503009818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1.2130937782858049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2.3461654289992563E-2</v>
      </c>
      <c r="L292" s="98">
        <v>1.5670403873470875</v>
      </c>
      <c r="M292" s="98">
        <v>3.3069505341039993</v>
      </c>
      <c r="N292" s="98">
        <v>5.1270782791672813</v>
      </c>
      <c r="O292" s="98">
        <v>2.1938174689952703</v>
      </c>
      <c r="P292" s="98">
        <v>2.0406600988955907</v>
      </c>
      <c r="Q292" s="98">
        <v>0.72761980941492488</v>
      </c>
      <c r="R292" s="98">
        <v>1.0656677884435473</v>
      </c>
      <c r="S292" s="98">
        <v>0.60292640799225361</v>
      </c>
      <c r="T292" s="98">
        <v>0.843270492751381</v>
      </c>
      <c r="U292" s="98">
        <v>0.32626857392276154</v>
      </c>
      <c r="V292" s="98">
        <v>0.36644610905066621</v>
      </c>
      <c r="W292" s="98">
        <v>0.73239898511145973</v>
      </c>
      <c r="X292" s="98">
        <v>0.59149040369106964</v>
      </c>
      <c r="Y292" s="98">
        <v>0.78215327865137807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1.3975488267926422E-2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2.5057366661781946E-4</v>
      </c>
      <c r="L293" s="98">
        <v>1.7247646893840767E-2</v>
      </c>
      <c r="M293" s="98">
        <v>3.5163326151110577E-2</v>
      </c>
      <c r="N293" s="98">
        <v>5.6969511659374174E-2</v>
      </c>
      <c r="O293" s="98">
        <v>2.5514044380684053E-2</v>
      </c>
      <c r="P293" s="98">
        <v>2.3924530399105682E-2</v>
      </c>
      <c r="Q293" s="98">
        <v>8.9768033596317187E-3</v>
      </c>
      <c r="R293" s="98">
        <v>1.3437847653215951E-2</v>
      </c>
      <c r="S293" s="98">
        <v>7.672155104113597E-3</v>
      </c>
      <c r="T293" s="98">
        <v>1.0652661109434651E-2</v>
      </c>
      <c r="U293" s="98">
        <v>4.1438648898369495E-3</v>
      </c>
      <c r="V293" s="98">
        <v>4.6833579351348836E-3</v>
      </c>
      <c r="W293" s="98">
        <v>9.33529035165683E-3</v>
      </c>
      <c r="X293" s="98">
        <v>7.4439213915696092E-3</v>
      </c>
      <c r="Y293" s="98">
        <v>9.730666378720082E-3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4.2228418500915728E-5</v>
      </c>
      <c r="L294" s="122">
        <f t="shared" si="135"/>
        <v>6.1578050834330562E-4</v>
      </c>
      <c r="M294" s="122">
        <f t="shared" si="135"/>
        <v>1.323197875179335E-3</v>
      </c>
      <c r="N294" s="122">
        <f t="shared" si="135"/>
        <v>1.992299404750284E-3</v>
      </c>
      <c r="O294" s="122">
        <f t="shared" si="135"/>
        <v>1.5746969456498471E-3</v>
      </c>
      <c r="P294" s="122">
        <f t="shared" si="135"/>
        <v>1.3162448050703995E-3</v>
      </c>
      <c r="Q294" s="122">
        <f t="shared" si="135"/>
        <v>1.2898894261163282E-3</v>
      </c>
      <c r="R294" s="122">
        <f t="shared" si="135"/>
        <v>2.3710932847740012E-3</v>
      </c>
      <c r="S294" s="122">
        <f t="shared" si="135"/>
        <v>1.6302213765011313E-3</v>
      </c>
      <c r="T294" s="122">
        <f t="shared" si="135"/>
        <v>2.489300443976421E-3</v>
      </c>
      <c r="U294" s="122">
        <f t="shared" si="135"/>
        <v>9.6559357229717129E-4</v>
      </c>
      <c r="V294" s="122">
        <f t="shared" si="135"/>
        <v>1.0727654325968926E-3</v>
      </c>
      <c r="W294" s="122">
        <f t="shared" si="135"/>
        <v>1.5826191705585945E-3</v>
      </c>
      <c r="X294" s="122">
        <f t="shared" si="135"/>
        <v>1.3510329272560353E-3</v>
      </c>
      <c r="Y294" s="122">
        <f t="shared" si="135"/>
        <v>1.2044326338522477E-3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4.2228418500915728E-5</v>
      </c>
      <c r="L295" s="98">
        <v>6.1578050834330562E-4</v>
      </c>
      <c r="M295" s="98">
        <v>1.323197875179335E-3</v>
      </c>
      <c r="N295" s="98">
        <v>1.992299404750284E-3</v>
      </c>
      <c r="O295" s="98">
        <v>1.5746969456498471E-3</v>
      </c>
      <c r="P295" s="98">
        <v>1.3162448050703995E-3</v>
      </c>
      <c r="Q295" s="98">
        <v>1.2898894261163282E-3</v>
      </c>
      <c r="R295" s="98">
        <v>2.3710932847740012E-3</v>
      </c>
      <c r="S295" s="98">
        <v>1.6302213765011313E-3</v>
      </c>
      <c r="T295" s="98">
        <v>2.489300443976421E-3</v>
      </c>
      <c r="U295" s="98">
        <v>9.6559357229717129E-4</v>
      </c>
      <c r="V295" s="98">
        <v>1.0727654325968926E-3</v>
      </c>
      <c r="W295" s="98">
        <v>1.5826191705585945E-3</v>
      </c>
      <c r="X295" s="98">
        <v>1.3510329272560353E-3</v>
      </c>
      <c r="Y295" s="98">
        <v>1.2044326338522477E-3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0.13988171016747342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1.3438182559614551E-2</v>
      </c>
      <c r="L296" s="122">
        <v>0.20463254391377234</v>
      </c>
      <c r="M296" s="122">
        <v>0.40078239926950121</v>
      </c>
      <c r="N296" s="122">
        <v>0.50749867784277281</v>
      </c>
      <c r="O296" s="122">
        <v>0.27039431771046107</v>
      </c>
      <c r="P296" s="122">
        <v>0.27522919766672466</v>
      </c>
      <c r="Q296" s="122">
        <v>0.10719763562619494</v>
      </c>
      <c r="R296" s="122">
        <v>0.15611665085545062</v>
      </c>
      <c r="S296" s="122">
        <v>9.9559394872046611E-2</v>
      </c>
      <c r="T296" s="122">
        <v>0.13426158300396229</v>
      </c>
      <c r="U296" s="122">
        <v>5.9036821002605114E-2</v>
      </c>
      <c r="V296" s="122">
        <v>7.22254375965692E-2</v>
      </c>
      <c r="W296" s="122">
        <v>0.1439512130072205</v>
      </c>
      <c r="X296" s="122">
        <v>0.15445844916771759</v>
      </c>
      <c r="Y296" s="122">
        <v>0.19980380153691826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0.13988171016747342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1.2132980587198649E-2</v>
      </c>
      <c r="L301" s="101">
        <v>0.18025085291745302</v>
      </c>
      <c r="M301" s="101">
        <v>0.35607316753374213</v>
      </c>
      <c r="N301" s="101">
        <v>0.46643633277586977</v>
      </c>
      <c r="O301" s="101">
        <v>0.24985510487879739</v>
      </c>
      <c r="P301" s="101">
        <v>0.24602032768510587</v>
      </c>
      <c r="Q301" s="101">
        <v>9.8017581084884078E-2</v>
      </c>
      <c r="R301" s="101">
        <v>0.14054327148739867</v>
      </c>
      <c r="S301" s="101">
        <v>8.8620166754018917E-2</v>
      </c>
      <c r="T301" s="101">
        <v>0.11804185731931548</v>
      </c>
      <c r="U301" s="101">
        <v>5.3345398020327936E-2</v>
      </c>
      <c r="V301" s="101">
        <v>6.559149946709418E-2</v>
      </c>
      <c r="W301" s="101">
        <v>0.12860386364814985</v>
      </c>
      <c r="X301" s="101">
        <v>0.12287783591299713</v>
      </c>
      <c r="Y301" s="101">
        <v>0.17033193955234294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1.3052019724159015E-3</v>
      </c>
      <c r="L302" s="104">
        <v>2.4381690996319306E-2</v>
      </c>
      <c r="M302" s="104">
        <v>4.4709231735759095E-2</v>
      </c>
      <c r="N302" s="104">
        <v>4.1062345066902983E-2</v>
      </c>
      <c r="O302" s="104">
        <v>2.0539212831663711E-2</v>
      </c>
      <c r="P302" s="104">
        <v>2.9208869981618788E-2</v>
      </c>
      <c r="Q302" s="104">
        <v>9.1800545413108624E-3</v>
      </c>
      <c r="R302" s="104">
        <v>1.5573379368051959E-2</v>
      </c>
      <c r="S302" s="104">
        <v>1.0939228118027697E-2</v>
      </c>
      <c r="T302" s="104">
        <v>1.621972568464683E-2</v>
      </c>
      <c r="U302" s="104">
        <v>5.6914229822771778E-3</v>
      </c>
      <c r="V302" s="104">
        <v>6.6339381294750234E-3</v>
      </c>
      <c r="W302" s="104">
        <v>1.5347349359070639E-2</v>
      </c>
      <c r="X302" s="104">
        <v>3.158061325472046E-2</v>
      </c>
      <c r="Y302" s="104">
        <v>2.9471861984575329E-2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7.896782607059278E-4</v>
      </c>
      <c r="L303" s="98">
        <v>1.446682014900046E-2</v>
      </c>
      <c r="M303" s="98">
        <v>2.4216863464390372E-2</v>
      </c>
      <c r="N303" s="98">
        <v>2.1610826313798188E-2</v>
      </c>
      <c r="O303" s="98">
        <v>1.047378373390407E-2</v>
      </c>
      <c r="P303" s="98">
        <v>1.5516585036416373E-2</v>
      </c>
      <c r="Q303" s="98">
        <v>4.5621978482395624E-3</v>
      </c>
      <c r="R303" s="98">
        <v>7.480022592475993E-3</v>
      </c>
      <c r="S303" s="98">
        <v>5.3580330185342053E-3</v>
      </c>
      <c r="T303" s="98">
        <v>8.0444046621389459E-3</v>
      </c>
      <c r="U303" s="98">
        <v>2.7960758002236884E-3</v>
      </c>
      <c r="V303" s="98">
        <v>3.404291053378812E-3</v>
      </c>
      <c r="W303" s="98">
        <v>7.0721355420312951E-3</v>
      </c>
      <c r="X303" s="98">
        <v>1.5363445292888744E-2</v>
      </c>
      <c r="Y303" s="98">
        <v>1.2677685539443352E-2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5.1552371170997355E-4</v>
      </c>
      <c r="L304" s="98">
        <v>9.9148708473188463E-3</v>
      </c>
      <c r="M304" s="98">
        <v>2.0492368271368726E-2</v>
      </c>
      <c r="N304" s="98">
        <v>1.9451518753104791E-2</v>
      </c>
      <c r="O304" s="98">
        <v>1.0065429097759641E-2</v>
      </c>
      <c r="P304" s="98">
        <v>1.3692284945202415E-2</v>
      </c>
      <c r="Q304" s="98">
        <v>4.6178566930713E-3</v>
      </c>
      <c r="R304" s="98">
        <v>8.0933567755759658E-3</v>
      </c>
      <c r="S304" s="98">
        <v>5.581195099493493E-3</v>
      </c>
      <c r="T304" s="98">
        <v>8.1753210225078837E-3</v>
      </c>
      <c r="U304" s="98">
        <v>2.8953471820534894E-3</v>
      </c>
      <c r="V304" s="98">
        <v>3.2296470760962109E-3</v>
      </c>
      <c r="W304" s="98">
        <v>8.2752138170393442E-3</v>
      </c>
      <c r="X304" s="98">
        <v>1.6217167961831713E-2</v>
      </c>
      <c r="Y304" s="98">
        <v>1.6794176445131977E-2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5.6819354451918332E-2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6.2784123047872221E-3</v>
      </c>
      <c r="L305" s="122">
        <v>0.10133548516998846</v>
      </c>
      <c r="M305" s="122">
        <v>0.19865211234921329</v>
      </c>
      <c r="N305" s="122">
        <v>0.27690217615578988</v>
      </c>
      <c r="O305" s="122">
        <v>0.15075029288577993</v>
      </c>
      <c r="P305" s="122">
        <v>0.13444156282941494</v>
      </c>
      <c r="Q305" s="122">
        <v>5.4870529013870711E-2</v>
      </c>
      <c r="R305" s="122">
        <v>7.8952811272429119E-2</v>
      </c>
      <c r="S305" s="122">
        <v>4.7676540763205488E-2</v>
      </c>
      <c r="T305" s="122">
        <v>6.2010092442911835E-2</v>
      </c>
      <c r="U305" s="122">
        <v>2.6534232565567674E-2</v>
      </c>
      <c r="V305" s="122">
        <v>3.2516603225661106E-2</v>
      </c>
      <c r="W305" s="122">
        <v>8.3687048631824149E-2</v>
      </c>
      <c r="X305" s="122">
        <v>8.1490572772323869E-2</v>
      </c>
      <c r="Y305" s="122">
        <v>0.12342237067094541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5.6063552759163648E-3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7.0138650139936419E-5</v>
      </c>
      <c r="L306" s="98">
        <v>3.0227489308137243E-3</v>
      </c>
      <c r="M306" s="98">
        <v>1.8096940079189047E-2</v>
      </c>
      <c r="N306" s="98">
        <v>2.8369668773822673E-2</v>
      </c>
      <c r="O306" s="98">
        <v>6.9869368432086305E-3</v>
      </c>
      <c r="P306" s="98">
        <v>1.1050038780967488E-2</v>
      </c>
      <c r="Q306" s="98">
        <v>9.7200292451500928E-4</v>
      </c>
      <c r="R306" s="98">
        <v>7.5179843595689919E-5</v>
      </c>
      <c r="S306" s="98">
        <v>1.4072618671203078E-3</v>
      </c>
      <c r="T306" s="98">
        <v>3.7342759232879504E-3</v>
      </c>
      <c r="U306" s="98">
        <v>1.5253762943349626E-3</v>
      </c>
      <c r="V306" s="98">
        <v>1.6494368794781893E-3</v>
      </c>
      <c r="W306" s="98">
        <v>1.7819461363044922E-4</v>
      </c>
      <c r="X306" s="98">
        <v>2.2833492122108454E-4</v>
      </c>
      <c r="Y306" s="98">
        <v>2.5670898187699976E-4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5.1212999176001965E-2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6.2082736546472854E-3</v>
      </c>
      <c r="L307" s="33">
        <v>9.8312736239174733E-2</v>
      </c>
      <c r="M307" s="33">
        <v>0.18055517227002424</v>
      </c>
      <c r="N307" s="33">
        <v>0.24853250738196719</v>
      </c>
      <c r="O307" s="33">
        <v>0.14376335604257129</v>
      </c>
      <c r="P307" s="33">
        <v>0.12339152404844746</v>
      </c>
      <c r="Q307" s="33">
        <v>5.3898526089355706E-2</v>
      </c>
      <c r="R307" s="33">
        <v>7.8877631428833431E-2</v>
      </c>
      <c r="S307" s="33">
        <v>4.6269278896085182E-2</v>
      </c>
      <c r="T307" s="33">
        <v>5.8275816519623887E-2</v>
      </c>
      <c r="U307" s="33">
        <v>2.5008856271232713E-2</v>
      </c>
      <c r="V307" s="33">
        <v>3.0867166346182917E-2</v>
      </c>
      <c r="W307" s="33">
        <v>8.3508854018193704E-2</v>
      </c>
      <c r="X307" s="33">
        <v>8.1262237851102787E-2</v>
      </c>
      <c r="Y307" s="33">
        <v>0.12316566168906841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0.79273055089818845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2.7312529220039718E-2</v>
      </c>
      <c r="L309" s="117">
        <f t="shared" si="136"/>
        <v>1.1519667448796265</v>
      </c>
      <c r="M309" s="117">
        <f t="shared" si="136"/>
        <v>2.4456582524375547</v>
      </c>
      <c r="N309" s="117">
        <f t="shared" si="136"/>
        <v>3.8117276904866229</v>
      </c>
      <c r="O309" s="117">
        <f t="shared" si="136"/>
        <v>1.7664586068278736</v>
      </c>
      <c r="P309" s="117">
        <f t="shared" si="136"/>
        <v>1.7322463134400128</v>
      </c>
      <c r="Q309" s="117">
        <f t="shared" si="136"/>
        <v>0.65598006718359059</v>
      </c>
      <c r="R309" s="117">
        <f t="shared" ref="R309:V309" si="137">R310+R313+R315+R324</f>
        <v>0.97599298484743602</v>
      </c>
      <c r="S309" s="117">
        <f t="shared" si="137"/>
        <v>0.56843214901512706</v>
      </c>
      <c r="T309" s="117">
        <f t="shared" si="137"/>
        <v>0.79189429459289684</v>
      </c>
      <c r="U309" s="117">
        <f t="shared" si="137"/>
        <v>0.31482034556628524</v>
      </c>
      <c r="V309" s="117">
        <f t="shared" si="137"/>
        <v>0.36209321521556109</v>
      </c>
      <c r="W309" s="117">
        <f t="shared" ref="W309:Y309" si="138">W310+W313+W315+W324</f>
        <v>0.74275799019953326</v>
      </c>
      <c r="X309" s="117">
        <f t="shared" si="138"/>
        <v>0.64693655121642868</v>
      </c>
      <c r="Y309" s="117">
        <f t="shared" si="138"/>
        <v>0.86663982463431866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0.6667339341448254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1.3923893819317737E-2</v>
      </c>
      <c r="L310" s="122">
        <f t="shared" si="139"/>
        <v>0.94258456963539428</v>
      </c>
      <c r="M310" s="122">
        <f t="shared" si="139"/>
        <v>2.0340219946689326</v>
      </c>
      <c r="N310" s="122">
        <f t="shared" si="139"/>
        <v>3.2678538290988977</v>
      </c>
      <c r="O310" s="122">
        <f t="shared" si="139"/>
        <v>1.466390519027539</v>
      </c>
      <c r="P310" s="122">
        <f t="shared" si="139"/>
        <v>1.436007199105406</v>
      </c>
      <c r="Q310" s="122">
        <f t="shared" si="139"/>
        <v>0.53291271348867553</v>
      </c>
      <c r="R310" s="122">
        <f t="shared" ref="R310:V310" si="140">SUM(R311:R312)</f>
        <v>0.79211884473358052</v>
      </c>
      <c r="S310" s="122">
        <f t="shared" si="140"/>
        <v>0.45117467541702821</v>
      </c>
      <c r="T310" s="122">
        <f t="shared" si="140"/>
        <v>0.63225464906667894</v>
      </c>
      <c r="U310" s="122">
        <f t="shared" si="140"/>
        <v>0.24481679640073789</v>
      </c>
      <c r="V310" s="122">
        <f t="shared" si="140"/>
        <v>0.27562621033320234</v>
      </c>
      <c r="W310" s="122">
        <f t="shared" ref="W310:Y310" si="141">SUM(W311:W312)</f>
        <v>0.55280379700516213</v>
      </c>
      <c r="X310" s="122">
        <f t="shared" si="141"/>
        <v>0.44762700474092981</v>
      </c>
      <c r="Y310" s="122">
        <f t="shared" si="141"/>
        <v>0.59325826335737597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0.65275844587689902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1.3673320152699918E-2</v>
      </c>
      <c r="L311" s="98">
        <v>0.92533692274155355</v>
      </c>
      <c r="M311" s="98">
        <v>1.9988586685178222</v>
      </c>
      <c r="N311" s="98">
        <v>3.2108843174395236</v>
      </c>
      <c r="O311" s="98">
        <v>1.440876474646855</v>
      </c>
      <c r="P311" s="98">
        <v>1.4120826687063004</v>
      </c>
      <c r="Q311" s="98">
        <v>0.52393591012904384</v>
      </c>
      <c r="R311" s="98">
        <v>0.77868099708036453</v>
      </c>
      <c r="S311" s="98">
        <v>0.44350252031291459</v>
      </c>
      <c r="T311" s="98">
        <v>0.62160198795724431</v>
      </c>
      <c r="U311" s="98">
        <v>0.24067293151090094</v>
      </c>
      <c r="V311" s="98">
        <v>0.27094285239806748</v>
      </c>
      <c r="W311" s="98">
        <v>0.54346850665350532</v>
      </c>
      <c r="X311" s="98">
        <v>0.44018308334936018</v>
      </c>
      <c r="Y311" s="98">
        <v>0.58352759697865586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1.3975488267926422E-2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2.5057366661781946E-4</v>
      </c>
      <c r="L312" s="98">
        <v>1.7247646893840767E-2</v>
      </c>
      <c r="M312" s="98">
        <v>3.5163326151110577E-2</v>
      </c>
      <c r="N312" s="98">
        <v>5.6969511659374174E-2</v>
      </c>
      <c r="O312" s="98">
        <v>2.5514044380684053E-2</v>
      </c>
      <c r="P312" s="98">
        <v>2.3924530399105682E-2</v>
      </c>
      <c r="Q312" s="98">
        <v>8.9768033596317187E-3</v>
      </c>
      <c r="R312" s="98">
        <v>1.3437847653215951E-2</v>
      </c>
      <c r="S312" s="98">
        <v>7.672155104113597E-3</v>
      </c>
      <c r="T312" s="98">
        <v>1.0652661109434651E-2</v>
      </c>
      <c r="U312" s="98">
        <v>4.1438648898369495E-3</v>
      </c>
      <c r="V312" s="98">
        <v>4.6833579351348836E-3</v>
      </c>
      <c r="W312" s="98">
        <v>9.33529035165683E-3</v>
      </c>
      <c r="X312" s="98">
        <v>7.4439213915696092E-3</v>
      </c>
      <c r="Y312" s="98">
        <v>9.730666378720082E-3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1.257973233627594E-4</v>
      </c>
      <c r="L313" s="122">
        <f t="shared" si="142"/>
        <v>1.8978132711201634E-3</v>
      </c>
      <c r="M313" s="122">
        <f t="shared" si="142"/>
        <v>4.2342115781347708E-3</v>
      </c>
      <c r="N313" s="122">
        <f t="shared" si="142"/>
        <v>6.6479468560632108E-3</v>
      </c>
      <c r="O313" s="122">
        <f t="shared" si="142"/>
        <v>5.499207574988443E-3</v>
      </c>
      <c r="P313" s="122">
        <f t="shared" si="142"/>
        <v>4.8057314987125172E-3</v>
      </c>
      <c r="Q313" s="122">
        <f t="shared" si="142"/>
        <v>4.8667724097153035E-3</v>
      </c>
      <c r="R313" s="122">
        <f t="shared" si="142"/>
        <v>9.0088105136453839E-3</v>
      </c>
      <c r="S313" s="122">
        <f t="shared" si="142"/>
        <v>6.1987024394897245E-3</v>
      </c>
      <c r="T313" s="122">
        <f t="shared" si="142"/>
        <v>9.4733564435543934E-3</v>
      </c>
      <c r="U313" s="122">
        <f t="shared" si="142"/>
        <v>3.6781910468340613E-3</v>
      </c>
      <c r="V313" s="122">
        <f t="shared" si="142"/>
        <v>4.0975447108768286E-3</v>
      </c>
      <c r="W313" s="122">
        <f t="shared" si="142"/>
        <v>6.0987771199938574E-3</v>
      </c>
      <c r="X313" s="122">
        <f t="shared" si="142"/>
        <v>5.2629215339249731E-3</v>
      </c>
      <c r="Y313" s="122">
        <f t="shared" si="142"/>
        <v>4.7487030552255012E-3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1.257973233627594E-4</v>
      </c>
      <c r="L314" s="98">
        <v>1.8978132711201634E-3</v>
      </c>
      <c r="M314" s="98">
        <v>4.2342115781347708E-3</v>
      </c>
      <c r="N314" s="98">
        <v>6.6479468560632108E-3</v>
      </c>
      <c r="O314" s="98">
        <v>5.499207574988443E-3</v>
      </c>
      <c r="P314" s="98">
        <v>4.8057314987125172E-3</v>
      </c>
      <c r="Q314" s="98">
        <v>4.8667724097153035E-3</v>
      </c>
      <c r="R314" s="98">
        <v>9.0088105136453839E-3</v>
      </c>
      <c r="S314" s="98">
        <v>6.1987024394897245E-3</v>
      </c>
      <c r="T314" s="98">
        <v>9.4733564435543934E-3</v>
      </c>
      <c r="U314" s="98">
        <v>3.6781910468340613E-3</v>
      </c>
      <c r="V314" s="98">
        <v>4.0975447108768286E-3</v>
      </c>
      <c r="W314" s="98">
        <v>6.0987771199938574E-3</v>
      </c>
      <c r="X314" s="98">
        <v>5.2629215339249731E-3</v>
      </c>
      <c r="Y314" s="98">
        <v>4.7487030552255012E-3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8.4879538108727906E-2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8.5511001327809536E-3</v>
      </c>
      <c r="L315" s="122">
        <v>0.13157566868900175</v>
      </c>
      <c r="M315" s="122">
        <v>0.26025833990094338</v>
      </c>
      <c r="N315" s="122">
        <v>0.33172392954005764</v>
      </c>
      <c r="O315" s="122">
        <v>0.1803495651263998</v>
      </c>
      <c r="P315" s="122">
        <v>0.18960672733521672</v>
      </c>
      <c r="Q315" s="122">
        <v>7.5446406883983672E-2</v>
      </c>
      <c r="R315" s="122">
        <v>0.11208799185934123</v>
      </c>
      <c r="S315" s="122">
        <v>7.2706277030026772E-2</v>
      </c>
      <c r="T315" s="122">
        <v>9.9698540488334542E-2</v>
      </c>
      <c r="U315" s="122">
        <v>4.4300765966109122E-2</v>
      </c>
      <c r="V315" s="122">
        <v>5.4904434679002981E-2</v>
      </c>
      <c r="W315" s="122">
        <v>0.11130768590534817</v>
      </c>
      <c r="X315" s="122">
        <v>0.12279865292581695</v>
      </c>
      <c r="Y315" s="122">
        <v>0.15986848915179619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8.4879538108727906E-2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7.5445381535870536E-3</v>
      </c>
      <c r="L320" s="101">
        <v>0.11262183977566873</v>
      </c>
      <c r="M320" s="101">
        <v>0.2244976781559842</v>
      </c>
      <c r="N320" s="101">
        <v>0.29844492566298353</v>
      </c>
      <c r="O320" s="101">
        <v>0.16343311298781249</v>
      </c>
      <c r="P320" s="101">
        <v>0.16547770756709917</v>
      </c>
      <c r="Q320" s="101">
        <v>6.7678476534723531E-2</v>
      </c>
      <c r="R320" s="101">
        <v>9.873950125663189E-2</v>
      </c>
      <c r="S320" s="101">
        <v>6.3298041125047971E-2</v>
      </c>
      <c r="T320" s="101">
        <v>8.5683964643020083E-2</v>
      </c>
      <c r="U320" s="101">
        <v>3.9343259001249138E-2</v>
      </c>
      <c r="V320" s="101">
        <v>4.9125124561222706E-2</v>
      </c>
      <c r="W320" s="101">
        <v>9.766188619111052E-2</v>
      </c>
      <c r="X320" s="101">
        <v>9.4736551242340053E-2</v>
      </c>
      <c r="Y320" s="101">
        <v>0.13316307910702507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1.0065619791939E-3</v>
      </c>
      <c r="L321" s="104">
        <v>1.8953828913333016E-2</v>
      </c>
      <c r="M321" s="104">
        <v>3.5760661744959198E-2</v>
      </c>
      <c r="N321" s="104">
        <v>3.3279003877074123E-2</v>
      </c>
      <c r="O321" s="104">
        <v>1.6916452138587317E-2</v>
      </c>
      <c r="P321" s="104">
        <v>2.4129019768117543E-2</v>
      </c>
      <c r="Q321" s="104">
        <v>7.7679303492601453E-3</v>
      </c>
      <c r="R321" s="104">
        <v>1.334849060270934E-2</v>
      </c>
      <c r="S321" s="104">
        <v>9.4082359049788029E-3</v>
      </c>
      <c r="T321" s="104">
        <v>1.4014575845314466E-2</v>
      </c>
      <c r="U321" s="104">
        <v>4.9575069648599849E-3</v>
      </c>
      <c r="V321" s="104">
        <v>5.7793101177802779E-3</v>
      </c>
      <c r="W321" s="104">
        <v>1.3645799714237655E-2</v>
      </c>
      <c r="X321" s="104">
        <v>2.8062101683476892E-2</v>
      </c>
      <c r="Y321" s="104">
        <v>2.6705410044771109E-2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4.9103826748392646E-4</v>
      </c>
      <c r="L322" s="98">
        <v>9.0389580660141695E-3</v>
      </c>
      <c r="M322" s="98">
        <v>1.5268293473590473E-2</v>
      </c>
      <c r="N322" s="98">
        <v>1.3827485123969332E-2</v>
      </c>
      <c r="O322" s="98">
        <v>6.8510230408276767E-3</v>
      </c>
      <c r="P322" s="98">
        <v>1.0436734822915128E-2</v>
      </c>
      <c r="Q322" s="98">
        <v>3.1500736561888452E-3</v>
      </c>
      <c r="R322" s="98">
        <v>5.2551338271333743E-3</v>
      </c>
      <c r="S322" s="98">
        <v>3.8270408054853098E-3</v>
      </c>
      <c r="T322" s="98">
        <v>5.8392548228065819E-3</v>
      </c>
      <c r="U322" s="98">
        <v>2.0621597828064954E-3</v>
      </c>
      <c r="V322" s="98">
        <v>2.5496630416840665E-3</v>
      </c>
      <c r="W322" s="98">
        <v>5.3705858971983102E-3</v>
      </c>
      <c r="X322" s="98">
        <v>1.1844933721645178E-2</v>
      </c>
      <c r="Y322" s="98">
        <v>9.9112335996391337E-3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5.1552371170997355E-4</v>
      </c>
      <c r="L323" s="98">
        <v>9.9148708473188463E-3</v>
      </c>
      <c r="M323" s="98">
        <v>2.0492368271368726E-2</v>
      </c>
      <c r="N323" s="98">
        <v>1.9451518753104791E-2</v>
      </c>
      <c r="O323" s="98">
        <v>1.0065429097759641E-2</v>
      </c>
      <c r="P323" s="98">
        <v>1.3692284945202415E-2</v>
      </c>
      <c r="Q323" s="98">
        <v>4.6178566930713E-3</v>
      </c>
      <c r="R323" s="98">
        <v>8.0933567755759658E-3</v>
      </c>
      <c r="S323" s="98">
        <v>5.581195099493493E-3</v>
      </c>
      <c r="T323" s="98">
        <v>8.1753210225078837E-3</v>
      </c>
      <c r="U323" s="98">
        <v>2.8953471820534894E-3</v>
      </c>
      <c r="V323" s="98">
        <v>3.2296470760962109E-3</v>
      </c>
      <c r="W323" s="98">
        <v>8.2752138170393442E-3</v>
      </c>
      <c r="X323" s="98">
        <v>1.6217167961831713E-2</v>
      </c>
      <c r="Y323" s="98">
        <v>1.6794176445131977E-2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4.1117078644635131E-2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4.7117379445782703E-3</v>
      </c>
      <c r="L324" s="122">
        <v>7.5908693284110165E-2</v>
      </c>
      <c r="M324" s="122">
        <v>0.14714370628954404</v>
      </c>
      <c r="N324" s="122">
        <v>0.20550198499160433</v>
      </c>
      <c r="O324" s="122">
        <v>0.11421931509894624</v>
      </c>
      <c r="P324" s="122">
        <v>0.10182665550067772</v>
      </c>
      <c r="Q324" s="122">
        <v>4.2754174401216136E-2</v>
      </c>
      <c r="R324" s="122">
        <v>6.2777337740868772E-2</v>
      </c>
      <c r="S324" s="122">
        <v>3.8352494128582375E-2</v>
      </c>
      <c r="T324" s="122">
        <v>5.0467748594329016E-2</v>
      </c>
      <c r="U324" s="122">
        <v>2.2024592152604144E-2</v>
      </c>
      <c r="V324" s="122">
        <v>2.7465025492478985E-2</v>
      </c>
      <c r="W324" s="122">
        <v>7.2547730169029004E-2</v>
      </c>
      <c r="X324" s="122">
        <v>7.1247972015756916E-2</v>
      </c>
      <c r="Y324" s="122">
        <v>0.108764369069921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3.1956415886165096E-3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4.0304164594094389E-5</v>
      </c>
      <c r="L325" s="98">
        <v>1.7387305780185165E-3</v>
      </c>
      <c r="M325" s="98">
        <v>1.0417595110513232E-2</v>
      </c>
      <c r="N325" s="98">
        <v>1.6338121236000452E-2</v>
      </c>
      <c r="O325" s="98">
        <v>4.024811185487592E-3</v>
      </c>
      <c r="P325" s="98">
        <v>6.3698857064122738E-3</v>
      </c>
      <c r="Q325" s="98">
        <v>5.6194192123544095E-4</v>
      </c>
      <c r="R325" s="98">
        <v>4.3793266258706718E-5</v>
      </c>
      <c r="S325" s="98">
        <v>8.2845474534324107E-4</v>
      </c>
      <c r="T325" s="98">
        <v>2.2237144218065752E-3</v>
      </c>
      <c r="U325" s="98">
        <v>9.177836920728318E-4</v>
      </c>
      <c r="V325" s="98">
        <v>9.9967202402959218E-4</v>
      </c>
      <c r="W325" s="98">
        <v>1.0837429170933502E-4</v>
      </c>
      <c r="X325" s="98">
        <v>1.3896040837102299E-4</v>
      </c>
      <c r="Y325" s="98">
        <v>1.5623865913361672E-4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3.7921437056018623E-2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4.6714337799841762E-3</v>
      </c>
      <c r="L326" s="33">
        <v>7.4169962706091649E-2</v>
      </c>
      <c r="M326" s="33">
        <v>0.1367261111790308</v>
      </c>
      <c r="N326" s="33">
        <v>0.18916386375560387</v>
      </c>
      <c r="O326" s="33">
        <v>0.11019450391345866</v>
      </c>
      <c r="P326" s="33">
        <v>9.5456769794265456E-2</v>
      </c>
      <c r="Q326" s="33">
        <v>4.2192232479980697E-2</v>
      </c>
      <c r="R326" s="33">
        <v>6.2733544474610062E-2</v>
      </c>
      <c r="S326" s="33">
        <v>3.7524039383239137E-2</v>
      </c>
      <c r="T326" s="33">
        <v>4.8244034172522439E-2</v>
      </c>
      <c r="U326" s="33">
        <v>2.1106808460531312E-2</v>
      </c>
      <c r="V326" s="33">
        <v>2.6465353468449394E-2</v>
      </c>
      <c r="W326" s="33">
        <v>7.2439355877319672E-2</v>
      </c>
      <c r="X326" s="33">
        <v>7.1109011607385891E-2</v>
      </c>
      <c r="Y326" s="33">
        <v>0.10860813041078739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0.55678260288301828</v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0.62829235643636694</v>
      </c>
      <c r="L328" s="119">
        <f t="shared" si="143"/>
        <v>0.60922518288941607</v>
      </c>
      <c r="M328" s="119">
        <f t="shared" si="143"/>
        <v>0.62027337415741424</v>
      </c>
      <c r="N328" s="119">
        <f t="shared" si="143"/>
        <v>0.63843319548624</v>
      </c>
      <c r="O328" s="119">
        <f t="shared" si="143"/>
        <v>0.6685937275855306</v>
      </c>
      <c r="P328" s="119">
        <f t="shared" si="143"/>
        <v>0.69973588694910516</v>
      </c>
      <c r="Q328" s="119">
        <f t="shared" si="143"/>
        <v>0.7289034563111797</v>
      </c>
      <c r="R328" s="119">
        <f t="shared" ref="R328:V328" si="144">IF(R309=0,"",R309/R290)</f>
        <v>0.74132832645124469</v>
      </c>
      <c r="S328" s="119">
        <f t="shared" si="144"/>
        <v>0.74846419322046032</v>
      </c>
      <c r="T328" s="119">
        <f t="shared" si="144"/>
        <v>0.75226202448754398</v>
      </c>
      <c r="U328" s="119">
        <f t="shared" si="144"/>
        <v>0.75505704694534637</v>
      </c>
      <c r="V328" s="119">
        <f t="shared" si="144"/>
        <v>0.75919396778851256</v>
      </c>
      <c r="W328" s="119">
        <f t="shared" ref="W328:Y328" si="145">IF(W309=0,"",W309/W290)</f>
        <v>0.76497661648022497</v>
      </c>
      <c r="X328" s="119">
        <f t="shared" si="145"/>
        <v>0.77363065514617946</v>
      </c>
      <c r="Y328" s="119">
        <f t="shared" si="145"/>
        <v>0.77634016750371526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0.54335476595984833</v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0.58720310233168527</v>
      </c>
      <c r="L329" s="124">
        <f t="shared" si="146"/>
        <v>0.59495782917214923</v>
      </c>
      <c r="M329" s="124">
        <f t="shared" si="146"/>
        <v>0.60860344073187023</v>
      </c>
      <c r="N329" s="124">
        <f t="shared" si="146"/>
        <v>0.63036722672222922</v>
      </c>
      <c r="O329" s="124">
        <f t="shared" si="146"/>
        <v>0.66073523049151273</v>
      </c>
      <c r="P329" s="124">
        <f t="shared" si="146"/>
        <v>0.69554290908189842</v>
      </c>
      <c r="Q329" s="124">
        <f t="shared" si="146"/>
        <v>0.72347972315721099</v>
      </c>
      <c r="R329" s="124">
        <f t="shared" ref="R329:V329" si="147">IF(R310=0,"",R310/R291)</f>
        <v>0.73405125340532584</v>
      </c>
      <c r="S329" s="124">
        <f t="shared" si="147"/>
        <v>0.73890556363104631</v>
      </c>
      <c r="T329" s="124">
        <f t="shared" si="147"/>
        <v>0.74041164735736009</v>
      </c>
      <c r="U329" s="124">
        <f t="shared" si="147"/>
        <v>0.74094303858696964</v>
      </c>
      <c r="V329" s="124">
        <f t="shared" si="147"/>
        <v>0.74266862335603068</v>
      </c>
      <c r="W329" s="124">
        <f t="shared" ref="W329:Y329" si="148">IF(W310=0,"",W310/W291)</f>
        <v>0.7452854954828777</v>
      </c>
      <c r="X329" s="124">
        <f t="shared" si="148"/>
        <v>0.74737243466413039</v>
      </c>
      <c r="Y329" s="124">
        <f t="shared" si="148"/>
        <v>0.74917324322672962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0.53809396895868766</v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0.58279437518317689</v>
      </c>
      <c r="L330" s="111">
        <f t="shared" si="149"/>
        <v>0.59049972815831353</v>
      </c>
      <c r="M330" s="111">
        <f t="shared" si="149"/>
        <v>0.60444165943939721</v>
      </c>
      <c r="N330" s="111">
        <f t="shared" si="149"/>
        <v>0.62626005350576042</v>
      </c>
      <c r="O330" s="111">
        <f t="shared" si="149"/>
        <v>0.65678958938491405</v>
      </c>
      <c r="P330" s="111">
        <f t="shared" si="149"/>
        <v>0.69197347930236996</v>
      </c>
      <c r="Q330" s="111">
        <f t="shared" si="149"/>
        <v>0.72006823254350072</v>
      </c>
      <c r="R330" s="111">
        <f t="shared" ref="R330:V330" si="150">IF(R311=0,"",R311/R292)</f>
        <v>0.73069769540248652</v>
      </c>
      <c r="S330" s="111">
        <f t="shared" si="150"/>
        <v>0.73558317306050514</v>
      </c>
      <c r="T330" s="111">
        <f t="shared" si="150"/>
        <v>0.73713238314447871</v>
      </c>
      <c r="U330" s="111">
        <f t="shared" si="150"/>
        <v>0.73765281350043876</v>
      </c>
      <c r="V330" s="111">
        <f t="shared" si="150"/>
        <v>0.73937980430461037</v>
      </c>
      <c r="W330" s="111">
        <f t="shared" ref="W330:Y330" si="151">IF(W311=0,"",W311/W292)</f>
        <v>0.74203885819257087</v>
      </c>
      <c r="X330" s="111">
        <f t="shared" si="151"/>
        <v>0.7441931104925652</v>
      </c>
      <c r="Y330" s="111">
        <f t="shared" si="151"/>
        <v>0.74605274043573522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2.978973114042418</v>
      </c>
      <c r="L332" s="124">
        <f t="shared" si="155"/>
        <v>3.0819638579110529</v>
      </c>
      <c r="M332" s="124">
        <f t="shared" si="155"/>
        <v>3.1999836589526733</v>
      </c>
      <c r="N332" s="124">
        <f t="shared" si="155"/>
        <v>3.336821182705954</v>
      </c>
      <c r="O332" s="124">
        <f t="shared" si="155"/>
        <v>3.4922323245626328</v>
      </c>
      <c r="P332" s="124">
        <f t="shared" si="155"/>
        <v>3.6510924717043665</v>
      </c>
      <c r="Q332" s="124">
        <f t="shared" si="155"/>
        <v>3.773015198960469</v>
      </c>
      <c r="R332" s="124">
        <f t="shared" ref="R332:V332" si="156">IF(R313=0,"",R313/R294)</f>
        <v>3.7994331861574362</v>
      </c>
      <c r="S332" s="124">
        <f t="shared" si="156"/>
        <v>3.8023685180682101</v>
      </c>
      <c r="T332" s="124">
        <f t="shared" si="156"/>
        <v>3.8056299979690706</v>
      </c>
      <c r="U332" s="124">
        <f t="shared" si="156"/>
        <v>3.8092538645255818</v>
      </c>
      <c r="V332" s="124">
        <f t="shared" si="156"/>
        <v>3.8196091954209539</v>
      </c>
      <c r="W332" s="124">
        <f t="shared" ref="W332:Y332" si="157">IF(W313=0,"",W313/W294)</f>
        <v>3.8535973994560289</v>
      </c>
      <c r="X332" s="124">
        <f t="shared" si="157"/>
        <v>3.8954798419414045</v>
      </c>
      <c r="Y332" s="124">
        <f t="shared" si="157"/>
        <v>3.9426887994866822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2.978973114042418</v>
      </c>
      <c r="L333" s="111">
        <f t="shared" si="158"/>
        <v>3.0819638579110529</v>
      </c>
      <c r="M333" s="111">
        <f t="shared" si="158"/>
        <v>3.1999836589526733</v>
      </c>
      <c r="N333" s="111">
        <f t="shared" si="158"/>
        <v>3.336821182705954</v>
      </c>
      <c r="O333" s="111">
        <f t="shared" si="158"/>
        <v>3.4922323245626328</v>
      </c>
      <c r="P333" s="111">
        <f t="shared" si="158"/>
        <v>3.6510924717043665</v>
      </c>
      <c r="Q333" s="111">
        <f t="shared" si="158"/>
        <v>3.773015198960469</v>
      </c>
      <c r="R333" s="111">
        <f t="shared" ref="R333:V333" si="159">IF(R314=0,"",R314/R295)</f>
        <v>3.7994331861574362</v>
      </c>
      <c r="S333" s="111">
        <f t="shared" si="159"/>
        <v>3.8023685180682101</v>
      </c>
      <c r="T333" s="111">
        <f t="shared" si="159"/>
        <v>3.8056299979690706</v>
      </c>
      <c r="U333" s="111">
        <f t="shared" si="159"/>
        <v>3.8092538645255818</v>
      </c>
      <c r="V333" s="111">
        <f t="shared" si="159"/>
        <v>3.8196091954209539</v>
      </c>
      <c r="W333" s="111">
        <f t="shared" ref="W333:Y333" si="160">IF(W314=0,"",W314/W295)</f>
        <v>3.8535973994560289</v>
      </c>
      <c r="X333" s="111">
        <f t="shared" si="160"/>
        <v>3.8954798419414045</v>
      </c>
      <c r="Y333" s="111">
        <f t="shared" si="160"/>
        <v>3.9426887994866822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0.60679511286433274</v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0.63632861771645899</v>
      </c>
      <c r="L334" s="124">
        <f t="shared" si="161"/>
        <v>0.64298506079485018</v>
      </c>
      <c r="M334" s="124">
        <f t="shared" si="161"/>
        <v>0.64937567212360503</v>
      </c>
      <c r="N334" s="124">
        <f t="shared" si="161"/>
        <v>0.65364491381557532</v>
      </c>
      <c r="O334" s="124">
        <f t="shared" si="161"/>
        <v>0.66698726013731757</v>
      </c>
      <c r="P334" s="124">
        <f t="shared" si="161"/>
        <v>0.68890484346363468</v>
      </c>
      <c r="Q334" s="124">
        <f t="shared" si="161"/>
        <v>0.70380663195847104</v>
      </c>
      <c r="R334" s="124">
        <f t="shared" ref="R334:V334" si="162">IF(R315=0,"",R315/R296)</f>
        <v>0.71797589331534017</v>
      </c>
      <c r="S334" s="124">
        <f t="shared" si="162"/>
        <v>0.73028042329373966</v>
      </c>
      <c r="T334" s="124">
        <f t="shared" si="162"/>
        <v>0.74256938029244202</v>
      </c>
      <c r="U334" s="124">
        <f t="shared" si="162"/>
        <v>0.75039213178762221</v>
      </c>
      <c r="V334" s="124">
        <f t="shared" si="162"/>
        <v>0.76018140569370551</v>
      </c>
      <c r="W334" s="124">
        <f t="shared" ref="W334:Y334" si="163">IF(W315=0,"",W315/W296)</f>
        <v>0.77323201090195093</v>
      </c>
      <c r="X334" s="124">
        <f t="shared" si="163"/>
        <v>0.79502710008746058</v>
      </c>
      <c r="Y334" s="124">
        <f t="shared" si="163"/>
        <v>0.80012736455495759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0.60679511286433274</v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0.62182067294718979</v>
      </c>
      <c r="L339" s="112">
        <f t="shared" si="176"/>
        <v>0.62480614073568119</v>
      </c>
      <c r="M339" s="112">
        <f t="shared" si="176"/>
        <v>0.63048187458469584</v>
      </c>
      <c r="N339" s="112">
        <f t="shared" si="176"/>
        <v>0.63984064853367917</v>
      </c>
      <c r="O339" s="112">
        <f t="shared" si="176"/>
        <v>0.65411156224761757</v>
      </c>
      <c r="P339" s="112">
        <f t="shared" si="176"/>
        <v>0.67261802764079981</v>
      </c>
      <c r="Q339" s="112">
        <f t="shared" si="176"/>
        <v>0.69047282931939913</v>
      </c>
      <c r="R339" s="112">
        <f t="shared" ref="R339:V339" si="177">IF(R320=0,"",R320/R301)</f>
        <v>0.70255587629099003</v>
      </c>
      <c r="S339" s="112">
        <f t="shared" si="177"/>
        <v>0.71426226606798171</v>
      </c>
      <c r="T339" s="112">
        <f t="shared" si="177"/>
        <v>0.72587780799853108</v>
      </c>
      <c r="U339" s="112">
        <f t="shared" si="177"/>
        <v>0.73751926991447125</v>
      </c>
      <c r="V339" s="112">
        <f t="shared" si="177"/>
        <v>0.74895565675957299</v>
      </c>
      <c r="W339" s="112">
        <f t="shared" ref="W339:Y339" si="178">IF(W320=0,"",W320/W301)</f>
        <v>0.75940087195440586</v>
      </c>
      <c r="X339" s="112">
        <f t="shared" si="178"/>
        <v>0.77098160574228913</v>
      </c>
      <c r="Y339" s="112">
        <f t="shared" si="178"/>
        <v>0.781785726487921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0.77119250542563533</v>
      </c>
      <c r="L340" s="113">
        <f t="shared" si="179"/>
        <v>0.77737958848688193</v>
      </c>
      <c r="M340" s="113">
        <f t="shared" si="179"/>
        <v>0.79984961397485388</v>
      </c>
      <c r="N340" s="113">
        <f t="shared" si="179"/>
        <v>0.81045064091815888</v>
      </c>
      <c r="O340" s="113">
        <f t="shared" si="179"/>
        <v>0.82361735462950825</v>
      </c>
      <c r="P340" s="113">
        <f t="shared" si="179"/>
        <v>0.8260853563764019</v>
      </c>
      <c r="Q340" s="113">
        <f t="shared" si="179"/>
        <v>0.84617474921351898</v>
      </c>
      <c r="R340" s="113">
        <f t="shared" ref="R340:V340" si="180">IF(R321=0,"",R321/R302)</f>
        <v>0.85713513343758441</v>
      </c>
      <c r="S340" s="113">
        <f t="shared" si="180"/>
        <v>0.86004568178573404</v>
      </c>
      <c r="T340" s="113">
        <f t="shared" si="180"/>
        <v>0.86404518287139087</v>
      </c>
      <c r="U340" s="113">
        <f t="shared" si="180"/>
        <v>0.87104876588814906</v>
      </c>
      <c r="V340" s="113">
        <f t="shared" si="180"/>
        <v>0.87117335208515478</v>
      </c>
      <c r="W340" s="113">
        <f t="shared" ref="W340:Y340" si="181">IF(W321=0,"",W321/W302)</f>
        <v>0.88913071534223409</v>
      </c>
      <c r="X340" s="113">
        <f t="shared" si="181"/>
        <v>0.88858634432256811</v>
      </c>
      <c r="Y340" s="113">
        <f t="shared" si="181"/>
        <v>0.90613243434527158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0.6218206729471899</v>
      </c>
      <c r="L341" s="111">
        <f t="shared" si="182"/>
        <v>0.62480614073568119</v>
      </c>
      <c r="M341" s="111">
        <f t="shared" si="182"/>
        <v>0.63048187458469584</v>
      </c>
      <c r="N341" s="111">
        <f t="shared" si="182"/>
        <v>0.63984064853367917</v>
      </c>
      <c r="O341" s="111">
        <f t="shared" si="182"/>
        <v>0.65411156224761757</v>
      </c>
      <c r="P341" s="111">
        <f t="shared" si="182"/>
        <v>0.67261802764079981</v>
      </c>
      <c r="Q341" s="111">
        <f t="shared" si="182"/>
        <v>0.69047282931939913</v>
      </c>
      <c r="R341" s="111">
        <f t="shared" ref="R341:V341" si="183">IF(R322=0,"",R322/R303)</f>
        <v>0.70255587629099003</v>
      </c>
      <c r="S341" s="111">
        <f t="shared" si="183"/>
        <v>0.71426226606798171</v>
      </c>
      <c r="T341" s="111">
        <f t="shared" si="183"/>
        <v>0.72587780799853108</v>
      </c>
      <c r="U341" s="111">
        <f t="shared" si="183"/>
        <v>0.73751926991447114</v>
      </c>
      <c r="V341" s="111">
        <f t="shared" si="183"/>
        <v>0.74895565675957299</v>
      </c>
      <c r="W341" s="111">
        <f t="shared" ref="W341:Y341" si="184">IF(W322=0,"",W322/W303)</f>
        <v>0.75940087195440586</v>
      </c>
      <c r="X341" s="111">
        <f t="shared" si="184"/>
        <v>0.77098160574228913</v>
      </c>
      <c r="Y341" s="111">
        <f t="shared" si="184"/>
        <v>0.78178572648792111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0.72364564929066943</v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0.75046647398190469</v>
      </c>
      <c r="L343" s="124">
        <f t="shared" si="188"/>
        <v>0.74908303993191228</v>
      </c>
      <c r="M343" s="124">
        <f t="shared" si="188"/>
        <v>0.74071050415450956</v>
      </c>
      <c r="N343" s="124">
        <f t="shared" si="188"/>
        <v>0.74214651486157124</v>
      </c>
      <c r="O343" s="124">
        <f t="shared" si="188"/>
        <v>0.75767225995035126</v>
      </c>
      <c r="P343" s="124">
        <f t="shared" si="188"/>
        <v>0.75740458053049886</v>
      </c>
      <c r="Q343" s="124">
        <f t="shared" si="188"/>
        <v>0.77918283584268555</v>
      </c>
      <c r="R343" s="124">
        <f t="shared" ref="R343:V343" si="189">IF(R324=0,"",R324/R305)</f>
        <v>0.79512479326738128</v>
      </c>
      <c r="S343" s="124">
        <f t="shared" si="189"/>
        <v>0.80443114191248177</v>
      </c>
      <c r="T343" s="124">
        <f t="shared" si="189"/>
        <v>0.8138634632868994</v>
      </c>
      <c r="U343" s="124">
        <f t="shared" si="189"/>
        <v>0.83004443780991444</v>
      </c>
      <c r="V343" s="124">
        <f t="shared" si="189"/>
        <v>0.84464620433675652</v>
      </c>
      <c r="W343" s="124">
        <f t="shared" ref="W343:Y343" si="190">IF(W324=0,"",W324/W305)</f>
        <v>0.86689316154759066</v>
      </c>
      <c r="X343" s="124">
        <f t="shared" si="190"/>
        <v>0.87430937827392985</v>
      </c>
      <c r="Y343" s="124">
        <f t="shared" si="190"/>
        <v>0.88123707621769887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0.57000340352033407</v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0.57463558984499907</v>
      </c>
      <c r="L344" s="111">
        <f t="shared" si="191"/>
        <v>0.57521501713026824</v>
      </c>
      <c r="M344" s="111">
        <f t="shared" si="191"/>
        <v>0.57565505908333992</v>
      </c>
      <c r="N344" s="111">
        <f t="shared" si="191"/>
        <v>0.5759010218362508</v>
      </c>
      <c r="O344" s="111">
        <f t="shared" si="191"/>
        <v>0.57604802731253357</v>
      </c>
      <c r="P344" s="111">
        <f t="shared" si="191"/>
        <v>0.57645822179228201</v>
      </c>
      <c r="Q344" s="111">
        <f t="shared" si="191"/>
        <v>0.57812780914813355</v>
      </c>
      <c r="R344" s="111">
        <f t="shared" ref="R344:V344" si="192">IF(R325=0,"",R325/R306)</f>
        <v>0.58251339939229929</v>
      </c>
      <c r="S344" s="111">
        <f t="shared" si="192"/>
        <v>0.58869977557092146</v>
      </c>
      <c r="T344" s="111">
        <f t="shared" si="192"/>
        <v>0.59548744321192049</v>
      </c>
      <c r="U344" s="111">
        <f t="shared" si="192"/>
        <v>0.60167690784323447</v>
      </c>
      <c r="V344" s="111">
        <f t="shared" si="192"/>
        <v>0.60606867499279227</v>
      </c>
      <c r="W344" s="111">
        <f t="shared" ref="W344:Y344" si="193">IF(W325=0,"",W325/W306)</f>
        <v>0.60817939162902079</v>
      </c>
      <c r="X344" s="111">
        <f t="shared" si="193"/>
        <v>0.60858149786240989</v>
      </c>
      <c r="Y344" s="111">
        <f t="shared" si="193"/>
        <v>0.60862170848574881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0.74046507070783563</v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0.75245294261268791</v>
      </c>
      <c r="L345" s="45">
        <f t="shared" si="194"/>
        <v>0.75442883133321947</v>
      </c>
      <c r="M345" s="45">
        <f t="shared" si="194"/>
        <v>0.75725391557630861</v>
      </c>
      <c r="N345" s="45">
        <f t="shared" si="194"/>
        <v>0.76112322588400794</v>
      </c>
      <c r="O345" s="45">
        <f t="shared" si="194"/>
        <v>0.76649924533500591</v>
      </c>
      <c r="P345" s="45">
        <f t="shared" si="194"/>
        <v>0.77360880765834517</v>
      </c>
      <c r="Q345" s="45">
        <f t="shared" si="194"/>
        <v>0.78280865064904148</v>
      </c>
      <c r="R345" s="45">
        <f t="shared" ref="R345:V345" si="195">IF(R326=0,"",R326/R307)</f>
        <v>0.79532743742705803</v>
      </c>
      <c r="S345" s="45">
        <f t="shared" si="195"/>
        <v>0.81099252632644825</v>
      </c>
      <c r="T345" s="45">
        <f t="shared" si="195"/>
        <v>0.82785685476027038</v>
      </c>
      <c r="U345" s="45">
        <f t="shared" si="195"/>
        <v>0.8439733601416286</v>
      </c>
      <c r="V345" s="45">
        <f t="shared" si="195"/>
        <v>0.85739497988360514</v>
      </c>
      <c r="W345" s="45">
        <f t="shared" ref="W345:Y345" si="196">IF(W326=0,"",W326/W307)</f>
        <v>0.8674452155880098</v>
      </c>
      <c r="X345" s="45">
        <f t="shared" si="196"/>
        <v>0.87505603448528324</v>
      </c>
      <c r="Y345" s="45">
        <f t="shared" si="196"/>
        <v>0.88180527690395161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3.2196482968128119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6.2167956640182209E-2</v>
      </c>
      <c r="L347" s="117">
        <f t="shared" si="197"/>
        <v>4.1479039538890081</v>
      </c>
      <c r="M347" s="117">
        <f t="shared" si="197"/>
        <v>8.7843458306583209</v>
      </c>
      <c r="N347" s="117">
        <f t="shared" si="197"/>
        <v>13.620027394585525</v>
      </c>
      <c r="O347" s="117">
        <f t="shared" si="197"/>
        <v>5.8142408962960275</v>
      </c>
      <c r="P347" s="117">
        <f t="shared" si="197"/>
        <v>5.4203531027916796</v>
      </c>
      <c r="Q347" s="117">
        <f t="shared" si="197"/>
        <v>1.9248454341386463</v>
      </c>
      <c r="R347" s="117">
        <f t="shared" ref="R347:V347" si="198">R348+R351+R353+R362</f>
        <v>2.8155552282231291</v>
      </c>
      <c r="S347" s="117">
        <f t="shared" si="198"/>
        <v>1.5965714758583203</v>
      </c>
      <c r="T347" s="117">
        <f t="shared" si="198"/>
        <v>2.2376771658223626</v>
      </c>
      <c r="U347" s="117">
        <f t="shared" si="198"/>
        <v>0.86598926549520117</v>
      </c>
      <c r="V347" s="117">
        <f t="shared" si="198"/>
        <v>0.97246087440290752</v>
      </c>
      <c r="W347" s="117">
        <f t="shared" ref="W347:Y347" si="199">W348+W351+W353+W362</f>
        <v>1.9353742598620682</v>
      </c>
      <c r="X347" s="117">
        <f t="shared" si="199"/>
        <v>1.5632444573526436</v>
      </c>
      <c r="Y347" s="117">
        <f t="shared" si="199"/>
        <v>2.0670260999566583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3.2048370305149425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6.1982659388426092E-2</v>
      </c>
      <c r="L348" s="122">
        <f t="shared" si="200"/>
        <v>4.1399182417529605</v>
      </c>
      <c r="M348" s="122">
        <f t="shared" si="200"/>
        <v>8.7365360530937615</v>
      </c>
      <c r="N348" s="122">
        <f t="shared" si="200"/>
        <v>13.545078395046291</v>
      </c>
      <c r="O348" s="122">
        <f t="shared" si="200"/>
        <v>5.7957823118685106</v>
      </c>
      <c r="P348" s="122">
        <f t="shared" si="200"/>
        <v>5.3911603279973743</v>
      </c>
      <c r="Q348" s="122">
        <f t="shared" si="200"/>
        <v>1.9222775279948554</v>
      </c>
      <c r="R348" s="122">
        <f t="shared" ref="R348:V348" si="201">SUM(R349:R350)</f>
        <v>2.8153566127895853</v>
      </c>
      <c r="S348" s="122">
        <f t="shared" si="201"/>
        <v>1.5928536718236217</v>
      </c>
      <c r="T348" s="122">
        <f t="shared" si="201"/>
        <v>2.2278116913014854</v>
      </c>
      <c r="U348" s="122">
        <f t="shared" si="201"/>
        <v>0.86195941840418544</v>
      </c>
      <c r="V348" s="122">
        <f t="shared" si="201"/>
        <v>0.96810327527457096</v>
      </c>
      <c r="W348" s="122">
        <f t="shared" ref="W348:Y348" si="202">SUM(W349:W350)</f>
        <v>1.9349034927156006</v>
      </c>
      <c r="X348" s="122">
        <f t="shared" si="202"/>
        <v>1.5626412259916493</v>
      </c>
      <c r="Y348" s="122">
        <f t="shared" si="202"/>
        <v>2.0663479079933396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3.2048370305149425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6.1982659388426092E-2</v>
      </c>
      <c r="L349" s="98">
        <v>4.1399182417529605</v>
      </c>
      <c r="M349" s="98">
        <v>8.7365360530937615</v>
      </c>
      <c r="N349" s="98">
        <v>13.545078395046291</v>
      </c>
      <c r="O349" s="98">
        <v>5.7957823118685106</v>
      </c>
      <c r="P349" s="98">
        <v>5.3911603279973743</v>
      </c>
      <c r="Q349" s="98">
        <v>1.9222775279948554</v>
      </c>
      <c r="R349" s="98">
        <v>2.8153566127895853</v>
      </c>
      <c r="S349" s="98">
        <v>1.5928536718236217</v>
      </c>
      <c r="T349" s="98">
        <v>2.2278116913014854</v>
      </c>
      <c r="U349" s="98">
        <v>0.86195941840418544</v>
      </c>
      <c r="V349" s="98">
        <v>0.96810327527457096</v>
      </c>
      <c r="W349" s="98">
        <v>1.9349034927156006</v>
      </c>
      <c r="X349" s="98">
        <v>1.5626412259916493</v>
      </c>
      <c r="Y349" s="98">
        <v>2.0663479079933396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1.4811266297869389E-2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1.8529725175611396E-4</v>
      </c>
      <c r="L362" s="122">
        <v>7.985712136048E-3</v>
      </c>
      <c r="M362" s="122">
        <v>4.7809777564559237E-2</v>
      </c>
      <c r="N362" s="122">
        <v>7.4948999539233938E-2</v>
      </c>
      <c r="O362" s="122">
        <v>1.8458584427517064E-2</v>
      </c>
      <c r="P362" s="122">
        <v>2.9192774794305609E-2</v>
      </c>
      <c r="Q362" s="122">
        <v>2.5679061437908074E-3</v>
      </c>
      <c r="R362" s="122">
        <v>1.9861543354402023E-4</v>
      </c>
      <c r="S362" s="122">
        <v>3.7178040346986219E-3</v>
      </c>
      <c r="T362" s="122">
        <v>9.8654745208774774E-3</v>
      </c>
      <c r="U362" s="122">
        <v>4.029847091015744E-3</v>
      </c>
      <c r="V362" s="122">
        <v>4.3575991283365482E-3</v>
      </c>
      <c r="W362" s="122">
        <v>4.7076714646756586E-4</v>
      </c>
      <c r="X362" s="122">
        <v>6.032313609942837E-4</v>
      </c>
      <c r="Y362" s="122">
        <v>6.7819196331857495E-4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1.4811266297869389E-2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1.8529725175611396E-4</v>
      </c>
      <c r="L363" s="98">
        <v>7.985712136048E-3</v>
      </c>
      <c r="M363" s="98">
        <v>4.7809777564559237E-2</v>
      </c>
      <c r="N363" s="98">
        <v>7.4948999539233938E-2</v>
      </c>
      <c r="O363" s="98">
        <v>1.8458584427517064E-2</v>
      </c>
      <c r="P363" s="98">
        <v>2.9192774794305609E-2</v>
      </c>
      <c r="Q363" s="98">
        <v>2.5679061437908074E-3</v>
      </c>
      <c r="R363" s="98">
        <v>1.9861543354402023E-4</v>
      </c>
      <c r="S363" s="98">
        <v>3.7178040346986219E-3</v>
      </c>
      <c r="T363" s="98">
        <v>9.8654745208774774E-3</v>
      </c>
      <c r="U363" s="98">
        <v>4.029847091015744E-3</v>
      </c>
      <c r="V363" s="98">
        <v>4.3575991283365482E-3</v>
      </c>
      <c r="W363" s="98">
        <v>4.7076714646756586E-4</v>
      </c>
      <c r="X363" s="98">
        <v>6.032313609942837E-4</v>
      </c>
      <c r="Y363" s="98">
        <v>6.7819196331857495E-4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20342.074879045973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5947.8626578298472</v>
      </c>
      <c r="L366" s="117">
        <f t="shared" si="204"/>
        <v>17020.773640695177</v>
      </c>
      <c r="M366" s="117">
        <f t="shared" si="204"/>
        <v>16524.53922745258</v>
      </c>
      <c r="N366" s="117">
        <f t="shared" si="204"/>
        <v>19181.278503147663</v>
      </c>
      <c r="O366" s="117">
        <f t="shared" si="204"/>
        <v>15249.156847282651</v>
      </c>
      <c r="P366" s="117">
        <f t="shared" si="204"/>
        <v>14037.492984081126</v>
      </c>
      <c r="Q366" s="117">
        <f t="shared" si="204"/>
        <v>12985.698232453833</v>
      </c>
      <c r="R366" s="117">
        <f t="shared" ref="R366:V366" si="205">R367+R370+R372+R381</f>
        <v>13120.336081623409</v>
      </c>
      <c r="S366" s="117">
        <f t="shared" si="205"/>
        <v>12422.749219208778</v>
      </c>
      <c r="T366" s="117">
        <f t="shared" si="205"/>
        <v>12556.632234883979</v>
      </c>
      <c r="U366" s="117">
        <f t="shared" si="205"/>
        <v>11071.045364461612</v>
      </c>
      <c r="V366" s="117">
        <f t="shared" si="205"/>
        <v>10812.596291985396</v>
      </c>
      <c r="W366" s="117">
        <f t="shared" ref="W366:Y366" si="206">W367+W370+W372+W381</f>
        <v>9819.3117108275928</v>
      </c>
      <c r="X366" s="117">
        <f t="shared" si="206"/>
        <v>7161.5654188643339</v>
      </c>
      <c r="Y366" s="117">
        <f t="shared" si="206"/>
        <v>6132.611343887198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17531.714459483901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3244.3907192397501</v>
      </c>
      <c r="L367" s="122">
        <f t="shared" si="207"/>
        <v>14261.044766425694</v>
      </c>
      <c r="M367" s="122">
        <f t="shared" si="207"/>
        <v>14006.769079195288</v>
      </c>
      <c r="N367" s="122">
        <f t="shared" si="207"/>
        <v>16654.827571081216</v>
      </c>
      <c r="O367" s="122">
        <f t="shared" si="207"/>
        <v>12809.342680179827</v>
      </c>
      <c r="P367" s="122">
        <f t="shared" si="207"/>
        <v>11707.030345537454</v>
      </c>
      <c r="Q367" s="122">
        <f t="shared" si="207"/>
        <v>10628.559065220959</v>
      </c>
      <c r="R367" s="122">
        <f t="shared" ref="R367:V367" si="208">SUM(R368:R369)</f>
        <v>10754.06902125566</v>
      </c>
      <c r="S367" s="122">
        <f t="shared" si="208"/>
        <v>9987.709266963082</v>
      </c>
      <c r="T367" s="122">
        <f t="shared" si="208"/>
        <v>10185.770542975679</v>
      </c>
      <c r="U367" s="122">
        <f t="shared" si="208"/>
        <v>8773.2800534030157</v>
      </c>
      <c r="V367" s="122">
        <f t="shared" si="208"/>
        <v>8413.7148168515923</v>
      </c>
      <c r="W367" s="122">
        <f t="shared" ref="W367:Y367" si="209">SUM(W368:W369)</f>
        <v>7501.1909770748225</v>
      </c>
      <c r="X367" s="122">
        <f t="shared" si="209"/>
        <v>5129.3123716576547</v>
      </c>
      <c r="Y367" s="122">
        <f t="shared" si="209"/>
        <v>4350.3118945205679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17332.040100078513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3210.1063457954533</v>
      </c>
      <c r="L368" s="98">
        <v>14105.789245237329</v>
      </c>
      <c r="M368" s="98">
        <v>13859.399896082707</v>
      </c>
      <c r="N368" s="98">
        <v>16471.801211799855</v>
      </c>
      <c r="O368" s="98">
        <v>12662.082960007441</v>
      </c>
      <c r="P368" s="98">
        <v>11571.368576380166</v>
      </c>
      <c r="Q368" s="98">
        <v>10499.030252475901</v>
      </c>
      <c r="R368" s="98">
        <v>10620.151139330295</v>
      </c>
      <c r="S368" s="98">
        <v>9862.2139591419273</v>
      </c>
      <c r="T368" s="98">
        <v>10058.703416101089</v>
      </c>
      <c r="U368" s="98">
        <v>8663.2500336112262</v>
      </c>
      <c r="V368" s="98">
        <v>8307.5404449498019</v>
      </c>
      <c r="W368" s="98">
        <v>7406.7827798663275</v>
      </c>
      <c r="X368" s="98">
        <v>5065.5621464853757</v>
      </c>
      <c r="Y368" s="98">
        <v>4296.8552813960923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199.6743594053861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34.284373444296946</v>
      </c>
      <c r="L369" s="98">
        <v>155.25552118836541</v>
      </c>
      <c r="M369" s="98">
        <v>147.36918311258233</v>
      </c>
      <c r="N369" s="98">
        <v>183.02635928135956</v>
      </c>
      <c r="O369" s="98">
        <v>147.2597201723849</v>
      </c>
      <c r="P369" s="98">
        <v>135.66176915728866</v>
      </c>
      <c r="Q369" s="98">
        <v>129.52881274505819</v>
      </c>
      <c r="R369" s="98">
        <v>133.91788192536549</v>
      </c>
      <c r="S369" s="98">
        <v>125.4953078211549</v>
      </c>
      <c r="T369" s="98">
        <v>127.06712687458975</v>
      </c>
      <c r="U369" s="98">
        <v>110.03001979178933</v>
      </c>
      <c r="V369" s="98">
        <v>106.17437190179083</v>
      </c>
      <c r="W369" s="98">
        <v>94.408197208494727</v>
      </c>
      <c r="X369" s="98">
        <v>63.750225172278753</v>
      </c>
      <c r="Y369" s="98">
        <v>53.456613124475467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5.7778412607723517</v>
      </c>
      <c r="L370" s="122">
        <f t="shared" si="210"/>
        <v>5.5429777956909012</v>
      </c>
      <c r="M370" s="122">
        <f t="shared" si="210"/>
        <v>5.5455103741750147</v>
      </c>
      <c r="N370" s="122">
        <f t="shared" si="210"/>
        <v>6.4006746069739791</v>
      </c>
      <c r="O370" s="122">
        <f t="shared" si="210"/>
        <v>9.0886975076465113</v>
      </c>
      <c r="P370" s="122">
        <f t="shared" si="210"/>
        <v>7.4636407035440007</v>
      </c>
      <c r="Q370" s="122">
        <f t="shared" si="210"/>
        <v>18.612176210586721</v>
      </c>
      <c r="R370" s="122">
        <f t="shared" si="210"/>
        <v>23.629661441235331</v>
      </c>
      <c r="S370" s="122">
        <f t="shared" si="210"/>
        <v>26.665927719702051</v>
      </c>
      <c r="T370" s="122">
        <f t="shared" si="210"/>
        <v>29.692886321482845</v>
      </c>
      <c r="U370" s="122">
        <f t="shared" si="210"/>
        <v>25.638934351178314</v>
      </c>
      <c r="V370" s="122">
        <f t="shared" si="210"/>
        <v>24.320198793570874</v>
      </c>
      <c r="W370" s="122">
        <f t="shared" si="210"/>
        <v>16.005096481388222</v>
      </c>
      <c r="X370" s="122">
        <f t="shared" si="210"/>
        <v>11.570333537546164</v>
      </c>
      <c r="Y370" s="122">
        <f t="shared" si="210"/>
        <v>6.6166988812950596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0</v>
      </c>
      <c r="H371" s="98">
        <f>RES_hhdet_in_fech!H29</f>
        <v>0</v>
      </c>
      <c r="I371" s="98">
        <f>RES_hhdet_in_fech!I29</f>
        <v>0</v>
      </c>
      <c r="J371" s="98">
        <f>RES_hhdet_in_fech!J29</f>
        <v>0</v>
      </c>
      <c r="K371" s="98">
        <f>RES_hhdet_in_fech!K29</f>
        <v>5.7778412607723517</v>
      </c>
      <c r="L371" s="98">
        <f>RES_hhdet_in_fech!L29</f>
        <v>5.5429777956909012</v>
      </c>
      <c r="M371" s="98">
        <f>RES_hhdet_in_fech!M29</f>
        <v>5.5455103741750147</v>
      </c>
      <c r="N371" s="98">
        <f>RES_hhdet_in_fech!N29</f>
        <v>6.4006746069739791</v>
      </c>
      <c r="O371" s="98">
        <f>RES_hhdet_in_fech!O29</f>
        <v>9.0886975076465113</v>
      </c>
      <c r="P371" s="98">
        <f>RES_hhdet_in_fech!P29</f>
        <v>7.4636407035440007</v>
      </c>
      <c r="Q371" s="98">
        <f>RES_hhdet_in_fech!Q29</f>
        <v>18.612176210586721</v>
      </c>
      <c r="R371" s="98">
        <f>RES_hhdet_in_fech!R29</f>
        <v>23.629661441235331</v>
      </c>
      <c r="S371" s="98">
        <f>RES_hhdet_in_fech!S29</f>
        <v>26.665927719702051</v>
      </c>
      <c r="T371" s="98">
        <f>RES_hhdet_in_fech!T29</f>
        <v>29.692886321482845</v>
      </c>
      <c r="U371" s="98">
        <f>RES_hhdet_in_fech!U29</f>
        <v>25.638934351178314</v>
      </c>
      <c r="V371" s="98">
        <f>RES_hhdet_in_fech!V29</f>
        <v>24.320198793570874</v>
      </c>
      <c r="W371" s="98">
        <f>RES_hhdet_in_fech!W29</f>
        <v>16.005096481388222</v>
      </c>
      <c r="X371" s="98">
        <f>RES_hhdet_in_fech!X29</f>
        <v>11.570333537546164</v>
      </c>
      <c r="Y371" s="98">
        <f>RES_hhdet_in_fech!Y29</f>
        <v>6.6166988812950596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1998.5556378964568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1838.6595666860851</v>
      </c>
      <c r="L372" s="122">
        <v>1842.0096638677803</v>
      </c>
      <c r="M372" s="122">
        <v>1679.675424686234</v>
      </c>
      <c r="N372" s="122">
        <v>1630.4446473236044</v>
      </c>
      <c r="O372" s="122">
        <v>1560.638171202314</v>
      </c>
      <c r="P372" s="122">
        <v>1560.6609306991747</v>
      </c>
      <c r="Q372" s="122">
        <v>1546.7847423481974</v>
      </c>
      <c r="R372" s="122">
        <v>1555.8154665371815</v>
      </c>
      <c r="S372" s="122">
        <v>1628.5172466412128</v>
      </c>
      <c r="T372" s="122">
        <v>1601.4997029088015</v>
      </c>
      <c r="U372" s="122">
        <v>1567.575863607985</v>
      </c>
      <c r="V372" s="122">
        <v>1637.3914995089665</v>
      </c>
      <c r="W372" s="122">
        <v>1455.7848758904126</v>
      </c>
      <c r="X372" s="122">
        <v>1322.7921677618228</v>
      </c>
      <c r="Y372" s="122">
        <v>1097.6467698981385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1998.5556378964568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1881.4208563882705</v>
      </c>
      <c r="L377" s="101">
        <v>1895.4045383634525</v>
      </c>
      <c r="M377" s="101">
        <v>1729.7957136246539</v>
      </c>
      <c r="N377" s="101">
        <v>1665.5371661600752</v>
      </c>
      <c r="O377" s="101">
        <v>1591.3553503507194</v>
      </c>
      <c r="P377" s="101">
        <v>1598.4449223339561</v>
      </c>
      <c r="Q377" s="101">
        <v>1576.686677755466</v>
      </c>
      <c r="R377" s="101">
        <v>1589.9982951346756</v>
      </c>
      <c r="S377" s="101">
        <v>1665.0283349745396</v>
      </c>
      <c r="T377" s="101">
        <v>1638.2181391690203</v>
      </c>
      <c r="U377" s="101">
        <v>1594.8765526385962</v>
      </c>
      <c r="V377" s="101">
        <v>1661.9371215736498</v>
      </c>
      <c r="W377" s="101">
        <v>1482.3220359048391</v>
      </c>
      <c r="X377" s="101">
        <v>1363.6156790726684</v>
      </c>
      <c r="Y377" s="101">
        <v>1122.9934563456623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1517.9498939196933</v>
      </c>
      <c r="L378" s="104">
        <v>1524.5111090709329</v>
      </c>
      <c r="M378" s="104">
        <v>1364.7463650574234</v>
      </c>
      <c r="N378" s="104">
        <v>1315.5787138514647</v>
      </c>
      <c r="O378" s="104">
        <v>1263.8679641917936</v>
      </c>
      <c r="P378" s="104">
        <v>1301.5293405602547</v>
      </c>
      <c r="Q378" s="104">
        <v>1286.3136664511485</v>
      </c>
      <c r="R378" s="104">
        <v>1303.0100866938437</v>
      </c>
      <c r="S378" s="104">
        <v>1382.861119702849</v>
      </c>
      <c r="T378" s="104">
        <v>1376.9008008207491</v>
      </c>
      <c r="U378" s="104">
        <v>1350.8418221200729</v>
      </c>
      <c r="V378" s="104">
        <v>1428.753711959158</v>
      </c>
      <c r="W378" s="104">
        <v>1265.8842059999399</v>
      </c>
      <c r="X378" s="104">
        <v>1184.7823617819322</v>
      </c>
      <c r="Y378" s="104">
        <v>970.98514130484728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918.39581720099409</v>
      </c>
      <c r="L379" s="98">
        <v>904.56515232728691</v>
      </c>
      <c r="M379" s="98">
        <v>739.21816821748041</v>
      </c>
      <c r="N379" s="98">
        <v>692.3799174365646</v>
      </c>
      <c r="O379" s="98">
        <v>644.49790912859442</v>
      </c>
      <c r="P379" s="98">
        <v>691.40951713993275</v>
      </c>
      <c r="Q379" s="98">
        <v>639.25736114489291</v>
      </c>
      <c r="R379" s="98">
        <v>625.84649460788341</v>
      </c>
      <c r="S379" s="98">
        <v>677.3252609299218</v>
      </c>
      <c r="T379" s="98">
        <v>682.89362204872953</v>
      </c>
      <c r="U379" s="98">
        <v>663.64003176737754</v>
      </c>
      <c r="V379" s="98">
        <v>733.18342501473307</v>
      </c>
      <c r="W379" s="98">
        <v>583.32578974343244</v>
      </c>
      <c r="X379" s="98">
        <v>576.37699598805193</v>
      </c>
      <c r="Y379" s="98">
        <v>417.68125445814781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599.55407671869921</v>
      </c>
      <c r="L380" s="98">
        <v>619.94595674364609</v>
      </c>
      <c r="M380" s="98">
        <v>625.52819683994301</v>
      </c>
      <c r="N380" s="98">
        <v>623.19879641490002</v>
      </c>
      <c r="O380" s="98">
        <v>619.37005506319906</v>
      </c>
      <c r="P380" s="98">
        <v>610.11982342032218</v>
      </c>
      <c r="Q380" s="98">
        <v>647.05630530625569</v>
      </c>
      <c r="R380" s="98">
        <v>677.1635920859602</v>
      </c>
      <c r="S380" s="98">
        <v>705.53585877292744</v>
      </c>
      <c r="T380" s="98">
        <v>694.00717877201964</v>
      </c>
      <c r="U380" s="98">
        <v>687.20179035269553</v>
      </c>
      <c r="V380" s="98">
        <v>695.57028694442477</v>
      </c>
      <c r="W380" s="98">
        <v>682.5584162565076</v>
      </c>
      <c r="X380" s="98">
        <v>608.40536579388004</v>
      </c>
      <c r="Y380" s="98">
        <v>553.30388684669936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811.80478166561454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859.0345306432398</v>
      </c>
      <c r="L381" s="122">
        <v>912.17623260601079</v>
      </c>
      <c r="M381" s="122">
        <v>832.5492131968831</v>
      </c>
      <c r="N381" s="122">
        <v>889.60561013586641</v>
      </c>
      <c r="O381" s="122">
        <v>870.08729839286377</v>
      </c>
      <c r="P381" s="122">
        <v>762.33806714095351</v>
      </c>
      <c r="Q381" s="122">
        <v>791.74224867408975</v>
      </c>
      <c r="R381" s="122">
        <v>786.82193238933212</v>
      </c>
      <c r="S381" s="122">
        <v>779.85677788478165</v>
      </c>
      <c r="T381" s="122">
        <v>739.66910267801507</v>
      </c>
      <c r="U381" s="122">
        <v>704.55051309943383</v>
      </c>
      <c r="V381" s="122">
        <v>737.16977683126447</v>
      </c>
      <c r="W381" s="122">
        <v>846.33076138096942</v>
      </c>
      <c r="X381" s="122">
        <v>697.89054590730973</v>
      </c>
      <c r="Y381" s="122">
        <v>678.03598058719649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1086.6985309817887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271.90416704248685</v>
      </c>
      <c r="L382" s="98">
        <v>925.12026487798994</v>
      </c>
      <c r="M382" s="98">
        <v>1209.5828340285552</v>
      </c>
      <c r="N382" s="98">
        <v>1254.5218549032613</v>
      </c>
      <c r="O382" s="98">
        <v>923.38722143768609</v>
      </c>
      <c r="P382" s="98">
        <v>1367.1484151345946</v>
      </c>
      <c r="Q382" s="98">
        <v>1130.4394012109558</v>
      </c>
      <c r="R382" s="98">
        <v>874.34158101787375</v>
      </c>
      <c r="S382" s="98">
        <v>909.24752858939883</v>
      </c>
      <c r="T382" s="98">
        <v>1113.5802304574067</v>
      </c>
      <c r="U382" s="98">
        <v>985.56257239531203</v>
      </c>
      <c r="V382" s="98">
        <v>1198.9344317707089</v>
      </c>
      <c r="W382" s="98">
        <v>1036.2016782610622</v>
      </c>
      <c r="X382" s="98">
        <v>885.17837793373781</v>
      </c>
      <c r="Y382" s="98">
        <v>995.1751530765024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789.92994750252376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880.51490979936489</v>
      </c>
      <c r="L383" s="33">
        <v>911.78398920382938</v>
      </c>
      <c r="M383" s="33">
        <v>807.32666416777465</v>
      </c>
      <c r="N383" s="33">
        <v>861.0166996878994</v>
      </c>
      <c r="O383" s="33">
        <v>867.65325935397209</v>
      </c>
      <c r="P383" s="33">
        <v>733.28739125367588</v>
      </c>
      <c r="Q383" s="33">
        <v>787.48725932061154</v>
      </c>
      <c r="R383" s="33">
        <v>786.74687265637465</v>
      </c>
      <c r="S383" s="33">
        <v>776.49597916518132</v>
      </c>
      <c r="T383" s="33">
        <v>724.08947235387382</v>
      </c>
      <c r="U383" s="33">
        <v>692.50713912961055</v>
      </c>
      <c r="V383" s="33">
        <v>722.30411389558822</v>
      </c>
      <c r="W383" s="33">
        <v>845.99997581149194</v>
      </c>
      <c r="X383" s="33">
        <v>697.47588650060914</v>
      </c>
      <c r="Y383" s="33">
        <v>677.58592499709823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11326.113399196478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3736.9966450477878</v>
      </c>
      <c r="L385" s="117">
        <f t="shared" si="211"/>
        <v>10369.483934171869</v>
      </c>
      <c r="M385" s="117">
        <f t="shared" si="211"/>
        <v>10249.731703008563</v>
      </c>
      <c r="N385" s="117">
        <f t="shared" si="211"/>
        <v>12245.964928276082</v>
      </c>
      <c r="O385" s="117">
        <f t="shared" si="211"/>
        <v>10195.490619061127</v>
      </c>
      <c r="P385" s="117">
        <f t="shared" si="211"/>
        <v>9822.5376037578499</v>
      </c>
      <c r="Q385" s="117">
        <f t="shared" si="211"/>
        <v>9465.3203242495765</v>
      </c>
      <c r="R385" s="117">
        <f t="shared" ref="R385:V385" si="212">R386+R389+R391+R400</f>
        <v>9726.4767898677637</v>
      </c>
      <c r="S385" s="117">
        <f t="shared" si="212"/>
        <v>9297.9829719352001</v>
      </c>
      <c r="T385" s="117">
        <f t="shared" si="212"/>
        <v>9445.8775857593755</v>
      </c>
      <c r="U385" s="117">
        <f t="shared" si="212"/>
        <v>8359.2708194883489</v>
      </c>
      <c r="V385" s="117">
        <f t="shared" si="212"/>
        <v>8208.8578810077506</v>
      </c>
      <c r="W385" s="117">
        <f t="shared" ref="W385:Y385" si="213">W386+W389+W391+W400</f>
        <v>7511.5438487135407</v>
      </c>
      <c r="X385" s="117">
        <f t="shared" si="213"/>
        <v>5540.4065468682365</v>
      </c>
      <c r="Y385" s="117">
        <f t="shared" si="213"/>
        <v>4760.9925179485708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9525.9406070077639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1905.1162955137095</v>
      </c>
      <c r="L386" s="122">
        <f t="shared" si="214"/>
        <v>8484.7202359594703</v>
      </c>
      <c r="M386" s="122">
        <f t="shared" si="214"/>
        <v>8524.5678551350229</v>
      </c>
      <c r="N386" s="122">
        <f t="shared" si="214"/>
        <v>10498.657467519386</v>
      </c>
      <c r="O386" s="122">
        <f t="shared" si="214"/>
        <v>8463.5839882333894</v>
      </c>
      <c r="P386" s="122">
        <f t="shared" si="214"/>
        <v>8142.7419432451834</v>
      </c>
      <c r="Q386" s="122">
        <f t="shared" si="214"/>
        <v>7689.5469700661251</v>
      </c>
      <c r="R386" s="122">
        <f t="shared" ref="R386:V386" si="215">SUM(R387:R388)</f>
        <v>7894.0378442601041</v>
      </c>
      <c r="S386" s="122">
        <f t="shared" si="215"/>
        <v>7379.9739452883796</v>
      </c>
      <c r="T386" s="122">
        <f t="shared" si="215"/>
        <v>7541.6631473286943</v>
      </c>
      <c r="U386" s="122">
        <f t="shared" si="215"/>
        <v>6500.5007811428804</v>
      </c>
      <c r="V386" s="122">
        <f t="shared" si="215"/>
        <v>6248.6020003414096</v>
      </c>
      <c r="W386" s="122">
        <f t="shared" ref="W386:Y386" si="216">SUM(W387:W388)</f>
        <v>5590.5288340609013</v>
      </c>
      <c r="X386" s="122">
        <f t="shared" si="216"/>
        <v>3833.5066753586257</v>
      </c>
      <c r="Y386" s="122">
        <f t="shared" si="216"/>
        <v>3259.137271065792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9326.2662476023779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1870.8319220694125</v>
      </c>
      <c r="L387" s="98">
        <v>8329.4647147711057</v>
      </c>
      <c r="M387" s="98">
        <v>8377.1986720224413</v>
      </c>
      <c r="N387" s="98">
        <v>10315.631108238027</v>
      </c>
      <c r="O387" s="98">
        <v>8316.3242680610037</v>
      </c>
      <c r="P387" s="98">
        <v>8007.0801740878951</v>
      </c>
      <c r="Q387" s="98">
        <v>7560.0181573210666</v>
      </c>
      <c r="R387" s="98">
        <v>7760.1199623347384</v>
      </c>
      <c r="S387" s="98">
        <v>7254.4786374672249</v>
      </c>
      <c r="T387" s="98">
        <v>7414.5960204541043</v>
      </c>
      <c r="U387" s="98">
        <v>6390.4707613510909</v>
      </c>
      <c r="V387" s="98">
        <v>6142.4276284396192</v>
      </c>
      <c r="W387" s="98">
        <v>5496.1206368524063</v>
      </c>
      <c r="X387" s="98">
        <v>3769.7564501863471</v>
      </c>
      <c r="Y387" s="98">
        <v>3205.6806579413164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199.6743594053861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34.284373444296946</v>
      </c>
      <c r="L388" s="98">
        <v>155.25552118836541</v>
      </c>
      <c r="M388" s="98">
        <v>147.36918311258233</v>
      </c>
      <c r="N388" s="98">
        <v>183.02635928135956</v>
      </c>
      <c r="O388" s="98">
        <v>147.2597201723849</v>
      </c>
      <c r="P388" s="98">
        <v>135.66176915728866</v>
      </c>
      <c r="Q388" s="98">
        <v>129.52881274505819</v>
      </c>
      <c r="R388" s="98">
        <v>133.91788192536549</v>
      </c>
      <c r="S388" s="98">
        <v>125.4953078211549</v>
      </c>
      <c r="T388" s="98">
        <v>127.06712687458975</v>
      </c>
      <c r="U388" s="98">
        <v>110.03001979178933</v>
      </c>
      <c r="V388" s="98">
        <v>106.17437190179083</v>
      </c>
      <c r="W388" s="98">
        <v>94.408197208494727</v>
      </c>
      <c r="X388" s="98">
        <v>63.750225172278753</v>
      </c>
      <c r="Y388" s="98">
        <v>53.456613124475467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17.212033773045786</v>
      </c>
      <c r="L389" s="122">
        <f t="shared" si="217"/>
        <v>17.083257231522833</v>
      </c>
      <c r="M389" s="122">
        <f t="shared" si="217"/>
        <v>17.74554257791257</v>
      </c>
      <c r="N389" s="122">
        <f t="shared" si="217"/>
        <v>21.357906612158878</v>
      </c>
      <c r="O389" s="122">
        <f t="shared" si="217"/>
        <v>31.739843224374983</v>
      </c>
      <c r="P389" s="122">
        <f t="shared" si="217"/>
        <v>27.250442384215784</v>
      </c>
      <c r="Q389" s="122">
        <f t="shared" si="217"/>
        <v>70.224023728274162</v>
      </c>
      <c r="R389" s="122">
        <f t="shared" si="217"/>
        <v>89.779319857494286</v>
      </c>
      <c r="S389" s="122">
        <f t="shared" si="217"/>
        <v>101.3936840664775</v>
      </c>
      <c r="T389" s="122">
        <f t="shared" si="217"/>
        <v>113.00013891132062</v>
      </c>
      <c r="U389" s="122">
        <f t="shared" si="217"/>
        <v>97.665209759543686</v>
      </c>
      <c r="V389" s="122">
        <f t="shared" si="217"/>
        <v>92.893654946388921</v>
      </c>
      <c r="W389" s="122">
        <f t="shared" si="217"/>
        <v>61.677198178720488</v>
      </c>
      <c r="X389" s="122">
        <f t="shared" si="217"/>
        <v>45.072001060049658</v>
      </c>
      <c r="Y389" s="122">
        <f t="shared" si="217"/>
        <v>26.087584568858091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0</v>
      </c>
      <c r="H390" s="98">
        <f>RES_hhdet_in_tesh!H29</f>
        <v>0</v>
      </c>
      <c r="I390" s="98">
        <f>RES_hhdet_in_tesh!I29</f>
        <v>0</v>
      </c>
      <c r="J390" s="98">
        <f>RES_hhdet_in_tesh!J29</f>
        <v>0</v>
      </c>
      <c r="K390" s="98">
        <f>RES_hhdet_in_tesh!K29</f>
        <v>17.212033773045786</v>
      </c>
      <c r="L390" s="98">
        <f>RES_hhdet_in_tesh!L29</f>
        <v>17.083257231522833</v>
      </c>
      <c r="M390" s="98">
        <f>RES_hhdet_in_tesh!M29</f>
        <v>17.74554257791257</v>
      </c>
      <c r="N390" s="98">
        <f>RES_hhdet_in_tesh!N29</f>
        <v>21.357906612158878</v>
      </c>
      <c r="O390" s="98">
        <f>RES_hhdet_in_tesh!O29</f>
        <v>31.739843224374983</v>
      </c>
      <c r="P390" s="98">
        <f>RES_hhdet_in_tesh!P29</f>
        <v>27.250442384215784</v>
      </c>
      <c r="Q390" s="98">
        <f>RES_hhdet_in_tesh!Q29</f>
        <v>70.224023728274162</v>
      </c>
      <c r="R390" s="98">
        <f>RES_hhdet_in_tesh!R29</f>
        <v>89.779319857494286</v>
      </c>
      <c r="S390" s="98">
        <f>RES_hhdet_in_tesh!S29</f>
        <v>101.3936840664775</v>
      </c>
      <c r="T390" s="98">
        <f>RES_hhdet_in_tesh!T29</f>
        <v>113.00013891132062</v>
      </c>
      <c r="U390" s="98">
        <f>RES_hhdet_in_tesh!U29</f>
        <v>97.665209759543686</v>
      </c>
      <c r="V390" s="98">
        <f>RES_hhdet_in_tesh!V29</f>
        <v>92.893654946388921</v>
      </c>
      <c r="W390" s="98">
        <f>RES_hhdet_in_tesh!W29</f>
        <v>61.677198178720488</v>
      </c>
      <c r="X390" s="98">
        <f>RES_hhdet_in_tesh!X29</f>
        <v>45.072001060049658</v>
      </c>
      <c r="Y390" s="98">
        <f>RES_hhdet_in_tesh!Y29</f>
        <v>26.087584568858091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1212.7137938630287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1169.9917005205</v>
      </c>
      <c r="L391" s="122">
        <v>1184.3846957067262</v>
      </c>
      <c r="M391" s="122">
        <v>1090.7403578551248</v>
      </c>
      <c r="N391" s="122">
        <v>1065.7318509809033</v>
      </c>
      <c r="O391" s="122">
        <v>1040.9257778759454</v>
      </c>
      <c r="P391" s="122">
        <v>1075.1468741631254</v>
      </c>
      <c r="Q391" s="122">
        <v>1088.6373598768364</v>
      </c>
      <c r="R391" s="122">
        <v>1117.0379994208556</v>
      </c>
      <c r="S391" s="122">
        <v>1189.2742642183</v>
      </c>
      <c r="T391" s="122">
        <v>1189.2246419275189</v>
      </c>
      <c r="U391" s="122">
        <v>1176.296594031619</v>
      </c>
      <c r="V391" s="122">
        <v>1244.7145717676506</v>
      </c>
      <c r="W391" s="122">
        <v>1125.6594670253908</v>
      </c>
      <c r="X391" s="122">
        <v>1051.6556211540876</v>
      </c>
      <c r="Y391" s="122">
        <v>878.25721721085961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1212.7137938630287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1169.9063830162324</v>
      </c>
      <c r="L396" s="101">
        <v>1184.2603947477644</v>
      </c>
      <c r="M396" s="101">
        <v>1090.6048441746432</v>
      </c>
      <c r="N396" s="101">
        <v>1065.6783805528089</v>
      </c>
      <c r="O396" s="101">
        <v>1040.9239343090137</v>
      </c>
      <c r="P396" s="101">
        <v>1075.142870952717</v>
      </c>
      <c r="Q396" s="101">
        <v>1088.6593113400202</v>
      </c>
      <c r="R396" s="101">
        <v>1117.0626455395222</v>
      </c>
      <c r="S396" s="101">
        <v>1189.2669116063132</v>
      </c>
      <c r="T396" s="101">
        <v>1189.1461918834409</v>
      </c>
      <c r="U396" s="101">
        <v>1176.2521907057262</v>
      </c>
      <c r="V396" s="101">
        <v>1244.7172083813075</v>
      </c>
      <c r="W396" s="101">
        <v>1125.676646583365</v>
      </c>
      <c r="X396" s="101">
        <v>1051.3226058668079</v>
      </c>
      <c r="Y396" s="101">
        <v>877.94025511037501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1170.6315818025057</v>
      </c>
      <c r="L397" s="104">
        <v>1185.1238186132418</v>
      </c>
      <c r="M397" s="104">
        <v>1091.5918532647649</v>
      </c>
      <c r="N397" s="104">
        <v>1066.2116118192068</v>
      </c>
      <c r="O397" s="104">
        <v>1040.943589268627</v>
      </c>
      <c r="P397" s="104">
        <v>1075.1743291310613</v>
      </c>
      <c r="Q397" s="104">
        <v>1088.4461441192227</v>
      </c>
      <c r="R397" s="104">
        <v>1116.8557245288462</v>
      </c>
      <c r="S397" s="104">
        <v>1189.3237345098205</v>
      </c>
      <c r="T397" s="104">
        <v>1189.7045042409286</v>
      </c>
      <c r="U397" s="104">
        <v>1176.6491020677881</v>
      </c>
      <c r="V397" s="104">
        <v>1244.6921605515674</v>
      </c>
      <c r="W397" s="104">
        <v>1125.5365296211626</v>
      </c>
      <c r="X397" s="104">
        <v>1052.7814276736651</v>
      </c>
      <c r="Y397" s="104">
        <v>879.84112980364864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571.07750508380639</v>
      </c>
      <c r="L398" s="98">
        <v>565.17786186959574</v>
      </c>
      <c r="M398" s="98">
        <v>466.06365642482206</v>
      </c>
      <c r="N398" s="98">
        <v>443.01281540430671</v>
      </c>
      <c r="O398" s="98">
        <v>421.57353420542796</v>
      </c>
      <c r="P398" s="98">
        <v>465.05450571073925</v>
      </c>
      <c r="Q398" s="98">
        <v>441.38983881296707</v>
      </c>
      <c r="R398" s="98">
        <v>439.69213244288591</v>
      </c>
      <c r="S398" s="98">
        <v>483.787875736893</v>
      </c>
      <c r="T398" s="98">
        <v>495.69732546890907</v>
      </c>
      <c r="U398" s="98">
        <v>489.44731171509267</v>
      </c>
      <c r="V398" s="98">
        <v>549.12187360714245</v>
      </c>
      <c r="W398" s="98">
        <v>442.97811336465492</v>
      </c>
      <c r="X398" s="98">
        <v>444.37606187978525</v>
      </c>
      <c r="Y398" s="98">
        <v>326.5372429569494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599.55407671869921</v>
      </c>
      <c r="L399" s="98">
        <v>619.94595674364609</v>
      </c>
      <c r="M399" s="98">
        <v>625.52819683994301</v>
      </c>
      <c r="N399" s="98">
        <v>623.19879641490002</v>
      </c>
      <c r="O399" s="98">
        <v>619.37005506319906</v>
      </c>
      <c r="P399" s="98">
        <v>610.11982342032218</v>
      </c>
      <c r="Q399" s="98">
        <v>647.05630530625569</v>
      </c>
      <c r="R399" s="98">
        <v>677.1635920859602</v>
      </c>
      <c r="S399" s="98">
        <v>705.53585877292744</v>
      </c>
      <c r="T399" s="98">
        <v>694.00717877201964</v>
      </c>
      <c r="U399" s="98">
        <v>687.20179035269553</v>
      </c>
      <c r="V399" s="98">
        <v>695.57028694442477</v>
      </c>
      <c r="W399" s="98">
        <v>682.5584162565076</v>
      </c>
      <c r="X399" s="98">
        <v>608.40536579388004</v>
      </c>
      <c r="Y399" s="98">
        <v>553.30388684669936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587.45899832568375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644.67661524053278</v>
      </c>
      <c r="L400" s="122">
        <v>683.29574527414957</v>
      </c>
      <c r="M400" s="122">
        <v>616.67794744050343</v>
      </c>
      <c r="N400" s="122">
        <v>660.21770316363495</v>
      </c>
      <c r="O400" s="122">
        <v>659.24100972741678</v>
      </c>
      <c r="P400" s="122">
        <v>577.39834396532524</v>
      </c>
      <c r="Q400" s="122">
        <v>616.91197057834199</v>
      </c>
      <c r="R400" s="122">
        <v>625.62162632930915</v>
      </c>
      <c r="S400" s="122">
        <v>627.34107836204373</v>
      </c>
      <c r="T400" s="122">
        <v>601.9896575918425</v>
      </c>
      <c r="U400" s="122">
        <v>584.8082345543063</v>
      </c>
      <c r="V400" s="122">
        <v>622.64765395230143</v>
      </c>
      <c r="W400" s="122">
        <v>733.67834944852814</v>
      </c>
      <c r="X400" s="122">
        <v>610.17224929547342</v>
      </c>
      <c r="Y400" s="122">
        <v>597.51044510306156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619.42186126016679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156.24581140977259</v>
      </c>
      <c r="L401" s="98">
        <v>532.14306900935128</v>
      </c>
      <c r="M401" s="98">
        <v>696.30247778890168</v>
      </c>
      <c r="N401" s="98">
        <v>722.48041815469685</v>
      </c>
      <c r="O401" s="98">
        <v>531.91538735478059</v>
      </c>
      <c r="P401" s="98">
        <v>788.10394431462498</v>
      </c>
      <c r="Q401" s="98">
        <v>653.53845439681777</v>
      </c>
      <c r="R401" s="98">
        <v>509.31568658875915</v>
      </c>
      <c r="S401" s="98">
        <v>535.27381601899413</v>
      </c>
      <c r="T401" s="98">
        <v>663.1230442464223</v>
      </c>
      <c r="U401" s="98">
        <v>592.99024104483522</v>
      </c>
      <c r="V401" s="98">
        <v>726.63660246650988</v>
      </c>
      <c r="W401" s="98">
        <v>630.1965062897832</v>
      </c>
      <c r="X401" s="98">
        <v>538.7031831183325</v>
      </c>
      <c r="Y401" s="98">
        <v>605.68520190798745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584.915534431693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662.54603489287774</v>
      </c>
      <c r="L402" s="33">
        <v>687.87612940338579</v>
      </c>
      <c r="M402" s="33">
        <v>611.35127759020691</v>
      </c>
      <c r="N402" s="33">
        <v>655.339808006456</v>
      </c>
      <c r="O402" s="33">
        <v>665.05556850727771</v>
      </c>
      <c r="P402" s="33">
        <v>567.27758441865478</v>
      </c>
      <c r="Q402" s="33">
        <v>616.45183887207975</v>
      </c>
      <c r="R402" s="33">
        <v>625.72137413354631</v>
      </c>
      <c r="S402" s="33">
        <v>629.73243582549958</v>
      </c>
      <c r="T402" s="33">
        <v>599.44243314790162</v>
      </c>
      <c r="U402" s="33">
        <v>584.45757713328373</v>
      </c>
      <c r="V402" s="33">
        <v>619.29992120335305</v>
      </c>
      <c r="W402" s="33">
        <v>733.85863140525066</v>
      </c>
      <c r="X402" s="33">
        <v>610.33048339033053</v>
      </c>
      <c r="Y402" s="33">
        <v>597.49884421828642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3955.3418879764276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731.38772517861423</v>
      </c>
      <c r="L404" s="117">
        <f t="shared" si="218"/>
        <v>3210.451976694279</v>
      </c>
      <c r="M404" s="117">
        <f t="shared" si="218"/>
        <v>3165.5300290660616</v>
      </c>
      <c r="N404" s="117">
        <f t="shared" si="218"/>
        <v>3762.4385067915819</v>
      </c>
      <c r="O404" s="117">
        <f t="shared" si="218"/>
        <v>2885.4793530005095</v>
      </c>
      <c r="P404" s="117">
        <f t="shared" si="218"/>
        <v>2642.7855206200288</v>
      </c>
      <c r="Q404" s="117">
        <f t="shared" si="218"/>
        <v>2388.145699923879</v>
      </c>
      <c r="R404" s="117">
        <f t="shared" ref="R404:V404" si="219">R405+R408+R410+R419</f>
        <v>2412.6437259838299</v>
      </c>
      <c r="S404" s="117">
        <f t="shared" si="219"/>
        <v>2245.5295019104365</v>
      </c>
      <c r="T404" s="117">
        <f t="shared" si="219"/>
        <v>2295.0535034075519</v>
      </c>
      <c r="U404" s="117">
        <f t="shared" si="219"/>
        <v>1977.1444417698658</v>
      </c>
      <c r="V404" s="117">
        <f t="shared" si="219"/>
        <v>1895.6352327542056</v>
      </c>
      <c r="W404" s="117">
        <f t="shared" ref="W404:Y404" si="220">W405+W408+W410+W419</f>
        <v>1682.9341390104942</v>
      </c>
      <c r="X404" s="117">
        <f t="shared" si="220"/>
        <v>1151.137302910636</v>
      </c>
      <c r="Y404" s="117">
        <f t="shared" si="220"/>
        <v>976.3940009242599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3937.1462291338362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729.20775751089525</v>
      </c>
      <c r="L405" s="122">
        <f t="shared" si="221"/>
        <v>3204.2710849481118</v>
      </c>
      <c r="M405" s="122">
        <f t="shared" si="221"/>
        <v>3148.3012803941483</v>
      </c>
      <c r="N405" s="122">
        <f t="shared" si="221"/>
        <v>3741.7343632724564</v>
      </c>
      <c r="O405" s="122">
        <f t="shared" si="221"/>
        <v>2876.3187651952903</v>
      </c>
      <c r="P405" s="122">
        <f t="shared" si="221"/>
        <v>2628.5520858105187</v>
      </c>
      <c r="Q405" s="122">
        <f t="shared" si="221"/>
        <v>2384.9597121524262</v>
      </c>
      <c r="R405" s="122">
        <f t="shared" ref="R405:V405" si="222">SUM(R406:R407)</f>
        <v>2412.4735328102702</v>
      </c>
      <c r="S405" s="122">
        <f t="shared" si="222"/>
        <v>2240.3005229586802</v>
      </c>
      <c r="T405" s="122">
        <f t="shared" si="222"/>
        <v>2284.9350680015236</v>
      </c>
      <c r="U405" s="122">
        <f t="shared" si="222"/>
        <v>1967.9438776351267</v>
      </c>
      <c r="V405" s="122">
        <f t="shared" si="222"/>
        <v>1887.1408874747972</v>
      </c>
      <c r="W405" s="122">
        <f t="shared" ref="W405:Y405" si="223">SUM(W406:W407)</f>
        <v>1682.5247762744355</v>
      </c>
      <c r="X405" s="122">
        <f t="shared" si="223"/>
        <v>1150.6930971956181</v>
      </c>
      <c r="Y405" s="122">
        <f t="shared" si="223"/>
        <v>976.07364572193649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3937.1462291338362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729.20775751089525</v>
      </c>
      <c r="L406" s="98">
        <v>3204.2710849481118</v>
      </c>
      <c r="M406" s="98">
        <v>3148.3012803941483</v>
      </c>
      <c r="N406" s="98">
        <v>3741.7343632724564</v>
      </c>
      <c r="O406" s="98">
        <v>2876.3187651952903</v>
      </c>
      <c r="P406" s="98">
        <v>2628.5520858105187</v>
      </c>
      <c r="Q406" s="98">
        <v>2384.9597121524262</v>
      </c>
      <c r="R406" s="98">
        <v>2412.4735328102702</v>
      </c>
      <c r="S406" s="98">
        <v>2240.3005229586802</v>
      </c>
      <c r="T406" s="98">
        <v>2284.9350680015236</v>
      </c>
      <c r="U406" s="98">
        <v>1967.9438776351267</v>
      </c>
      <c r="V406" s="98">
        <v>1887.1408874747972</v>
      </c>
      <c r="W406" s="98">
        <v>1682.5247762744355</v>
      </c>
      <c r="X406" s="98">
        <v>1150.6930971956181</v>
      </c>
      <c r="Y406" s="98">
        <v>976.07364572193649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18.195658842591389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2.1799676677189876</v>
      </c>
      <c r="L419" s="122">
        <v>6.1808917461671822</v>
      </c>
      <c r="M419" s="122">
        <v>17.228748671913241</v>
      </c>
      <c r="N419" s="122">
        <v>20.704143519125395</v>
      </c>
      <c r="O419" s="122">
        <v>9.1605878052193859</v>
      </c>
      <c r="P419" s="122">
        <v>14.233434809510292</v>
      </c>
      <c r="Q419" s="122">
        <v>3.185987771452615</v>
      </c>
      <c r="R419" s="122">
        <v>0.17019317355957175</v>
      </c>
      <c r="S419" s="122">
        <v>5.2289789517561491</v>
      </c>
      <c r="T419" s="122">
        <v>10.118435406028182</v>
      </c>
      <c r="U419" s="122">
        <v>9.2005641347391407</v>
      </c>
      <c r="V419" s="122">
        <v>8.4943452794084759</v>
      </c>
      <c r="W419" s="122">
        <v>0.4093627360587529</v>
      </c>
      <c r="X419" s="122">
        <v>0.44420571501788197</v>
      </c>
      <c r="Y419" s="122">
        <v>0.32035520232337034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246.85443829782315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61.765750585371315</v>
      </c>
      <c r="L420" s="98">
        <v>210.15031936968421</v>
      </c>
      <c r="M420" s="98">
        <v>274.76883657792666</v>
      </c>
      <c r="N420" s="98">
        <v>284.97718455982482</v>
      </c>
      <c r="O420" s="98">
        <v>209.7566412217848</v>
      </c>
      <c r="P420" s="98">
        <v>310.56143398197457</v>
      </c>
      <c r="Q420" s="98">
        <v>256.79061437908075</v>
      </c>
      <c r="R420" s="98">
        <v>198.61543354402022</v>
      </c>
      <c r="S420" s="98">
        <v>206.54466859436786</v>
      </c>
      <c r="T420" s="98">
        <v>252.96088515070454</v>
      </c>
      <c r="U420" s="98">
        <v>223.8803939453191</v>
      </c>
      <c r="V420" s="98">
        <v>272.34994552103427</v>
      </c>
      <c r="W420" s="98">
        <v>235.38357323378293</v>
      </c>
      <c r="X420" s="98">
        <v>201.07712033142789</v>
      </c>
      <c r="Y420" s="98">
        <v>226.06398777285833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256.89083985049893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66.083704029921165</v>
      </c>
      <c r="L423" s="118">
        <f t="shared" si="225"/>
        <v>185.30235385077148</v>
      </c>
      <c r="M423" s="118">
        <f t="shared" si="225"/>
        <v>174.10566264495736</v>
      </c>
      <c r="N423" s="118">
        <f t="shared" si="225"/>
        <v>198.13348219746661</v>
      </c>
      <c r="O423" s="118">
        <f t="shared" si="225"/>
        <v>155.49736924361784</v>
      </c>
      <c r="P423" s="118">
        <f t="shared" si="225"/>
        <v>142.23007066009242</v>
      </c>
      <c r="Q423" s="118">
        <f t="shared" si="225"/>
        <v>130.57166810999402</v>
      </c>
      <c r="R423" s="118">
        <f t="shared" ref="R423:V423" si="226">R424+R427+R429+R438</f>
        <v>130.57779695145791</v>
      </c>
      <c r="S423" s="118">
        <f t="shared" si="226"/>
        <v>122.32925415787152</v>
      </c>
      <c r="T423" s="118">
        <f t="shared" si="226"/>
        <v>122.42748382882411</v>
      </c>
      <c r="U423" s="118">
        <f t="shared" si="226"/>
        <v>106.99428926143133</v>
      </c>
      <c r="V423" s="118">
        <f t="shared" si="226"/>
        <v>103.77681379422627</v>
      </c>
      <c r="W423" s="118">
        <f t="shared" ref="W423:Y423" si="227">W424+W427+W429+W438</f>
        <v>93.175276906307005</v>
      </c>
      <c r="X423" s="118">
        <f t="shared" si="227"/>
        <v>67.450870266057876</v>
      </c>
      <c r="Y423" s="118">
        <f t="shared" si="227"/>
        <v>57.358207067186562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221.40007242600305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36.046789978484426</v>
      </c>
      <c r="L424" s="123">
        <f t="shared" si="228"/>
        <v>155.25764100826001</v>
      </c>
      <c r="M424" s="123">
        <f t="shared" si="228"/>
        <v>147.57796138707451</v>
      </c>
      <c r="N424" s="123">
        <f t="shared" si="228"/>
        <v>172.03644592904396</v>
      </c>
      <c r="O424" s="123">
        <f t="shared" si="228"/>
        <v>130.61830948790401</v>
      </c>
      <c r="P424" s="123">
        <f t="shared" si="228"/>
        <v>118.61745933934888</v>
      </c>
      <c r="Q424" s="123">
        <f t="shared" si="228"/>
        <v>106.87054803746635</v>
      </c>
      <c r="R424" s="123">
        <f t="shared" ref="R424:V424" si="229">SUM(R425:R426)</f>
        <v>107.02794747966054</v>
      </c>
      <c r="S424" s="123">
        <f t="shared" si="229"/>
        <v>98.350936963619461</v>
      </c>
      <c r="T424" s="123">
        <f t="shared" si="229"/>
        <v>99.311521999496577</v>
      </c>
      <c r="U424" s="123">
        <f t="shared" si="229"/>
        <v>84.787915946815076</v>
      </c>
      <c r="V424" s="123">
        <f t="shared" si="229"/>
        <v>80.752900810079524</v>
      </c>
      <c r="W424" s="123">
        <f t="shared" ref="W424:Y424" si="230">SUM(W425:W426)</f>
        <v>71.178669849674336</v>
      </c>
      <c r="X424" s="123">
        <f t="shared" si="230"/>
        <v>48.310189616285093</v>
      </c>
      <c r="Y424" s="123">
        <f t="shared" si="230"/>
        <v>40.688391365527423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218.87847548030024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35.665873585843499</v>
      </c>
      <c r="L425" s="99">
        <v>153.56739976941597</v>
      </c>
      <c r="M425" s="99">
        <v>146.02525187269143</v>
      </c>
      <c r="N425" s="99">
        <v>170.14587070527097</v>
      </c>
      <c r="O425" s="99">
        <v>129.11668554163072</v>
      </c>
      <c r="P425" s="99">
        <v>117.24291311268323</v>
      </c>
      <c r="Q425" s="99">
        <v>105.56813111342595</v>
      </c>
      <c r="R425" s="99">
        <v>105.69515372457435</v>
      </c>
      <c r="S425" s="99">
        <v>97.115159992259805</v>
      </c>
      <c r="T425" s="99">
        <v>98.0726142788901</v>
      </c>
      <c r="U425" s="99">
        <v>83.724548994780534</v>
      </c>
      <c r="V425" s="99">
        <v>79.733863594129986</v>
      </c>
      <c r="W425" s="99">
        <v>70.282832119273436</v>
      </c>
      <c r="X425" s="99">
        <v>47.709761090393158</v>
      </c>
      <c r="Y425" s="99">
        <v>40.188412594206717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2.5215969457028016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0.38091639264092469</v>
      </c>
      <c r="L426" s="99">
        <v>1.6902412388440304</v>
      </c>
      <c r="M426" s="99">
        <v>1.5527095143830894</v>
      </c>
      <c r="N426" s="99">
        <v>1.8905752237729871</v>
      </c>
      <c r="O426" s="99">
        <v>1.5016239462733059</v>
      </c>
      <c r="P426" s="99">
        <v>1.3745462266656545</v>
      </c>
      <c r="Q426" s="99">
        <v>1.3024169240403938</v>
      </c>
      <c r="R426" s="99">
        <v>1.3327937550861901</v>
      </c>
      <c r="S426" s="99">
        <v>1.2357769713596578</v>
      </c>
      <c r="T426" s="99">
        <v>1.2389077206064816</v>
      </c>
      <c r="U426" s="99">
        <v>1.0633669520345448</v>
      </c>
      <c r="V426" s="99">
        <v>1.0190372159495364</v>
      </c>
      <c r="W426" s="99">
        <v>0.89583773040089654</v>
      </c>
      <c r="X426" s="99">
        <v>0.60042852589193241</v>
      </c>
      <c r="Y426" s="99">
        <v>0.49997877132070628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6.419468198481551E-2</v>
      </c>
      <c r="L427" s="123">
        <f t="shared" si="231"/>
        <v>6.0345484557077618E-2</v>
      </c>
      <c r="M427" s="123">
        <f t="shared" si="231"/>
        <v>5.8428543459548454E-2</v>
      </c>
      <c r="N427" s="123">
        <f t="shared" si="231"/>
        <v>6.6115923820434852E-2</v>
      </c>
      <c r="O427" s="123">
        <f t="shared" si="231"/>
        <v>9.2678471763630574E-2</v>
      </c>
      <c r="P427" s="123">
        <f t="shared" si="231"/>
        <v>7.562277294460161E-2</v>
      </c>
      <c r="Q427" s="123">
        <f t="shared" si="231"/>
        <v>0.18714610885534416</v>
      </c>
      <c r="R427" s="123">
        <f t="shared" si="231"/>
        <v>0.2351699769358</v>
      </c>
      <c r="S427" s="123">
        <f t="shared" si="231"/>
        <v>0.26258463338654003</v>
      </c>
      <c r="T427" s="123">
        <f t="shared" si="231"/>
        <v>0.28950639725318383</v>
      </c>
      <c r="U427" s="123">
        <f t="shared" si="231"/>
        <v>0.24778324611789937</v>
      </c>
      <c r="V427" s="123">
        <f t="shared" si="231"/>
        <v>0.2334196777058751</v>
      </c>
      <c r="W427" s="123">
        <f t="shared" si="231"/>
        <v>0.15187208029266433</v>
      </c>
      <c r="X427" s="123">
        <f t="shared" si="231"/>
        <v>0.1089746474032494</v>
      </c>
      <c r="Y427" s="123">
        <f t="shared" si="231"/>
        <v>6.1885869371591559E-2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0</v>
      </c>
      <c r="H428" s="99">
        <f>RES_hhdet_in_fecs!H29</f>
        <v>0</v>
      </c>
      <c r="I428" s="99">
        <f>RES_hhdet_in_fecs!I29</f>
        <v>0</v>
      </c>
      <c r="J428" s="99">
        <f>RES_hhdet_in_fecs!J29</f>
        <v>0</v>
      </c>
      <c r="K428" s="99">
        <f>RES_hhdet_in_fecs!K29</f>
        <v>6.419468198481551E-2</v>
      </c>
      <c r="L428" s="99">
        <f>RES_hhdet_in_fecs!L29</f>
        <v>6.0345484557077618E-2</v>
      </c>
      <c r="M428" s="99">
        <f>RES_hhdet_in_fecs!M29</f>
        <v>5.8428543459548454E-2</v>
      </c>
      <c r="N428" s="99">
        <f>RES_hhdet_in_fecs!N29</f>
        <v>6.6115923820434852E-2</v>
      </c>
      <c r="O428" s="99">
        <f>RES_hhdet_in_fecs!O29</f>
        <v>9.2678471763630574E-2</v>
      </c>
      <c r="P428" s="99">
        <f>RES_hhdet_in_fecs!P29</f>
        <v>7.562277294460161E-2</v>
      </c>
      <c r="Q428" s="99">
        <f>RES_hhdet_in_fecs!Q29</f>
        <v>0.18714610885534416</v>
      </c>
      <c r="R428" s="99">
        <f>RES_hhdet_in_fecs!R29</f>
        <v>0.2351699769358</v>
      </c>
      <c r="S428" s="99">
        <f>RES_hhdet_in_fecs!S29</f>
        <v>0.26258463338654003</v>
      </c>
      <c r="T428" s="99">
        <f>RES_hhdet_in_fecs!T29</f>
        <v>0.28950639725318383</v>
      </c>
      <c r="U428" s="99">
        <f>RES_hhdet_in_fecs!U29</f>
        <v>0.24778324611789937</v>
      </c>
      <c r="V428" s="99">
        <f>RES_hhdet_in_fecs!V29</f>
        <v>0.2334196777058751</v>
      </c>
      <c r="W428" s="99">
        <f>RES_hhdet_in_fecs!W29</f>
        <v>0.15187208029266433</v>
      </c>
      <c r="X428" s="99">
        <f>RES_hhdet_in_fecs!X29</f>
        <v>0.1089746474032494</v>
      </c>
      <c r="Y428" s="99">
        <f>RES_hhdet_in_fecs!Y29</f>
        <v>6.1885869371591559E-2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25.238852937073105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20.428419687316573</v>
      </c>
      <c r="L429" s="123">
        <v>20.053655241291793</v>
      </c>
      <c r="M429" s="123">
        <v>17.697377144266042</v>
      </c>
      <c r="N429" s="123">
        <v>16.841717586835205</v>
      </c>
      <c r="O429" s="123">
        <v>15.914003140860514</v>
      </c>
      <c r="P429" s="123">
        <v>15.812860223795811</v>
      </c>
      <c r="Q429" s="123">
        <v>15.552976851929126</v>
      </c>
      <c r="R429" s="123">
        <v>15.483975015546479</v>
      </c>
      <c r="S429" s="123">
        <v>16.036329531373919</v>
      </c>
      <c r="T429" s="123">
        <v>15.61466285801</v>
      </c>
      <c r="U429" s="123">
        <v>15.149578009001964</v>
      </c>
      <c r="V429" s="123">
        <v>15.715307236499982</v>
      </c>
      <c r="W429" s="123">
        <v>13.813917199260667</v>
      </c>
      <c r="X429" s="123">
        <v>12.45865640794622</v>
      </c>
      <c r="Y429" s="123">
        <v>10.266271117474547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25.238852937073105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20.903518823793267</v>
      </c>
      <c r="L434" s="102">
        <v>20.634956428680741</v>
      </c>
      <c r="M434" s="102">
        <v>18.225453963683993</v>
      </c>
      <c r="N434" s="102">
        <v>17.204206612528107</v>
      </c>
      <c r="O434" s="102">
        <v>16.227229675022176</v>
      </c>
      <c r="P434" s="102">
        <v>16.19569352644676</v>
      </c>
      <c r="Q434" s="102">
        <v>15.853641900196351</v>
      </c>
      <c r="R434" s="102">
        <v>15.824173500102203</v>
      </c>
      <c r="S434" s="102">
        <v>16.395861397106337</v>
      </c>
      <c r="T434" s="102">
        <v>15.972668545950672</v>
      </c>
      <c r="U434" s="102">
        <v>15.413421008738389</v>
      </c>
      <c r="V434" s="102">
        <v>15.950890474945515</v>
      </c>
      <c r="W434" s="102">
        <v>14.065727846021646</v>
      </c>
      <c r="X434" s="102">
        <v>12.843150747407194</v>
      </c>
      <c r="Y434" s="102">
        <v>10.503338234270275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16.865176163741353</v>
      </c>
      <c r="L435" s="105">
        <v>16.597100868968266</v>
      </c>
      <c r="M435" s="105">
        <v>14.379225160836723</v>
      </c>
      <c r="N435" s="105">
        <v>13.589302279171884</v>
      </c>
      <c r="O435" s="105">
        <v>12.887803927213955</v>
      </c>
      <c r="P435" s="105">
        <v>13.187298492971319</v>
      </c>
      <c r="Q435" s="105">
        <v>12.933930708589337</v>
      </c>
      <c r="R435" s="105">
        <v>12.967974712501265</v>
      </c>
      <c r="S435" s="105">
        <v>13.61730534780472</v>
      </c>
      <c r="T435" s="105">
        <v>13.42481784710284</v>
      </c>
      <c r="U435" s="105">
        <v>13.054987664155659</v>
      </c>
      <c r="V435" s="105">
        <v>13.712849709712939</v>
      </c>
      <c r="W435" s="105">
        <v>12.011953067474622</v>
      </c>
      <c r="X435" s="105">
        <v>11.158817479703963</v>
      </c>
      <c r="Y435" s="105">
        <v>9.0816071117304542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10.203833016610364</v>
      </c>
      <c r="L436" s="99">
        <v>9.8478515416518935</v>
      </c>
      <c r="M436" s="99">
        <v>7.7885420734080384</v>
      </c>
      <c r="N436" s="99">
        <v>7.1519551745619578</v>
      </c>
      <c r="O436" s="99">
        <v>6.5720177421066515</v>
      </c>
      <c r="P436" s="99">
        <v>7.0054691809564709</v>
      </c>
      <c r="Q436" s="99">
        <v>6.427756020671743</v>
      </c>
      <c r="R436" s="99">
        <v>6.2286252415554202</v>
      </c>
      <c r="S436" s="99">
        <v>6.6697550219982871</v>
      </c>
      <c r="T436" s="99">
        <v>6.6582301931175794</v>
      </c>
      <c r="U436" s="99">
        <v>6.4136394700643784</v>
      </c>
      <c r="V436" s="99">
        <v>7.0369259815207563</v>
      </c>
      <c r="W436" s="99">
        <v>5.5351682059346361</v>
      </c>
      <c r="X436" s="99">
        <v>5.4285798853870286</v>
      </c>
      <c r="Y436" s="99">
        <v>3.9065654967965227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6.6613431471309879</v>
      </c>
      <c r="L437" s="99">
        <v>6.7492493273163729</v>
      </c>
      <c r="M437" s="99">
        <v>6.5906830874286859</v>
      </c>
      <c r="N437" s="99">
        <v>6.4373471046099251</v>
      </c>
      <c r="O437" s="99">
        <v>6.3157861851073021</v>
      </c>
      <c r="P437" s="99">
        <v>6.1818293120148509</v>
      </c>
      <c r="Q437" s="99">
        <v>6.5061746879175946</v>
      </c>
      <c r="R437" s="99">
        <v>6.7393494709458439</v>
      </c>
      <c r="S437" s="99">
        <v>6.9475503258064348</v>
      </c>
      <c r="T437" s="99">
        <v>6.7665876539852619</v>
      </c>
      <c r="U437" s="99">
        <v>6.6413481940912824</v>
      </c>
      <c r="V437" s="99">
        <v>6.6759237281921822</v>
      </c>
      <c r="W437" s="99">
        <v>6.4767848615399854</v>
      </c>
      <c r="X437" s="99">
        <v>5.7302375943169324</v>
      </c>
      <c r="Y437" s="99">
        <v>5.1750416149339298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10.251914487422793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9.5442996821353443</v>
      </c>
      <c r="L438" s="123">
        <v>9.9307121166625798</v>
      </c>
      <c r="M438" s="123">
        <v>8.7718955701572625</v>
      </c>
      <c r="N438" s="123">
        <v>9.189202757766985</v>
      </c>
      <c r="O438" s="123">
        <v>8.8723781430896871</v>
      </c>
      <c r="P438" s="123">
        <v>7.7241283240031189</v>
      </c>
      <c r="Q438" s="123">
        <v>7.9609971117431879</v>
      </c>
      <c r="R438" s="123">
        <v>7.8307044793151004</v>
      </c>
      <c r="S438" s="123">
        <v>7.6794030294915929</v>
      </c>
      <c r="T438" s="123">
        <v>7.2117925740643685</v>
      </c>
      <c r="U438" s="123">
        <v>6.8090120594963865</v>
      </c>
      <c r="V438" s="123">
        <v>7.0751860699408784</v>
      </c>
      <c r="W438" s="123">
        <v>8.0308177770793279</v>
      </c>
      <c r="X438" s="123">
        <v>6.5730495944233169</v>
      </c>
      <c r="Y438" s="123">
        <v>6.3416587148129988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13.723423001248323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3.0209901494083846</v>
      </c>
      <c r="L439" s="99">
        <v>10.071631659977776</v>
      </c>
      <c r="M439" s="99">
        <v>12.744392926408539</v>
      </c>
      <c r="N439" s="99">
        <v>12.958613971640043</v>
      </c>
      <c r="O439" s="99">
        <v>9.4158834593087981</v>
      </c>
      <c r="P439" s="99">
        <v>13.852161201999357</v>
      </c>
      <c r="Q439" s="99">
        <v>11.366609301337931</v>
      </c>
      <c r="R439" s="99">
        <v>8.7017281205377586</v>
      </c>
      <c r="S439" s="99">
        <v>8.9535391928577752</v>
      </c>
      <c r="T439" s="99">
        <v>10.857435585130213</v>
      </c>
      <c r="U439" s="99">
        <v>9.5248066903059261</v>
      </c>
      <c r="V439" s="99">
        <v>11.507097085422506</v>
      </c>
      <c r="W439" s="99">
        <v>9.8324995830707973</v>
      </c>
      <c r="X439" s="99">
        <v>8.3370113152992964</v>
      </c>
      <c r="Y439" s="99">
        <v>9.3078558704324532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9.9756671255799123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9.7829573479668177</v>
      </c>
      <c r="L440" s="110">
        <v>9.9264418274712067</v>
      </c>
      <c r="M440" s="110">
        <v>8.5061460353676726</v>
      </c>
      <c r="N440" s="110">
        <v>8.8938929128910207</v>
      </c>
      <c r="O440" s="110">
        <v>8.8475579729665537</v>
      </c>
      <c r="P440" s="110">
        <v>7.4297823400830136</v>
      </c>
      <c r="Q440" s="110">
        <v>7.9182130390095864</v>
      </c>
      <c r="R440" s="110">
        <v>7.8299574607548763</v>
      </c>
      <c r="S440" s="110">
        <v>7.6463085836898745</v>
      </c>
      <c r="T440" s="110">
        <v>7.0598907819366259</v>
      </c>
      <c r="U440" s="110">
        <v>6.692620861033121</v>
      </c>
      <c r="V440" s="110">
        <v>6.9325088541507265</v>
      </c>
      <c r="W440" s="110">
        <v>8.0276789586019905</v>
      </c>
      <c r="X440" s="110">
        <v>6.5691441441187948</v>
      </c>
      <c r="Y440" s="110">
        <v>6.3374493527189317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143.0323504687654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41.519886127002607</v>
      </c>
      <c r="L442" s="118">
        <f t="shared" si="232"/>
        <v>112.89086041457551</v>
      </c>
      <c r="M442" s="118">
        <f t="shared" si="232"/>
        <v>107.99310682870021</v>
      </c>
      <c r="N442" s="118">
        <f t="shared" si="232"/>
        <v>126.49499217214462</v>
      </c>
      <c r="O442" s="118">
        <f t="shared" si="232"/>
        <v>103.96456573233411</v>
      </c>
      <c r="P442" s="118">
        <f t="shared" si="232"/>
        <v>99.523484644173678</v>
      </c>
      <c r="Q442" s="118">
        <f t="shared" si="232"/>
        <v>95.174140181690888</v>
      </c>
      <c r="R442" s="118">
        <f t="shared" ref="R442:V442" si="233">R443+R446+R448+R457</f>
        <v>96.801019685714735</v>
      </c>
      <c r="S442" s="118">
        <f t="shared" si="233"/>
        <v>91.559066520531957</v>
      </c>
      <c r="T442" s="118">
        <f t="shared" si="233"/>
        <v>92.097546837987295</v>
      </c>
      <c r="U442" s="118">
        <f t="shared" si="233"/>
        <v>80.78679208975251</v>
      </c>
      <c r="V442" s="118">
        <f t="shared" si="233"/>
        <v>78.786731028888283</v>
      </c>
      <c r="W442" s="118">
        <f t="shared" ref="W442:Y442" si="234">W443+W446+W448+W457</f>
        <v>71.276908067394771</v>
      </c>
      <c r="X442" s="118">
        <f t="shared" si="234"/>
        <v>52.182060954110305</v>
      </c>
      <c r="Y442" s="118">
        <f t="shared" si="234"/>
        <v>44.529480082252398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120.29878453652437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21.166786904464761</v>
      </c>
      <c r="L443" s="123">
        <f t="shared" si="235"/>
        <v>92.371749056663219</v>
      </c>
      <c r="M443" s="123">
        <f t="shared" si="235"/>
        <v>89.816455076368655</v>
      </c>
      <c r="N443" s="123">
        <f t="shared" si="235"/>
        <v>108.44613731544017</v>
      </c>
      <c r="O443" s="123">
        <f t="shared" si="235"/>
        <v>86.304118825902009</v>
      </c>
      <c r="P443" s="123">
        <f t="shared" si="235"/>
        <v>82.503532736794526</v>
      </c>
      <c r="Q443" s="123">
        <f t="shared" si="235"/>
        <v>77.318674507805582</v>
      </c>
      <c r="R443" s="123">
        <f t="shared" ref="R443:V443" si="236">SUM(R444:R445)</f>
        <v>78.563998996844205</v>
      </c>
      <c r="S443" s="123">
        <f t="shared" si="236"/>
        <v>72.672054510744744</v>
      </c>
      <c r="T443" s="123">
        <f t="shared" si="236"/>
        <v>73.531407605213971</v>
      </c>
      <c r="U443" s="123">
        <f t="shared" si="236"/>
        <v>62.823016077089733</v>
      </c>
      <c r="V443" s="123">
        <f t="shared" si="236"/>
        <v>59.972645676627856</v>
      </c>
      <c r="W443" s="123">
        <f t="shared" ref="W443:Y443" si="237">SUM(W444:W445)</f>
        <v>53.048430226726715</v>
      </c>
      <c r="X443" s="123">
        <f t="shared" si="237"/>
        <v>36.105704032608777</v>
      </c>
      <c r="Y443" s="123">
        <f t="shared" si="237"/>
        <v>30.482654120990638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117.77718759082157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20.785870511823838</v>
      </c>
      <c r="L444" s="99">
        <v>90.681507817819195</v>
      </c>
      <c r="M444" s="99">
        <v>88.263745561985559</v>
      </c>
      <c r="N444" s="99">
        <v>106.55556209166718</v>
      </c>
      <c r="O444" s="99">
        <v>84.802494879628696</v>
      </c>
      <c r="P444" s="99">
        <v>81.128986510128868</v>
      </c>
      <c r="Q444" s="99">
        <v>76.016257583765181</v>
      </c>
      <c r="R444" s="99">
        <v>77.231205241758019</v>
      </c>
      <c r="S444" s="99">
        <v>71.436277539385088</v>
      </c>
      <c r="T444" s="99">
        <v>72.292499884607494</v>
      </c>
      <c r="U444" s="99">
        <v>61.759649125055191</v>
      </c>
      <c r="V444" s="99">
        <v>58.953608460678318</v>
      </c>
      <c r="W444" s="99">
        <v>52.152592496325816</v>
      </c>
      <c r="X444" s="99">
        <v>35.505275506716842</v>
      </c>
      <c r="Y444" s="99">
        <v>29.982675349669933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2.5215969457028016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0.38091639264092469</v>
      </c>
      <c r="L445" s="99">
        <v>1.6902412388440304</v>
      </c>
      <c r="M445" s="99">
        <v>1.5527095143830894</v>
      </c>
      <c r="N445" s="99">
        <v>1.8905752237729871</v>
      </c>
      <c r="O445" s="99">
        <v>1.5016239462733059</v>
      </c>
      <c r="P445" s="99">
        <v>1.3745462266656545</v>
      </c>
      <c r="Q445" s="99">
        <v>1.3024169240403938</v>
      </c>
      <c r="R445" s="99">
        <v>1.3327937550861901</v>
      </c>
      <c r="S445" s="99">
        <v>1.2357769713596578</v>
      </c>
      <c r="T445" s="99">
        <v>1.2389077206064816</v>
      </c>
      <c r="U445" s="99">
        <v>1.0633669520345448</v>
      </c>
      <c r="V445" s="99">
        <v>1.0190372159495364</v>
      </c>
      <c r="W445" s="99">
        <v>0.89583773040089654</v>
      </c>
      <c r="X445" s="99">
        <v>0.60042852589193241</v>
      </c>
      <c r="Y445" s="99">
        <v>0.49997877132070628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0.19123423169726858</v>
      </c>
      <c r="L446" s="123">
        <f t="shared" si="238"/>
        <v>0.18598260239304279</v>
      </c>
      <c r="M446" s="123">
        <f t="shared" si="238"/>
        <v>0.18697038428696114</v>
      </c>
      <c r="N446" s="123">
        <f t="shared" si="238"/>
        <v>0.22061701511820014</v>
      </c>
      <c r="O446" s="123">
        <f t="shared" si="238"/>
        <v>0.3236547548840159</v>
      </c>
      <c r="P446" s="123">
        <f t="shared" si="238"/>
        <v>0.27610573698744362</v>
      </c>
      <c r="Q446" s="123">
        <f t="shared" si="238"/>
        <v>0.70610511313752389</v>
      </c>
      <c r="R446" s="123">
        <f t="shared" si="238"/>
        <v>0.89351261475775756</v>
      </c>
      <c r="S446" s="123">
        <f t="shared" si="238"/>
        <v>0.99844354331746255</v>
      </c>
      <c r="T446" s="123">
        <f t="shared" si="238"/>
        <v>1.1017542299906671</v>
      </c>
      <c r="U446" s="123">
        <f t="shared" si="238"/>
        <v>0.94386928783930157</v>
      </c>
      <c r="V446" s="123">
        <f t="shared" si="238"/>
        <v>0.89157194735755607</v>
      </c>
      <c r="W446" s="123">
        <f t="shared" si="238"/>
        <v>0.58525385366578841</v>
      </c>
      <c r="X446" s="123">
        <f t="shared" si="238"/>
        <v>0.42450854224203022</v>
      </c>
      <c r="Y446" s="123">
        <f t="shared" si="238"/>
        <v>0.24399672401786995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0</v>
      </c>
      <c r="H447" s="99">
        <f>RES_hhdet_in_tess!H29</f>
        <v>0</v>
      </c>
      <c r="I447" s="99">
        <f>RES_hhdet_in_tess!I29</f>
        <v>0</v>
      </c>
      <c r="J447" s="99">
        <f>RES_hhdet_in_tess!J29</f>
        <v>0</v>
      </c>
      <c r="K447" s="99">
        <f>RES_hhdet_in_tess!K29</f>
        <v>0.19123423169726858</v>
      </c>
      <c r="L447" s="99">
        <f>RES_hhdet_in_tess!L29</f>
        <v>0.18598260239304279</v>
      </c>
      <c r="M447" s="99">
        <f>RES_hhdet_in_tess!M29</f>
        <v>0.18697038428696114</v>
      </c>
      <c r="N447" s="99">
        <f>RES_hhdet_in_tess!N29</f>
        <v>0.22061701511820014</v>
      </c>
      <c r="O447" s="99">
        <f>RES_hhdet_in_tess!O29</f>
        <v>0.3236547548840159</v>
      </c>
      <c r="P447" s="99">
        <f>RES_hhdet_in_tess!P29</f>
        <v>0.27610573698744362</v>
      </c>
      <c r="Q447" s="99">
        <f>RES_hhdet_in_tess!Q29</f>
        <v>0.70610511313752389</v>
      </c>
      <c r="R447" s="99">
        <f>RES_hhdet_in_tess!R29</f>
        <v>0.89351261475775756</v>
      </c>
      <c r="S447" s="99">
        <f>RES_hhdet_in_tess!S29</f>
        <v>0.99844354331746255</v>
      </c>
      <c r="T447" s="99">
        <f>RES_hhdet_in_tess!T29</f>
        <v>1.1017542299906671</v>
      </c>
      <c r="U447" s="99">
        <f>RES_hhdet_in_tess!U29</f>
        <v>0.94386928783930157</v>
      </c>
      <c r="V447" s="99">
        <f>RES_hhdet_in_tess!V29</f>
        <v>0.89157194735755607</v>
      </c>
      <c r="W447" s="99">
        <f>RES_hhdet_in_tess!W29</f>
        <v>0.58525385366578841</v>
      </c>
      <c r="X447" s="99">
        <f>RES_hhdet_in_tess!X29</f>
        <v>0.42450854224203022</v>
      </c>
      <c r="Y447" s="99">
        <f>RES_hhdet_in_tess!Y29</f>
        <v>0.24399672401786995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15.314812616517568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12.999188061761851</v>
      </c>
      <c r="L448" s="123">
        <v>12.89420073448097</v>
      </c>
      <c r="M448" s="123">
        <v>11.492246177882686</v>
      </c>
      <c r="N448" s="123">
        <v>11.008503040553157</v>
      </c>
      <c r="O448" s="123">
        <v>10.614437352739222</v>
      </c>
      <c r="P448" s="123">
        <v>10.89355599718639</v>
      </c>
      <c r="Q448" s="123">
        <v>10.946288255084303</v>
      </c>
      <c r="R448" s="123">
        <v>11.117120793859392</v>
      </c>
      <c r="S448" s="123">
        <v>11.711017518249642</v>
      </c>
      <c r="T448" s="123">
        <v>11.594970521947898</v>
      </c>
      <c r="U448" s="123">
        <v>11.368124137857865</v>
      </c>
      <c r="V448" s="123">
        <v>11.946484345951019</v>
      </c>
      <c r="W448" s="123">
        <v>10.68136297441737</v>
      </c>
      <c r="X448" s="123">
        <v>9.904969474995541</v>
      </c>
      <c r="Y448" s="123">
        <v>8.2143244530315904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15.314812616517568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12.998240141975378</v>
      </c>
      <c r="L453" s="102">
        <v>12.892847490452951</v>
      </c>
      <c r="M453" s="102">
        <v>11.490818380180556</v>
      </c>
      <c r="N453" s="102">
        <v>11.007950716467397</v>
      </c>
      <c r="O453" s="102">
        <v>10.614418553679656</v>
      </c>
      <c r="P453" s="102">
        <v>10.893515436033489</v>
      </c>
      <c r="Q453" s="102">
        <v>10.946508977845147</v>
      </c>
      <c r="R453" s="102">
        <v>11.117366079944967</v>
      </c>
      <c r="S453" s="102">
        <v>11.710945115633717</v>
      </c>
      <c r="T453" s="102">
        <v>11.594205632021758</v>
      </c>
      <c r="U453" s="102">
        <v>11.367695009249109</v>
      </c>
      <c r="V453" s="102">
        <v>11.946509651562838</v>
      </c>
      <c r="W453" s="102">
        <v>10.681525990942205</v>
      </c>
      <c r="X453" s="102">
        <v>9.9018329860262781</v>
      </c>
      <c r="Y453" s="102">
        <v>8.2113599120273459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13.006297460160399</v>
      </c>
      <c r="L454" s="105">
        <v>12.90224744359382</v>
      </c>
      <c r="M454" s="105">
        <v>11.501217694152757</v>
      </c>
      <c r="N454" s="105">
        <v>11.013458741785453</v>
      </c>
      <c r="O454" s="105">
        <v>10.614618977515743</v>
      </c>
      <c r="P454" s="105">
        <v>10.8938341752082</v>
      </c>
      <c r="Q454" s="105">
        <v>10.944365573685614</v>
      </c>
      <c r="R454" s="105">
        <v>11.115306735614993</v>
      </c>
      <c r="S454" s="105">
        <v>11.711504661937234</v>
      </c>
      <c r="T454" s="105">
        <v>11.599649191715086</v>
      </c>
      <c r="U454" s="105">
        <v>11.371530893547797</v>
      </c>
      <c r="V454" s="105">
        <v>11.946269248250564</v>
      </c>
      <c r="W454" s="105">
        <v>10.680196423541052</v>
      </c>
      <c r="X454" s="105">
        <v>9.9155728312529146</v>
      </c>
      <c r="Y454" s="105">
        <v>8.2291387599196462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6.344954313029409</v>
      </c>
      <c r="L455" s="99">
        <v>6.1529981162774483</v>
      </c>
      <c r="M455" s="99">
        <v>4.9105346067240738</v>
      </c>
      <c r="N455" s="99">
        <v>4.5761116371755257</v>
      </c>
      <c r="O455" s="99">
        <v>4.298832792408442</v>
      </c>
      <c r="P455" s="99">
        <v>4.71200486319335</v>
      </c>
      <c r="Q455" s="99">
        <v>4.4381908857680195</v>
      </c>
      <c r="R455" s="99">
        <v>4.3759572646691476</v>
      </c>
      <c r="S455" s="99">
        <v>4.7639543361307979</v>
      </c>
      <c r="T455" s="99">
        <v>4.8330615377298241</v>
      </c>
      <c r="U455" s="99">
        <v>4.730182699456515</v>
      </c>
      <c r="V455" s="99">
        <v>5.2703455200583793</v>
      </c>
      <c r="W455" s="99">
        <v>4.2034115620010661</v>
      </c>
      <c r="X455" s="99">
        <v>4.185335236935984</v>
      </c>
      <c r="Y455" s="99">
        <v>3.0540971449857168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6.6613431471309879</v>
      </c>
      <c r="L456" s="99">
        <v>6.7492493273163729</v>
      </c>
      <c r="M456" s="99">
        <v>6.5906830874286859</v>
      </c>
      <c r="N456" s="99">
        <v>6.4373471046099251</v>
      </c>
      <c r="O456" s="99">
        <v>6.3157861851073021</v>
      </c>
      <c r="P456" s="99">
        <v>6.1818293120148509</v>
      </c>
      <c r="Q456" s="99">
        <v>6.5061746879175946</v>
      </c>
      <c r="R456" s="99">
        <v>6.7393494709458439</v>
      </c>
      <c r="S456" s="99">
        <v>6.9475503258064348</v>
      </c>
      <c r="T456" s="99">
        <v>6.7665876539852619</v>
      </c>
      <c r="U456" s="99">
        <v>6.6413481940912824</v>
      </c>
      <c r="V456" s="99">
        <v>6.6759237281921822</v>
      </c>
      <c r="W456" s="99">
        <v>6.4767848615399854</v>
      </c>
      <c r="X456" s="99">
        <v>5.7302375943169324</v>
      </c>
      <c r="Y456" s="99">
        <v>5.1750416149339298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7.4187533157234871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7.1626769290787271</v>
      </c>
      <c r="L457" s="123">
        <v>7.4389280210382784</v>
      </c>
      <c r="M457" s="123">
        <v>6.4974351901618936</v>
      </c>
      <c r="N457" s="123">
        <v>6.8197348010331078</v>
      </c>
      <c r="O457" s="123">
        <v>6.7223547988088654</v>
      </c>
      <c r="P457" s="123">
        <v>5.8502901732053285</v>
      </c>
      <c r="Q457" s="123">
        <v>6.2030723056634862</v>
      </c>
      <c r="R457" s="123">
        <v>6.226387280253376</v>
      </c>
      <c r="S457" s="123">
        <v>6.1775509482200954</v>
      </c>
      <c r="T457" s="123">
        <v>5.8694144808347692</v>
      </c>
      <c r="U457" s="123">
        <v>5.6517825869656058</v>
      </c>
      <c r="V457" s="123">
        <v>5.9760290589518572</v>
      </c>
      <c r="W457" s="123">
        <v>6.9618610125848921</v>
      </c>
      <c r="X457" s="123">
        <v>5.7468789042639568</v>
      </c>
      <c r="Y457" s="123">
        <v>5.5885047842122972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7.8223978186607814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1.735968456421219</v>
      </c>
      <c r="L458" s="99">
        <v>5.7933537778238682</v>
      </c>
      <c r="M458" s="99">
        <v>7.3363742630330062</v>
      </c>
      <c r="N458" s="99">
        <v>7.4628790278490156</v>
      </c>
      <c r="O458" s="99">
        <v>5.4240010921395463</v>
      </c>
      <c r="P458" s="99">
        <v>7.9851922144845888</v>
      </c>
      <c r="Q458" s="99">
        <v>6.5713529328252944</v>
      </c>
      <c r="R458" s="99">
        <v>5.0688732280820137</v>
      </c>
      <c r="S458" s="99">
        <v>5.2709465134008218</v>
      </c>
      <c r="T458" s="99">
        <v>6.4654665564273124</v>
      </c>
      <c r="U458" s="99">
        <v>5.7308562372278216</v>
      </c>
      <c r="V458" s="99">
        <v>6.9740910835754404</v>
      </c>
      <c r="W458" s="99">
        <v>5.9799236146245986</v>
      </c>
      <c r="X458" s="99">
        <v>5.0737508339607063</v>
      </c>
      <c r="Y458" s="99">
        <v>5.6649631422017057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7.3866330635003594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7.3612150439320514</v>
      </c>
      <c r="L459" s="110">
        <v>7.4887939071962899</v>
      </c>
      <c r="M459" s="110">
        <v>6.441312391746064</v>
      </c>
      <c r="N459" s="110">
        <v>6.7693484645265283</v>
      </c>
      <c r="O459" s="110">
        <v>6.7816465093365768</v>
      </c>
      <c r="P459" s="110">
        <v>5.7477450572726507</v>
      </c>
      <c r="Q459" s="110">
        <v>6.19844566461874</v>
      </c>
      <c r="R459" s="110">
        <v>6.2273800024250487</v>
      </c>
      <c r="S459" s="110">
        <v>6.2010991153582582</v>
      </c>
      <c r="T459" s="110">
        <v>5.8445789776850798</v>
      </c>
      <c r="U459" s="110">
        <v>5.6483937162400828</v>
      </c>
      <c r="V459" s="110">
        <v>5.9438982895474757</v>
      </c>
      <c r="W459" s="110">
        <v>6.9635717049158332</v>
      </c>
      <c r="X459" s="110">
        <v>5.7483692247148124</v>
      </c>
      <c r="Y459" s="110">
        <v>5.5883962813390875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49.950219215090051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8.1260803657251373</v>
      </c>
      <c r="L461" s="118">
        <f t="shared" si="239"/>
        <v>34.951660880087609</v>
      </c>
      <c r="M461" s="118">
        <f t="shared" si="239"/>
        <v>33.352621561601076</v>
      </c>
      <c r="N461" s="118">
        <f t="shared" si="239"/>
        <v>38.864199942778647</v>
      </c>
      <c r="O461" s="118">
        <f t="shared" si="239"/>
        <v>29.423557832858798</v>
      </c>
      <c r="P461" s="118">
        <f t="shared" si="239"/>
        <v>26.777115526505863</v>
      </c>
      <c r="Q461" s="118">
        <f t="shared" si="239"/>
        <v>24.012891886664949</v>
      </c>
      <c r="R461" s="118">
        <f t="shared" ref="R461:V461" si="240">R462+R465+R467+R476</f>
        <v>24.011404937177879</v>
      </c>
      <c r="S461" s="118">
        <f t="shared" si="240"/>
        <v>22.112170527716412</v>
      </c>
      <c r="T461" s="118">
        <f t="shared" si="240"/>
        <v>22.376830062293408</v>
      </c>
      <c r="U461" s="118">
        <f t="shared" si="240"/>
        <v>19.107785882028459</v>
      </c>
      <c r="V461" s="118">
        <f t="shared" si="240"/>
        <v>18.19387122749831</v>
      </c>
      <c r="W461" s="118">
        <f t="shared" ref="W461:Y461" si="241">W462+W465+W467+W476</f>
        <v>15.969332580049446</v>
      </c>
      <c r="X461" s="118">
        <f t="shared" si="241"/>
        <v>10.841933060126664</v>
      </c>
      <c r="Y461" s="118">
        <f t="shared" si="241"/>
        <v>9.1321960815266312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49.720434490105021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8.1018598437602094</v>
      </c>
      <c r="L462" s="123">
        <f t="shared" si="242"/>
        <v>34.884370531620533</v>
      </c>
      <c r="M462" s="123">
        <f t="shared" si="242"/>
        <v>33.171096215400588</v>
      </c>
      <c r="N462" s="123">
        <f t="shared" si="242"/>
        <v>38.650335989409363</v>
      </c>
      <c r="O462" s="123">
        <f t="shared" si="242"/>
        <v>29.330146287636833</v>
      </c>
      <c r="P462" s="123">
        <f t="shared" si="242"/>
        <v>26.632900142677126</v>
      </c>
      <c r="Q462" s="123">
        <f t="shared" si="242"/>
        <v>23.980856663725845</v>
      </c>
      <c r="R462" s="123">
        <f t="shared" ref="R462:V462" si="243">SUM(R463:R464)</f>
        <v>24.009711120074314</v>
      </c>
      <c r="S462" s="123">
        <f t="shared" si="243"/>
        <v>22.060679743841739</v>
      </c>
      <c r="T462" s="123">
        <f t="shared" si="243"/>
        <v>22.27817505959268</v>
      </c>
      <c r="U462" s="123">
        <f t="shared" si="243"/>
        <v>19.018868549654353</v>
      </c>
      <c r="V462" s="123">
        <f t="shared" si="243"/>
        <v>18.112344454042571</v>
      </c>
      <c r="W462" s="123">
        <f t="shared" ref="W462:Y462" si="244">SUM(W463:W464)</f>
        <v>15.965448144214159</v>
      </c>
      <c r="X462" s="123">
        <f t="shared" si="244"/>
        <v>10.837749329293711</v>
      </c>
      <c r="Y462" s="123">
        <f t="shared" si="244"/>
        <v>9.1291998048999989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49.720434490105021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8.1018598437602094</v>
      </c>
      <c r="L463" s="99">
        <v>34.884370531620533</v>
      </c>
      <c r="M463" s="99">
        <v>33.171096215400588</v>
      </c>
      <c r="N463" s="99">
        <v>38.650335989409363</v>
      </c>
      <c r="O463" s="99">
        <v>29.330146287636833</v>
      </c>
      <c r="P463" s="99">
        <v>26.632900142677126</v>
      </c>
      <c r="Q463" s="99">
        <v>23.980856663725845</v>
      </c>
      <c r="R463" s="99">
        <v>24.009711120074314</v>
      </c>
      <c r="S463" s="99">
        <v>22.060679743841739</v>
      </c>
      <c r="T463" s="99">
        <v>22.27817505959268</v>
      </c>
      <c r="U463" s="99">
        <v>19.018868549654353</v>
      </c>
      <c r="V463" s="99">
        <v>18.112344454042571</v>
      </c>
      <c r="W463" s="99">
        <v>15.965448144214159</v>
      </c>
      <c r="X463" s="99">
        <v>10.837749329293711</v>
      </c>
      <c r="Y463" s="99">
        <v>9.1291998048999989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0.22978472498502969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2.4220521964927366E-2</v>
      </c>
      <c r="L476" s="123">
        <v>6.7290348467075045E-2</v>
      </c>
      <c r="M476" s="123">
        <v>0.18152534620048857</v>
      </c>
      <c r="N476" s="123">
        <v>0.21386395336928418</v>
      </c>
      <c r="O476" s="123">
        <v>9.341154522196507E-2</v>
      </c>
      <c r="P476" s="123">
        <v>0.14421538382873739</v>
      </c>
      <c r="Q476" s="123">
        <v>3.2035222939105767E-2</v>
      </c>
      <c r="R476" s="123">
        <v>1.6938171035658593E-3</v>
      </c>
      <c r="S476" s="123">
        <v>5.1490783874672728E-2</v>
      </c>
      <c r="T476" s="123">
        <v>9.8655002700727176E-2</v>
      </c>
      <c r="U476" s="123">
        <v>8.8917332374105235E-2</v>
      </c>
      <c r="V476" s="123">
        <v>8.1526773455737292E-2</v>
      </c>
      <c r="W476" s="123">
        <v>3.8844358352875868E-3</v>
      </c>
      <c r="X476" s="123">
        <v>4.183730832952994E-3</v>
      </c>
      <c r="Y476" s="123">
        <v>2.9962766266331173E-3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3.1174127689635691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0.68624812233960875</v>
      </c>
      <c r="L477" s="99">
        <v>2.2878718478805515</v>
      </c>
      <c r="M477" s="99">
        <v>2.895016297162964</v>
      </c>
      <c r="N477" s="99">
        <v>2.9436787497977521</v>
      </c>
      <c r="O477" s="99">
        <v>2.1389120866165867</v>
      </c>
      <c r="P477" s="99">
        <v>3.1466569386461742</v>
      </c>
      <c r="Q477" s="99">
        <v>2.5820389688919247</v>
      </c>
      <c r="R477" s="99">
        <v>1.9766845598613576</v>
      </c>
      <c r="S477" s="99">
        <v>2.0338859630495723</v>
      </c>
      <c r="T477" s="99">
        <v>2.4663750675181793</v>
      </c>
      <c r="U477" s="99">
        <v>2.1636550877698943</v>
      </c>
      <c r="V477" s="99">
        <v>2.6139521739245768</v>
      </c>
      <c r="W477" s="99">
        <v>2.2335506052903624</v>
      </c>
      <c r="X477" s="99">
        <v>1.8938354903833885</v>
      </c>
      <c r="Y477" s="99">
        <v>2.1143725395274364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1079</v>
      </c>
    </row>
    <row r="12" spans="1:105" ht="12" customHeight="1" x14ac:dyDescent="0.25">
      <c r="A12" s="97" t="s">
        <v>137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1080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1081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1083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0</v>
      </c>
      <c r="L79" s="52">
        <f>RES_hhdet_numvin!L45</f>
        <v>0</v>
      </c>
      <c r="M79" s="52">
        <f>RES_hhdet_numvin!M45</f>
        <v>0</v>
      </c>
      <c r="N79" s="52">
        <f>RES_hhdet_numvin!N45</f>
        <v>0</v>
      </c>
      <c r="O79" s="52">
        <f>RES_hhdet_numvin!O45</f>
        <v>0</v>
      </c>
      <c r="P79" s="52">
        <f>RES_hhdet_numvin!P45</f>
        <v>0</v>
      </c>
      <c r="Q79" s="52">
        <f>RES_hhdet_numvin!Q45</f>
        <v>0</v>
      </c>
      <c r="R79" s="52">
        <f>RES_hhdet_numvin!R45</f>
        <v>0</v>
      </c>
      <c r="S79" s="52">
        <f>RES_hhdet_numvin!S45</f>
        <v>0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0</v>
      </c>
      <c r="Y79" s="52">
        <f>RES_hhdet_numvin!Y45</f>
        <v>0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0</v>
      </c>
      <c r="S82" s="138">
        <f>RES_hhdet_numvin!S48</f>
        <v>0</v>
      </c>
      <c r="T82" s="138">
        <f>RES_hhdet_numvin!T48</f>
        <v>0</v>
      </c>
      <c r="U82" s="138">
        <f>RES_hhdet_numvin!U48</f>
        <v>0</v>
      </c>
      <c r="V82" s="138">
        <f>RES_hhdet_numvin!V48</f>
        <v>0</v>
      </c>
      <c r="W82" s="138">
        <f>RES_hhdet_numvin!W48</f>
        <v>0</v>
      </c>
      <c r="X82" s="138">
        <f>RES_hhdet_numvin!X48</f>
        <v>0</v>
      </c>
      <c r="Y82" s="138">
        <f>RES_hhdet_numvin!Y48</f>
        <v>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0</v>
      </c>
      <c r="L84" s="138">
        <f>RES_hhdet_numvin!L50</f>
        <v>0</v>
      </c>
      <c r="M84" s="138">
        <f>RES_hhdet_numvin!M50</f>
        <v>0</v>
      </c>
      <c r="N84" s="138">
        <f>RES_hhdet_numvin!N50</f>
        <v>0</v>
      </c>
      <c r="O84" s="138">
        <f>RES_hhdet_numvin!O50</f>
        <v>0</v>
      </c>
      <c r="P84" s="138">
        <f>RES_hhdet_numvin!P50</f>
        <v>0</v>
      </c>
      <c r="Q84" s="138">
        <f>RES_hhdet_numvin!Q50</f>
        <v>0</v>
      </c>
      <c r="R84" s="138">
        <f>RES_hhdet_numvin!R50</f>
        <v>0</v>
      </c>
      <c r="S84" s="138">
        <f>RES_hhdet_numvin!S50</f>
        <v>0</v>
      </c>
      <c r="T84" s="138">
        <f>RES_hhdet_numvin!T50</f>
        <v>0</v>
      </c>
      <c r="U84" s="138">
        <f>RES_hhdet_numvin!U50</f>
        <v>0</v>
      </c>
      <c r="V84" s="138">
        <f>RES_hhdet_numvin!V50</f>
        <v>0</v>
      </c>
      <c r="W84" s="138">
        <f>RES_hhdet_numvin!W50</f>
        <v>0</v>
      </c>
      <c r="X84" s="138">
        <f>RES_hhdet_numvin!X50</f>
        <v>0</v>
      </c>
      <c r="Y84" s="138">
        <f>RES_hhdet_numvin!Y50</f>
        <v>0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0</v>
      </c>
      <c r="M85" s="138">
        <f>RES_hhdet_numvin!M51</f>
        <v>0</v>
      </c>
      <c r="N85" s="138">
        <f>RES_hhdet_numvin!N51</f>
        <v>0</v>
      </c>
      <c r="O85" s="138">
        <f>RES_hhdet_numvin!O51</f>
        <v>0</v>
      </c>
      <c r="P85" s="138">
        <f>RES_hhdet_numvin!P51</f>
        <v>0</v>
      </c>
      <c r="Q85" s="138">
        <f>RES_hhdet_numvin!Q51</f>
        <v>0</v>
      </c>
      <c r="R85" s="138">
        <f>RES_hhdet_numvin!R51</f>
        <v>0</v>
      </c>
      <c r="S85" s="138">
        <f>RES_hhdet_numvin!S51</f>
        <v>0</v>
      </c>
      <c r="T85" s="138">
        <f>RES_hhdet_numvin!T51</f>
        <v>0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0</v>
      </c>
      <c r="T88" s="138">
        <f>RES_hhdet_numvin!T54</f>
        <v>0</v>
      </c>
      <c r="U88" s="138">
        <f>RES_hhdet_numvin!U54</f>
        <v>0</v>
      </c>
      <c r="V88" s="138">
        <f>RES_hhdet_numvin!V54</f>
        <v>0</v>
      </c>
      <c r="W88" s="138">
        <f>RES_hhdet_numvin!W54</f>
        <v>0</v>
      </c>
      <c r="X88" s="138">
        <f>RES_hhdet_numvin!X54</f>
        <v>0</v>
      </c>
      <c r="Y88" s="138">
        <f>RES_hhdet_numvin!Y54</f>
        <v>0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0</v>
      </c>
      <c r="T89" s="138">
        <f>RES_hhdet_numvin!T55</f>
        <v>0</v>
      </c>
      <c r="U89" s="138">
        <f>RES_hhdet_numvin!U55</f>
        <v>0</v>
      </c>
      <c r="V89" s="138">
        <f>RES_hhdet_numvin!V55</f>
        <v>0</v>
      </c>
      <c r="W89" s="138">
        <f>RES_hhdet_numvin!W55</f>
        <v>0</v>
      </c>
      <c r="X89" s="138">
        <f>RES_hhdet_numvin!X55</f>
        <v>0</v>
      </c>
      <c r="Y89" s="138">
        <f>RES_hhdet_numvin!Y55</f>
        <v>0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0</v>
      </c>
      <c r="S93" s="138">
        <f>RES_hhdet_numvin!S59</f>
        <v>0</v>
      </c>
      <c r="T93" s="138">
        <f>RES_hhdet_numvin!T59</f>
        <v>0</v>
      </c>
      <c r="U93" s="138">
        <f>RES_hhdet_numvin!U59</f>
        <v>0</v>
      </c>
      <c r="V93" s="138">
        <f>RES_hhdet_numvin!V59</f>
        <v>0</v>
      </c>
      <c r="W93" s="138">
        <f>RES_hhdet_numvin!W59</f>
        <v>0</v>
      </c>
      <c r="X93" s="138">
        <f>RES_hhdet_numvin!X59</f>
        <v>0</v>
      </c>
      <c r="Y93" s="138">
        <f>RES_hhdet_numvin!Y59</f>
        <v>0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0</v>
      </c>
      <c r="S94" s="39">
        <f>RES_hhdet_numvin!S60</f>
        <v>0</v>
      </c>
      <c r="T94" s="39">
        <f>RES_hhdet_numvin!T60</f>
        <v>0</v>
      </c>
      <c r="U94" s="39">
        <f>RES_hhdet_numvin!U60</f>
        <v>0</v>
      </c>
      <c r="V94" s="39">
        <f>RES_hhdet_numvin!V60</f>
        <v>0</v>
      </c>
      <c r="W94" s="39">
        <f>RES_hhdet_numvin!W60</f>
        <v>0</v>
      </c>
      <c r="X94" s="39">
        <f>RES_hhdet_numvin!X60</f>
        <v>0</v>
      </c>
      <c r="Y94" s="39">
        <f>RES_hhdet_numvin!Y60</f>
        <v>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1611</v>
      </c>
    </row>
    <row r="100" spans="1:105" ht="12" customHeight="1" x14ac:dyDescent="0.25">
      <c r="A100" s="97" t="s">
        <v>211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1612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1614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1615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1616</v>
      </c>
    </row>
    <row r="105" spans="1:105" ht="12" customHeight="1" x14ac:dyDescent="0.25">
      <c r="A105" s="97" t="s">
        <v>138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1617</v>
      </c>
    </row>
    <row r="106" spans="1:105" ht="12" customHeight="1" x14ac:dyDescent="0.25">
      <c r="A106" s="97" t="s">
        <v>137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1618</v>
      </c>
    </row>
    <row r="107" spans="1:105" ht="12" customHeight="1" x14ac:dyDescent="0.25">
      <c r="A107" s="100" t="s">
        <v>211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1619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1620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1621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1622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1623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1624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1625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1626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1779</v>
      </c>
    </row>
    <row r="119" spans="1:105" ht="12" customHeight="1" x14ac:dyDescent="0.25">
      <c r="A119" s="97" t="s">
        <v>211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1780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1782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1783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1784</v>
      </c>
    </row>
    <row r="124" spans="1:105" ht="12" customHeight="1" x14ac:dyDescent="0.25">
      <c r="A124" s="97" t="s">
        <v>138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1785</v>
      </c>
    </row>
    <row r="125" spans="1:105" ht="12" customHeight="1" x14ac:dyDescent="0.25">
      <c r="A125" s="97" t="s">
        <v>137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1786</v>
      </c>
    </row>
    <row r="126" spans="1:105" ht="12" customHeight="1" x14ac:dyDescent="0.25">
      <c r="A126" s="100" t="s">
        <v>211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1787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1788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1789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1790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1791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1792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1793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1794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1946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1947</v>
      </c>
    </row>
    <row r="138" spans="1:105" ht="12" customHeight="1" x14ac:dyDescent="0.25">
      <c r="A138" s="97" t="s">
        <v>211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1948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1949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1950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1951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1952</v>
      </c>
    </row>
    <row r="143" spans="1:105" ht="12" customHeight="1" x14ac:dyDescent="0.25">
      <c r="A143" s="97" t="s">
        <v>138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1953</v>
      </c>
    </row>
    <row r="144" spans="1:105" ht="12" customHeight="1" x14ac:dyDescent="0.25">
      <c r="A144" s="97" t="s">
        <v>137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1954</v>
      </c>
    </row>
    <row r="145" spans="1:105" ht="12" customHeight="1" x14ac:dyDescent="0.25">
      <c r="A145" s="100" t="s">
        <v>211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1955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1956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1957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1958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1959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1960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1961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1962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2115</v>
      </c>
    </row>
    <row r="157" spans="1:105" ht="12" customHeight="1" x14ac:dyDescent="0.25">
      <c r="A157" s="97" t="s">
        <v>211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2120</v>
      </c>
    </row>
    <row r="162" spans="1:105" ht="12" customHeight="1" x14ac:dyDescent="0.25">
      <c r="A162" s="97" t="s">
        <v>138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2121</v>
      </c>
    </row>
    <row r="163" spans="1:105" ht="12" customHeight="1" x14ac:dyDescent="0.25">
      <c r="A163" s="97" t="s">
        <v>137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2122</v>
      </c>
    </row>
    <row r="164" spans="1:105" ht="12" customHeight="1" x14ac:dyDescent="0.25">
      <c r="A164" s="100" t="s">
        <v>211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2129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2283</v>
      </c>
    </row>
    <row r="176" spans="1:105" ht="12" customHeight="1" x14ac:dyDescent="0.25">
      <c r="A176" s="97" t="s">
        <v>211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2284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</v>
      </c>
      <c r="C179" s="98">
        <f>RES_hhdet_fech!C48</f>
        <v>0</v>
      </c>
      <c r="D179" s="98">
        <f>RES_hhdet_fech!D48</f>
        <v>0</v>
      </c>
      <c r="E179" s="98">
        <f>RES_hhdet_fech!E48</f>
        <v>0</v>
      </c>
      <c r="F179" s="98">
        <f>RES_hhdet_fech!F48</f>
        <v>0</v>
      </c>
      <c r="G179" s="98">
        <f>RES_hhdet_fech!G48</f>
        <v>0</v>
      </c>
      <c r="H179" s="98">
        <f>RES_hhdet_fech!H48</f>
        <v>0</v>
      </c>
      <c r="I179" s="98">
        <f>RES_hhdet_fech!I48</f>
        <v>0</v>
      </c>
      <c r="J179" s="98">
        <f>RES_hhdet_fech!J48</f>
        <v>0</v>
      </c>
      <c r="K179" s="98">
        <f>RES_hhdet_fech!K48</f>
        <v>0</v>
      </c>
      <c r="L179" s="98">
        <f>RES_hhdet_fech!L48</f>
        <v>0</v>
      </c>
      <c r="M179" s="98">
        <f>RES_hhdet_fech!M48</f>
        <v>0</v>
      </c>
      <c r="N179" s="98">
        <f>RES_hhdet_fech!N48</f>
        <v>0</v>
      </c>
      <c r="O179" s="98">
        <f>RES_hhdet_fech!O48</f>
        <v>0</v>
      </c>
      <c r="P179" s="98">
        <f>RES_hhdet_fech!P48</f>
        <v>0</v>
      </c>
      <c r="Q179" s="98">
        <f>RES_hhdet_fech!Q48</f>
        <v>0</v>
      </c>
      <c r="R179" s="98">
        <f>RES_hhdet_fech!R48</f>
        <v>0</v>
      </c>
      <c r="S179" s="98">
        <f>RES_hhdet_fech!S48</f>
        <v>0</v>
      </c>
      <c r="T179" s="98">
        <f>RES_hhdet_fech!T48</f>
        <v>0</v>
      </c>
      <c r="U179" s="98">
        <f>RES_hhdet_fech!U48</f>
        <v>0</v>
      </c>
      <c r="V179" s="98">
        <f>RES_hhdet_fech!V48</f>
        <v>0</v>
      </c>
      <c r="W179" s="98">
        <f>RES_hhdet_fech!W48</f>
        <v>0</v>
      </c>
      <c r="X179" s="98">
        <f>RES_hhdet_fech!X48</f>
        <v>0</v>
      </c>
      <c r="Y179" s="98">
        <f>RES_hhdet_fech!Y48</f>
        <v>0</v>
      </c>
      <c r="DA179" s="63" t="s">
        <v>2287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2288</v>
      </c>
    </row>
    <row r="181" spans="1:105" ht="12" customHeight="1" x14ac:dyDescent="0.25">
      <c r="A181" s="97" t="s">
        <v>138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2289</v>
      </c>
    </row>
    <row r="182" spans="1:105" ht="12" customHeight="1" x14ac:dyDescent="0.25">
      <c r="A182" s="97" t="s">
        <v>137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2290</v>
      </c>
    </row>
    <row r="183" spans="1:105" ht="12" customHeight="1" x14ac:dyDescent="0.25">
      <c r="A183" s="100" t="s">
        <v>211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2291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2292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2293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2294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2295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2296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2297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2298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2451</v>
      </c>
    </row>
    <row r="195" spans="1:105" ht="12" customHeight="1" x14ac:dyDescent="0.25">
      <c r="A195" s="97" t="s">
        <v>211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2452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0</v>
      </c>
      <c r="C198" s="98">
        <f>RES_hhdet_tesh!C48</f>
        <v>0</v>
      </c>
      <c r="D198" s="98">
        <f>RES_hhdet_tesh!D48</f>
        <v>0</v>
      </c>
      <c r="E198" s="98">
        <f>RES_hhdet_tesh!E48</f>
        <v>0</v>
      </c>
      <c r="F198" s="98">
        <f>RES_hhdet_tesh!F48</f>
        <v>0</v>
      </c>
      <c r="G198" s="98">
        <f>RES_hhdet_tesh!G48</f>
        <v>0</v>
      </c>
      <c r="H198" s="98">
        <f>RES_hhdet_tesh!H48</f>
        <v>0</v>
      </c>
      <c r="I198" s="98">
        <f>RES_hhdet_tesh!I48</f>
        <v>0</v>
      </c>
      <c r="J198" s="98">
        <f>RES_hhdet_tesh!J48</f>
        <v>0</v>
      </c>
      <c r="K198" s="98">
        <f>RES_hhdet_tesh!K48</f>
        <v>0</v>
      </c>
      <c r="L198" s="98">
        <f>RES_hhdet_tesh!L48</f>
        <v>0</v>
      </c>
      <c r="M198" s="98">
        <f>RES_hhdet_tesh!M48</f>
        <v>0</v>
      </c>
      <c r="N198" s="98">
        <f>RES_hhdet_tesh!N48</f>
        <v>0</v>
      </c>
      <c r="O198" s="98">
        <f>RES_hhdet_tesh!O48</f>
        <v>0</v>
      </c>
      <c r="P198" s="98">
        <f>RES_hhdet_tesh!P48</f>
        <v>0</v>
      </c>
      <c r="Q198" s="98">
        <f>RES_hhdet_tesh!Q48</f>
        <v>0</v>
      </c>
      <c r="R198" s="98">
        <f>RES_hhdet_tesh!R48</f>
        <v>0</v>
      </c>
      <c r="S198" s="98">
        <f>RES_hhdet_tesh!S48</f>
        <v>0</v>
      </c>
      <c r="T198" s="98">
        <f>RES_hhdet_tesh!T48</f>
        <v>0</v>
      </c>
      <c r="U198" s="98">
        <f>RES_hhdet_tesh!U48</f>
        <v>0</v>
      </c>
      <c r="V198" s="98">
        <f>RES_hhdet_tesh!V48</f>
        <v>0</v>
      </c>
      <c r="W198" s="98">
        <f>RES_hhdet_tesh!W48</f>
        <v>0</v>
      </c>
      <c r="X198" s="98">
        <f>RES_hhdet_tesh!X48</f>
        <v>0</v>
      </c>
      <c r="Y198" s="98">
        <f>RES_hhdet_tesh!Y48</f>
        <v>0</v>
      </c>
      <c r="DA198" s="63" t="s">
        <v>2455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2456</v>
      </c>
    </row>
    <row r="200" spans="1:105" ht="12" customHeight="1" x14ac:dyDescent="0.25">
      <c r="A200" s="97" t="s">
        <v>138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2457</v>
      </c>
    </row>
    <row r="201" spans="1:105" ht="12" customHeight="1" x14ac:dyDescent="0.25">
      <c r="A201" s="97" t="s">
        <v>137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2458</v>
      </c>
    </row>
    <row r="202" spans="1:105" ht="12" customHeight="1" x14ac:dyDescent="0.25">
      <c r="A202" s="100" t="s">
        <v>211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2459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2460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2461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2462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2463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2464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2465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2466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2619</v>
      </c>
    </row>
    <row r="214" spans="1:105" ht="12" customHeight="1" x14ac:dyDescent="0.25">
      <c r="A214" s="97" t="s">
        <v>211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2624</v>
      </c>
    </row>
    <row r="219" spans="1:105" ht="12" customHeight="1" x14ac:dyDescent="0.25">
      <c r="A219" s="97" t="s">
        <v>138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2625</v>
      </c>
    </row>
    <row r="220" spans="1:105" ht="12" customHeight="1" x14ac:dyDescent="0.25">
      <c r="A220" s="97" t="s">
        <v>137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2626</v>
      </c>
    </row>
    <row r="221" spans="1:105" ht="12" customHeight="1" x14ac:dyDescent="0.25">
      <c r="A221" s="100" t="s">
        <v>211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2633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2787</v>
      </c>
    </row>
    <row r="233" spans="1:105" ht="12" customHeight="1" x14ac:dyDescent="0.25">
      <c r="A233" s="97" t="s">
        <v>211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2788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</v>
      </c>
      <c r="C236" s="99">
        <f>RES_hhdet_fecs!C48</f>
        <v>0</v>
      </c>
      <c r="D236" s="99">
        <f>RES_hhdet_fecs!D48</f>
        <v>0</v>
      </c>
      <c r="E236" s="99">
        <f>RES_hhdet_fecs!E48</f>
        <v>0</v>
      </c>
      <c r="F236" s="99">
        <f>RES_hhdet_fecs!F48</f>
        <v>0</v>
      </c>
      <c r="G236" s="99">
        <f>RES_hhdet_fecs!G48</f>
        <v>0</v>
      </c>
      <c r="H236" s="99">
        <f>RES_hhdet_fecs!H48</f>
        <v>0</v>
      </c>
      <c r="I236" s="99">
        <f>RES_hhdet_fecs!I48</f>
        <v>0</v>
      </c>
      <c r="J236" s="99">
        <f>RES_hhdet_fecs!J48</f>
        <v>0</v>
      </c>
      <c r="K236" s="99">
        <f>RES_hhdet_fecs!K48</f>
        <v>0</v>
      </c>
      <c r="L236" s="99">
        <f>RES_hhdet_fecs!L48</f>
        <v>0</v>
      </c>
      <c r="M236" s="99">
        <f>RES_hhdet_fecs!M48</f>
        <v>0</v>
      </c>
      <c r="N236" s="99">
        <f>RES_hhdet_fecs!N48</f>
        <v>0</v>
      </c>
      <c r="O236" s="99">
        <f>RES_hhdet_fecs!O48</f>
        <v>0</v>
      </c>
      <c r="P236" s="99">
        <f>RES_hhdet_fecs!P48</f>
        <v>0</v>
      </c>
      <c r="Q236" s="99">
        <f>RES_hhdet_fecs!Q48</f>
        <v>0</v>
      </c>
      <c r="R236" s="99">
        <f>RES_hhdet_fecs!R48</f>
        <v>0</v>
      </c>
      <c r="S236" s="99">
        <f>RES_hhdet_fecs!S48</f>
        <v>0</v>
      </c>
      <c r="T236" s="99">
        <f>RES_hhdet_fecs!T48</f>
        <v>0</v>
      </c>
      <c r="U236" s="99">
        <f>RES_hhdet_fecs!U48</f>
        <v>0</v>
      </c>
      <c r="V236" s="99">
        <f>RES_hhdet_fecs!V48</f>
        <v>0</v>
      </c>
      <c r="W236" s="99">
        <f>RES_hhdet_fecs!W48</f>
        <v>0</v>
      </c>
      <c r="X236" s="99">
        <f>RES_hhdet_fecs!X48</f>
        <v>0</v>
      </c>
      <c r="Y236" s="99">
        <f>RES_hhdet_fecs!Y48</f>
        <v>0</v>
      </c>
      <c r="DA236" s="63" t="s">
        <v>2791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2792</v>
      </c>
    </row>
    <row r="238" spans="1:105" ht="12" customHeight="1" x14ac:dyDescent="0.25">
      <c r="A238" s="97" t="s">
        <v>138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2793</v>
      </c>
    </row>
    <row r="239" spans="1:105" ht="12" customHeight="1" x14ac:dyDescent="0.25">
      <c r="A239" s="97" t="s">
        <v>137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2794</v>
      </c>
    </row>
    <row r="240" spans="1:105" ht="12" customHeight="1" x14ac:dyDescent="0.25">
      <c r="A240" s="100" t="s">
        <v>211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2795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2796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2797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2798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2799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2800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2801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2802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2955</v>
      </c>
    </row>
    <row r="252" spans="1:105" ht="12" customHeight="1" x14ac:dyDescent="0.25">
      <c r="A252" s="97" t="s">
        <v>211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2956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0</v>
      </c>
      <c r="C255" s="99">
        <f>RES_hhdet_tess!C48</f>
        <v>0</v>
      </c>
      <c r="D255" s="99">
        <f>RES_hhdet_tess!D48</f>
        <v>0</v>
      </c>
      <c r="E255" s="99">
        <f>RES_hhdet_tess!E48</f>
        <v>0</v>
      </c>
      <c r="F255" s="99">
        <f>RES_hhdet_tess!F48</f>
        <v>0</v>
      </c>
      <c r="G255" s="99">
        <f>RES_hhdet_tess!G48</f>
        <v>0</v>
      </c>
      <c r="H255" s="99">
        <f>RES_hhdet_tess!H48</f>
        <v>0</v>
      </c>
      <c r="I255" s="99">
        <f>RES_hhdet_tess!I48</f>
        <v>0</v>
      </c>
      <c r="J255" s="99">
        <f>RES_hhdet_tess!J48</f>
        <v>0</v>
      </c>
      <c r="K255" s="99">
        <f>RES_hhdet_tess!K48</f>
        <v>0</v>
      </c>
      <c r="L255" s="99">
        <f>RES_hhdet_tess!L48</f>
        <v>0</v>
      </c>
      <c r="M255" s="99">
        <f>RES_hhdet_tess!M48</f>
        <v>0</v>
      </c>
      <c r="N255" s="99">
        <f>RES_hhdet_tess!N48</f>
        <v>0</v>
      </c>
      <c r="O255" s="99">
        <f>RES_hhdet_tess!O48</f>
        <v>0</v>
      </c>
      <c r="P255" s="99">
        <f>RES_hhdet_tess!P48</f>
        <v>0</v>
      </c>
      <c r="Q255" s="99">
        <f>RES_hhdet_tess!Q48</f>
        <v>0</v>
      </c>
      <c r="R255" s="99">
        <f>RES_hhdet_tess!R48</f>
        <v>0</v>
      </c>
      <c r="S255" s="99">
        <f>RES_hhdet_tess!S48</f>
        <v>0</v>
      </c>
      <c r="T255" s="99">
        <f>RES_hhdet_tess!T48</f>
        <v>0</v>
      </c>
      <c r="U255" s="99">
        <f>RES_hhdet_tess!U48</f>
        <v>0</v>
      </c>
      <c r="V255" s="99">
        <f>RES_hhdet_tess!V48</f>
        <v>0</v>
      </c>
      <c r="W255" s="99">
        <f>RES_hhdet_tess!W48</f>
        <v>0</v>
      </c>
      <c r="X255" s="99">
        <f>RES_hhdet_tess!X48</f>
        <v>0</v>
      </c>
      <c r="Y255" s="99">
        <f>RES_hhdet_tess!Y48</f>
        <v>0</v>
      </c>
      <c r="DA255" s="63" t="s">
        <v>2959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2960</v>
      </c>
    </row>
    <row r="257" spans="1:105" ht="12" customHeight="1" x14ac:dyDescent="0.25">
      <c r="A257" s="97" t="s">
        <v>138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2961</v>
      </c>
    </row>
    <row r="258" spans="1:105" ht="12" customHeight="1" x14ac:dyDescent="0.25">
      <c r="A258" s="97" t="s">
        <v>137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2962</v>
      </c>
    </row>
    <row r="259" spans="1:105" ht="12" customHeight="1" x14ac:dyDescent="0.25">
      <c r="A259" s="100" t="s">
        <v>211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2963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2964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2965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2966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2967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2968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2969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2970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3123</v>
      </c>
    </row>
    <row r="271" spans="1:105" ht="12" customHeight="1" x14ac:dyDescent="0.25">
      <c r="A271" s="97" t="s">
        <v>211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3128</v>
      </c>
    </row>
    <row r="276" spans="1:105" ht="12" customHeight="1" x14ac:dyDescent="0.25">
      <c r="A276" s="97" t="s">
        <v>138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3129</v>
      </c>
    </row>
    <row r="277" spans="1:105" ht="12" customHeight="1" x14ac:dyDescent="0.25">
      <c r="A277" s="97" t="s">
        <v>137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3130</v>
      </c>
    </row>
    <row r="278" spans="1:105" ht="12" customHeight="1" x14ac:dyDescent="0.25">
      <c r="A278" s="100" t="s">
        <v>211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3137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</v>
      </c>
      <c r="E371" s="98">
        <f>RES_hhdet_in_fech!E48</f>
        <v>0</v>
      </c>
      <c r="F371" s="98">
        <f>RES_hhdet_in_fech!F48</f>
        <v>0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0</v>
      </c>
      <c r="L371" s="98">
        <f>RES_hhdet_in_fech!L48</f>
        <v>0</v>
      </c>
      <c r="M371" s="98">
        <f>RES_hhdet_in_fech!M48</f>
        <v>0</v>
      </c>
      <c r="N371" s="98">
        <f>RES_hhdet_in_fech!N48</f>
        <v>0</v>
      </c>
      <c r="O371" s="98">
        <f>RES_hhdet_in_fech!O48</f>
        <v>0</v>
      </c>
      <c r="P371" s="98">
        <f>RES_hhdet_in_fech!P48</f>
        <v>0</v>
      </c>
      <c r="Q371" s="98">
        <f>RES_hhdet_in_fech!Q48</f>
        <v>0</v>
      </c>
      <c r="R371" s="98">
        <f>RES_hhdet_in_fech!R48</f>
        <v>0</v>
      </c>
      <c r="S371" s="98">
        <f>RES_hhdet_in_fech!S48</f>
        <v>0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0</v>
      </c>
      <c r="Y371" s="98">
        <f>RES_hhdet_in_fech!Y48</f>
        <v>0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0</v>
      </c>
      <c r="E390" s="98">
        <f>RES_hhdet_in_tesh!E48</f>
        <v>0</v>
      </c>
      <c r="F390" s="98">
        <f>RES_hhdet_in_tesh!F48</f>
        <v>0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0</v>
      </c>
      <c r="L390" s="98">
        <f>RES_hhdet_in_tesh!L48</f>
        <v>0</v>
      </c>
      <c r="M390" s="98">
        <f>RES_hhdet_in_tesh!M48</f>
        <v>0</v>
      </c>
      <c r="N390" s="98">
        <f>RES_hhdet_in_tesh!N48</f>
        <v>0</v>
      </c>
      <c r="O390" s="98">
        <f>RES_hhdet_in_tesh!O48</f>
        <v>0</v>
      </c>
      <c r="P390" s="98">
        <f>RES_hhdet_in_tesh!P48</f>
        <v>0</v>
      </c>
      <c r="Q390" s="98">
        <f>RES_hhdet_in_tesh!Q48</f>
        <v>0</v>
      </c>
      <c r="R390" s="98">
        <f>RES_hhdet_in_tesh!R48</f>
        <v>0</v>
      </c>
      <c r="S390" s="98">
        <f>RES_hhdet_in_tesh!S48</f>
        <v>0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0</v>
      </c>
      <c r="Y390" s="98">
        <f>RES_hhdet_in_tesh!Y48</f>
        <v>0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0</v>
      </c>
      <c r="E428" s="99">
        <f>RES_hhdet_in_fecs!E48</f>
        <v>0</v>
      </c>
      <c r="F428" s="99">
        <f>RES_hhdet_in_fecs!F48</f>
        <v>0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0</v>
      </c>
      <c r="L428" s="99">
        <f>RES_hhdet_in_fecs!L48</f>
        <v>0</v>
      </c>
      <c r="M428" s="99">
        <f>RES_hhdet_in_fecs!M48</f>
        <v>0</v>
      </c>
      <c r="N428" s="99">
        <f>RES_hhdet_in_fecs!N48</f>
        <v>0</v>
      </c>
      <c r="O428" s="99">
        <f>RES_hhdet_in_fecs!O48</f>
        <v>0</v>
      </c>
      <c r="P428" s="99">
        <f>RES_hhdet_in_fecs!P48</f>
        <v>0</v>
      </c>
      <c r="Q428" s="99">
        <f>RES_hhdet_in_fecs!Q48</f>
        <v>0</v>
      </c>
      <c r="R428" s="99">
        <f>RES_hhdet_in_fecs!R48</f>
        <v>0</v>
      </c>
      <c r="S428" s="99">
        <f>RES_hhdet_in_fecs!S48</f>
        <v>0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0</v>
      </c>
      <c r="Y428" s="99">
        <f>RES_hhdet_in_fecs!Y48</f>
        <v>0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0</v>
      </c>
      <c r="E447" s="99">
        <f>RES_hhdet_in_tess!E48</f>
        <v>0</v>
      </c>
      <c r="F447" s="99">
        <f>RES_hhdet_in_tess!F48</f>
        <v>0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0</v>
      </c>
      <c r="L447" s="99">
        <f>RES_hhdet_in_tess!L48</f>
        <v>0</v>
      </c>
      <c r="M447" s="99">
        <f>RES_hhdet_in_tess!M48</f>
        <v>0</v>
      </c>
      <c r="N447" s="99">
        <f>RES_hhdet_in_tess!N48</f>
        <v>0</v>
      </c>
      <c r="O447" s="99">
        <f>RES_hhdet_in_tess!O48</f>
        <v>0</v>
      </c>
      <c r="P447" s="99">
        <f>RES_hhdet_in_tess!P48</f>
        <v>0</v>
      </c>
      <c r="Q447" s="99">
        <f>RES_hhdet_in_tess!Q48</f>
        <v>0</v>
      </c>
      <c r="R447" s="99">
        <f>RES_hhdet_in_tess!R48</f>
        <v>0</v>
      </c>
      <c r="S447" s="99">
        <f>RES_hhdet_in_tess!S48</f>
        <v>0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0</v>
      </c>
      <c r="Y447" s="99">
        <f>RES_hhdet_in_tess!Y48</f>
        <v>0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1233596</v>
      </c>
      <c r="C5" s="120">
        <v>1263614</v>
      </c>
      <c r="D5" s="120">
        <v>1286407</v>
      </c>
      <c r="E5" s="120">
        <v>1324312</v>
      </c>
      <c r="F5" s="120">
        <v>1344136</v>
      </c>
      <c r="G5" s="120">
        <v>1352512</v>
      </c>
      <c r="H5" s="120">
        <v>1313422</v>
      </c>
      <c r="I5" s="120">
        <v>1267008</v>
      </c>
      <c r="J5" s="120">
        <v>1270988</v>
      </c>
      <c r="K5" s="120">
        <v>1247946</v>
      </c>
      <c r="L5" s="120">
        <v>1236850</v>
      </c>
      <c r="M5" s="120">
        <v>1206752</v>
      </c>
      <c r="N5" s="120">
        <v>1190609</v>
      </c>
      <c r="O5" s="120">
        <v>1158625</v>
      </c>
      <c r="P5" s="120">
        <v>1140204</v>
      </c>
      <c r="Q5" s="120">
        <v>1169817</v>
      </c>
      <c r="R5" s="120">
        <v>1213118</v>
      </c>
      <c r="S5" s="120">
        <v>1237714</v>
      </c>
      <c r="T5" s="120">
        <v>1238410</v>
      </c>
      <c r="U5" s="120">
        <v>1237290</v>
      </c>
      <c r="V5" s="120">
        <v>1236216</v>
      </c>
      <c r="W5" s="120">
        <v>1237124</v>
      </c>
      <c r="X5" s="120">
        <v>1196433</v>
      </c>
      <c r="Y5" s="120">
        <v>1211518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1233596</v>
      </c>
      <c r="C7" s="52">
        <v>1263614</v>
      </c>
      <c r="D7" s="52">
        <v>1286407</v>
      </c>
      <c r="E7" s="52">
        <v>1324312</v>
      </c>
      <c r="F7" s="52">
        <v>1344136</v>
      </c>
      <c r="G7" s="52">
        <v>1352512</v>
      </c>
      <c r="H7" s="52">
        <v>1313422</v>
      </c>
      <c r="I7" s="52">
        <v>1267008</v>
      </c>
      <c r="J7" s="52">
        <v>1270988</v>
      </c>
      <c r="K7" s="52">
        <v>1247946</v>
      </c>
      <c r="L7" s="52">
        <v>1236850</v>
      </c>
      <c r="M7" s="52">
        <v>1206752</v>
      </c>
      <c r="N7" s="52">
        <v>1190609</v>
      </c>
      <c r="O7" s="52">
        <v>1158625</v>
      </c>
      <c r="P7" s="52">
        <v>1140204</v>
      </c>
      <c r="Q7" s="52">
        <v>1169817</v>
      </c>
      <c r="R7" s="52">
        <v>1213118</v>
      </c>
      <c r="S7" s="52">
        <v>1237714</v>
      </c>
      <c r="T7" s="52">
        <v>1238410</v>
      </c>
      <c r="U7" s="52">
        <v>1237290</v>
      </c>
      <c r="V7" s="52">
        <v>1236216</v>
      </c>
      <c r="W7" s="52">
        <v>1237124</v>
      </c>
      <c r="X7" s="52">
        <v>1196433</v>
      </c>
      <c r="Y7" s="52">
        <v>1211518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3041</v>
      </c>
      <c r="C9" s="52">
        <v>2826</v>
      </c>
      <c r="D9" s="52">
        <v>2758</v>
      </c>
      <c r="E9" s="52">
        <v>3026</v>
      </c>
      <c r="F9" s="52">
        <v>3543</v>
      </c>
      <c r="G9" s="52">
        <v>4137</v>
      </c>
      <c r="H9" s="52">
        <v>4491</v>
      </c>
      <c r="I9" s="52">
        <v>4686</v>
      </c>
      <c r="J9" s="52">
        <v>4966</v>
      </c>
      <c r="K9" s="52">
        <v>5260</v>
      </c>
      <c r="L9" s="52">
        <v>5728</v>
      </c>
      <c r="M9" s="52">
        <v>6170</v>
      </c>
      <c r="N9" s="52">
        <v>6770</v>
      </c>
      <c r="O9" s="52">
        <v>7440</v>
      </c>
      <c r="P9" s="52">
        <v>8309</v>
      </c>
      <c r="Q9" s="52">
        <v>10010</v>
      </c>
      <c r="R9" s="52">
        <v>13335</v>
      </c>
      <c r="S9" s="52">
        <v>18473</v>
      </c>
      <c r="T9" s="52">
        <v>23952</v>
      </c>
      <c r="U9" s="52">
        <v>29198</v>
      </c>
      <c r="V9" s="52">
        <v>33734</v>
      </c>
      <c r="W9" s="52">
        <v>37005</v>
      </c>
      <c r="X9" s="52">
        <v>37075</v>
      </c>
      <c r="Y9" s="52">
        <v>35655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1200183</v>
      </c>
      <c r="C11" s="52">
        <v>1228064</v>
      </c>
      <c r="D11" s="52">
        <v>1253599</v>
      </c>
      <c r="E11" s="52">
        <v>1288763</v>
      </c>
      <c r="F11" s="52">
        <v>1304123</v>
      </c>
      <c r="G11" s="52">
        <v>1306155</v>
      </c>
      <c r="H11" s="52">
        <v>1280523</v>
      </c>
      <c r="I11" s="52">
        <v>1246431</v>
      </c>
      <c r="J11" s="52">
        <v>1231097</v>
      </c>
      <c r="K11" s="52">
        <v>1218189</v>
      </c>
      <c r="L11" s="52">
        <v>1212019</v>
      </c>
      <c r="M11" s="52">
        <v>1179481</v>
      </c>
      <c r="N11" s="52">
        <v>1149956</v>
      </c>
      <c r="O11" s="52">
        <v>1124875</v>
      </c>
      <c r="P11" s="52">
        <v>1107151</v>
      </c>
      <c r="Q11" s="52">
        <v>1135954</v>
      </c>
      <c r="R11" s="52">
        <v>1177878</v>
      </c>
      <c r="S11" s="52">
        <v>1201558</v>
      </c>
      <c r="T11" s="52">
        <v>1202316</v>
      </c>
      <c r="U11" s="52">
        <v>1201428</v>
      </c>
      <c r="V11" s="52">
        <v>1198576</v>
      </c>
      <c r="W11" s="52">
        <v>1191933</v>
      </c>
      <c r="X11" s="52">
        <v>1144912</v>
      </c>
      <c r="Y11" s="52">
        <v>1124973</v>
      </c>
      <c r="DA11" s="63" t="s">
        <v>1087</v>
      </c>
    </row>
    <row r="12" spans="1:105" ht="12" customHeight="1" x14ac:dyDescent="0.25">
      <c r="A12" s="97" t="s">
        <v>133</v>
      </c>
      <c r="B12" s="52">
        <v>0</v>
      </c>
      <c r="C12" s="52">
        <v>0</v>
      </c>
      <c r="D12" s="52">
        <v>0</v>
      </c>
      <c r="E12" s="52">
        <v>251</v>
      </c>
      <c r="F12" s="52">
        <v>279</v>
      </c>
      <c r="G12" s="52">
        <v>326</v>
      </c>
      <c r="H12" s="52">
        <v>371</v>
      </c>
      <c r="I12" s="52">
        <v>453</v>
      </c>
      <c r="J12" s="52">
        <v>566</v>
      </c>
      <c r="K12" s="52">
        <v>747</v>
      </c>
      <c r="L12" s="52">
        <v>1030</v>
      </c>
      <c r="M12" s="52">
        <v>1122</v>
      </c>
      <c r="N12" s="52">
        <v>1256</v>
      </c>
      <c r="O12" s="52">
        <v>1344</v>
      </c>
      <c r="P12" s="52">
        <v>1306</v>
      </c>
      <c r="Q12" s="52">
        <v>1348</v>
      </c>
      <c r="R12" s="52">
        <v>1522</v>
      </c>
      <c r="S12" s="52">
        <v>1549</v>
      </c>
      <c r="T12" s="52">
        <v>1537</v>
      </c>
      <c r="U12" s="52">
        <v>1492</v>
      </c>
      <c r="V12" s="52">
        <v>1499</v>
      </c>
      <c r="W12" s="52">
        <v>1665</v>
      </c>
      <c r="X12" s="52">
        <v>1586</v>
      </c>
      <c r="Y12" s="52">
        <v>1839</v>
      </c>
      <c r="DA12" s="63" t="s">
        <v>1088</v>
      </c>
    </row>
    <row r="13" spans="1:105" ht="12" customHeight="1" x14ac:dyDescent="0.25">
      <c r="A13" s="97" t="s">
        <v>122</v>
      </c>
      <c r="B13" s="52">
        <v>33413</v>
      </c>
      <c r="C13" s="52">
        <v>35550</v>
      </c>
      <c r="D13" s="52">
        <v>32808</v>
      </c>
      <c r="E13" s="52">
        <v>34408</v>
      </c>
      <c r="F13" s="52">
        <v>38699</v>
      </c>
      <c r="G13" s="52">
        <v>44804</v>
      </c>
      <c r="H13" s="52">
        <v>31336</v>
      </c>
      <c r="I13" s="52">
        <v>19805</v>
      </c>
      <c r="J13" s="52">
        <v>37393</v>
      </c>
      <c r="K13" s="52">
        <v>27236</v>
      </c>
      <c r="L13" s="52">
        <v>22130</v>
      </c>
      <c r="M13" s="52">
        <v>24114</v>
      </c>
      <c r="N13" s="52">
        <v>35971</v>
      </c>
      <c r="O13" s="52">
        <v>29293</v>
      </c>
      <c r="P13" s="52">
        <v>28579</v>
      </c>
      <c r="Q13" s="52">
        <v>29176</v>
      </c>
      <c r="R13" s="52">
        <v>29987</v>
      </c>
      <c r="S13" s="52">
        <v>30713</v>
      </c>
      <c r="T13" s="52">
        <v>30546</v>
      </c>
      <c r="U13" s="52">
        <v>30363</v>
      </c>
      <c r="V13" s="52">
        <v>31943</v>
      </c>
      <c r="W13" s="52">
        <v>38401</v>
      </c>
      <c r="X13" s="52">
        <v>42771</v>
      </c>
      <c r="Y13" s="52">
        <v>71401</v>
      </c>
      <c r="DA13" s="63" t="s">
        <v>1089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890</v>
      </c>
      <c r="F14" s="52">
        <v>1035</v>
      </c>
      <c r="G14" s="52">
        <v>1227</v>
      </c>
      <c r="H14" s="52">
        <v>1192</v>
      </c>
      <c r="I14" s="52">
        <v>319</v>
      </c>
      <c r="J14" s="52">
        <v>1932</v>
      </c>
      <c r="K14" s="52">
        <v>1774</v>
      </c>
      <c r="L14" s="52">
        <v>1671</v>
      </c>
      <c r="M14" s="52">
        <v>2035</v>
      </c>
      <c r="N14" s="52">
        <v>3426</v>
      </c>
      <c r="O14" s="52">
        <v>3113</v>
      </c>
      <c r="P14" s="52">
        <v>3168</v>
      </c>
      <c r="Q14" s="52">
        <v>3339</v>
      </c>
      <c r="R14" s="52">
        <v>3731</v>
      </c>
      <c r="S14" s="52">
        <v>3894</v>
      </c>
      <c r="T14" s="52">
        <v>4011</v>
      </c>
      <c r="U14" s="52">
        <v>4007</v>
      </c>
      <c r="V14" s="52">
        <v>4198</v>
      </c>
      <c r="W14" s="52">
        <v>5125</v>
      </c>
      <c r="X14" s="52">
        <v>7164</v>
      </c>
      <c r="Y14" s="52">
        <v>13305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1140527</v>
      </c>
      <c r="C16" s="52">
        <v>1169816</v>
      </c>
      <c r="D16" s="52">
        <v>1205206</v>
      </c>
      <c r="E16" s="52">
        <v>1251020</v>
      </c>
      <c r="F16" s="52">
        <v>1279097</v>
      </c>
      <c r="G16" s="52">
        <v>1291986</v>
      </c>
      <c r="H16" s="52">
        <v>1274123</v>
      </c>
      <c r="I16" s="52">
        <v>1244870</v>
      </c>
      <c r="J16" s="52">
        <v>1231396</v>
      </c>
      <c r="K16" s="52">
        <v>1219168</v>
      </c>
      <c r="L16" s="52">
        <v>1213205</v>
      </c>
      <c r="M16" s="52">
        <v>1180666</v>
      </c>
      <c r="N16" s="52">
        <v>1151190</v>
      </c>
      <c r="O16" s="52">
        <v>1126118</v>
      </c>
      <c r="P16" s="52">
        <v>1108319</v>
      </c>
      <c r="Q16" s="52">
        <v>1137275</v>
      </c>
      <c r="R16" s="52">
        <v>1179593</v>
      </c>
      <c r="S16" s="52">
        <v>1203660</v>
      </c>
      <c r="T16" s="52">
        <v>1204422</v>
      </c>
      <c r="U16" s="52">
        <v>1203324</v>
      </c>
      <c r="V16" s="52">
        <v>1198792</v>
      </c>
      <c r="W16" s="52">
        <v>1190049</v>
      </c>
      <c r="X16" s="52">
        <v>1137711</v>
      </c>
      <c r="Y16" s="52">
        <v>1117536</v>
      </c>
      <c r="DA16" s="63" t="s">
        <v>1091</v>
      </c>
    </row>
    <row r="17" spans="1:105" ht="12" customHeight="1" x14ac:dyDescent="0.25">
      <c r="A17" s="109" t="s">
        <v>120</v>
      </c>
      <c r="B17" s="36">
        <v>93069</v>
      </c>
      <c r="C17" s="36">
        <v>93798</v>
      </c>
      <c r="D17" s="36">
        <v>81201</v>
      </c>
      <c r="E17" s="36">
        <v>73292</v>
      </c>
      <c r="F17" s="36">
        <v>65039</v>
      </c>
      <c r="G17" s="36">
        <v>60526</v>
      </c>
      <c r="H17" s="36">
        <v>39299</v>
      </c>
      <c r="I17" s="36">
        <v>22138</v>
      </c>
      <c r="J17" s="36">
        <v>39592</v>
      </c>
      <c r="K17" s="36">
        <v>28778</v>
      </c>
      <c r="L17" s="36">
        <v>23645</v>
      </c>
      <c r="M17" s="36">
        <v>26086</v>
      </c>
      <c r="N17" s="36">
        <v>39419</v>
      </c>
      <c r="O17" s="36">
        <v>32507</v>
      </c>
      <c r="P17" s="36">
        <v>31885</v>
      </c>
      <c r="Q17" s="36">
        <v>32542</v>
      </c>
      <c r="R17" s="36">
        <v>33525</v>
      </c>
      <c r="S17" s="36">
        <v>34054</v>
      </c>
      <c r="T17" s="36">
        <v>33988</v>
      </c>
      <c r="U17" s="36">
        <v>33966</v>
      </c>
      <c r="V17" s="36">
        <v>37424</v>
      </c>
      <c r="W17" s="36">
        <v>47075</v>
      </c>
      <c r="X17" s="36">
        <v>58722</v>
      </c>
      <c r="Y17" s="36">
        <v>93982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96375</v>
      </c>
      <c r="D21" s="52">
        <v>96404</v>
      </c>
      <c r="E21" s="52">
        <v>96621</v>
      </c>
      <c r="F21" s="52">
        <v>97198</v>
      </c>
      <c r="G21" s="52">
        <v>98327</v>
      </c>
      <c r="H21" s="52">
        <v>100183</v>
      </c>
      <c r="I21" s="52">
        <v>102913</v>
      </c>
      <c r="J21" s="52">
        <v>106614</v>
      </c>
      <c r="K21" s="52">
        <v>111389</v>
      </c>
      <c r="L21" s="52">
        <v>117375</v>
      </c>
      <c r="M21" s="52">
        <v>124711</v>
      </c>
      <c r="N21" s="52">
        <v>133548</v>
      </c>
      <c r="O21" s="52">
        <v>124764</v>
      </c>
      <c r="P21" s="52">
        <v>59959</v>
      </c>
      <c r="Q21" s="52">
        <v>74192</v>
      </c>
      <c r="R21" s="52">
        <v>90454</v>
      </c>
      <c r="S21" s="52">
        <v>108885</v>
      </c>
      <c r="T21" s="52">
        <v>104461</v>
      </c>
      <c r="U21" s="52">
        <v>100879</v>
      </c>
      <c r="V21" s="52">
        <v>93781</v>
      </c>
      <c r="W21" s="52">
        <v>89337</v>
      </c>
      <c r="X21" s="52">
        <v>86456</v>
      </c>
      <c r="Y21" s="52">
        <v>92399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475</v>
      </c>
      <c r="D23" s="52">
        <v>475</v>
      </c>
      <c r="E23" s="52">
        <v>480</v>
      </c>
      <c r="F23" s="52">
        <v>492</v>
      </c>
      <c r="G23" s="52">
        <v>519</v>
      </c>
      <c r="H23" s="52">
        <v>581</v>
      </c>
      <c r="I23" s="52">
        <v>391</v>
      </c>
      <c r="J23" s="52">
        <v>350</v>
      </c>
      <c r="K23" s="52">
        <v>566</v>
      </c>
      <c r="L23" s="52">
        <v>733</v>
      </c>
      <c r="M23" s="52">
        <v>886</v>
      </c>
      <c r="N23" s="52">
        <v>941</v>
      </c>
      <c r="O23" s="52">
        <v>1062</v>
      </c>
      <c r="P23" s="52">
        <v>783</v>
      </c>
      <c r="Q23" s="52">
        <v>800</v>
      </c>
      <c r="R23" s="52">
        <v>966</v>
      </c>
      <c r="S23" s="52">
        <v>1278</v>
      </c>
      <c r="T23" s="52">
        <v>1553</v>
      </c>
      <c r="U23" s="52">
        <v>1860</v>
      </c>
      <c r="V23" s="52">
        <v>2279</v>
      </c>
      <c r="W23" s="52">
        <v>2877</v>
      </c>
      <c r="X23" s="52">
        <v>3564</v>
      </c>
      <c r="Y23" s="52">
        <v>4708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93764</v>
      </c>
      <c r="D25" s="52">
        <v>93795</v>
      </c>
      <c r="E25" s="52">
        <v>94001</v>
      </c>
      <c r="F25" s="52">
        <v>94563</v>
      </c>
      <c r="G25" s="52">
        <v>95664</v>
      </c>
      <c r="H25" s="52">
        <v>97465</v>
      </c>
      <c r="I25" s="52">
        <v>102734</v>
      </c>
      <c r="J25" s="52">
        <v>106547</v>
      </c>
      <c r="K25" s="52">
        <v>111036</v>
      </c>
      <c r="L25" s="52">
        <v>117211</v>
      </c>
      <c r="M25" s="52">
        <v>124593</v>
      </c>
      <c r="N25" s="52">
        <v>132957</v>
      </c>
      <c r="O25" s="52">
        <v>123700</v>
      </c>
      <c r="P25" s="52">
        <v>59452</v>
      </c>
      <c r="Q25" s="52">
        <v>73462</v>
      </c>
      <c r="R25" s="52">
        <v>89432</v>
      </c>
      <c r="S25" s="52">
        <v>108492</v>
      </c>
      <c r="T25" s="52">
        <v>103868</v>
      </c>
      <c r="U25" s="52">
        <v>100043</v>
      </c>
      <c r="V25" s="52">
        <v>92829</v>
      </c>
      <c r="W25" s="52">
        <v>88804</v>
      </c>
      <c r="X25" s="52">
        <v>85710</v>
      </c>
      <c r="Y25" s="52">
        <v>91478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2</v>
      </c>
      <c r="I26" s="52">
        <v>1</v>
      </c>
      <c r="J26" s="52">
        <v>5</v>
      </c>
      <c r="K26" s="52">
        <v>6</v>
      </c>
      <c r="L26" s="52">
        <v>12</v>
      </c>
      <c r="M26" s="52">
        <v>13</v>
      </c>
      <c r="N26" s="52">
        <v>22</v>
      </c>
      <c r="O26" s="52">
        <v>37</v>
      </c>
      <c r="P26" s="52">
        <v>38</v>
      </c>
      <c r="Q26" s="52">
        <v>45</v>
      </c>
      <c r="R26" s="52">
        <v>66</v>
      </c>
      <c r="S26" s="52">
        <v>83</v>
      </c>
      <c r="T26" s="52">
        <v>102</v>
      </c>
      <c r="U26" s="52">
        <v>118</v>
      </c>
      <c r="V26" s="52">
        <v>103</v>
      </c>
      <c r="W26" s="52">
        <v>113</v>
      </c>
      <c r="X26" s="52">
        <v>123</v>
      </c>
      <c r="Y26" s="52">
        <v>135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5221</v>
      </c>
      <c r="D27" s="52">
        <v>5235</v>
      </c>
      <c r="E27" s="52">
        <v>5326</v>
      </c>
      <c r="F27" s="52">
        <v>5542</v>
      </c>
      <c r="G27" s="52">
        <v>5957</v>
      </c>
      <c r="H27" s="52">
        <v>13468</v>
      </c>
      <c r="I27" s="52">
        <v>11531</v>
      </c>
      <c r="J27" s="52">
        <v>454</v>
      </c>
      <c r="K27" s="52">
        <v>10157</v>
      </c>
      <c r="L27" s="52">
        <v>5107</v>
      </c>
      <c r="M27" s="52">
        <v>683</v>
      </c>
      <c r="N27" s="52">
        <v>1693</v>
      </c>
      <c r="O27" s="52">
        <v>6678</v>
      </c>
      <c r="P27" s="52">
        <v>2998</v>
      </c>
      <c r="Q27" s="52">
        <v>5174</v>
      </c>
      <c r="R27" s="52">
        <v>7295</v>
      </c>
      <c r="S27" s="52">
        <v>2268</v>
      </c>
      <c r="T27" s="52">
        <v>3566</v>
      </c>
      <c r="U27" s="52">
        <v>5276</v>
      </c>
      <c r="V27" s="52">
        <v>6320</v>
      </c>
      <c r="W27" s="52">
        <v>2982</v>
      </c>
      <c r="X27" s="52">
        <v>4543</v>
      </c>
      <c r="Y27" s="52">
        <v>5664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12</v>
      </c>
      <c r="H28" s="52">
        <v>35</v>
      </c>
      <c r="I28" s="52">
        <v>873</v>
      </c>
      <c r="J28" s="52">
        <v>8</v>
      </c>
      <c r="K28" s="52">
        <v>158</v>
      </c>
      <c r="L28" s="52">
        <v>103</v>
      </c>
      <c r="M28" s="52">
        <v>62</v>
      </c>
      <c r="N28" s="52">
        <v>123</v>
      </c>
      <c r="O28" s="52">
        <v>313</v>
      </c>
      <c r="P28" s="52">
        <v>278</v>
      </c>
      <c r="Q28" s="52">
        <v>489</v>
      </c>
      <c r="R28" s="52">
        <v>701</v>
      </c>
      <c r="S28" s="52">
        <v>280</v>
      </c>
      <c r="T28" s="52">
        <v>441</v>
      </c>
      <c r="U28" s="52">
        <v>646</v>
      </c>
      <c r="V28" s="52">
        <v>745</v>
      </c>
      <c r="W28" s="52">
        <v>392</v>
      </c>
      <c r="X28" s="52">
        <v>605</v>
      </c>
      <c r="Y28" s="52">
        <v>729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178207</v>
      </c>
      <c r="D30" s="52">
        <v>178613</v>
      </c>
      <c r="E30" s="52">
        <v>181461</v>
      </c>
      <c r="F30" s="52">
        <v>189276</v>
      </c>
      <c r="G30" s="52">
        <v>204676</v>
      </c>
      <c r="H30" s="52">
        <v>230224</v>
      </c>
      <c r="I30" s="52">
        <v>161537</v>
      </c>
      <c r="J30" s="52">
        <v>174042</v>
      </c>
      <c r="K30" s="52">
        <v>211973</v>
      </c>
      <c r="L30" s="52">
        <v>216035</v>
      </c>
      <c r="M30" s="52">
        <v>217649</v>
      </c>
      <c r="N30" s="52">
        <v>213987</v>
      </c>
      <c r="O30" s="52">
        <v>199383</v>
      </c>
      <c r="P30" s="52">
        <v>132619</v>
      </c>
      <c r="Q30" s="52">
        <v>160089</v>
      </c>
      <c r="R30" s="52">
        <v>187005</v>
      </c>
      <c r="S30" s="52">
        <v>203280</v>
      </c>
      <c r="T30" s="52">
        <v>196611</v>
      </c>
      <c r="U30" s="52">
        <v>185823</v>
      </c>
      <c r="V30" s="52">
        <v>180193</v>
      </c>
      <c r="W30" s="52">
        <v>175683</v>
      </c>
      <c r="X30" s="52">
        <v>172272</v>
      </c>
      <c r="Y30" s="52">
        <v>199883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14542</v>
      </c>
      <c r="D31" s="36">
        <v>14572</v>
      </c>
      <c r="E31" s="36">
        <v>14755</v>
      </c>
      <c r="F31" s="36">
        <v>15149</v>
      </c>
      <c r="G31" s="36">
        <v>15825</v>
      </c>
      <c r="H31" s="36">
        <v>22691</v>
      </c>
      <c r="I31" s="36">
        <v>20171</v>
      </c>
      <c r="J31" s="36">
        <v>966</v>
      </c>
      <c r="K31" s="36">
        <v>16889</v>
      </c>
      <c r="L31" s="36">
        <v>22734</v>
      </c>
      <c r="M31" s="36">
        <v>203</v>
      </c>
      <c r="N31" s="36">
        <v>518</v>
      </c>
      <c r="O31" s="36">
        <v>23041</v>
      </c>
      <c r="P31" s="36">
        <v>2865</v>
      </c>
      <c r="Q31" s="36">
        <v>696</v>
      </c>
      <c r="R31" s="36">
        <v>1623</v>
      </c>
      <c r="S31" s="36">
        <v>2896</v>
      </c>
      <c r="T31" s="36">
        <v>4622</v>
      </c>
      <c r="U31" s="36">
        <v>6858</v>
      </c>
      <c r="V31" s="36">
        <v>9571</v>
      </c>
      <c r="W31" s="36">
        <v>6970</v>
      </c>
      <c r="X31" s="36">
        <v>2840</v>
      </c>
      <c r="Y31" s="36">
        <v>3521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126393</v>
      </c>
      <c r="D35" s="52">
        <v>119197</v>
      </c>
      <c r="E35" s="52">
        <v>134526</v>
      </c>
      <c r="F35" s="52">
        <v>117022</v>
      </c>
      <c r="G35" s="52">
        <v>106703</v>
      </c>
      <c r="H35" s="52">
        <v>61093</v>
      </c>
      <c r="I35" s="52">
        <v>56499</v>
      </c>
      <c r="J35" s="52">
        <v>110594</v>
      </c>
      <c r="K35" s="52">
        <v>88347</v>
      </c>
      <c r="L35" s="52">
        <v>106279</v>
      </c>
      <c r="M35" s="52">
        <v>94613</v>
      </c>
      <c r="N35" s="52">
        <v>117405</v>
      </c>
      <c r="O35" s="52">
        <v>92780</v>
      </c>
      <c r="P35" s="52">
        <v>41538</v>
      </c>
      <c r="Q35" s="52">
        <v>103805</v>
      </c>
      <c r="R35" s="52">
        <v>133755</v>
      </c>
      <c r="S35" s="52">
        <v>133481</v>
      </c>
      <c r="T35" s="52">
        <v>105157</v>
      </c>
      <c r="U35" s="52">
        <v>99759</v>
      </c>
      <c r="V35" s="52">
        <v>92707</v>
      </c>
      <c r="W35" s="52">
        <v>90245</v>
      </c>
      <c r="X35" s="52">
        <v>45765</v>
      </c>
      <c r="Y35" s="52">
        <v>107484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260</v>
      </c>
      <c r="D37" s="52">
        <v>407</v>
      </c>
      <c r="E37" s="52">
        <v>748</v>
      </c>
      <c r="F37" s="52">
        <v>1009</v>
      </c>
      <c r="G37" s="52">
        <v>1113</v>
      </c>
      <c r="H37" s="52">
        <v>935</v>
      </c>
      <c r="I37" s="52">
        <v>586</v>
      </c>
      <c r="J37" s="52">
        <v>630</v>
      </c>
      <c r="K37" s="52">
        <v>860</v>
      </c>
      <c r="L37" s="52">
        <v>1201</v>
      </c>
      <c r="M37" s="52">
        <v>1328</v>
      </c>
      <c r="N37" s="52">
        <v>1541</v>
      </c>
      <c r="O37" s="52">
        <v>1732</v>
      </c>
      <c r="P37" s="52">
        <v>1652</v>
      </c>
      <c r="Q37" s="52">
        <v>2501</v>
      </c>
      <c r="R37" s="52">
        <v>4291</v>
      </c>
      <c r="S37" s="52">
        <v>6416</v>
      </c>
      <c r="T37" s="52">
        <v>7032</v>
      </c>
      <c r="U37" s="52">
        <v>7106</v>
      </c>
      <c r="V37" s="52">
        <v>6815</v>
      </c>
      <c r="W37" s="52">
        <v>6148</v>
      </c>
      <c r="X37" s="52">
        <v>3634</v>
      </c>
      <c r="Y37" s="52">
        <v>3288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121645</v>
      </c>
      <c r="D39" s="52">
        <v>119330</v>
      </c>
      <c r="E39" s="52">
        <v>129165</v>
      </c>
      <c r="F39" s="52">
        <v>109923</v>
      </c>
      <c r="G39" s="52">
        <v>97696</v>
      </c>
      <c r="H39" s="52">
        <v>71833</v>
      </c>
      <c r="I39" s="52">
        <v>68642</v>
      </c>
      <c r="J39" s="52">
        <v>91213</v>
      </c>
      <c r="K39" s="52">
        <v>98128</v>
      </c>
      <c r="L39" s="52">
        <v>111041</v>
      </c>
      <c r="M39" s="52">
        <v>92055</v>
      </c>
      <c r="N39" s="52">
        <v>103432</v>
      </c>
      <c r="O39" s="52">
        <v>98619</v>
      </c>
      <c r="P39" s="52">
        <v>41728</v>
      </c>
      <c r="Q39" s="52">
        <v>102265</v>
      </c>
      <c r="R39" s="52">
        <v>131356</v>
      </c>
      <c r="S39" s="52">
        <v>132172</v>
      </c>
      <c r="T39" s="52">
        <v>104626</v>
      </c>
      <c r="U39" s="52">
        <v>99155</v>
      </c>
      <c r="V39" s="52">
        <v>89977</v>
      </c>
      <c r="W39" s="52">
        <v>82161</v>
      </c>
      <c r="X39" s="52">
        <v>38689</v>
      </c>
      <c r="Y39" s="52">
        <v>71539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0</v>
      </c>
      <c r="D40" s="52">
        <v>0</v>
      </c>
      <c r="E40" s="52">
        <v>251</v>
      </c>
      <c r="F40" s="52">
        <v>28</v>
      </c>
      <c r="G40" s="52">
        <v>47</v>
      </c>
      <c r="H40" s="52">
        <v>47</v>
      </c>
      <c r="I40" s="52">
        <v>83</v>
      </c>
      <c r="J40" s="52">
        <v>118</v>
      </c>
      <c r="K40" s="52">
        <v>187</v>
      </c>
      <c r="L40" s="52">
        <v>295</v>
      </c>
      <c r="M40" s="52">
        <v>105</v>
      </c>
      <c r="N40" s="52">
        <v>156</v>
      </c>
      <c r="O40" s="52">
        <v>125</v>
      </c>
      <c r="P40" s="52">
        <v>0</v>
      </c>
      <c r="Q40" s="52">
        <v>87</v>
      </c>
      <c r="R40" s="52">
        <v>240</v>
      </c>
      <c r="S40" s="52">
        <v>110</v>
      </c>
      <c r="T40" s="52">
        <v>90</v>
      </c>
      <c r="U40" s="52">
        <v>73</v>
      </c>
      <c r="V40" s="52">
        <v>110</v>
      </c>
      <c r="W40" s="52">
        <v>279</v>
      </c>
      <c r="X40" s="52">
        <v>44</v>
      </c>
      <c r="Y40" s="52">
        <v>388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7358</v>
      </c>
      <c r="D41" s="52">
        <v>2493</v>
      </c>
      <c r="E41" s="52">
        <v>6926</v>
      </c>
      <c r="F41" s="52">
        <v>9833</v>
      </c>
      <c r="G41" s="52">
        <v>12062</v>
      </c>
      <c r="H41" s="52">
        <v>0</v>
      </c>
      <c r="I41" s="52">
        <v>0</v>
      </c>
      <c r="J41" s="52">
        <v>18042</v>
      </c>
      <c r="K41" s="52">
        <v>0</v>
      </c>
      <c r="L41" s="52">
        <v>1</v>
      </c>
      <c r="M41" s="52">
        <v>2667</v>
      </c>
      <c r="N41" s="52">
        <v>13550</v>
      </c>
      <c r="O41" s="52">
        <v>0</v>
      </c>
      <c r="P41" s="52">
        <v>2284</v>
      </c>
      <c r="Q41" s="52">
        <v>5771</v>
      </c>
      <c r="R41" s="52">
        <v>8106</v>
      </c>
      <c r="S41" s="52">
        <v>2994</v>
      </c>
      <c r="T41" s="52">
        <v>3399</v>
      </c>
      <c r="U41" s="52">
        <v>5093</v>
      </c>
      <c r="V41" s="52">
        <v>7900</v>
      </c>
      <c r="W41" s="52">
        <v>9440</v>
      </c>
      <c r="X41" s="52">
        <v>8913</v>
      </c>
      <c r="Y41" s="52">
        <v>34294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890</v>
      </c>
      <c r="F42" s="52">
        <v>147</v>
      </c>
      <c r="G42" s="52">
        <v>204</v>
      </c>
      <c r="H42" s="52">
        <v>0</v>
      </c>
      <c r="I42" s="52">
        <v>0</v>
      </c>
      <c r="J42" s="52">
        <v>1621</v>
      </c>
      <c r="K42" s="52">
        <v>0</v>
      </c>
      <c r="L42" s="52">
        <v>0</v>
      </c>
      <c r="M42" s="52">
        <v>426</v>
      </c>
      <c r="N42" s="52">
        <v>1514</v>
      </c>
      <c r="O42" s="52">
        <v>0</v>
      </c>
      <c r="P42" s="52">
        <v>333</v>
      </c>
      <c r="Q42" s="52">
        <v>660</v>
      </c>
      <c r="R42" s="52">
        <v>1093</v>
      </c>
      <c r="S42" s="52">
        <v>443</v>
      </c>
      <c r="T42" s="52">
        <v>558</v>
      </c>
      <c r="U42" s="52">
        <v>642</v>
      </c>
      <c r="V42" s="52">
        <v>936</v>
      </c>
      <c r="W42" s="52">
        <v>1319</v>
      </c>
      <c r="X42" s="52">
        <v>2644</v>
      </c>
      <c r="Y42" s="52">
        <v>6870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207496</v>
      </c>
      <c r="D44" s="52">
        <v>214003</v>
      </c>
      <c r="E44" s="52">
        <v>227275</v>
      </c>
      <c r="F44" s="52">
        <v>217353</v>
      </c>
      <c r="G44" s="52">
        <v>217565</v>
      </c>
      <c r="H44" s="52">
        <v>212361</v>
      </c>
      <c r="I44" s="52">
        <v>132284</v>
      </c>
      <c r="J44" s="52">
        <v>160568</v>
      </c>
      <c r="K44" s="52">
        <v>199745</v>
      </c>
      <c r="L44" s="52">
        <v>210072</v>
      </c>
      <c r="M44" s="52">
        <v>185110</v>
      </c>
      <c r="N44" s="52">
        <v>184511</v>
      </c>
      <c r="O44" s="52">
        <v>174311</v>
      </c>
      <c r="P44" s="52">
        <v>114820</v>
      </c>
      <c r="Q44" s="52">
        <v>189045</v>
      </c>
      <c r="R44" s="52">
        <v>229323</v>
      </c>
      <c r="S44" s="52">
        <v>227347</v>
      </c>
      <c r="T44" s="52">
        <v>197373</v>
      </c>
      <c r="U44" s="52">
        <v>184725</v>
      </c>
      <c r="V44" s="52">
        <v>175661</v>
      </c>
      <c r="W44" s="52">
        <v>166940</v>
      </c>
      <c r="X44" s="52">
        <v>119934</v>
      </c>
      <c r="Y44" s="52">
        <v>179708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15271</v>
      </c>
      <c r="D45" s="36">
        <v>1975</v>
      </c>
      <c r="E45" s="36">
        <v>6846</v>
      </c>
      <c r="F45" s="36">
        <v>6896</v>
      </c>
      <c r="G45" s="36">
        <v>11312</v>
      </c>
      <c r="H45" s="36">
        <v>1464</v>
      </c>
      <c r="I45" s="36">
        <v>3010</v>
      </c>
      <c r="J45" s="36">
        <v>18420</v>
      </c>
      <c r="K45" s="36">
        <v>6075</v>
      </c>
      <c r="L45" s="36">
        <v>17601</v>
      </c>
      <c r="M45" s="36">
        <v>2644</v>
      </c>
      <c r="N45" s="36">
        <v>13851</v>
      </c>
      <c r="O45" s="36">
        <v>16129</v>
      </c>
      <c r="P45" s="36">
        <v>2243</v>
      </c>
      <c r="Q45" s="36">
        <v>1353</v>
      </c>
      <c r="R45" s="36">
        <v>2606</v>
      </c>
      <c r="S45" s="36">
        <v>3425</v>
      </c>
      <c r="T45" s="36">
        <v>4556</v>
      </c>
      <c r="U45" s="36">
        <v>6836</v>
      </c>
      <c r="V45" s="36">
        <v>13029</v>
      </c>
      <c r="W45" s="36">
        <v>16621</v>
      </c>
      <c r="X45" s="36">
        <v>14487</v>
      </c>
      <c r="Y45" s="36">
        <v>38781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42934</v>
      </c>
      <c r="D49" s="52">
        <v>41871</v>
      </c>
      <c r="E49" s="52">
        <v>49718</v>
      </c>
      <c r="F49" s="52">
        <v>44369</v>
      </c>
      <c r="G49" s="52">
        <v>40240</v>
      </c>
      <c r="H49" s="52">
        <v>20469</v>
      </c>
      <c r="I49" s="52">
        <v>19392</v>
      </c>
      <c r="J49" s="52">
        <v>44980</v>
      </c>
      <c r="K49" s="52">
        <v>30584</v>
      </c>
      <c r="L49" s="52">
        <v>36435</v>
      </c>
      <c r="M49" s="52">
        <v>33711</v>
      </c>
      <c r="N49" s="52">
        <v>42530</v>
      </c>
      <c r="O49" s="52">
        <v>34731</v>
      </c>
      <c r="P49" s="52">
        <v>26998</v>
      </c>
      <c r="Q49" s="52">
        <v>54971</v>
      </c>
      <c r="R49" s="52">
        <v>60581</v>
      </c>
      <c r="S49" s="52">
        <v>47817</v>
      </c>
      <c r="T49" s="52">
        <v>39624</v>
      </c>
      <c r="U49" s="52">
        <v>40326</v>
      </c>
      <c r="V49" s="52">
        <v>31820</v>
      </c>
      <c r="W49" s="52">
        <v>35141</v>
      </c>
      <c r="X49" s="52">
        <v>14097</v>
      </c>
      <c r="Y49" s="52">
        <v>50995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89</v>
      </c>
      <c r="F51" s="52">
        <v>223</v>
      </c>
      <c r="G51" s="52">
        <v>262</v>
      </c>
      <c r="H51" s="52">
        <v>142</v>
      </c>
      <c r="I51" s="52">
        <v>138</v>
      </c>
      <c r="J51" s="52">
        <v>317</v>
      </c>
      <c r="K51" s="52">
        <v>280</v>
      </c>
      <c r="L51" s="52">
        <v>384</v>
      </c>
      <c r="M51" s="52">
        <v>355</v>
      </c>
      <c r="N51" s="52">
        <v>489</v>
      </c>
      <c r="O51" s="52">
        <v>488</v>
      </c>
      <c r="P51" s="52">
        <v>401</v>
      </c>
      <c r="Q51" s="52">
        <v>1211</v>
      </c>
      <c r="R51" s="52">
        <v>1965</v>
      </c>
      <c r="S51" s="52">
        <v>2266</v>
      </c>
      <c r="T51" s="52">
        <v>2010</v>
      </c>
      <c r="U51" s="52">
        <v>2193</v>
      </c>
      <c r="V51" s="52">
        <v>2119</v>
      </c>
      <c r="W51" s="52">
        <v>1634</v>
      </c>
      <c r="X51" s="52">
        <v>471</v>
      </c>
      <c r="Y51" s="52">
        <v>1240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40435</v>
      </c>
      <c r="D53" s="52">
        <v>40995</v>
      </c>
      <c r="E53" s="52">
        <v>46738</v>
      </c>
      <c r="F53" s="52">
        <v>40575</v>
      </c>
      <c r="G53" s="52">
        <v>35597</v>
      </c>
      <c r="H53" s="52">
        <v>20455</v>
      </c>
      <c r="I53" s="52">
        <v>19368</v>
      </c>
      <c r="J53" s="52">
        <v>36935</v>
      </c>
      <c r="K53" s="52">
        <v>30526</v>
      </c>
      <c r="L53" s="52">
        <v>36338</v>
      </c>
      <c r="M53" s="52">
        <v>32571</v>
      </c>
      <c r="N53" s="52">
        <v>37017</v>
      </c>
      <c r="O53" s="52">
        <v>34687</v>
      </c>
      <c r="P53" s="52">
        <v>25297</v>
      </c>
      <c r="Q53" s="52">
        <v>51522</v>
      </c>
      <c r="R53" s="52">
        <v>56311</v>
      </c>
      <c r="S53" s="52">
        <v>46546</v>
      </c>
      <c r="T53" s="52">
        <v>38100</v>
      </c>
      <c r="U53" s="52">
        <v>37979</v>
      </c>
      <c r="V53" s="52">
        <v>28751</v>
      </c>
      <c r="W53" s="52">
        <v>30844</v>
      </c>
      <c r="X53" s="52">
        <v>10524</v>
      </c>
      <c r="Y53" s="52">
        <v>31293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0</v>
      </c>
      <c r="D54" s="52">
        <v>0</v>
      </c>
      <c r="E54" s="52">
        <v>91</v>
      </c>
      <c r="F54" s="52">
        <v>10</v>
      </c>
      <c r="G54" s="52">
        <v>17</v>
      </c>
      <c r="H54" s="52">
        <v>14</v>
      </c>
      <c r="I54" s="52">
        <v>24</v>
      </c>
      <c r="J54" s="52">
        <v>48</v>
      </c>
      <c r="K54" s="52">
        <v>58</v>
      </c>
      <c r="L54" s="52">
        <v>97</v>
      </c>
      <c r="M54" s="52">
        <v>38</v>
      </c>
      <c r="N54" s="52">
        <v>56</v>
      </c>
      <c r="O54" s="52">
        <v>44</v>
      </c>
      <c r="P54" s="52">
        <v>0</v>
      </c>
      <c r="Q54" s="52">
        <v>44</v>
      </c>
      <c r="R54" s="52">
        <v>103</v>
      </c>
      <c r="S54" s="52">
        <v>39</v>
      </c>
      <c r="T54" s="52">
        <v>33</v>
      </c>
      <c r="U54" s="52">
        <v>29</v>
      </c>
      <c r="V54" s="52">
        <v>36</v>
      </c>
      <c r="W54" s="52">
        <v>107</v>
      </c>
      <c r="X54" s="52">
        <v>13</v>
      </c>
      <c r="Y54" s="52">
        <v>172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2499</v>
      </c>
      <c r="D55" s="52">
        <v>876</v>
      </c>
      <c r="E55" s="52">
        <v>2560</v>
      </c>
      <c r="F55" s="52">
        <v>3728</v>
      </c>
      <c r="G55" s="52">
        <v>4549</v>
      </c>
      <c r="H55" s="52">
        <v>0</v>
      </c>
      <c r="I55" s="52">
        <v>0</v>
      </c>
      <c r="J55" s="52">
        <v>7338</v>
      </c>
      <c r="K55" s="52">
        <v>0</v>
      </c>
      <c r="L55" s="52">
        <v>0</v>
      </c>
      <c r="M55" s="52">
        <v>951</v>
      </c>
      <c r="N55" s="52">
        <v>4909</v>
      </c>
      <c r="O55" s="52">
        <v>0</v>
      </c>
      <c r="P55" s="52">
        <v>1485</v>
      </c>
      <c r="Q55" s="52">
        <v>3056</v>
      </c>
      <c r="R55" s="52">
        <v>3672</v>
      </c>
      <c r="S55" s="52">
        <v>1073</v>
      </c>
      <c r="T55" s="52">
        <v>1281</v>
      </c>
      <c r="U55" s="52">
        <v>2058</v>
      </c>
      <c r="V55" s="52">
        <v>2712</v>
      </c>
      <c r="W55" s="52">
        <v>3677</v>
      </c>
      <c r="X55" s="52">
        <v>2746</v>
      </c>
      <c r="Y55" s="52">
        <v>16270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329</v>
      </c>
      <c r="F56" s="52">
        <v>56</v>
      </c>
      <c r="G56" s="52">
        <v>77</v>
      </c>
      <c r="H56" s="52">
        <v>0</v>
      </c>
      <c r="I56" s="52">
        <v>0</v>
      </c>
      <c r="J56" s="52">
        <v>659</v>
      </c>
      <c r="K56" s="52">
        <v>0</v>
      </c>
      <c r="L56" s="52">
        <v>0</v>
      </c>
      <c r="M56" s="52">
        <v>151</v>
      </c>
      <c r="N56" s="52">
        <v>548</v>
      </c>
      <c r="O56" s="52">
        <v>0</v>
      </c>
      <c r="P56" s="52">
        <v>216</v>
      </c>
      <c r="Q56" s="52">
        <v>349</v>
      </c>
      <c r="R56" s="52">
        <v>495</v>
      </c>
      <c r="S56" s="52">
        <v>159</v>
      </c>
      <c r="T56" s="52">
        <v>210</v>
      </c>
      <c r="U56" s="52">
        <v>260</v>
      </c>
      <c r="V56" s="52">
        <v>321</v>
      </c>
      <c r="W56" s="52">
        <v>513</v>
      </c>
      <c r="X56" s="52">
        <v>814</v>
      </c>
      <c r="Y56" s="52">
        <v>3260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37747</v>
      </c>
      <c r="D58" s="52">
        <v>41177</v>
      </c>
      <c r="E58" s="52">
        <v>47188</v>
      </c>
      <c r="F58" s="52">
        <v>41754</v>
      </c>
      <c r="G58" s="52">
        <v>35974</v>
      </c>
      <c r="H58" s="52">
        <v>20116</v>
      </c>
      <c r="I58" s="52">
        <v>18642</v>
      </c>
      <c r="J58" s="52">
        <v>38459</v>
      </c>
      <c r="K58" s="52">
        <v>29011</v>
      </c>
      <c r="L58" s="52">
        <v>31811</v>
      </c>
      <c r="M58" s="52">
        <v>33023</v>
      </c>
      <c r="N58" s="52">
        <v>38518</v>
      </c>
      <c r="O58" s="52">
        <v>29992</v>
      </c>
      <c r="P58" s="52">
        <v>26132</v>
      </c>
      <c r="Q58" s="52">
        <v>54361</v>
      </c>
      <c r="R58" s="52">
        <v>59556</v>
      </c>
      <c r="S58" s="52">
        <v>46740</v>
      </c>
      <c r="T58" s="52">
        <v>38258</v>
      </c>
      <c r="U58" s="52">
        <v>38251</v>
      </c>
      <c r="V58" s="52">
        <v>28608</v>
      </c>
      <c r="W58" s="52">
        <v>30233</v>
      </c>
      <c r="X58" s="52">
        <v>11605</v>
      </c>
      <c r="Y58" s="52">
        <v>37441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5187</v>
      </c>
      <c r="D59" s="36">
        <v>694</v>
      </c>
      <c r="E59" s="36">
        <v>2530</v>
      </c>
      <c r="F59" s="36">
        <v>2615</v>
      </c>
      <c r="G59" s="36">
        <v>4266</v>
      </c>
      <c r="H59" s="36">
        <v>353</v>
      </c>
      <c r="I59" s="36">
        <v>750</v>
      </c>
      <c r="J59" s="36">
        <v>6521</v>
      </c>
      <c r="K59" s="36">
        <v>1573</v>
      </c>
      <c r="L59" s="36">
        <v>4624</v>
      </c>
      <c r="M59" s="36">
        <v>688</v>
      </c>
      <c r="N59" s="36">
        <v>4012</v>
      </c>
      <c r="O59" s="36">
        <v>4739</v>
      </c>
      <c r="P59" s="36">
        <v>866</v>
      </c>
      <c r="Q59" s="36">
        <v>610</v>
      </c>
      <c r="R59" s="36">
        <v>1025</v>
      </c>
      <c r="S59" s="36">
        <v>1077</v>
      </c>
      <c r="T59" s="36">
        <v>1366</v>
      </c>
      <c r="U59" s="36">
        <v>2075</v>
      </c>
      <c r="V59" s="36">
        <v>3212</v>
      </c>
      <c r="W59" s="36">
        <v>4908</v>
      </c>
      <c r="X59" s="36">
        <v>2492</v>
      </c>
      <c r="Y59" s="36">
        <v>13554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83459</v>
      </c>
      <c r="D63" s="52">
        <v>77326</v>
      </c>
      <c r="E63" s="52">
        <v>84808</v>
      </c>
      <c r="F63" s="52">
        <v>72653</v>
      </c>
      <c r="G63" s="52">
        <v>66463</v>
      </c>
      <c r="H63" s="52">
        <v>40624</v>
      </c>
      <c r="I63" s="52">
        <v>37107</v>
      </c>
      <c r="J63" s="52">
        <v>65614</v>
      </c>
      <c r="K63" s="52">
        <v>57763</v>
      </c>
      <c r="L63" s="52">
        <v>69844</v>
      </c>
      <c r="M63" s="52">
        <v>60902</v>
      </c>
      <c r="N63" s="52">
        <v>74875</v>
      </c>
      <c r="O63" s="52">
        <v>58049</v>
      </c>
      <c r="P63" s="52">
        <v>14540</v>
      </c>
      <c r="Q63" s="52">
        <v>48834</v>
      </c>
      <c r="R63" s="52">
        <v>73174</v>
      </c>
      <c r="S63" s="52">
        <v>85664</v>
      </c>
      <c r="T63" s="52">
        <v>65533</v>
      </c>
      <c r="U63" s="52">
        <v>59433</v>
      </c>
      <c r="V63" s="52">
        <v>60887</v>
      </c>
      <c r="W63" s="52">
        <v>55104</v>
      </c>
      <c r="X63" s="52">
        <v>31668</v>
      </c>
      <c r="Y63" s="52">
        <v>56489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260</v>
      </c>
      <c r="D65" s="52">
        <v>407</v>
      </c>
      <c r="E65" s="52">
        <v>659</v>
      </c>
      <c r="F65" s="52">
        <v>786</v>
      </c>
      <c r="G65" s="52">
        <v>851</v>
      </c>
      <c r="H65" s="52">
        <v>793</v>
      </c>
      <c r="I65" s="52">
        <v>448</v>
      </c>
      <c r="J65" s="52">
        <v>313</v>
      </c>
      <c r="K65" s="52">
        <v>580</v>
      </c>
      <c r="L65" s="52">
        <v>817</v>
      </c>
      <c r="M65" s="52">
        <v>973</v>
      </c>
      <c r="N65" s="52">
        <v>1052</v>
      </c>
      <c r="O65" s="52">
        <v>1244</v>
      </c>
      <c r="P65" s="52">
        <v>1251</v>
      </c>
      <c r="Q65" s="52">
        <v>1290</v>
      </c>
      <c r="R65" s="52">
        <v>2326</v>
      </c>
      <c r="S65" s="52">
        <v>4150</v>
      </c>
      <c r="T65" s="52">
        <v>5022</v>
      </c>
      <c r="U65" s="52">
        <v>4913</v>
      </c>
      <c r="V65" s="52">
        <v>4696</v>
      </c>
      <c r="W65" s="52">
        <v>4514</v>
      </c>
      <c r="X65" s="52">
        <v>3163</v>
      </c>
      <c r="Y65" s="52">
        <v>2048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81210</v>
      </c>
      <c r="D67" s="52">
        <f t="shared" si="0"/>
        <v>78335</v>
      </c>
      <c r="E67" s="52">
        <f t="shared" si="0"/>
        <v>82427</v>
      </c>
      <c r="F67" s="52">
        <f t="shared" si="0"/>
        <v>69348</v>
      </c>
      <c r="G67" s="52">
        <f t="shared" si="0"/>
        <v>62099</v>
      </c>
      <c r="H67" s="52">
        <f t="shared" si="0"/>
        <v>51378</v>
      </c>
      <c r="I67" s="52">
        <f t="shared" si="0"/>
        <v>49274</v>
      </c>
      <c r="J67" s="52">
        <f t="shared" si="0"/>
        <v>54278</v>
      </c>
      <c r="K67" s="52">
        <f t="shared" si="0"/>
        <v>67602</v>
      </c>
      <c r="L67" s="52">
        <f t="shared" si="0"/>
        <v>74703</v>
      </c>
      <c r="M67" s="52">
        <f t="shared" si="0"/>
        <v>59484</v>
      </c>
      <c r="N67" s="52">
        <f t="shared" si="0"/>
        <v>66415</v>
      </c>
      <c r="O67" s="52">
        <f t="shared" si="0"/>
        <v>63932</v>
      </c>
      <c r="P67" s="52">
        <f t="shared" si="0"/>
        <v>16431</v>
      </c>
      <c r="Q67" s="52">
        <f t="shared" si="0"/>
        <v>50743</v>
      </c>
      <c r="R67" s="52">
        <f t="shared" ref="R67:V67" si="1">R39-R53</f>
        <v>75045</v>
      </c>
      <c r="S67" s="52">
        <f t="shared" si="1"/>
        <v>85626</v>
      </c>
      <c r="T67" s="52">
        <f t="shared" si="1"/>
        <v>66526</v>
      </c>
      <c r="U67" s="52">
        <f t="shared" si="1"/>
        <v>61176</v>
      </c>
      <c r="V67" s="52">
        <f t="shared" si="1"/>
        <v>61226</v>
      </c>
      <c r="W67" s="52">
        <f t="shared" ref="W67:Y67" si="2">W39-W53</f>
        <v>51317</v>
      </c>
      <c r="X67" s="52">
        <f t="shared" si="2"/>
        <v>28165</v>
      </c>
      <c r="Y67" s="52">
        <f t="shared" si="2"/>
        <v>40246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160</v>
      </c>
      <c r="F68" s="52">
        <f t="shared" si="3"/>
        <v>18</v>
      </c>
      <c r="G68" s="52">
        <f t="shared" si="3"/>
        <v>30</v>
      </c>
      <c r="H68" s="52">
        <f t="shared" si="3"/>
        <v>33</v>
      </c>
      <c r="I68" s="52">
        <f t="shared" si="3"/>
        <v>59</v>
      </c>
      <c r="J68" s="52">
        <f t="shared" si="3"/>
        <v>70</v>
      </c>
      <c r="K68" s="52">
        <f t="shared" si="3"/>
        <v>129</v>
      </c>
      <c r="L68" s="52">
        <f t="shared" si="3"/>
        <v>198</v>
      </c>
      <c r="M68" s="52">
        <f t="shared" si="3"/>
        <v>67</v>
      </c>
      <c r="N68" s="52">
        <f t="shared" si="3"/>
        <v>100</v>
      </c>
      <c r="O68" s="52">
        <f t="shared" si="3"/>
        <v>81</v>
      </c>
      <c r="P68" s="52">
        <f t="shared" si="3"/>
        <v>0</v>
      </c>
      <c r="Q68" s="52">
        <f t="shared" si="3"/>
        <v>43</v>
      </c>
      <c r="R68" s="52">
        <f t="shared" ref="R68:V68" si="4">R40-R54</f>
        <v>137</v>
      </c>
      <c r="S68" s="52">
        <f t="shared" si="4"/>
        <v>71</v>
      </c>
      <c r="T68" s="52">
        <f t="shared" si="4"/>
        <v>57</v>
      </c>
      <c r="U68" s="52">
        <f t="shared" si="4"/>
        <v>44</v>
      </c>
      <c r="V68" s="52">
        <f t="shared" si="4"/>
        <v>74</v>
      </c>
      <c r="W68" s="52">
        <f t="shared" ref="W68:Y68" si="5">W40-W54</f>
        <v>172</v>
      </c>
      <c r="X68" s="52">
        <f t="shared" si="5"/>
        <v>31</v>
      </c>
      <c r="Y68" s="52">
        <f t="shared" si="5"/>
        <v>216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4859</v>
      </c>
      <c r="D69" s="52">
        <f t="shared" si="6"/>
        <v>1617</v>
      </c>
      <c r="E69" s="52">
        <f t="shared" si="6"/>
        <v>4366</v>
      </c>
      <c r="F69" s="52">
        <f t="shared" si="6"/>
        <v>6105</v>
      </c>
      <c r="G69" s="52">
        <f t="shared" si="6"/>
        <v>7513</v>
      </c>
      <c r="H69" s="52">
        <f t="shared" si="6"/>
        <v>0</v>
      </c>
      <c r="I69" s="52">
        <f t="shared" si="6"/>
        <v>0</v>
      </c>
      <c r="J69" s="52">
        <f t="shared" si="6"/>
        <v>10704</v>
      </c>
      <c r="K69" s="52">
        <f t="shared" si="6"/>
        <v>0</v>
      </c>
      <c r="L69" s="52">
        <f t="shared" si="6"/>
        <v>1</v>
      </c>
      <c r="M69" s="52">
        <f t="shared" si="6"/>
        <v>1716</v>
      </c>
      <c r="N69" s="52">
        <f t="shared" si="6"/>
        <v>8641</v>
      </c>
      <c r="O69" s="52">
        <f t="shared" si="6"/>
        <v>0</v>
      </c>
      <c r="P69" s="52">
        <f t="shared" si="6"/>
        <v>799</v>
      </c>
      <c r="Q69" s="52">
        <f t="shared" si="6"/>
        <v>2715</v>
      </c>
      <c r="R69" s="52">
        <f t="shared" ref="R69:V69" si="7">R41-R55</f>
        <v>4434</v>
      </c>
      <c r="S69" s="52">
        <f t="shared" si="7"/>
        <v>1921</v>
      </c>
      <c r="T69" s="52">
        <f t="shared" si="7"/>
        <v>2118</v>
      </c>
      <c r="U69" s="52">
        <f t="shared" si="7"/>
        <v>3035</v>
      </c>
      <c r="V69" s="52">
        <f t="shared" si="7"/>
        <v>5188</v>
      </c>
      <c r="W69" s="52">
        <f t="shared" ref="W69:Y69" si="8">W41-W55</f>
        <v>5763</v>
      </c>
      <c r="X69" s="52">
        <f t="shared" si="8"/>
        <v>6167</v>
      </c>
      <c r="Y69" s="52">
        <f t="shared" si="8"/>
        <v>18024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561</v>
      </c>
      <c r="F70" s="52">
        <f t="shared" si="9"/>
        <v>91</v>
      </c>
      <c r="G70" s="52">
        <f t="shared" si="9"/>
        <v>127</v>
      </c>
      <c r="H70" s="52">
        <f t="shared" si="9"/>
        <v>0</v>
      </c>
      <c r="I70" s="52">
        <f t="shared" si="9"/>
        <v>0</v>
      </c>
      <c r="J70" s="52">
        <f t="shared" si="9"/>
        <v>962</v>
      </c>
      <c r="K70" s="52">
        <f t="shared" si="9"/>
        <v>0</v>
      </c>
      <c r="L70" s="52">
        <f t="shared" si="9"/>
        <v>0</v>
      </c>
      <c r="M70" s="52">
        <f t="shared" si="9"/>
        <v>275</v>
      </c>
      <c r="N70" s="52">
        <f t="shared" si="9"/>
        <v>966</v>
      </c>
      <c r="O70" s="52">
        <f t="shared" si="9"/>
        <v>0</v>
      </c>
      <c r="P70" s="52">
        <f t="shared" si="9"/>
        <v>117</v>
      </c>
      <c r="Q70" s="52">
        <f t="shared" si="9"/>
        <v>311</v>
      </c>
      <c r="R70" s="52">
        <f t="shared" ref="R70:V70" si="10">R42-R56</f>
        <v>598</v>
      </c>
      <c r="S70" s="52">
        <f t="shared" si="10"/>
        <v>284</v>
      </c>
      <c r="T70" s="52">
        <f t="shared" si="10"/>
        <v>348</v>
      </c>
      <c r="U70" s="52">
        <f t="shared" si="10"/>
        <v>382</v>
      </c>
      <c r="V70" s="52">
        <f t="shared" si="10"/>
        <v>615</v>
      </c>
      <c r="W70" s="52">
        <f t="shared" ref="W70:Y70" si="11">W42-W56</f>
        <v>806</v>
      </c>
      <c r="X70" s="52">
        <f t="shared" si="11"/>
        <v>1830</v>
      </c>
      <c r="Y70" s="52">
        <f t="shared" si="11"/>
        <v>3610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169749</v>
      </c>
      <c r="D72" s="52">
        <v>172826</v>
      </c>
      <c r="E72" s="52">
        <v>180087</v>
      </c>
      <c r="F72" s="52">
        <v>175599</v>
      </c>
      <c r="G72" s="52">
        <v>181591</v>
      </c>
      <c r="H72" s="52">
        <v>192245</v>
      </c>
      <c r="I72" s="52">
        <v>113642</v>
      </c>
      <c r="J72" s="52">
        <v>122109</v>
      </c>
      <c r="K72" s="52">
        <v>170734</v>
      </c>
      <c r="L72" s="52">
        <v>178261</v>
      </c>
      <c r="M72" s="52">
        <v>152087</v>
      </c>
      <c r="N72" s="52">
        <v>145993</v>
      </c>
      <c r="O72" s="52">
        <v>144319</v>
      </c>
      <c r="P72" s="52">
        <v>88688</v>
      </c>
      <c r="Q72" s="52">
        <v>134684</v>
      </c>
      <c r="R72" s="52">
        <v>169767</v>
      </c>
      <c r="S72" s="52">
        <v>180607</v>
      </c>
      <c r="T72" s="52">
        <v>159115</v>
      </c>
      <c r="U72" s="52">
        <v>146474</v>
      </c>
      <c r="V72" s="52">
        <v>147053</v>
      </c>
      <c r="W72" s="52">
        <v>136707</v>
      </c>
      <c r="X72" s="52">
        <v>108329</v>
      </c>
      <c r="Y72" s="52">
        <v>142267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10084</v>
      </c>
      <c r="D73" s="36">
        <v>1281</v>
      </c>
      <c r="E73" s="36">
        <v>4316</v>
      </c>
      <c r="F73" s="36">
        <v>4281</v>
      </c>
      <c r="G73" s="36">
        <v>7046</v>
      </c>
      <c r="H73" s="36">
        <v>1111</v>
      </c>
      <c r="I73" s="36">
        <v>2260</v>
      </c>
      <c r="J73" s="36">
        <v>11899</v>
      </c>
      <c r="K73" s="36">
        <v>4502</v>
      </c>
      <c r="L73" s="36">
        <v>12977</v>
      </c>
      <c r="M73" s="36">
        <v>1956</v>
      </c>
      <c r="N73" s="36">
        <v>9839</v>
      </c>
      <c r="O73" s="36">
        <v>11390</v>
      </c>
      <c r="P73" s="36">
        <v>1377</v>
      </c>
      <c r="Q73" s="36">
        <v>743</v>
      </c>
      <c r="R73" s="36">
        <v>1581</v>
      </c>
      <c r="S73" s="36">
        <v>2348</v>
      </c>
      <c r="T73" s="36">
        <v>3190</v>
      </c>
      <c r="U73" s="36">
        <v>4761</v>
      </c>
      <c r="V73" s="36">
        <v>9817</v>
      </c>
      <c r="W73" s="36">
        <v>11713</v>
      </c>
      <c r="X73" s="36">
        <v>11995</v>
      </c>
      <c r="Y73" s="36">
        <v>25227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19469</v>
      </c>
      <c r="K79" s="52">
        <f>RES_hhdet_numvin!K64</f>
        <v>29161</v>
      </c>
      <c r="L79" s="52">
        <f>RES_hhdet_numvin!L64</f>
        <v>49273</v>
      </c>
      <c r="M79" s="52">
        <f>RES_hhdet_numvin!M64</f>
        <v>54698</v>
      </c>
      <c r="N79" s="52">
        <f>RES_hhdet_numvin!N64</f>
        <v>79257</v>
      </c>
      <c r="O79" s="52">
        <f>RES_hhdet_numvin!O64</f>
        <v>70130</v>
      </c>
      <c r="P79" s="52">
        <f>RES_hhdet_numvin!P64</f>
        <v>34146</v>
      </c>
      <c r="Q79" s="52">
        <f>RES_hhdet_numvin!Q64</f>
        <v>90831</v>
      </c>
      <c r="R79" s="52">
        <f>RES_hhdet_numvin!R64</f>
        <v>122555</v>
      </c>
      <c r="S79" s="52">
        <f>RES_hhdet_numvin!S64</f>
        <v>126440</v>
      </c>
      <c r="T79" s="52">
        <f>RES_hhdet_numvin!T64</f>
        <v>101948</v>
      </c>
      <c r="U79" s="52">
        <f>RES_hhdet_numvin!U64</f>
        <v>98203</v>
      </c>
      <c r="V79" s="52">
        <f>RES_hhdet_numvin!V64</f>
        <v>92097</v>
      </c>
      <c r="W79" s="52">
        <f>RES_hhdet_numvin!W64</f>
        <v>90070</v>
      </c>
      <c r="X79" s="52">
        <f>RES_hhdet_numvin!X64</f>
        <v>45756</v>
      </c>
      <c r="Y79" s="52">
        <f>RES_hhdet_numvin!Y64</f>
        <v>107484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1340</v>
      </c>
      <c r="S82" s="138">
        <f>RES_hhdet_numvin!S67</f>
        <v>3615</v>
      </c>
      <c r="T82" s="138">
        <f>RES_hhdet_numvin!T67</f>
        <v>5213</v>
      </c>
      <c r="U82" s="138">
        <f>RES_hhdet_numvin!U67</f>
        <v>6130</v>
      </c>
      <c r="V82" s="138">
        <f>RES_hhdet_numvin!V67</f>
        <v>6413</v>
      </c>
      <c r="W82" s="138">
        <f>RES_hhdet_numvin!W67</f>
        <v>6033</v>
      </c>
      <c r="X82" s="138">
        <f>RES_hhdet_numvin!X67</f>
        <v>3623</v>
      </c>
      <c r="Y82" s="138">
        <f>RES_hhdet_numvin!Y67</f>
        <v>3288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11437</v>
      </c>
      <c r="K84" s="138">
        <f>RES_hhdet_numvin!K69</f>
        <v>29113</v>
      </c>
      <c r="L84" s="138">
        <f>RES_hhdet_numvin!L69</f>
        <v>49217</v>
      </c>
      <c r="M84" s="138">
        <f>RES_hhdet_numvin!M69</f>
        <v>52343</v>
      </c>
      <c r="N84" s="138">
        <f>RES_hhdet_numvin!N69</f>
        <v>67399</v>
      </c>
      <c r="O84" s="138">
        <f>RES_hhdet_numvin!O69</f>
        <v>71285</v>
      </c>
      <c r="P84" s="138">
        <f>RES_hhdet_numvin!P69</f>
        <v>33280</v>
      </c>
      <c r="Q84" s="138">
        <f>RES_hhdet_numvin!Q69</f>
        <v>87739</v>
      </c>
      <c r="R84" s="138">
        <f>RES_hhdet_numvin!R69</f>
        <v>117794</v>
      </c>
      <c r="S84" s="138">
        <f>RES_hhdet_numvin!S69</f>
        <v>125150</v>
      </c>
      <c r="T84" s="138">
        <f>RES_hhdet_numvin!T69</f>
        <v>101353</v>
      </c>
      <c r="U84" s="138">
        <f>RES_hhdet_numvin!U69</f>
        <v>97466</v>
      </c>
      <c r="V84" s="138">
        <f>RES_hhdet_numvin!V69</f>
        <v>89175</v>
      </c>
      <c r="W84" s="138">
        <f>RES_hhdet_numvin!W69</f>
        <v>82002</v>
      </c>
      <c r="X84" s="138">
        <f>RES_hhdet_numvin!X69</f>
        <v>38681</v>
      </c>
      <c r="Y84" s="138">
        <f>RES_hhdet_numvin!Y69</f>
        <v>71539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15</v>
      </c>
      <c r="K85" s="138">
        <f>RES_hhdet_numvin!K70</f>
        <v>55</v>
      </c>
      <c r="L85" s="138">
        <f>RES_hhdet_numvin!L70</f>
        <v>129</v>
      </c>
      <c r="M85" s="138">
        <f>RES_hhdet_numvin!M70</f>
        <v>62</v>
      </c>
      <c r="N85" s="138">
        <f>RES_hhdet_numvin!N70</f>
        <v>103</v>
      </c>
      <c r="O85" s="138">
        <f>RES_hhdet_numvin!O70</f>
        <v>92</v>
      </c>
      <c r="P85" s="138">
        <f>RES_hhdet_numvin!P70</f>
        <v>0</v>
      </c>
      <c r="Q85" s="138">
        <f>RES_hhdet_numvin!Q70</f>
        <v>78</v>
      </c>
      <c r="R85" s="138">
        <f>RES_hhdet_numvin!R70</f>
        <v>217</v>
      </c>
      <c r="S85" s="138">
        <f>RES_hhdet_numvin!S70</f>
        <v>106</v>
      </c>
      <c r="T85" s="138">
        <f>RES_hhdet_numvin!T70</f>
        <v>88</v>
      </c>
      <c r="U85" s="138">
        <f>RES_hhdet_numvin!U70</f>
        <v>73</v>
      </c>
      <c r="V85" s="138">
        <f>RES_hhdet_numvin!V70</f>
        <v>110</v>
      </c>
      <c r="W85" s="138">
        <f>RES_hhdet_numvin!W70</f>
        <v>279</v>
      </c>
      <c r="X85" s="138">
        <f>RES_hhdet_numvin!X70</f>
        <v>44</v>
      </c>
      <c r="Y85" s="138">
        <f>RES_hhdet_numvin!Y70</f>
        <v>388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2676</v>
      </c>
      <c r="S88" s="138">
        <f>RES_hhdet_numvin!S73</f>
        <v>1730</v>
      </c>
      <c r="T88" s="138">
        <f>RES_hhdet_numvin!T73</f>
        <v>2570</v>
      </c>
      <c r="U88" s="138">
        <f>RES_hhdet_numvin!U73</f>
        <v>4458</v>
      </c>
      <c r="V88" s="138">
        <f>RES_hhdet_numvin!V73</f>
        <v>7484</v>
      </c>
      <c r="W88" s="138">
        <f>RES_hhdet_numvin!W73</f>
        <v>9292</v>
      </c>
      <c r="X88" s="138">
        <f>RES_hhdet_numvin!X73</f>
        <v>8897</v>
      </c>
      <c r="Y88" s="138">
        <f>RES_hhdet_numvin!Y73</f>
        <v>34294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362</v>
      </c>
      <c r="S89" s="138">
        <f>RES_hhdet_numvin!S74</f>
        <v>255</v>
      </c>
      <c r="T89" s="138">
        <f>RES_hhdet_numvin!T74</f>
        <v>423</v>
      </c>
      <c r="U89" s="138">
        <f>RES_hhdet_numvin!U74</f>
        <v>566</v>
      </c>
      <c r="V89" s="138">
        <f>RES_hhdet_numvin!V74</f>
        <v>889</v>
      </c>
      <c r="W89" s="138">
        <f>RES_hhdet_numvin!W74</f>
        <v>1299</v>
      </c>
      <c r="X89" s="138">
        <f>RES_hhdet_numvin!X74</f>
        <v>2641</v>
      </c>
      <c r="Y89" s="138">
        <f>RES_hhdet_numvin!Y74</f>
        <v>6870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71077</v>
      </c>
      <c r="S93" s="138">
        <f>RES_hhdet_numvin!S78</f>
        <v>123758</v>
      </c>
      <c r="T93" s="138">
        <f>RES_hhdet_numvin!T78</f>
        <v>143766</v>
      </c>
      <c r="U93" s="138">
        <f>RES_hhdet_numvin!U78</f>
        <v>156465</v>
      </c>
      <c r="V93" s="138">
        <f>RES_hhdet_numvin!V78</f>
        <v>161734</v>
      </c>
      <c r="W93" s="138">
        <f>RES_hhdet_numvin!W78</f>
        <v>161677</v>
      </c>
      <c r="X93" s="138">
        <f>RES_hhdet_numvin!X78</f>
        <v>119351</v>
      </c>
      <c r="Y93" s="138">
        <f>RES_hhdet_numvin!Y78</f>
        <v>179708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856</v>
      </c>
      <c r="S94" s="39">
        <f>RES_hhdet_numvin!S79</f>
        <v>1983</v>
      </c>
      <c r="T94" s="39">
        <f>RES_hhdet_numvin!T79</f>
        <v>3449</v>
      </c>
      <c r="U94" s="39">
        <f>RES_hhdet_numvin!U79</f>
        <v>5975</v>
      </c>
      <c r="V94" s="39">
        <f>RES_hhdet_numvin!V79</f>
        <v>12267</v>
      </c>
      <c r="W94" s="39">
        <f>RES_hhdet_numvin!W79</f>
        <v>16247</v>
      </c>
      <c r="X94" s="39">
        <f>RES_hhdet_numvin!X79</f>
        <v>14424</v>
      </c>
      <c r="Y94" s="39">
        <f>RES_hhdet_numvin!Y79</f>
        <v>38781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2078.6103858714091</v>
      </c>
      <c r="C98" s="117">
        <f t="shared" si="12"/>
        <v>2409.6278806382347</v>
      </c>
      <c r="D98" s="117">
        <f t="shared" si="12"/>
        <v>2258.9956005050644</v>
      </c>
      <c r="E98" s="117">
        <f t="shared" si="12"/>
        <v>2432.9924504225592</v>
      </c>
      <c r="F98" s="117">
        <f t="shared" si="12"/>
        <v>2381.3827536669496</v>
      </c>
      <c r="G98" s="117">
        <f t="shared" si="12"/>
        <v>2341.0908628689886</v>
      </c>
      <c r="H98" s="117">
        <f t="shared" si="12"/>
        <v>2302.2694719943952</v>
      </c>
      <c r="I98" s="117">
        <f t="shared" si="12"/>
        <v>2056.619800015334</v>
      </c>
      <c r="J98" s="117">
        <f t="shared" si="12"/>
        <v>2072.4890672737697</v>
      </c>
      <c r="K98" s="117">
        <f t="shared" si="12"/>
        <v>2082.1770678505195</v>
      </c>
      <c r="L98" s="117">
        <f t="shared" si="12"/>
        <v>2407.59279784004</v>
      </c>
      <c r="M98" s="117">
        <f t="shared" si="12"/>
        <v>2024.0556763583829</v>
      </c>
      <c r="N98" s="117">
        <f t="shared" si="12"/>
        <v>2048.7158858879761</v>
      </c>
      <c r="O98" s="117">
        <f t="shared" si="12"/>
        <v>2054.2789491526255</v>
      </c>
      <c r="P98" s="117">
        <f t="shared" si="12"/>
        <v>1665.1860810905839</v>
      </c>
      <c r="Q98" s="117">
        <f t="shared" si="12"/>
        <v>1811.9583255912455</v>
      </c>
      <c r="R98" s="117">
        <f t="shared" ref="R98:V98" si="13">R99+R102+R104+R113</f>
        <v>2018.844753168828</v>
      </c>
      <c r="S98" s="117">
        <f t="shared" si="13"/>
        <v>2030.8026646420967</v>
      </c>
      <c r="T98" s="117">
        <f t="shared" si="13"/>
        <v>1904.5140644453852</v>
      </c>
      <c r="U98" s="117">
        <f t="shared" si="13"/>
        <v>1820.6448592622328</v>
      </c>
      <c r="V98" s="117">
        <f t="shared" si="13"/>
        <v>1882.7937152929051</v>
      </c>
      <c r="W98" s="117">
        <f t="shared" ref="W98:Y98" si="14">W99+W102+W104+W113</f>
        <v>2112.8008188127997</v>
      </c>
      <c r="X98" s="117">
        <f t="shared" si="14"/>
        <v>1690.1524830982726</v>
      </c>
      <c r="Y98" s="117">
        <f t="shared" si="14"/>
        <v>1516.7532631063552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1721.7446013772635</v>
      </c>
      <c r="C99" s="122">
        <f t="shared" si="15"/>
        <v>2020.1821266594627</v>
      </c>
      <c r="D99" s="122">
        <f t="shared" si="15"/>
        <v>1882.1100715030477</v>
      </c>
      <c r="E99" s="122">
        <f t="shared" si="15"/>
        <v>2023.0505448788181</v>
      </c>
      <c r="F99" s="122">
        <f t="shared" si="15"/>
        <v>1978.3442731582875</v>
      </c>
      <c r="G99" s="122">
        <f t="shared" si="15"/>
        <v>1916.6102524815947</v>
      </c>
      <c r="H99" s="122">
        <f t="shared" si="15"/>
        <v>1892.0093562148054</v>
      </c>
      <c r="I99" s="122">
        <f t="shared" si="15"/>
        <v>1691.3934360058943</v>
      </c>
      <c r="J99" s="122">
        <f t="shared" si="15"/>
        <v>1704.0822513245432</v>
      </c>
      <c r="K99" s="122">
        <f t="shared" si="15"/>
        <v>1726.8325529321578</v>
      </c>
      <c r="L99" s="122">
        <f t="shared" si="15"/>
        <v>2030.1052613893564</v>
      </c>
      <c r="M99" s="122">
        <f t="shared" si="15"/>
        <v>1713.8544248397748</v>
      </c>
      <c r="N99" s="122">
        <f t="shared" si="15"/>
        <v>1736.4066618237612</v>
      </c>
      <c r="O99" s="122">
        <f t="shared" si="15"/>
        <v>1749.0065524519546</v>
      </c>
      <c r="P99" s="122">
        <f t="shared" si="15"/>
        <v>1402.8462834986303</v>
      </c>
      <c r="Q99" s="122">
        <f t="shared" si="15"/>
        <v>1523.9383440534514</v>
      </c>
      <c r="R99" s="122">
        <f t="shared" ref="R99:V99" si="16">SUM(R100:R101)</f>
        <v>1697.6526593737735</v>
      </c>
      <c r="S99" s="122">
        <f t="shared" si="16"/>
        <v>1697.9346849287608</v>
      </c>
      <c r="T99" s="122">
        <f t="shared" si="16"/>
        <v>1590.7548870642124</v>
      </c>
      <c r="U99" s="122">
        <f t="shared" si="16"/>
        <v>1522.5140007413836</v>
      </c>
      <c r="V99" s="122">
        <f t="shared" si="16"/>
        <v>1565.1980478292614</v>
      </c>
      <c r="W99" s="122">
        <f t="shared" ref="W99:Y99" si="17">SUM(W100:W101)</f>
        <v>1774.7644302126403</v>
      </c>
      <c r="X99" s="122">
        <f t="shared" si="17"/>
        <v>1435.1569925258514</v>
      </c>
      <c r="Y99" s="122">
        <f t="shared" si="17"/>
        <v>1269.1253207819057</v>
      </c>
      <c r="DA99" s="130" t="s">
        <v>1629</v>
      </c>
    </row>
    <row r="100" spans="1:105" ht="12" customHeight="1" x14ac:dyDescent="0.25">
      <c r="A100" s="97" t="s">
        <v>212</v>
      </c>
      <c r="B100" s="98">
        <v>1704.9561908251758</v>
      </c>
      <c r="C100" s="98">
        <v>2000.5165275764145</v>
      </c>
      <c r="D100" s="98">
        <v>1864.2254302972972</v>
      </c>
      <c r="E100" s="98">
        <v>2003.8176521791072</v>
      </c>
      <c r="F100" s="98">
        <v>1959.7578925000519</v>
      </c>
      <c r="G100" s="98">
        <v>1898.7628828052852</v>
      </c>
      <c r="H100" s="98">
        <v>1874.3742804459459</v>
      </c>
      <c r="I100" s="98">
        <v>1676.1519266219418</v>
      </c>
      <c r="J100" s="98">
        <v>1688.7065135707048</v>
      </c>
      <c r="K100" s="98">
        <v>1711.1570572477219</v>
      </c>
      <c r="L100" s="98">
        <v>2011.0630912747731</v>
      </c>
      <c r="M100" s="98">
        <v>1698.4018299114339</v>
      </c>
      <c r="N100" s="98">
        <v>1720.2297372709809</v>
      </c>
      <c r="O100" s="98">
        <v>1732.3347141050649</v>
      </c>
      <c r="P100" s="98">
        <v>1389.922640794797</v>
      </c>
      <c r="Q100" s="98">
        <v>1509.4132841887974</v>
      </c>
      <c r="R100" s="98">
        <v>1680.859063022496</v>
      </c>
      <c r="S100" s="98">
        <v>1680.53850835611</v>
      </c>
      <c r="T100" s="98">
        <v>1574.1483156871029</v>
      </c>
      <c r="U100" s="98">
        <v>1506.1101223499372</v>
      </c>
      <c r="V100" s="98">
        <v>1547.8400945111982</v>
      </c>
      <c r="W100" s="98">
        <v>1754.7519938830494</v>
      </c>
      <c r="X100" s="98">
        <v>1418.94266078294</v>
      </c>
      <c r="Y100" s="98">
        <v>1254.670660151723</v>
      </c>
      <c r="DA100" s="63" t="s">
        <v>1630</v>
      </c>
    </row>
    <row r="101" spans="1:105" ht="12" customHeight="1" x14ac:dyDescent="0.25">
      <c r="A101" s="97" t="s">
        <v>53</v>
      </c>
      <c r="B101" s="98">
        <v>16.788410552087708</v>
      </c>
      <c r="C101" s="98">
        <v>19.665599083048239</v>
      </c>
      <c r="D101" s="98">
        <v>17.884641205750469</v>
      </c>
      <c r="E101" s="98">
        <v>19.232892699710916</v>
      </c>
      <c r="F101" s="98">
        <v>18.586380658235626</v>
      </c>
      <c r="G101" s="98">
        <v>17.847369676309462</v>
      </c>
      <c r="H101" s="98">
        <v>17.635075768859341</v>
      </c>
      <c r="I101" s="98">
        <v>15.241509383952415</v>
      </c>
      <c r="J101" s="98">
        <v>15.375737753838338</v>
      </c>
      <c r="K101" s="98">
        <v>15.675495684435802</v>
      </c>
      <c r="L101" s="98">
        <v>19.042170114583239</v>
      </c>
      <c r="M101" s="98">
        <v>15.452594928340782</v>
      </c>
      <c r="N101" s="98">
        <v>16.176924552780306</v>
      </c>
      <c r="O101" s="98">
        <v>16.671838346889601</v>
      </c>
      <c r="P101" s="98">
        <v>12.923642703833254</v>
      </c>
      <c r="Q101" s="98">
        <v>14.525059864653867</v>
      </c>
      <c r="R101" s="98">
        <v>16.79359635127755</v>
      </c>
      <c r="S101" s="98">
        <v>17.396176572650866</v>
      </c>
      <c r="T101" s="98">
        <v>16.606571377109415</v>
      </c>
      <c r="U101" s="98">
        <v>16.403878391446362</v>
      </c>
      <c r="V101" s="98">
        <v>17.357953318063288</v>
      </c>
      <c r="W101" s="98">
        <v>20.012436329590891</v>
      </c>
      <c r="X101" s="98">
        <v>16.214331742911259</v>
      </c>
      <c r="Y101" s="98">
        <v>14.45466063018258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0.21204471190866397</v>
      </c>
      <c r="C102" s="122">
        <f t="shared" si="18"/>
        <v>0.1837552552221596</v>
      </c>
      <c r="D102" s="122">
        <f t="shared" si="18"/>
        <v>0.1741198257221358</v>
      </c>
      <c r="E102" s="122">
        <f t="shared" si="18"/>
        <v>0.226100171090517</v>
      </c>
      <c r="F102" s="122">
        <f t="shared" si="18"/>
        <v>0.19160858038440221</v>
      </c>
      <c r="G102" s="122">
        <f t="shared" si="18"/>
        <v>0.21162106642371897</v>
      </c>
      <c r="H102" s="122">
        <f t="shared" si="18"/>
        <v>0.24569100450144746</v>
      </c>
      <c r="I102" s="122">
        <f t="shared" si="18"/>
        <v>0.23481163654598242</v>
      </c>
      <c r="J102" s="122">
        <f t="shared" si="18"/>
        <v>0.23006919470322276</v>
      </c>
      <c r="K102" s="122">
        <f t="shared" si="18"/>
        <v>0.24587390254727484</v>
      </c>
      <c r="L102" s="122">
        <f t="shared" si="18"/>
        <v>0.30069556715022333</v>
      </c>
      <c r="M102" s="122">
        <f t="shared" si="18"/>
        <v>0.3093163073861962</v>
      </c>
      <c r="N102" s="122">
        <f t="shared" si="18"/>
        <v>0.35465132497141466</v>
      </c>
      <c r="O102" s="122">
        <f t="shared" si="18"/>
        <v>0.46975602102394087</v>
      </c>
      <c r="P102" s="122">
        <f t="shared" si="18"/>
        <v>0.42157893344333114</v>
      </c>
      <c r="Q102" s="122">
        <f t="shared" si="18"/>
        <v>0.88751721133349304</v>
      </c>
      <c r="R102" s="122">
        <f t="shared" si="18"/>
        <v>0.95157880500597858</v>
      </c>
      <c r="S102" s="122">
        <f t="shared" si="18"/>
        <v>1.0262855759806124</v>
      </c>
      <c r="T102" s="122">
        <f t="shared" si="18"/>
        <v>1.345932431784433</v>
      </c>
      <c r="U102" s="122">
        <f t="shared" si="18"/>
        <v>1.4089931685016954</v>
      </c>
      <c r="V102" s="122">
        <f t="shared" si="18"/>
        <v>1.2633558809896241</v>
      </c>
      <c r="W102" s="122">
        <f t="shared" si="18"/>
        <v>1.4183872760226832</v>
      </c>
      <c r="X102" s="122">
        <f t="shared" si="18"/>
        <v>1.6288993462885264</v>
      </c>
      <c r="Y102" s="122">
        <f t="shared" si="18"/>
        <v>1.4808083638444496</v>
      </c>
      <c r="DA102" s="130" t="s">
        <v>1632</v>
      </c>
    </row>
    <row r="103" spans="1:105" ht="12" customHeight="1" x14ac:dyDescent="0.25">
      <c r="A103" s="97" t="s">
        <v>53</v>
      </c>
      <c r="B103" s="98">
        <v>0.21204471190866397</v>
      </c>
      <c r="C103" s="98">
        <v>0.1837552552221596</v>
      </c>
      <c r="D103" s="98">
        <v>0.1741198257221358</v>
      </c>
      <c r="E103" s="98">
        <v>0.226100171090517</v>
      </c>
      <c r="F103" s="98">
        <v>0.19160858038440221</v>
      </c>
      <c r="G103" s="98">
        <v>0.21162106642371897</v>
      </c>
      <c r="H103" s="98">
        <v>0.24569100450144746</v>
      </c>
      <c r="I103" s="98">
        <v>0.23481163654598242</v>
      </c>
      <c r="J103" s="98">
        <v>0.23006919470322276</v>
      </c>
      <c r="K103" s="98">
        <v>0.24587390254727484</v>
      </c>
      <c r="L103" s="98">
        <v>0.30069556715022333</v>
      </c>
      <c r="M103" s="98">
        <v>0.3093163073861962</v>
      </c>
      <c r="N103" s="98">
        <v>0.35465132497141466</v>
      </c>
      <c r="O103" s="98">
        <v>0.46975602102394087</v>
      </c>
      <c r="P103" s="98">
        <v>0.42157893344333114</v>
      </c>
      <c r="Q103" s="98">
        <v>0.88751721133349304</v>
      </c>
      <c r="R103" s="98">
        <v>0.95157880500597858</v>
      </c>
      <c r="S103" s="98">
        <v>1.0262855759806124</v>
      </c>
      <c r="T103" s="98">
        <v>1.345932431784433</v>
      </c>
      <c r="U103" s="98">
        <v>1.4089931685016954</v>
      </c>
      <c r="V103" s="98">
        <v>1.2633558809896241</v>
      </c>
      <c r="W103" s="98">
        <v>1.4183872760226832</v>
      </c>
      <c r="X103" s="98">
        <v>1.6288993462885264</v>
      </c>
      <c r="Y103" s="98">
        <v>1.4808083638444496</v>
      </c>
      <c r="DA103" s="63" t="s">
        <v>1633</v>
      </c>
    </row>
    <row r="104" spans="1:105" ht="12" customHeight="1" x14ac:dyDescent="0.25">
      <c r="A104" s="121" t="s">
        <v>55</v>
      </c>
      <c r="B104" s="122">
        <v>251.46468288584487</v>
      </c>
      <c r="C104" s="122">
        <v>275.75730269059773</v>
      </c>
      <c r="D104" s="122">
        <v>266.65335314631449</v>
      </c>
      <c r="E104" s="122">
        <v>288.73321862250384</v>
      </c>
      <c r="F104" s="122">
        <v>281.27027194187008</v>
      </c>
      <c r="G104" s="122">
        <v>297.34410712420242</v>
      </c>
      <c r="H104" s="122">
        <v>280.55277300016894</v>
      </c>
      <c r="I104" s="122">
        <v>255.31347972450573</v>
      </c>
      <c r="J104" s="122">
        <v>251.57202279240229</v>
      </c>
      <c r="K104" s="122">
        <v>234.65592102555306</v>
      </c>
      <c r="L104" s="122">
        <v>245.24318674547357</v>
      </c>
      <c r="M104" s="122">
        <v>201.76936843581831</v>
      </c>
      <c r="N104" s="122">
        <v>196.22448326862801</v>
      </c>
      <c r="O104" s="122">
        <v>188.98220446523655</v>
      </c>
      <c r="P104" s="122">
        <v>170.82125820094802</v>
      </c>
      <c r="Q104" s="122">
        <v>182.50118901328929</v>
      </c>
      <c r="R104" s="122">
        <v>204.27164998271485</v>
      </c>
      <c r="S104" s="122">
        <v>215.16174618611828</v>
      </c>
      <c r="T104" s="122">
        <v>203.80018653890465</v>
      </c>
      <c r="U104" s="122">
        <v>193.40339677279488</v>
      </c>
      <c r="V104" s="122">
        <v>203.64459406795288</v>
      </c>
      <c r="W104" s="122">
        <v>199.75887300821003</v>
      </c>
      <c r="X104" s="122">
        <v>157.21521408984776</v>
      </c>
      <c r="Y104" s="122">
        <v>143.98886286720591</v>
      </c>
      <c r="DA104" s="130" t="s">
        <v>1634</v>
      </c>
    </row>
    <row r="105" spans="1:105" ht="12" customHeight="1" x14ac:dyDescent="0.25">
      <c r="A105" s="97" t="s">
        <v>134</v>
      </c>
      <c r="B105" s="98">
        <v>245.59605832163592</v>
      </c>
      <c r="C105" s="98">
        <v>269.48387307711238</v>
      </c>
      <c r="D105" s="98">
        <v>260.86572864651322</v>
      </c>
      <c r="E105" s="98">
        <v>282.34560583463571</v>
      </c>
      <c r="F105" s="98">
        <v>274.23995284547499</v>
      </c>
      <c r="G105" s="98">
        <v>289.13545700017312</v>
      </c>
      <c r="H105" s="98">
        <v>274.56399799942187</v>
      </c>
      <c r="I105" s="98">
        <v>251.70534740509791</v>
      </c>
      <c r="J105" s="98">
        <v>244.88017529466711</v>
      </c>
      <c r="K105" s="98">
        <v>229.7844824999942</v>
      </c>
      <c r="L105" s="98">
        <v>241.12952743189396</v>
      </c>
      <c r="M105" s="98">
        <v>197.62474906364423</v>
      </c>
      <c r="N105" s="98">
        <v>190.23715130566703</v>
      </c>
      <c r="O105" s="98">
        <v>184.13652672883353</v>
      </c>
      <c r="P105" s="98">
        <v>165.94362020909529</v>
      </c>
      <c r="Q105" s="98">
        <v>177.52626875060781</v>
      </c>
      <c r="R105" s="98">
        <v>199.10683137837208</v>
      </c>
      <c r="S105" s="98">
        <v>209.53002356636878</v>
      </c>
      <c r="T105" s="98">
        <v>198.2193125220308</v>
      </c>
      <c r="U105" s="98">
        <v>188.00486284723911</v>
      </c>
      <c r="V105" s="98">
        <v>197.77166916022628</v>
      </c>
      <c r="W105" s="98">
        <v>193.37749385763055</v>
      </c>
      <c r="X105" s="98">
        <v>150.44880204462839</v>
      </c>
      <c r="Y105" s="98">
        <v>134.73218275145911</v>
      </c>
      <c r="DA105" s="63" t="s">
        <v>1635</v>
      </c>
    </row>
    <row r="106" spans="1:105" ht="12" customHeight="1" x14ac:dyDescent="0.25">
      <c r="A106" s="97" t="s">
        <v>133</v>
      </c>
      <c r="B106" s="98">
        <v>0</v>
      </c>
      <c r="C106" s="98">
        <v>0</v>
      </c>
      <c r="D106" s="98">
        <v>0</v>
      </c>
      <c r="E106" s="98">
        <v>3.8534975047539936E-2</v>
      </c>
      <c r="F106" s="98">
        <v>4.1612612937702811E-2</v>
      </c>
      <c r="G106" s="98">
        <v>5.1131837163555627E-2</v>
      </c>
      <c r="H106" s="98">
        <v>5.7465196321606626E-2</v>
      </c>
      <c r="I106" s="98">
        <v>6.616949467490614E-2</v>
      </c>
      <c r="J106" s="98">
        <v>8.1607668690016635E-2</v>
      </c>
      <c r="K106" s="98">
        <v>0.10332435054191748</v>
      </c>
      <c r="L106" s="98">
        <v>0.15066140010098122</v>
      </c>
      <c r="M106" s="98">
        <v>0.13674635736763083</v>
      </c>
      <c r="N106" s="98">
        <v>0.15306159713630452</v>
      </c>
      <c r="O106" s="98">
        <v>0.164302707999984</v>
      </c>
      <c r="P106" s="98">
        <v>0.14960551628840915</v>
      </c>
      <c r="Q106" s="98">
        <v>0.16117180694728489</v>
      </c>
      <c r="R106" s="98">
        <v>0.1979205560448174</v>
      </c>
      <c r="S106" s="98">
        <v>0.21384104247753197</v>
      </c>
      <c r="T106" s="98">
        <v>0.20513827188148709</v>
      </c>
      <c r="U106" s="98">
        <v>0.19213703429450127</v>
      </c>
      <c r="V106" s="98">
        <v>0.2082418297286619</v>
      </c>
      <c r="W106" s="98">
        <v>0.22378577613751816</v>
      </c>
      <c r="X106" s="98">
        <v>0.17575035570630304</v>
      </c>
      <c r="Y106" s="98">
        <v>0.18244699836934347</v>
      </c>
      <c r="DA106" s="63" t="s">
        <v>1636</v>
      </c>
    </row>
    <row r="107" spans="1:105" ht="12" customHeight="1" x14ac:dyDescent="0.25">
      <c r="A107" s="100" t="s">
        <v>212</v>
      </c>
      <c r="B107" s="101">
        <v>0</v>
      </c>
      <c r="C107" s="101">
        <v>0</v>
      </c>
      <c r="D107" s="101">
        <v>0</v>
      </c>
      <c r="E107" s="101">
        <v>2.4427932510310488E-2</v>
      </c>
      <c r="F107" s="101">
        <v>2.6499821386606386E-2</v>
      </c>
      <c r="G107" s="101">
        <v>3.1732067180229792E-2</v>
      </c>
      <c r="H107" s="101">
        <v>3.6754122962631412E-2</v>
      </c>
      <c r="I107" s="101">
        <v>4.1729645059453861E-2</v>
      </c>
      <c r="J107" s="101">
        <v>5.0578987567641662E-2</v>
      </c>
      <c r="K107" s="101">
        <v>6.446139168366094E-2</v>
      </c>
      <c r="L107" s="101">
        <v>9.1895982306813284E-2</v>
      </c>
      <c r="M107" s="101">
        <v>7.6428278834973509E-2</v>
      </c>
      <c r="N107" s="101">
        <v>8.3358388816652182E-2</v>
      </c>
      <c r="O107" s="101">
        <v>8.7234791083098326E-2</v>
      </c>
      <c r="P107" s="101">
        <v>8.3505192932936026E-2</v>
      </c>
      <c r="Q107" s="101">
        <v>8.4974847911008108E-2</v>
      </c>
      <c r="R107" s="101">
        <v>0.10032735093114914</v>
      </c>
      <c r="S107" s="101">
        <v>0.11032062731264675</v>
      </c>
      <c r="T107" s="101">
        <v>0.10695201588990816</v>
      </c>
      <c r="U107" s="101">
        <v>9.914506527305636E-2</v>
      </c>
      <c r="V107" s="101">
        <v>0.11173228472695204</v>
      </c>
      <c r="W107" s="101">
        <v>0.10729348435392308</v>
      </c>
      <c r="X107" s="101">
        <v>8.8663072646737701E-2</v>
      </c>
      <c r="Y107" s="101">
        <v>8.0873388430036705E-2</v>
      </c>
      <c r="DA107" s="131" t="s">
        <v>1637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1.4107042537229449E-2</v>
      </c>
      <c r="F108" s="104">
        <v>1.5112791551096426E-2</v>
      </c>
      <c r="G108" s="104">
        <v>1.9399769983325838E-2</v>
      </c>
      <c r="H108" s="104">
        <v>2.0711073358975214E-2</v>
      </c>
      <c r="I108" s="104">
        <v>2.4439849615452276E-2</v>
      </c>
      <c r="J108" s="104">
        <v>3.1028681122374977E-2</v>
      </c>
      <c r="K108" s="104">
        <v>3.8862958858256538E-2</v>
      </c>
      <c r="L108" s="104">
        <v>5.8765417794167933E-2</v>
      </c>
      <c r="M108" s="104">
        <v>6.0318078532657318E-2</v>
      </c>
      <c r="N108" s="104">
        <v>6.9703208319652349E-2</v>
      </c>
      <c r="O108" s="104">
        <v>7.7067916916885679E-2</v>
      </c>
      <c r="P108" s="104">
        <v>6.6100323355473126E-2</v>
      </c>
      <c r="Q108" s="104">
        <v>7.6196959036276796E-2</v>
      </c>
      <c r="R108" s="104">
        <v>9.7593205113668258E-2</v>
      </c>
      <c r="S108" s="104">
        <v>0.10352041516488522</v>
      </c>
      <c r="T108" s="104">
        <v>9.8186255991578916E-2</v>
      </c>
      <c r="U108" s="104">
        <v>9.2991969021444909E-2</v>
      </c>
      <c r="V108" s="104">
        <v>9.6509545001709843E-2</v>
      </c>
      <c r="W108" s="104">
        <v>0.11649229178359509</v>
      </c>
      <c r="X108" s="104">
        <v>8.708728305956534E-2</v>
      </c>
      <c r="Y108" s="104">
        <v>0.10157360993930675</v>
      </c>
      <c r="DA108" s="132" t="s">
        <v>1638</v>
      </c>
    </row>
    <row r="109" spans="1:105" ht="12" customHeight="1" x14ac:dyDescent="0.25">
      <c r="A109" s="106" t="s">
        <v>122</v>
      </c>
      <c r="B109" s="101">
        <v>5.868624564208929</v>
      </c>
      <c r="C109" s="101">
        <v>6.2734296134853498</v>
      </c>
      <c r="D109" s="101">
        <v>5.7876244998012414</v>
      </c>
      <c r="E109" s="101">
        <v>6.222930680323131</v>
      </c>
      <c r="F109" s="101">
        <v>6.8438594890198381</v>
      </c>
      <c r="G109" s="101">
        <v>7.9846041948742714</v>
      </c>
      <c r="H109" s="101">
        <v>5.7549380336916798</v>
      </c>
      <c r="I109" s="101">
        <v>3.4967842569884064</v>
      </c>
      <c r="J109" s="101">
        <v>6.3487760570206717</v>
      </c>
      <c r="K109" s="101">
        <v>4.5313547619058152</v>
      </c>
      <c r="L109" s="101">
        <v>3.7373992812260086</v>
      </c>
      <c r="M109" s="101">
        <v>3.7602584987033403</v>
      </c>
      <c r="N109" s="101">
        <v>5.430901651526078</v>
      </c>
      <c r="O109" s="101">
        <v>4.3235914867234797</v>
      </c>
      <c r="P109" s="101">
        <v>4.3472594265228031</v>
      </c>
      <c r="Q109" s="101">
        <v>4.4154653296372244</v>
      </c>
      <c r="R109" s="101">
        <v>4.5187836344655521</v>
      </c>
      <c r="S109" s="101">
        <v>4.9162163823807887</v>
      </c>
      <c r="T109" s="101">
        <v>4.8573188202405344</v>
      </c>
      <c r="U109" s="101">
        <v>4.696844383007571</v>
      </c>
      <c r="V109" s="101">
        <v>5.099294781757485</v>
      </c>
      <c r="W109" s="101">
        <v>5.5391379003816796</v>
      </c>
      <c r="X109" s="101">
        <v>5.771404698895954</v>
      </c>
      <c r="Y109" s="101">
        <v>7.8342070123181742</v>
      </c>
      <c r="DA109" s="131" t="s">
        <v>1639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0.1261471324974528</v>
      </c>
      <c r="F110" s="104">
        <v>0.1448469944375658</v>
      </c>
      <c r="G110" s="104">
        <v>0.17291409199147206</v>
      </c>
      <c r="H110" s="104">
        <v>0.17637177073373761</v>
      </c>
      <c r="I110" s="104">
        <v>4.5178567744500311E-2</v>
      </c>
      <c r="J110" s="104">
        <v>0.26146377202447557</v>
      </c>
      <c r="K110" s="104">
        <v>0.23675941311111065</v>
      </c>
      <c r="L110" s="104">
        <v>0.22559863225261353</v>
      </c>
      <c r="M110" s="104">
        <v>0.24761451610309992</v>
      </c>
      <c r="N110" s="104">
        <v>0.40336871429859056</v>
      </c>
      <c r="O110" s="104">
        <v>0.35778354167957566</v>
      </c>
      <c r="P110" s="104">
        <v>0.38077304904152331</v>
      </c>
      <c r="Q110" s="104">
        <v>0.39828312609695837</v>
      </c>
      <c r="R110" s="104">
        <v>0.44811441383239448</v>
      </c>
      <c r="S110" s="104">
        <v>0.50166519489119032</v>
      </c>
      <c r="T110" s="104">
        <v>0.5184169247518372</v>
      </c>
      <c r="U110" s="104">
        <v>0.50955250825371634</v>
      </c>
      <c r="V110" s="104">
        <v>0.56538829624044395</v>
      </c>
      <c r="W110" s="104">
        <v>0.61845547406026979</v>
      </c>
      <c r="X110" s="104">
        <v>0.81925699061711099</v>
      </c>
      <c r="Y110" s="104">
        <v>1.2400261050592589</v>
      </c>
      <c r="DA110" s="132" t="s">
        <v>1640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7.6967207827314754E-2</v>
      </c>
      <c r="F111" s="98">
        <v>8.8846753306314918E-2</v>
      </c>
      <c r="G111" s="98">
        <v>0.1032745242747229</v>
      </c>
      <c r="H111" s="98">
        <v>0.10898042230057528</v>
      </c>
      <c r="I111" s="98">
        <v>2.7552837211639918E-2</v>
      </c>
      <c r="J111" s="98">
        <v>0.15659796791325603</v>
      </c>
      <c r="K111" s="98">
        <v>0.14353115812063269</v>
      </c>
      <c r="L111" s="98">
        <v>0.13437045839522954</v>
      </c>
      <c r="M111" s="98">
        <v>0.13502097341059238</v>
      </c>
      <c r="N111" s="98">
        <v>0.2139390653068754</v>
      </c>
      <c r="O111" s="98">
        <v>0.18572325771789996</v>
      </c>
      <c r="P111" s="98">
        <v>0.20764882250750605</v>
      </c>
      <c r="Q111" s="98">
        <v>0.20431954143294487</v>
      </c>
      <c r="R111" s="98">
        <v>0.22093117190788394</v>
      </c>
      <c r="S111" s="98">
        <v>0.25284503779044332</v>
      </c>
      <c r="T111" s="98">
        <v>0.26460882202990071</v>
      </c>
      <c r="U111" s="98">
        <v>0.25702882305238256</v>
      </c>
      <c r="V111" s="98">
        <v>0.29592411671655</v>
      </c>
      <c r="W111" s="98">
        <v>0.29092529390937172</v>
      </c>
      <c r="X111" s="98">
        <v>0.40476869715775643</v>
      </c>
      <c r="Y111" s="98">
        <v>0.53913049311263883</v>
      </c>
      <c r="DA111" s="63" t="s">
        <v>1641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4.9179924670138028E-2</v>
      </c>
      <c r="F112" s="98">
        <v>5.6000241131250877E-2</v>
      </c>
      <c r="G112" s="98">
        <v>6.9639567716749173E-2</v>
      </c>
      <c r="H112" s="98">
        <v>6.7391348433162315E-2</v>
      </c>
      <c r="I112" s="98">
        <v>1.7625730532860394E-2</v>
      </c>
      <c r="J112" s="98">
        <v>0.10486580411121954</v>
      </c>
      <c r="K112" s="98">
        <v>9.322825499047796E-2</v>
      </c>
      <c r="L112" s="98">
        <v>9.1228173857383993E-2</v>
      </c>
      <c r="M112" s="98">
        <v>0.11259354269250754</v>
      </c>
      <c r="N112" s="98">
        <v>0.18942964899171516</v>
      </c>
      <c r="O112" s="98">
        <v>0.17206028396167569</v>
      </c>
      <c r="P112" s="98">
        <v>0.17312422653401727</v>
      </c>
      <c r="Q112" s="98">
        <v>0.19396358466401353</v>
      </c>
      <c r="R112" s="98">
        <v>0.22718324192451056</v>
      </c>
      <c r="S112" s="98">
        <v>0.24882015710074704</v>
      </c>
      <c r="T112" s="98">
        <v>0.25380810272193649</v>
      </c>
      <c r="U112" s="98">
        <v>0.25252368520133378</v>
      </c>
      <c r="V112" s="98">
        <v>0.2694641795238939</v>
      </c>
      <c r="W112" s="98">
        <v>0.32753018015089808</v>
      </c>
      <c r="X112" s="98">
        <v>0.41448829345935451</v>
      </c>
      <c r="Y112" s="98">
        <v>0.7008956119466202</v>
      </c>
      <c r="DA112" s="63" t="s">
        <v>1642</v>
      </c>
    </row>
    <row r="113" spans="1:105" ht="12" customHeight="1" x14ac:dyDescent="0.25">
      <c r="A113" s="121" t="s">
        <v>54</v>
      </c>
      <c r="B113" s="122">
        <v>105.18905689639215</v>
      </c>
      <c r="C113" s="122">
        <v>113.5046960329522</v>
      </c>
      <c r="D113" s="122">
        <v>110.05805602998019</v>
      </c>
      <c r="E113" s="122">
        <v>120.98258675014685</v>
      </c>
      <c r="F113" s="122">
        <v>121.57659998640801</v>
      </c>
      <c r="G113" s="122">
        <v>126.92488219676773</v>
      </c>
      <c r="H113" s="122">
        <v>129.46165177491966</v>
      </c>
      <c r="I113" s="122">
        <v>109.67807264838781</v>
      </c>
      <c r="J113" s="122">
        <v>116.60472396212097</v>
      </c>
      <c r="K113" s="122">
        <v>120.44271999026128</v>
      </c>
      <c r="L113" s="122">
        <v>131.94365413806023</v>
      </c>
      <c r="M113" s="122">
        <v>108.12256677540388</v>
      </c>
      <c r="N113" s="122">
        <v>115.7300894706155</v>
      </c>
      <c r="O113" s="122">
        <v>115.82043621441073</v>
      </c>
      <c r="P113" s="122">
        <v>91.096960457562417</v>
      </c>
      <c r="Q113" s="122">
        <v>104.63127531317132</v>
      </c>
      <c r="R113" s="122">
        <v>115.96886500733356</v>
      </c>
      <c r="S113" s="122">
        <v>116.67994795123693</v>
      </c>
      <c r="T113" s="122">
        <v>108.6130584104838</v>
      </c>
      <c r="U113" s="122">
        <v>103.31846857955279</v>
      </c>
      <c r="V113" s="122">
        <v>112.68771751470136</v>
      </c>
      <c r="W113" s="122">
        <v>136.85912831592671</v>
      </c>
      <c r="X113" s="122">
        <v>96.151377136284893</v>
      </c>
      <c r="Y113" s="122">
        <v>102.15827109339925</v>
      </c>
      <c r="DA113" s="130" t="s">
        <v>1643</v>
      </c>
    </row>
    <row r="114" spans="1:105" ht="12" customHeight="1" x14ac:dyDescent="0.25">
      <c r="A114" s="97" t="s">
        <v>175</v>
      </c>
      <c r="B114" s="98">
        <v>98.759874670901397</v>
      </c>
      <c r="C114" s="98">
        <v>107.04173176263764</v>
      </c>
      <c r="D114" s="98">
        <v>104.48751689453947</v>
      </c>
      <c r="E114" s="98">
        <v>115.78995807782211</v>
      </c>
      <c r="F114" s="98">
        <v>117.05046136791003</v>
      </c>
      <c r="G114" s="98">
        <v>122.62452829932947</v>
      </c>
      <c r="H114" s="98">
        <v>126.49788230699212</v>
      </c>
      <c r="I114" s="98">
        <v>108.17150363658416</v>
      </c>
      <c r="J114" s="98">
        <v>113.78319646348299</v>
      </c>
      <c r="K114" s="98">
        <v>118.25883119078101</v>
      </c>
      <c r="L114" s="98">
        <v>130.08865813991633</v>
      </c>
      <c r="M114" s="98">
        <v>106.30455938409273</v>
      </c>
      <c r="N114" s="98">
        <v>112.79455097090707</v>
      </c>
      <c r="O114" s="98">
        <v>113.38563443520798</v>
      </c>
      <c r="P114" s="98">
        <v>89.063131481593658</v>
      </c>
      <c r="Q114" s="98">
        <v>102.37787977932152</v>
      </c>
      <c r="R114" s="98">
        <v>113.6196767864638</v>
      </c>
      <c r="S114" s="98">
        <v>114.29234263507455</v>
      </c>
      <c r="T114" s="98">
        <v>106.36832605184483</v>
      </c>
      <c r="U114" s="98">
        <v>101.17331599722385</v>
      </c>
      <c r="V114" s="98">
        <v>110.27065709629959</v>
      </c>
      <c r="W114" s="98">
        <v>133.35427638459629</v>
      </c>
      <c r="X114" s="98">
        <v>92.552892156536515</v>
      </c>
      <c r="Y114" s="98">
        <v>96.595991361010633</v>
      </c>
      <c r="DA114" s="63" t="s">
        <v>1644</v>
      </c>
    </row>
    <row r="115" spans="1:105" ht="12" customHeight="1" x14ac:dyDescent="0.25">
      <c r="A115" s="109" t="s">
        <v>120</v>
      </c>
      <c r="B115" s="33">
        <v>6.4291822254907416</v>
      </c>
      <c r="C115" s="33">
        <v>6.4629642703145578</v>
      </c>
      <c r="D115" s="33">
        <v>5.5705391354407219</v>
      </c>
      <c r="E115" s="33">
        <v>5.1926286723247497</v>
      </c>
      <c r="F115" s="33">
        <v>4.5261386184979795</v>
      </c>
      <c r="G115" s="33">
        <v>4.3003538974382609</v>
      </c>
      <c r="H115" s="33">
        <v>2.9637694679275457</v>
      </c>
      <c r="I115" s="33">
        <v>1.5065690118036517</v>
      </c>
      <c r="J115" s="33">
        <v>2.8215274986379821</v>
      </c>
      <c r="K115" s="33">
        <v>2.1838887994802754</v>
      </c>
      <c r="L115" s="33">
        <v>1.8549959981438797</v>
      </c>
      <c r="M115" s="33">
        <v>1.8180073913111543</v>
      </c>
      <c r="N115" s="33">
        <v>2.9355384997084215</v>
      </c>
      <c r="O115" s="33">
        <v>2.4348017792027621</v>
      </c>
      <c r="P115" s="33">
        <v>2.0338289759687629</v>
      </c>
      <c r="Q115" s="33">
        <v>2.2533955338498037</v>
      </c>
      <c r="R115" s="33">
        <v>2.3491882208697672</v>
      </c>
      <c r="S115" s="33">
        <v>2.3876053161623738</v>
      </c>
      <c r="T115" s="33">
        <v>2.2447323586389683</v>
      </c>
      <c r="U115" s="33">
        <v>2.1451525823289357</v>
      </c>
      <c r="V115" s="33">
        <v>2.4170604184017694</v>
      </c>
      <c r="W115" s="33">
        <v>3.5048519313304278</v>
      </c>
      <c r="X115" s="33">
        <v>3.5984849797483753</v>
      </c>
      <c r="Y115" s="33">
        <v>5.5622797323886166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975.74573540801873</v>
      </c>
      <c r="C117" s="117">
        <f t="shared" si="19"/>
        <v>1139.6964833338432</v>
      </c>
      <c r="D117" s="117">
        <f t="shared" si="19"/>
        <v>1078.3839659136975</v>
      </c>
      <c r="E117" s="117">
        <f t="shared" si="19"/>
        <v>1173.9025028207473</v>
      </c>
      <c r="F117" s="117">
        <f t="shared" si="19"/>
        <v>1160.3799683701125</v>
      </c>
      <c r="G117" s="117">
        <f t="shared" si="19"/>
        <v>1153.206654780879</v>
      </c>
      <c r="H117" s="117">
        <f t="shared" si="19"/>
        <v>1142.6884786066119</v>
      </c>
      <c r="I117" s="117">
        <f t="shared" si="19"/>
        <v>1028.361429281777</v>
      </c>
      <c r="J117" s="117">
        <f t="shared" si="19"/>
        <v>1050.3353038149908</v>
      </c>
      <c r="K117" s="117">
        <f t="shared" si="19"/>
        <v>1068.0211835986263</v>
      </c>
      <c r="L117" s="117">
        <f t="shared" si="19"/>
        <v>1252.5457990976097</v>
      </c>
      <c r="M117" s="117">
        <f t="shared" si="19"/>
        <v>1070.5203261531526</v>
      </c>
      <c r="N117" s="117">
        <f t="shared" si="19"/>
        <v>1109.2049441450747</v>
      </c>
      <c r="O117" s="117">
        <f t="shared" si="19"/>
        <v>1138.4534005605319</v>
      </c>
      <c r="P117" s="117">
        <f t="shared" si="19"/>
        <v>931.84868872433242</v>
      </c>
      <c r="Q117" s="117">
        <f t="shared" si="19"/>
        <v>1037.3433523917777</v>
      </c>
      <c r="R117" s="117">
        <f t="shared" ref="R117:V117" si="20">R118+R121+R123+R132</f>
        <v>1188.9773134400493</v>
      </c>
      <c r="S117" s="117">
        <f t="shared" si="20"/>
        <v>1234.262014952039</v>
      </c>
      <c r="T117" s="117">
        <f t="shared" si="20"/>
        <v>1190.0851789793928</v>
      </c>
      <c r="U117" s="117">
        <f t="shared" si="20"/>
        <v>1167.6932739810786</v>
      </c>
      <c r="V117" s="117">
        <f t="shared" si="20"/>
        <v>1236.0419328914286</v>
      </c>
      <c r="W117" s="117">
        <f t="shared" ref="W117:Y117" si="21">W118+W121+W123+W132</f>
        <v>1415.6671336708098</v>
      </c>
      <c r="X117" s="117">
        <f t="shared" si="21"/>
        <v>1153.9494288926667</v>
      </c>
      <c r="Y117" s="117">
        <f t="shared" si="21"/>
        <v>1056.836635514697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792.15182838381031</v>
      </c>
      <c r="C118" s="122">
        <f t="shared" si="22"/>
        <v>938.19421494180415</v>
      </c>
      <c r="D118" s="122">
        <f t="shared" si="22"/>
        <v>882.06655957028386</v>
      </c>
      <c r="E118" s="122">
        <f t="shared" si="22"/>
        <v>958.50571269258398</v>
      </c>
      <c r="F118" s="122">
        <f t="shared" si="22"/>
        <v>946.79053392735057</v>
      </c>
      <c r="G118" s="122">
        <f t="shared" si="22"/>
        <v>926.47133815979578</v>
      </c>
      <c r="H118" s="122">
        <f t="shared" si="22"/>
        <v>921.83884871285329</v>
      </c>
      <c r="I118" s="122">
        <f t="shared" si="22"/>
        <v>830.87386618852668</v>
      </c>
      <c r="J118" s="122">
        <f t="shared" si="22"/>
        <v>848.43694613246544</v>
      </c>
      <c r="K118" s="122">
        <f t="shared" si="22"/>
        <v>871.05696468958388</v>
      </c>
      <c r="L118" s="122">
        <f t="shared" si="22"/>
        <v>1040.6553330349107</v>
      </c>
      <c r="M118" s="122">
        <f t="shared" si="22"/>
        <v>893.85508708373663</v>
      </c>
      <c r="N118" s="122">
        <f t="shared" si="22"/>
        <v>927.93185869179672</v>
      </c>
      <c r="O118" s="122">
        <f t="shared" si="22"/>
        <v>958.19484053054032</v>
      </c>
      <c r="P118" s="122">
        <f t="shared" si="22"/>
        <v>775.70776319456309</v>
      </c>
      <c r="Q118" s="122">
        <f t="shared" si="22"/>
        <v>862.28791652797304</v>
      </c>
      <c r="R118" s="122">
        <f t="shared" ref="R118:V118" si="23">SUM(R119:R120)</f>
        <v>989.92967355992266</v>
      </c>
      <c r="S118" s="122">
        <f t="shared" si="23"/>
        <v>1023.0129881569788</v>
      </c>
      <c r="T118" s="122">
        <f t="shared" si="23"/>
        <v>985.62996141274016</v>
      </c>
      <c r="U118" s="122">
        <f t="shared" si="23"/>
        <v>969.13028370942061</v>
      </c>
      <c r="V118" s="122">
        <f t="shared" si="23"/>
        <v>1021.554824222639</v>
      </c>
      <c r="W118" s="122">
        <f t="shared" ref="W118:Y118" si="24">SUM(W119:W120)</f>
        <v>1185.0676704831619</v>
      </c>
      <c r="X118" s="122">
        <f t="shared" si="24"/>
        <v>975.02006941864647</v>
      </c>
      <c r="Y118" s="122">
        <f t="shared" si="24"/>
        <v>881.2702572596379</v>
      </c>
      <c r="DA118" s="130" t="s">
        <v>1797</v>
      </c>
    </row>
    <row r="119" spans="1:105" ht="12" customHeight="1" x14ac:dyDescent="0.25">
      <c r="A119" s="97" t="s">
        <v>212</v>
      </c>
      <c r="B119" s="98">
        <v>775.36341783172259</v>
      </c>
      <c r="C119" s="98">
        <v>918.52861585875587</v>
      </c>
      <c r="D119" s="98">
        <v>864.18191836453343</v>
      </c>
      <c r="E119" s="98">
        <v>939.27281999287311</v>
      </c>
      <c r="F119" s="98">
        <v>928.20415326911495</v>
      </c>
      <c r="G119" s="98">
        <v>908.62396848348635</v>
      </c>
      <c r="H119" s="98">
        <v>904.20377294399395</v>
      </c>
      <c r="I119" s="98">
        <v>815.63235680457421</v>
      </c>
      <c r="J119" s="98">
        <v>833.06120837862704</v>
      </c>
      <c r="K119" s="98">
        <v>855.38146900514812</v>
      </c>
      <c r="L119" s="98">
        <v>1021.6131629203273</v>
      </c>
      <c r="M119" s="98">
        <v>878.40249215539586</v>
      </c>
      <c r="N119" s="98">
        <v>911.75493413901643</v>
      </c>
      <c r="O119" s="98">
        <v>941.52300218365076</v>
      </c>
      <c r="P119" s="98">
        <v>762.78412049072983</v>
      </c>
      <c r="Q119" s="98">
        <v>847.76285666331921</v>
      </c>
      <c r="R119" s="98">
        <v>973.13607720864513</v>
      </c>
      <c r="S119" s="98">
        <v>1005.6168115843279</v>
      </c>
      <c r="T119" s="98">
        <v>969.02339003563077</v>
      </c>
      <c r="U119" s="98">
        <v>952.72640531797424</v>
      </c>
      <c r="V119" s="98">
        <v>1004.1968709045757</v>
      </c>
      <c r="W119" s="98">
        <v>1165.0552341535711</v>
      </c>
      <c r="X119" s="98">
        <v>958.80573767573526</v>
      </c>
      <c r="Y119" s="98">
        <v>866.81559662945529</v>
      </c>
      <c r="DA119" s="63" t="s">
        <v>1798</v>
      </c>
    </row>
    <row r="120" spans="1:105" ht="12" customHeight="1" x14ac:dyDescent="0.25">
      <c r="A120" s="97" t="s">
        <v>53</v>
      </c>
      <c r="B120" s="98">
        <v>16.788410552087708</v>
      </c>
      <c r="C120" s="98">
        <v>19.665599083048239</v>
      </c>
      <c r="D120" s="98">
        <v>17.884641205750469</v>
      </c>
      <c r="E120" s="98">
        <v>19.232892699710916</v>
      </c>
      <c r="F120" s="98">
        <v>18.586380658235626</v>
      </c>
      <c r="G120" s="98">
        <v>17.847369676309462</v>
      </c>
      <c r="H120" s="98">
        <v>17.635075768859341</v>
      </c>
      <c r="I120" s="98">
        <v>15.241509383952415</v>
      </c>
      <c r="J120" s="98">
        <v>15.375737753838338</v>
      </c>
      <c r="K120" s="98">
        <v>15.675495684435802</v>
      </c>
      <c r="L120" s="98">
        <v>19.042170114583239</v>
      </c>
      <c r="M120" s="98">
        <v>15.452594928340782</v>
      </c>
      <c r="N120" s="98">
        <v>16.176924552780306</v>
      </c>
      <c r="O120" s="98">
        <v>16.671838346889601</v>
      </c>
      <c r="P120" s="98">
        <v>12.923642703833254</v>
      </c>
      <c r="Q120" s="98">
        <v>14.525059864653867</v>
      </c>
      <c r="R120" s="98">
        <v>16.79359635127755</v>
      </c>
      <c r="S120" s="98">
        <v>17.396176572650866</v>
      </c>
      <c r="T120" s="98">
        <v>16.606571377109415</v>
      </c>
      <c r="U120" s="98">
        <v>16.403878391446362</v>
      </c>
      <c r="V120" s="98">
        <v>17.357953318063288</v>
      </c>
      <c r="W120" s="98">
        <v>20.012436329590891</v>
      </c>
      <c r="X120" s="98">
        <v>16.214331742911259</v>
      </c>
      <c r="Y120" s="98">
        <v>14.45466063018258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0.36258791127402223</v>
      </c>
      <c r="C121" s="122">
        <f t="shared" si="25"/>
        <v>0.3209733552458236</v>
      </c>
      <c r="D121" s="122">
        <f t="shared" si="25"/>
        <v>0.31670718082325922</v>
      </c>
      <c r="E121" s="122">
        <f t="shared" si="25"/>
        <v>0.44305619220459874</v>
      </c>
      <c r="F121" s="122">
        <f t="shared" si="25"/>
        <v>0.4085211667636674</v>
      </c>
      <c r="G121" s="122">
        <f t="shared" si="25"/>
        <v>0.48757451537866142</v>
      </c>
      <c r="H121" s="122">
        <f t="shared" si="25"/>
        <v>0.60515931204576268</v>
      </c>
      <c r="I121" s="122">
        <f t="shared" si="25"/>
        <v>0.59822091919911446</v>
      </c>
      <c r="J121" s="122">
        <f t="shared" si="25"/>
        <v>0.59754659065220295</v>
      </c>
      <c r="K121" s="122">
        <f t="shared" si="25"/>
        <v>0.65746605469365671</v>
      </c>
      <c r="L121" s="122">
        <f t="shared" si="25"/>
        <v>0.83558664065524746</v>
      </c>
      <c r="M121" s="122">
        <f t="shared" si="25"/>
        <v>0.89726237492506755</v>
      </c>
      <c r="N121" s="122">
        <f t="shared" si="25"/>
        <v>1.0771285051329367</v>
      </c>
      <c r="O121" s="122">
        <f t="shared" si="25"/>
        <v>1.4940162423582632</v>
      </c>
      <c r="P121" s="122">
        <f t="shared" si="25"/>
        <v>1.3913950923122413</v>
      </c>
      <c r="Q121" s="122">
        <f t="shared" si="25"/>
        <v>3.0469875923350154</v>
      </c>
      <c r="R121" s="122">
        <f t="shared" si="25"/>
        <v>3.3959600913305641</v>
      </c>
      <c r="S121" s="122">
        <f t="shared" si="25"/>
        <v>3.7703320341049253</v>
      </c>
      <c r="T121" s="122">
        <f t="shared" si="25"/>
        <v>5.0293253132063311</v>
      </c>
      <c r="U121" s="122">
        <f t="shared" si="25"/>
        <v>5.3158259633134097</v>
      </c>
      <c r="V121" s="122">
        <f t="shared" si="25"/>
        <v>4.7939292314220339</v>
      </c>
      <c r="W121" s="122">
        <f t="shared" si="25"/>
        <v>5.4052482992865194</v>
      </c>
      <c r="X121" s="122">
        <f t="shared" si="25"/>
        <v>6.2252767415711387</v>
      </c>
      <c r="Y121" s="122">
        <f t="shared" si="25"/>
        <v>5.6760028027172265</v>
      </c>
      <c r="DA121" s="130" t="s">
        <v>1800</v>
      </c>
    </row>
    <row r="122" spans="1:105" ht="12" customHeight="1" x14ac:dyDescent="0.25">
      <c r="A122" s="97" t="s">
        <v>53</v>
      </c>
      <c r="B122" s="98">
        <v>0.36258791127402223</v>
      </c>
      <c r="C122" s="98">
        <v>0.3209733552458236</v>
      </c>
      <c r="D122" s="98">
        <v>0.31670718082325922</v>
      </c>
      <c r="E122" s="98">
        <v>0.44305619220459874</v>
      </c>
      <c r="F122" s="98">
        <v>0.4085211667636674</v>
      </c>
      <c r="G122" s="98">
        <v>0.48757451537866142</v>
      </c>
      <c r="H122" s="98">
        <v>0.60515931204576268</v>
      </c>
      <c r="I122" s="98">
        <v>0.59822091919911446</v>
      </c>
      <c r="J122" s="98">
        <v>0.59754659065220295</v>
      </c>
      <c r="K122" s="98">
        <v>0.65746605469365671</v>
      </c>
      <c r="L122" s="98">
        <v>0.83558664065524746</v>
      </c>
      <c r="M122" s="98">
        <v>0.89726237492506755</v>
      </c>
      <c r="N122" s="98">
        <v>1.0771285051329367</v>
      </c>
      <c r="O122" s="98">
        <v>1.4940162423582632</v>
      </c>
      <c r="P122" s="98">
        <v>1.3913950923122413</v>
      </c>
      <c r="Q122" s="98">
        <v>3.0469875923350154</v>
      </c>
      <c r="R122" s="98">
        <v>3.3959600913305641</v>
      </c>
      <c r="S122" s="98">
        <v>3.7703320341049253</v>
      </c>
      <c r="T122" s="98">
        <v>5.0293253132063311</v>
      </c>
      <c r="U122" s="98">
        <v>5.3158259633134097</v>
      </c>
      <c r="V122" s="98">
        <v>4.7939292314220339</v>
      </c>
      <c r="W122" s="98">
        <v>5.4052482992865194</v>
      </c>
      <c r="X122" s="98">
        <v>6.2252767415711387</v>
      </c>
      <c r="Y122" s="98">
        <v>5.6760028027172265</v>
      </c>
      <c r="DA122" s="63" t="s">
        <v>1801</v>
      </c>
    </row>
    <row r="123" spans="1:105" ht="12" customHeight="1" x14ac:dyDescent="0.25">
      <c r="A123" s="121" t="s">
        <v>55</v>
      </c>
      <c r="B123" s="122">
        <v>122.96421108572305</v>
      </c>
      <c r="C123" s="122">
        <v>136.09523238440309</v>
      </c>
      <c r="D123" s="122">
        <v>132.87649824405133</v>
      </c>
      <c r="E123" s="122">
        <v>145.5585096885296</v>
      </c>
      <c r="F123" s="122">
        <v>143.398130400555</v>
      </c>
      <c r="G123" s="122">
        <v>153.28474988250272</v>
      </c>
      <c r="H123" s="122">
        <v>145.86379738306064</v>
      </c>
      <c r="I123" s="122">
        <v>133.95975504851762</v>
      </c>
      <c r="J123" s="122">
        <v>134.1220505252582</v>
      </c>
      <c r="K123" s="122">
        <v>126.95319987499337</v>
      </c>
      <c r="L123" s="122">
        <v>135.0675742616198</v>
      </c>
      <c r="M123" s="122">
        <v>113.36820728978481</v>
      </c>
      <c r="N123" s="122">
        <v>113.1444562733255</v>
      </c>
      <c r="O123" s="122">
        <v>111.67146412325303</v>
      </c>
      <c r="P123" s="122">
        <v>101.92511340306422</v>
      </c>
      <c r="Q123" s="122">
        <v>111.27889440377986</v>
      </c>
      <c r="R123" s="122">
        <v>128.17151520271725</v>
      </c>
      <c r="S123" s="122">
        <v>139.23910770054624</v>
      </c>
      <c r="T123" s="122">
        <v>135.48656739963445</v>
      </c>
      <c r="U123" s="122">
        <v>131.94171114137771</v>
      </c>
      <c r="V123" s="122">
        <v>142.21801645159957</v>
      </c>
      <c r="W123" s="122">
        <v>142.41844515153917</v>
      </c>
      <c r="X123" s="122">
        <v>113.89270479782793</v>
      </c>
      <c r="Y123" s="122">
        <v>106.46723721003171</v>
      </c>
      <c r="DA123" s="130" t="s">
        <v>1802</v>
      </c>
    </row>
    <row r="124" spans="1:105" ht="12" customHeight="1" x14ac:dyDescent="0.25">
      <c r="A124" s="97" t="s">
        <v>134</v>
      </c>
      <c r="B124" s="98">
        <v>119.51194097551394</v>
      </c>
      <c r="C124" s="98">
        <v>132.38136318182865</v>
      </c>
      <c r="D124" s="98">
        <v>129.43981816535447</v>
      </c>
      <c r="E124" s="98">
        <v>141.71494353035652</v>
      </c>
      <c r="F124" s="98">
        <v>139.13531201747853</v>
      </c>
      <c r="G124" s="98">
        <v>148.26924310544351</v>
      </c>
      <c r="H124" s="98">
        <v>142.17017079191965</v>
      </c>
      <c r="I124" s="98">
        <v>131.73578523555102</v>
      </c>
      <c r="J124" s="98">
        <v>129.95185629804718</v>
      </c>
      <c r="K124" s="98">
        <v>123.89879259334154</v>
      </c>
      <c r="L124" s="98">
        <v>132.47102699180786</v>
      </c>
      <c r="M124" s="98">
        <v>110.7376755819635</v>
      </c>
      <c r="N124" s="98">
        <v>109.29628340522233</v>
      </c>
      <c r="O124" s="98">
        <v>108.53072767693023</v>
      </c>
      <c r="P124" s="98">
        <v>98.748843755998038</v>
      </c>
      <c r="Q124" s="98">
        <v>107.97093644179749</v>
      </c>
      <c r="R124" s="98">
        <v>124.62261048047547</v>
      </c>
      <c r="S124" s="98">
        <v>135.33561082761227</v>
      </c>
      <c r="T124" s="98">
        <v>131.56905765835711</v>
      </c>
      <c r="U124" s="98">
        <v>128.07355803147632</v>
      </c>
      <c r="V124" s="98">
        <v>137.89497868202065</v>
      </c>
      <c r="W124" s="98">
        <v>137.63881976616273</v>
      </c>
      <c r="X124" s="98">
        <v>108.74027181501394</v>
      </c>
      <c r="Y124" s="98">
        <v>99.208751138350266</v>
      </c>
      <c r="DA124" s="63" t="s">
        <v>1803</v>
      </c>
    </row>
    <row r="125" spans="1:105" ht="12" customHeight="1" x14ac:dyDescent="0.25">
      <c r="A125" s="97" t="s">
        <v>133</v>
      </c>
      <c r="B125" s="98">
        <v>0</v>
      </c>
      <c r="C125" s="98">
        <v>0</v>
      </c>
      <c r="D125" s="98">
        <v>0</v>
      </c>
      <c r="E125" s="98">
        <v>2.7573330114009378E-2</v>
      </c>
      <c r="F125" s="98">
        <v>2.9739584801339862E-2</v>
      </c>
      <c r="G125" s="98">
        <v>3.6975136629964565E-2</v>
      </c>
      <c r="H125" s="98">
        <v>4.1154867982627262E-2</v>
      </c>
      <c r="I125" s="98">
        <v>4.7832544568380528E-2</v>
      </c>
      <c r="J125" s="98">
        <v>5.9674328142835048E-2</v>
      </c>
      <c r="K125" s="98">
        <v>7.5869031696033207E-2</v>
      </c>
      <c r="L125" s="98">
        <v>0.11239474731286908</v>
      </c>
      <c r="M125" s="98">
        <v>0.10521032218646473</v>
      </c>
      <c r="N125" s="98">
        <v>0.11925347629194488</v>
      </c>
      <c r="O125" s="98">
        <v>0.12957745177248972</v>
      </c>
      <c r="P125" s="98">
        <v>0.11645661826851483</v>
      </c>
      <c r="Q125" s="98">
        <v>0.12814562928509543</v>
      </c>
      <c r="R125" s="98">
        <v>0.16101218615062696</v>
      </c>
      <c r="S125" s="98">
        <v>0.17453466275801591</v>
      </c>
      <c r="T125" s="98">
        <v>0.16831857398939448</v>
      </c>
      <c r="U125" s="98">
        <v>0.15922951950244707</v>
      </c>
      <c r="V125" s="98">
        <v>0.17268333683559781</v>
      </c>
      <c r="W125" s="98">
        <v>0.19223423692482125</v>
      </c>
      <c r="X125" s="98">
        <v>0.15060491752679644</v>
      </c>
      <c r="Y125" s="98">
        <v>0.16165878547998805</v>
      </c>
      <c r="DA125" s="63" t="s">
        <v>1804</v>
      </c>
    </row>
    <row r="126" spans="1:105" ht="12" customHeight="1" x14ac:dyDescent="0.25">
      <c r="A126" s="100" t="s">
        <v>212</v>
      </c>
      <c r="B126" s="101">
        <v>0</v>
      </c>
      <c r="C126" s="101">
        <v>0</v>
      </c>
      <c r="D126" s="101">
        <v>0</v>
      </c>
      <c r="E126" s="101">
        <v>1.346628757677993E-2</v>
      </c>
      <c r="F126" s="101">
        <v>1.4626793250243434E-2</v>
      </c>
      <c r="G126" s="101">
        <v>1.7575366646638727E-2</v>
      </c>
      <c r="H126" s="101">
        <v>2.0443794623652048E-2</v>
      </c>
      <c r="I126" s="101">
        <v>2.3392694952928249E-2</v>
      </c>
      <c r="J126" s="101">
        <v>2.8645647020460074E-2</v>
      </c>
      <c r="K126" s="101">
        <v>3.7006072837776662E-2</v>
      </c>
      <c r="L126" s="101">
        <v>5.3629329518701155E-2</v>
      </c>
      <c r="M126" s="101">
        <v>4.4892243653807416E-2</v>
      </c>
      <c r="N126" s="101">
        <v>4.9550267972292526E-2</v>
      </c>
      <c r="O126" s="101">
        <v>5.2509534855604036E-2</v>
      </c>
      <c r="P126" s="101">
        <v>5.0356294913041701E-2</v>
      </c>
      <c r="Q126" s="101">
        <v>5.1948670248818621E-2</v>
      </c>
      <c r="R126" s="101">
        <v>6.3418981036958713E-2</v>
      </c>
      <c r="S126" s="101">
        <v>7.1014247593130686E-2</v>
      </c>
      <c r="T126" s="101">
        <v>7.013231799781558E-2</v>
      </c>
      <c r="U126" s="101">
        <v>6.6237550481002161E-2</v>
      </c>
      <c r="V126" s="101">
        <v>7.6173791833887963E-2</v>
      </c>
      <c r="W126" s="101">
        <v>7.5741945141226161E-2</v>
      </c>
      <c r="X126" s="101">
        <v>6.3517634467231118E-2</v>
      </c>
      <c r="Y126" s="101">
        <v>6.0085175540681289E-2</v>
      </c>
      <c r="DA126" s="131" t="s">
        <v>1805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1.4107042537229449E-2</v>
      </c>
      <c r="F127" s="104">
        <v>1.5112791551096426E-2</v>
      </c>
      <c r="G127" s="104">
        <v>1.9399769983325838E-2</v>
      </c>
      <c r="H127" s="104">
        <v>2.0711073358975214E-2</v>
      </c>
      <c r="I127" s="104">
        <v>2.4439849615452276E-2</v>
      </c>
      <c r="J127" s="104">
        <v>3.1028681122374977E-2</v>
      </c>
      <c r="K127" s="104">
        <v>3.8862958858256538E-2</v>
      </c>
      <c r="L127" s="104">
        <v>5.8765417794167933E-2</v>
      </c>
      <c r="M127" s="104">
        <v>6.0318078532657318E-2</v>
      </c>
      <c r="N127" s="104">
        <v>6.9703208319652349E-2</v>
      </c>
      <c r="O127" s="104">
        <v>7.7067916916885679E-2</v>
      </c>
      <c r="P127" s="104">
        <v>6.6100323355473126E-2</v>
      </c>
      <c r="Q127" s="104">
        <v>7.6196959036276796E-2</v>
      </c>
      <c r="R127" s="104">
        <v>9.7593205113668258E-2</v>
      </c>
      <c r="S127" s="104">
        <v>0.10352041516488522</v>
      </c>
      <c r="T127" s="104">
        <v>9.8186255991578916E-2</v>
      </c>
      <c r="U127" s="104">
        <v>9.2991969021444909E-2</v>
      </c>
      <c r="V127" s="104">
        <v>9.6509545001709843E-2</v>
      </c>
      <c r="W127" s="104">
        <v>0.11649229178359509</v>
      </c>
      <c r="X127" s="104">
        <v>8.708728305956534E-2</v>
      </c>
      <c r="Y127" s="104">
        <v>0.10157360993930675</v>
      </c>
      <c r="DA127" s="132" t="s">
        <v>1806</v>
      </c>
    </row>
    <row r="128" spans="1:105" ht="12" customHeight="1" x14ac:dyDescent="0.25">
      <c r="A128" s="106" t="s">
        <v>122</v>
      </c>
      <c r="B128" s="101">
        <v>3.4522701102091125</v>
      </c>
      <c r="C128" s="101">
        <v>3.7138692025744486</v>
      </c>
      <c r="D128" s="101">
        <v>3.4366800786968792</v>
      </c>
      <c r="E128" s="101">
        <v>3.7198765644685565</v>
      </c>
      <c r="F128" s="101">
        <v>4.1228776626084063</v>
      </c>
      <c r="G128" s="101">
        <v>4.8458363369070341</v>
      </c>
      <c r="H128" s="101">
        <v>3.5185387361151754</v>
      </c>
      <c r="I128" s="101">
        <v>2.141635113244706</v>
      </c>
      <c r="J128" s="101">
        <v>3.9088568465297797</v>
      </c>
      <c r="K128" s="101">
        <v>2.7965097326859563</v>
      </c>
      <c r="L128" s="101">
        <v>2.3097555761348008</v>
      </c>
      <c r="M128" s="101">
        <v>2.3288375267868093</v>
      </c>
      <c r="N128" s="101">
        <v>3.4048300441749779</v>
      </c>
      <c r="O128" s="101">
        <v>2.7219860710395549</v>
      </c>
      <c r="P128" s="101">
        <v>2.7547275079297089</v>
      </c>
      <c r="Q128" s="101">
        <v>2.8535363748002696</v>
      </c>
      <c r="R128" s="101">
        <v>3.0131959232995253</v>
      </c>
      <c r="S128" s="101">
        <v>3.3095253880999516</v>
      </c>
      <c r="T128" s="101">
        <v>3.3140996404893244</v>
      </c>
      <c r="U128" s="101">
        <v>3.2765443800792289</v>
      </c>
      <c r="V128" s="101">
        <v>3.6681602417346375</v>
      </c>
      <c r="W128" s="101">
        <v>4.0472949844704083</v>
      </c>
      <c r="X128" s="101">
        <v>4.284599714132276</v>
      </c>
      <c r="Y128" s="101">
        <v>5.9822918532335141</v>
      </c>
      <c r="DA128" s="131" t="s">
        <v>1807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9.6116263590483683E-2</v>
      </c>
      <c r="F129" s="104">
        <v>0.11020113566673159</v>
      </c>
      <c r="G129" s="104">
        <v>0.13269530352221209</v>
      </c>
      <c r="H129" s="104">
        <v>0.133932987043171</v>
      </c>
      <c r="I129" s="104">
        <v>3.4502155153478459E-2</v>
      </c>
      <c r="J129" s="104">
        <v>0.20166305253841371</v>
      </c>
      <c r="K129" s="104">
        <v>0.18202851726983638</v>
      </c>
      <c r="L129" s="104">
        <v>0.17439694636428277</v>
      </c>
      <c r="M129" s="104">
        <v>0.19648385884802627</v>
      </c>
      <c r="N129" s="104">
        <v>0.3240893476362533</v>
      </c>
      <c r="O129" s="104">
        <v>0.28917292351076029</v>
      </c>
      <c r="P129" s="104">
        <v>0.30508552086794216</v>
      </c>
      <c r="Q129" s="104">
        <v>0.32627595789699326</v>
      </c>
      <c r="R129" s="104">
        <v>0.37469661279161381</v>
      </c>
      <c r="S129" s="104">
        <v>0.41943682207600347</v>
      </c>
      <c r="T129" s="104">
        <v>0.43509152679863633</v>
      </c>
      <c r="U129" s="104">
        <v>0.43237921031972282</v>
      </c>
      <c r="V129" s="104">
        <v>0.48219419100869237</v>
      </c>
      <c r="W129" s="104">
        <v>0.54009616398121918</v>
      </c>
      <c r="X129" s="104">
        <v>0.71722835115493622</v>
      </c>
      <c r="Y129" s="104">
        <v>1.1145354329679473</v>
      </c>
      <c r="DA129" s="132" t="s">
        <v>1808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4.6936338920345655E-2</v>
      </c>
      <c r="F130" s="98">
        <v>5.4200894535480708E-2</v>
      </c>
      <c r="G130" s="98">
        <v>6.305573580546292E-2</v>
      </c>
      <c r="H130" s="98">
        <v>6.6541638610008683E-2</v>
      </c>
      <c r="I130" s="98">
        <v>1.6876424620618065E-2</v>
      </c>
      <c r="J130" s="98">
        <v>9.6797248427194185E-2</v>
      </c>
      <c r="K130" s="98">
        <v>8.8800262279358416E-2</v>
      </c>
      <c r="L130" s="98">
        <v>8.3168772506898775E-2</v>
      </c>
      <c r="M130" s="98">
        <v>8.3890316155518743E-2</v>
      </c>
      <c r="N130" s="98">
        <v>0.13465969864453817</v>
      </c>
      <c r="O130" s="98">
        <v>0.1171126395490846</v>
      </c>
      <c r="P130" s="98">
        <v>0.13196129433392492</v>
      </c>
      <c r="Q130" s="98">
        <v>0.13231237323297973</v>
      </c>
      <c r="R130" s="98">
        <v>0.14751337086710326</v>
      </c>
      <c r="S130" s="98">
        <v>0.17061666497525643</v>
      </c>
      <c r="T130" s="98">
        <v>0.18128342407669984</v>
      </c>
      <c r="U130" s="98">
        <v>0.17985552511838904</v>
      </c>
      <c r="V130" s="98">
        <v>0.21273001148479848</v>
      </c>
      <c r="W130" s="98">
        <v>0.21256598383032105</v>
      </c>
      <c r="X130" s="98">
        <v>0.30274005769558165</v>
      </c>
      <c r="Y130" s="98">
        <v>0.41363982102132701</v>
      </c>
      <c r="DA130" s="63" t="s">
        <v>1809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4.9179924670138028E-2</v>
      </c>
      <c r="F131" s="98">
        <v>5.6000241131250877E-2</v>
      </c>
      <c r="G131" s="98">
        <v>6.9639567716749173E-2</v>
      </c>
      <c r="H131" s="98">
        <v>6.7391348433162315E-2</v>
      </c>
      <c r="I131" s="98">
        <v>1.7625730532860394E-2</v>
      </c>
      <c r="J131" s="98">
        <v>0.10486580411121954</v>
      </c>
      <c r="K131" s="98">
        <v>9.322825499047796E-2</v>
      </c>
      <c r="L131" s="98">
        <v>9.1228173857383993E-2</v>
      </c>
      <c r="M131" s="98">
        <v>0.11259354269250754</v>
      </c>
      <c r="N131" s="98">
        <v>0.18942964899171516</v>
      </c>
      <c r="O131" s="98">
        <v>0.17206028396167569</v>
      </c>
      <c r="P131" s="98">
        <v>0.17312422653401727</v>
      </c>
      <c r="Q131" s="98">
        <v>0.19396358466401353</v>
      </c>
      <c r="R131" s="98">
        <v>0.22718324192451056</v>
      </c>
      <c r="S131" s="98">
        <v>0.24882015710074704</v>
      </c>
      <c r="T131" s="98">
        <v>0.25380810272193649</v>
      </c>
      <c r="U131" s="98">
        <v>0.25252368520133378</v>
      </c>
      <c r="V131" s="98">
        <v>0.2694641795238939</v>
      </c>
      <c r="W131" s="98">
        <v>0.32753018015089808</v>
      </c>
      <c r="X131" s="98">
        <v>0.41448829345935451</v>
      </c>
      <c r="Y131" s="98">
        <v>0.7008956119466202</v>
      </c>
      <c r="DA131" s="63" t="s">
        <v>1810</v>
      </c>
    </row>
    <row r="132" spans="1:105" ht="12" customHeight="1" x14ac:dyDescent="0.25">
      <c r="A132" s="121" t="s">
        <v>54</v>
      </c>
      <c r="B132" s="122">
        <v>60.2671080272114</v>
      </c>
      <c r="C132" s="122">
        <v>65.086062652390225</v>
      </c>
      <c r="D132" s="122">
        <v>63.124200918538882</v>
      </c>
      <c r="E132" s="122">
        <v>69.395224247429084</v>
      </c>
      <c r="F132" s="122">
        <v>69.782782875443274</v>
      </c>
      <c r="G132" s="122">
        <v>72.962992223201695</v>
      </c>
      <c r="H132" s="122">
        <v>74.380673198652133</v>
      </c>
      <c r="I132" s="122">
        <v>62.929587125533445</v>
      </c>
      <c r="J132" s="122">
        <v>67.17876056661494</v>
      </c>
      <c r="K132" s="122">
        <v>69.353552979355328</v>
      </c>
      <c r="L132" s="122">
        <v>75.987305160424086</v>
      </c>
      <c r="M132" s="122">
        <v>62.39976940470617</v>
      </c>
      <c r="N132" s="122">
        <v>67.051500674819636</v>
      </c>
      <c r="O132" s="122">
        <v>67.09307966438007</v>
      </c>
      <c r="P132" s="122">
        <v>52.824417034392873</v>
      </c>
      <c r="Q132" s="122">
        <v>60.729553867689745</v>
      </c>
      <c r="R132" s="122">
        <v>67.480164586078814</v>
      </c>
      <c r="S132" s="122">
        <v>68.239587060409036</v>
      </c>
      <c r="T132" s="122">
        <v>63.939324853812039</v>
      </c>
      <c r="U132" s="122">
        <v>61.305453166966814</v>
      </c>
      <c r="V132" s="122">
        <v>67.475162985767724</v>
      </c>
      <c r="W132" s="122">
        <v>82.775769736822198</v>
      </c>
      <c r="X132" s="122">
        <v>58.811377934621078</v>
      </c>
      <c r="Y132" s="122">
        <v>63.423138242310124</v>
      </c>
      <c r="DA132" s="130" t="s">
        <v>1811</v>
      </c>
    </row>
    <row r="133" spans="1:105" ht="12" customHeight="1" x14ac:dyDescent="0.25">
      <c r="A133" s="97" t="s">
        <v>175</v>
      </c>
      <c r="B133" s="98">
        <v>55.587279874768392</v>
      </c>
      <c r="C133" s="98">
        <v>60.368615765148263</v>
      </c>
      <c r="D133" s="98">
        <v>59.054574449741004</v>
      </c>
      <c r="E133" s="98">
        <v>65.593067010925949</v>
      </c>
      <c r="F133" s="98">
        <v>66.458765392175778</v>
      </c>
      <c r="G133" s="98">
        <v>69.789380514727839</v>
      </c>
      <c r="H133" s="98">
        <v>72.177132990039482</v>
      </c>
      <c r="I133" s="98">
        <v>61.805633399754257</v>
      </c>
      <c r="J133" s="98">
        <v>65.067723956038492</v>
      </c>
      <c r="K133" s="98">
        <v>67.714107597399419</v>
      </c>
      <c r="L133" s="98">
        <v>74.58878142183913</v>
      </c>
      <c r="M133" s="98">
        <v>61.028513220078644</v>
      </c>
      <c r="N133" s="98">
        <v>64.830276264518133</v>
      </c>
      <c r="O133" s="98">
        <v>65.234183588243695</v>
      </c>
      <c r="P133" s="98">
        <v>51.269159443748947</v>
      </c>
      <c r="Q133" s="98">
        <v>59.00465483582601</v>
      </c>
      <c r="R133" s="98">
        <v>65.67644067654939</v>
      </c>
      <c r="S133" s="98">
        <v>66.39565684806152</v>
      </c>
      <c r="T133" s="98">
        <v>62.187489134308095</v>
      </c>
      <c r="U133" s="98">
        <v>59.598515414180135</v>
      </c>
      <c r="V133" s="98">
        <v>65.4823271946143</v>
      </c>
      <c r="W133" s="98">
        <v>79.805314442462603</v>
      </c>
      <c r="X133" s="98">
        <v>55.729707543765791</v>
      </c>
      <c r="Y133" s="98">
        <v>58.594751623451742</v>
      </c>
      <c r="DA133" s="63" t="s">
        <v>1812</v>
      </c>
    </row>
    <row r="134" spans="1:105" ht="12" customHeight="1" x14ac:dyDescent="0.25">
      <c r="A134" s="109" t="s">
        <v>120</v>
      </c>
      <c r="B134" s="33">
        <v>4.6798281524430054</v>
      </c>
      <c r="C134" s="33">
        <v>4.7174468872419562</v>
      </c>
      <c r="D134" s="33">
        <v>4.06962646879788</v>
      </c>
      <c r="E134" s="33">
        <v>3.8021572365031364</v>
      </c>
      <c r="F134" s="33">
        <v>3.3240174832674958</v>
      </c>
      <c r="G134" s="33">
        <v>3.1736117084738504</v>
      </c>
      <c r="H134" s="33">
        <v>2.2035402086126492</v>
      </c>
      <c r="I134" s="33">
        <v>1.1239537257791905</v>
      </c>
      <c r="J134" s="33">
        <v>2.1110366105764475</v>
      </c>
      <c r="K134" s="33">
        <v>1.6394453819559103</v>
      </c>
      <c r="L134" s="33">
        <v>1.398523738584958</v>
      </c>
      <c r="M134" s="33">
        <v>1.3712561846275266</v>
      </c>
      <c r="N134" s="33">
        <v>2.2212244103015042</v>
      </c>
      <c r="O134" s="33">
        <v>1.8588960761363778</v>
      </c>
      <c r="P134" s="33">
        <v>1.5552575906439225</v>
      </c>
      <c r="Q134" s="33">
        <v>1.7248990318637332</v>
      </c>
      <c r="R134" s="33">
        <v>1.8037239095294195</v>
      </c>
      <c r="S134" s="33">
        <v>1.843930212347513</v>
      </c>
      <c r="T134" s="33">
        <v>1.7518357195039465</v>
      </c>
      <c r="U134" s="33">
        <v>1.706937752786682</v>
      </c>
      <c r="V134" s="33">
        <v>1.9928357911534242</v>
      </c>
      <c r="W134" s="33">
        <v>2.9704552943596019</v>
      </c>
      <c r="X134" s="33">
        <v>3.0816703908552845</v>
      </c>
      <c r="Y134" s="33">
        <v>4.8283866188583788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0.4694221399259294</v>
      </c>
      <c r="C136" s="119">
        <f t="shared" si="26"/>
        <v>0.47297613564795465</v>
      </c>
      <c r="D136" s="119">
        <f t="shared" si="26"/>
        <v>0.47737320323802013</v>
      </c>
      <c r="E136" s="119">
        <f t="shared" si="26"/>
        <v>0.48249327802758507</v>
      </c>
      <c r="F136" s="119">
        <f t="shared" si="26"/>
        <v>0.48727150920334517</v>
      </c>
      <c r="G136" s="119">
        <f t="shared" si="26"/>
        <v>0.4925937190526784</v>
      </c>
      <c r="H136" s="119">
        <f t="shared" si="26"/>
        <v>0.49633133414948644</v>
      </c>
      <c r="I136" s="119">
        <f t="shared" si="26"/>
        <v>0.50002505532335606</v>
      </c>
      <c r="J136" s="119">
        <f t="shared" si="26"/>
        <v>0.50679895995622382</v>
      </c>
      <c r="K136" s="119">
        <f t="shared" si="26"/>
        <v>0.51293485078152823</v>
      </c>
      <c r="L136" s="119">
        <f t="shared" si="26"/>
        <v>0.52024819156350899</v>
      </c>
      <c r="M136" s="119">
        <f t="shared" si="26"/>
        <v>0.52889865563342553</v>
      </c>
      <c r="N136" s="119">
        <f t="shared" si="26"/>
        <v>0.54141472313732331</v>
      </c>
      <c r="O136" s="119">
        <f t="shared" si="26"/>
        <v>0.55418637329177489</v>
      </c>
      <c r="P136" s="119">
        <f t="shared" si="26"/>
        <v>0.55960634028002132</v>
      </c>
      <c r="Q136" s="119">
        <f t="shared" si="26"/>
        <v>0.57249846077629329</v>
      </c>
      <c r="R136" s="119">
        <f t="shared" ref="R136:V136" si="27">IF(R117=0,"",R117/R98)</f>
        <v>0.58893944746063387</v>
      </c>
      <c r="S136" s="119">
        <f t="shared" si="27"/>
        <v>0.60777053154475846</v>
      </c>
      <c r="T136" s="119">
        <f t="shared" si="27"/>
        <v>0.62487602543694432</v>
      </c>
      <c r="U136" s="119">
        <f t="shared" si="27"/>
        <v>0.64136246453591983</v>
      </c>
      <c r="V136" s="119">
        <f t="shared" si="27"/>
        <v>0.65649355149835853</v>
      </c>
      <c r="W136" s="119">
        <f t="shared" ref="W136:Y136" si="28">IF(W117=0,"",W117/W98)</f>
        <v>0.67004287439943577</v>
      </c>
      <c r="X136" s="119">
        <f t="shared" si="28"/>
        <v>0.68274871080112554</v>
      </c>
      <c r="Y136" s="119">
        <f t="shared" si="28"/>
        <v>0.69677558059131162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0.46008672119555344</v>
      </c>
      <c r="C137" s="124">
        <f t="shared" si="29"/>
        <v>0.46441070958942965</v>
      </c>
      <c r="D137" s="124">
        <f t="shared" si="29"/>
        <v>0.46865832818474218</v>
      </c>
      <c r="E137" s="124">
        <f t="shared" si="29"/>
        <v>0.47379227133941876</v>
      </c>
      <c r="F137" s="124">
        <f t="shared" si="29"/>
        <v>0.47857723591044449</v>
      </c>
      <c r="G137" s="124">
        <f t="shared" si="29"/>
        <v>0.48339057821495857</v>
      </c>
      <c r="H137" s="124">
        <f t="shared" si="29"/>
        <v>0.48722742606152009</v>
      </c>
      <c r="I137" s="124">
        <f t="shared" si="29"/>
        <v>0.49123630759179038</v>
      </c>
      <c r="J137" s="124">
        <f t="shared" si="29"/>
        <v>0.49788497325935721</v>
      </c>
      <c r="K137" s="124">
        <f t="shared" si="29"/>
        <v>0.50442468391653328</v>
      </c>
      <c r="L137" s="124">
        <f t="shared" si="29"/>
        <v>0.51261151469688349</v>
      </c>
      <c r="M137" s="124">
        <f t="shared" si="29"/>
        <v>0.52154668105332314</v>
      </c>
      <c r="N137" s="124">
        <f t="shared" si="29"/>
        <v>0.53439777621976114</v>
      </c>
      <c r="O137" s="124">
        <f t="shared" si="29"/>
        <v>0.5478509152451343</v>
      </c>
      <c r="P137" s="124">
        <f t="shared" si="29"/>
        <v>0.55295278771383682</v>
      </c>
      <c r="Q137" s="124">
        <f t="shared" si="29"/>
        <v>0.56582861104105708</v>
      </c>
      <c r="R137" s="124">
        <f t="shared" ref="R137:V137" si="30">IF(R118=0,"",R118/R99)</f>
        <v>0.58311673362269867</v>
      </c>
      <c r="S137" s="124">
        <f t="shared" si="30"/>
        <v>0.60250432318596558</v>
      </c>
      <c r="T137" s="124">
        <f t="shared" si="30"/>
        <v>0.61959888945037334</v>
      </c>
      <c r="U137" s="124">
        <f t="shared" si="30"/>
        <v>0.63653292070713674</v>
      </c>
      <c r="V137" s="124">
        <f t="shared" si="30"/>
        <v>0.65266809247520519</v>
      </c>
      <c r="W137" s="124">
        <f t="shared" ref="W137:Y137" si="31">IF(W118=0,"",W118/W99)</f>
        <v>0.66773237637018401</v>
      </c>
      <c r="X137" s="124">
        <f t="shared" si="31"/>
        <v>0.67938216828991516</v>
      </c>
      <c r="Y137" s="124">
        <f t="shared" si="31"/>
        <v>0.69439183257071024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0.45477028794297475</v>
      </c>
      <c r="C138" s="111">
        <f t="shared" si="32"/>
        <v>0.45914572721452834</v>
      </c>
      <c r="D138" s="111">
        <f t="shared" si="32"/>
        <v>0.46356084640832201</v>
      </c>
      <c r="E138" s="111">
        <f t="shared" si="32"/>
        <v>0.46874166367954428</v>
      </c>
      <c r="F138" s="111">
        <f t="shared" si="32"/>
        <v>0.47363205262309738</v>
      </c>
      <c r="G138" s="111">
        <f t="shared" si="32"/>
        <v>0.47853472211393766</v>
      </c>
      <c r="H138" s="111">
        <f t="shared" si="32"/>
        <v>0.4824029983642692</v>
      </c>
      <c r="I138" s="111">
        <f t="shared" si="32"/>
        <v>0.48661004044446687</v>
      </c>
      <c r="J138" s="111">
        <f t="shared" si="32"/>
        <v>0.49331319662950268</v>
      </c>
      <c r="K138" s="111">
        <f t="shared" si="32"/>
        <v>0.49988483838004338</v>
      </c>
      <c r="L138" s="111">
        <f t="shared" si="32"/>
        <v>0.5079965752206943</v>
      </c>
      <c r="M138" s="111">
        <f t="shared" si="32"/>
        <v>0.51719356202130429</v>
      </c>
      <c r="N138" s="111">
        <f t="shared" si="32"/>
        <v>0.53001928427620904</v>
      </c>
      <c r="O138" s="111">
        <f t="shared" si="32"/>
        <v>0.54349947185007341</v>
      </c>
      <c r="P138" s="111">
        <f t="shared" si="32"/>
        <v>0.54879609706519228</v>
      </c>
      <c r="Q138" s="111">
        <f t="shared" si="32"/>
        <v>0.56165058671716384</v>
      </c>
      <c r="R138" s="111">
        <f t="shared" ref="R138:V138" si="33">IF(R119=0,"",R119/R100)</f>
        <v>0.57895161980967413</v>
      </c>
      <c r="S138" s="111">
        <f t="shared" si="33"/>
        <v>0.59838962724395683</v>
      </c>
      <c r="T138" s="111">
        <f t="shared" si="33"/>
        <v>0.61558582528652006</v>
      </c>
      <c r="U138" s="111">
        <f t="shared" si="33"/>
        <v>0.63257419970822892</v>
      </c>
      <c r="V138" s="111">
        <f t="shared" si="33"/>
        <v>0.64877300598786791</v>
      </c>
      <c r="W138" s="111">
        <f t="shared" ref="W138:Y138" si="34">IF(W119=0,"",W119/W100)</f>
        <v>0.66394296072315484</v>
      </c>
      <c r="X138" s="111">
        <f t="shared" si="34"/>
        <v>0.67571845161571797</v>
      </c>
      <c r="Y138" s="111">
        <f t="shared" si="34"/>
        <v>0.69087101831538344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1.7099596967558577</v>
      </c>
      <c r="C140" s="124">
        <f t="shared" si="38"/>
        <v>1.7467438134368876</v>
      </c>
      <c r="D140" s="124">
        <f t="shared" si="38"/>
        <v>1.8189036171484998</v>
      </c>
      <c r="E140" s="124">
        <f t="shared" si="38"/>
        <v>1.9595570851081998</v>
      </c>
      <c r="F140" s="124">
        <f t="shared" si="38"/>
        <v>2.1320609230760881</v>
      </c>
      <c r="G140" s="124">
        <f t="shared" si="38"/>
        <v>2.3039980074687545</v>
      </c>
      <c r="H140" s="124">
        <f t="shared" si="38"/>
        <v>2.4630910410161047</v>
      </c>
      <c r="I140" s="124">
        <f t="shared" si="38"/>
        <v>2.547663003413235</v>
      </c>
      <c r="J140" s="124">
        <f t="shared" si="38"/>
        <v>2.5972472821622503</v>
      </c>
      <c r="K140" s="124">
        <f t="shared" si="38"/>
        <v>2.6739969060654736</v>
      </c>
      <c r="L140" s="124">
        <f t="shared" si="38"/>
        <v>2.7788458891307832</v>
      </c>
      <c r="M140" s="124">
        <f t="shared" si="38"/>
        <v>2.900792339424874</v>
      </c>
      <c r="N140" s="124">
        <f t="shared" si="38"/>
        <v>3.037147838711034</v>
      </c>
      <c r="O140" s="124">
        <f t="shared" si="38"/>
        <v>3.1804089261095845</v>
      </c>
      <c r="P140" s="124">
        <f t="shared" si="38"/>
        <v>3.3004379060114335</v>
      </c>
      <c r="Q140" s="124">
        <f t="shared" si="38"/>
        <v>3.4331588767241166</v>
      </c>
      <c r="R140" s="124">
        <f t="shared" ref="R140:V140" si="39">IF(R121=0,"",R121/R102)</f>
        <v>3.5687639042246513</v>
      </c>
      <c r="S140" s="124">
        <f t="shared" si="39"/>
        <v>3.6737650049328479</v>
      </c>
      <c r="T140" s="124">
        <f t="shared" si="39"/>
        <v>3.7366848397719843</v>
      </c>
      <c r="U140" s="124">
        <f t="shared" si="39"/>
        <v>3.772783347818633</v>
      </c>
      <c r="V140" s="124">
        <f t="shared" si="39"/>
        <v>3.7945992127466148</v>
      </c>
      <c r="W140" s="124">
        <f t="shared" ref="W140:Y140" si="40">IF(W121=0,"",W121/W102)</f>
        <v>3.8108409393261344</v>
      </c>
      <c r="X140" s="124">
        <f t="shared" si="40"/>
        <v>3.8217688255296638</v>
      </c>
      <c r="Y140" s="124">
        <f t="shared" si="40"/>
        <v>3.8330434520110921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1.7099596967558577</v>
      </c>
      <c r="C141" s="111">
        <f t="shared" si="41"/>
        <v>1.7467438134368876</v>
      </c>
      <c r="D141" s="111">
        <f t="shared" si="41"/>
        <v>1.8189036171484998</v>
      </c>
      <c r="E141" s="111">
        <f t="shared" si="41"/>
        <v>1.9595570851081998</v>
      </c>
      <c r="F141" s="111">
        <f t="shared" si="41"/>
        <v>2.1320609230760881</v>
      </c>
      <c r="G141" s="111">
        <f t="shared" si="41"/>
        <v>2.3039980074687545</v>
      </c>
      <c r="H141" s="111">
        <f t="shared" si="41"/>
        <v>2.4630910410161047</v>
      </c>
      <c r="I141" s="111">
        <f t="shared" si="41"/>
        <v>2.547663003413235</v>
      </c>
      <c r="J141" s="111">
        <f t="shared" si="41"/>
        <v>2.5972472821622503</v>
      </c>
      <c r="K141" s="111">
        <f t="shared" si="41"/>
        <v>2.6739969060654736</v>
      </c>
      <c r="L141" s="111">
        <f t="shared" si="41"/>
        <v>2.7788458891307832</v>
      </c>
      <c r="M141" s="111">
        <f t="shared" si="41"/>
        <v>2.900792339424874</v>
      </c>
      <c r="N141" s="111">
        <f t="shared" si="41"/>
        <v>3.037147838711034</v>
      </c>
      <c r="O141" s="111">
        <f t="shared" si="41"/>
        <v>3.1804089261095845</v>
      </c>
      <c r="P141" s="111">
        <f t="shared" si="41"/>
        <v>3.3004379060114335</v>
      </c>
      <c r="Q141" s="111">
        <f t="shared" si="41"/>
        <v>3.4331588767241166</v>
      </c>
      <c r="R141" s="111">
        <f t="shared" ref="R141:V141" si="42">IF(R122=0,"",R122/R103)</f>
        <v>3.5687639042246513</v>
      </c>
      <c r="S141" s="111">
        <f t="shared" si="42"/>
        <v>3.6737650049328479</v>
      </c>
      <c r="T141" s="111">
        <f t="shared" si="42"/>
        <v>3.7366848397719843</v>
      </c>
      <c r="U141" s="111">
        <f t="shared" si="42"/>
        <v>3.772783347818633</v>
      </c>
      <c r="V141" s="111">
        <f t="shared" si="42"/>
        <v>3.7945992127466148</v>
      </c>
      <c r="W141" s="111">
        <f t="shared" ref="W141:Y141" si="43">IF(W122=0,"",W122/W103)</f>
        <v>3.8108409393261344</v>
      </c>
      <c r="X141" s="111">
        <f t="shared" si="43"/>
        <v>3.8217688255296638</v>
      </c>
      <c r="Y141" s="111">
        <f t="shared" si="43"/>
        <v>3.8330434520110921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0.48899197165410302</v>
      </c>
      <c r="C142" s="124">
        <f t="shared" si="44"/>
        <v>0.49353265011118569</v>
      </c>
      <c r="D142" s="124">
        <f t="shared" si="44"/>
        <v>0.49831174697863673</v>
      </c>
      <c r="E142" s="124">
        <f t="shared" si="44"/>
        <v>0.5041280334246403</v>
      </c>
      <c r="F142" s="124">
        <f t="shared" si="44"/>
        <v>0.50982327215224155</v>
      </c>
      <c r="G142" s="124">
        <f t="shared" si="44"/>
        <v>0.51551299053818056</v>
      </c>
      <c r="H142" s="124">
        <f t="shared" si="44"/>
        <v>0.51991572146382892</v>
      </c>
      <c r="I142" s="124">
        <f t="shared" si="44"/>
        <v>0.52468735764780605</v>
      </c>
      <c r="J142" s="124">
        <f t="shared" si="44"/>
        <v>0.53313579561243962</v>
      </c>
      <c r="K142" s="124">
        <f t="shared" si="44"/>
        <v>0.54101852329210431</v>
      </c>
      <c r="L142" s="124">
        <f t="shared" si="44"/>
        <v>0.55074954804677256</v>
      </c>
      <c r="M142" s="124">
        <f t="shared" si="44"/>
        <v>0.56187025894293063</v>
      </c>
      <c r="N142" s="124">
        <f t="shared" si="44"/>
        <v>0.57660723263790004</v>
      </c>
      <c r="O142" s="124">
        <f t="shared" si="44"/>
        <v>0.5909099454059713</v>
      </c>
      <c r="P142" s="124">
        <f t="shared" si="44"/>
        <v>0.59667698550237325</v>
      </c>
      <c r="Q142" s="124">
        <f t="shared" si="44"/>
        <v>0.60974339403167832</v>
      </c>
      <c r="R142" s="124">
        <f t="shared" ref="R142:V142" si="45">IF(R123=0,"",R123/R104)</f>
        <v>0.62745620948165304</v>
      </c>
      <c r="S142" s="124">
        <f t="shared" si="45"/>
        <v>0.64713691057378864</v>
      </c>
      <c r="T142" s="124">
        <f t="shared" si="45"/>
        <v>0.66480099798029679</v>
      </c>
      <c r="U142" s="124">
        <f t="shared" si="45"/>
        <v>0.68220989570508572</v>
      </c>
      <c r="V142" s="124">
        <f t="shared" si="45"/>
        <v>0.69836381909624246</v>
      </c>
      <c r="W142" s="124">
        <f t="shared" ref="W142:Y142" si="46">IF(W123=0,"",W123/W104)</f>
        <v>0.71295178535416459</v>
      </c>
      <c r="X142" s="124">
        <f t="shared" si="46"/>
        <v>0.72443818785081948</v>
      </c>
      <c r="Y142" s="124">
        <f t="shared" si="46"/>
        <v>0.73941300104731977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0.48661994737309455</v>
      </c>
      <c r="C143" s="111">
        <f t="shared" si="47"/>
        <v>0.49124039101199918</v>
      </c>
      <c r="D143" s="111">
        <f t="shared" si="47"/>
        <v>0.49619326707630584</v>
      </c>
      <c r="E143" s="111">
        <f t="shared" si="47"/>
        <v>0.50192013122157886</v>
      </c>
      <c r="F143" s="111">
        <f t="shared" si="47"/>
        <v>0.50734880375317382</v>
      </c>
      <c r="G143" s="111">
        <f t="shared" si="47"/>
        <v>0.51280200859403668</v>
      </c>
      <c r="H143" s="111">
        <f t="shared" si="47"/>
        <v>0.51780339675931952</v>
      </c>
      <c r="I143" s="111">
        <f t="shared" si="47"/>
        <v>0.5233730097260656</v>
      </c>
      <c r="J143" s="111">
        <f t="shared" si="47"/>
        <v>0.53067528288753718</v>
      </c>
      <c r="K143" s="111">
        <f t="shared" si="47"/>
        <v>0.53919564648298068</v>
      </c>
      <c r="L143" s="111">
        <f t="shared" si="47"/>
        <v>0.54937704395917986</v>
      </c>
      <c r="M143" s="111">
        <f t="shared" si="47"/>
        <v>0.56034315593894013</v>
      </c>
      <c r="N143" s="111">
        <f t="shared" si="47"/>
        <v>0.57452649314333204</v>
      </c>
      <c r="O143" s="111">
        <f t="shared" si="47"/>
        <v>0.5894035779047615</v>
      </c>
      <c r="P143" s="111">
        <f t="shared" si="47"/>
        <v>0.5950746622953671</v>
      </c>
      <c r="Q143" s="111">
        <f t="shared" si="47"/>
        <v>0.60819695700064003</v>
      </c>
      <c r="R143" s="111">
        <f t="shared" ref="R143:V143" si="48">IF(R124=0,"",R124/R105)</f>
        <v>0.62590826049383141</v>
      </c>
      <c r="S143" s="111">
        <f t="shared" si="48"/>
        <v>0.64590080468704103</v>
      </c>
      <c r="T143" s="111">
        <f t="shared" si="48"/>
        <v>0.66375498928104726</v>
      </c>
      <c r="U143" s="111">
        <f t="shared" si="48"/>
        <v>0.68122470925414746</v>
      </c>
      <c r="V143" s="111">
        <f t="shared" si="48"/>
        <v>0.69724333756977064</v>
      </c>
      <c r="W143" s="111">
        <f t="shared" ref="W143:Y143" si="49">IF(W124=0,"",W124/W105)</f>
        <v>0.71176235155625678</v>
      </c>
      <c r="X143" s="111">
        <f t="shared" si="49"/>
        <v>0.72277259996232979</v>
      </c>
      <c r="Y143" s="111">
        <f t="shared" si="49"/>
        <v>0.73634041334698008</v>
      </c>
      <c r="DA143" s="63" t="s">
        <v>1971</v>
      </c>
    </row>
    <row r="144" spans="1:105" ht="12" customHeight="1" x14ac:dyDescent="0.25">
      <c r="A144" s="97" t="s">
        <v>133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0.71554036508373586</v>
      </c>
      <c r="F144" s="111">
        <f t="shared" si="50"/>
        <v>0.71467717842814249</v>
      </c>
      <c r="G144" s="111">
        <f t="shared" si="50"/>
        <v>0.72313334863545065</v>
      </c>
      <c r="H144" s="111">
        <f t="shared" si="50"/>
        <v>0.71617031902757522</v>
      </c>
      <c r="I144" s="111">
        <f t="shared" si="50"/>
        <v>0.72287909713356713</v>
      </c>
      <c r="J144" s="111">
        <f t="shared" si="50"/>
        <v>0.73123432026352231</v>
      </c>
      <c r="K144" s="111">
        <f t="shared" si="50"/>
        <v>0.73428026692753345</v>
      </c>
      <c r="L144" s="111">
        <f t="shared" si="50"/>
        <v>0.74600891295007343</v>
      </c>
      <c r="M144" s="111">
        <f t="shared" si="50"/>
        <v>0.76938299645975816</v>
      </c>
      <c r="N144" s="111">
        <f t="shared" si="50"/>
        <v>0.77912081490791707</v>
      </c>
      <c r="O144" s="111">
        <f t="shared" si="50"/>
        <v>0.78865073710472466</v>
      </c>
      <c r="P144" s="111">
        <f t="shared" si="50"/>
        <v>0.77842462736474272</v>
      </c>
      <c r="Q144" s="111">
        <f t="shared" si="50"/>
        <v>0.79508712914665369</v>
      </c>
      <c r="R144" s="111">
        <f t="shared" ref="R144:V144" si="51">IF(R125=0,"",R125/R106)</f>
        <v>0.8135192693889115</v>
      </c>
      <c r="S144" s="111">
        <f t="shared" si="51"/>
        <v>0.81618879489120555</v>
      </c>
      <c r="T144" s="111">
        <f t="shared" si="51"/>
        <v>0.82051278118710014</v>
      </c>
      <c r="U144" s="111">
        <f t="shared" si="51"/>
        <v>0.82872893342563703</v>
      </c>
      <c r="V144" s="111">
        <f t="shared" si="51"/>
        <v>0.82924423522691559</v>
      </c>
      <c r="W144" s="111">
        <f t="shared" ref="W144:Y144" si="52">IF(W125=0,"",W125/W106)</f>
        <v>0.8590100775962265</v>
      </c>
      <c r="X144" s="111">
        <f t="shared" si="52"/>
        <v>0.85692525014556886</v>
      </c>
      <c r="Y144" s="111">
        <f t="shared" si="52"/>
        <v>0.88605889340381461</v>
      </c>
      <c r="DA144" s="63" t="s">
        <v>1972</v>
      </c>
    </row>
    <row r="145" spans="1:105" ht="12" customHeight="1" x14ac:dyDescent="0.25">
      <c r="A145" s="100" t="s">
        <v>212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0.55126595634305564</v>
      </c>
      <c r="F145" s="112">
        <f t="shared" si="53"/>
        <v>0.55195818254217177</v>
      </c>
      <c r="G145" s="112">
        <f t="shared" si="53"/>
        <v>0.55386768680449561</v>
      </c>
      <c r="H145" s="112">
        <f t="shared" si="53"/>
        <v>0.55623132796387575</v>
      </c>
      <c r="I145" s="112">
        <f t="shared" si="53"/>
        <v>0.56057737657724527</v>
      </c>
      <c r="J145" s="112">
        <f t="shared" si="53"/>
        <v>0.56635469387660042</v>
      </c>
      <c r="K145" s="112">
        <f t="shared" si="53"/>
        <v>0.57408119606509533</v>
      </c>
      <c r="L145" s="112">
        <f t="shared" si="53"/>
        <v>0.58358731440128486</v>
      </c>
      <c r="M145" s="112">
        <f t="shared" si="53"/>
        <v>0.58737739928358512</v>
      </c>
      <c r="N145" s="112">
        <f t="shared" si="53"/>
        <v>0.5944244925520209</v>
      </c>
      <c r="O145" s="112">
        <f t="shared" si="53"/>
        <v>0.60193340528074835</v>
      </c>
      <c r="P145" s="112">
        <f t="shared" si="53"/>
        <v>0.60303189711187677</v>
      </c>
      <c r="Q145" s="112">
        <f t="shared" si="53"/>
        <v>0.61134172670980336</v>
      </c>
      <c r="R145" s="112">
        <f t="shared" ref="R145:V145" si="54">IF(R126=0,"",R126/R107)</f>
        <v>0.63212055783752086</v>
      </c>
      <c r="S145" s="112">
        <f t="shared" si="54"/>
        <v>0.64370779357406605</v>
      </c>
      <c r="T145" s="112">
        <f t="shared" si="54"/>
        <v>0.65573628897286795</v>
      </c>
      <c r="U145" s="112">
        <f t="shared" si="54"/>
        <v>0.66808721441230279</v>
      </c>
      <c r="V145" s="112">
        <f t="shared" si="54"/>
        <v>0.68175274514469264</v>
      </c>
      <c r="W145" s="112">
        <f t="shared" ref="W145:Y145" si="55">IF(W126=0,"",W126/W107)</f>
        <v>0.70593238347428811</v>
      </c>
      <c r="X145" s="112">
        <f t="shared" si="55"/>
        <v>0.71639333683263917</v>
      </c>
      <c r="Y145" s="112">
        <f t="shared" si="55"/>
        <v>0.74295360571742053</v>
      </c>
      <c r="DA145" s="131" t="s">
        <v>1973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0.58825881131731028</v>
      </c>
      <c r="C147" s="112">
        <f t="shared" si="59"/>
        <v>0.5919998200969887</v>
      </c>
      <c r="D147" s="112">
        <f t="shared" si="59"/>
        <v>0.59379803904259887</v>
      </c>
      <c r="E147" s="112">
        <f t="shared" si="59"/>
        <v>0.59776924339375714</v>
      </c>
      <c r="F147" s="112">
        <f t="shared" si="59"/>
        <v>0.60241997504815448</v>
      </c>
      <c r="G147" s="112">
        <f t="shared" si="59"/>
        <v>0.60689750157156519</v>
      </c>
      <c r="H147" s="112">
        <f t="shared" si="59"/>
        <v>0.61139472145768736</v>
      </c>
      <c r="I147" s="112">
        <f t="shared" si="59"/>
        <v>0.61245846350531841</v>
      </c>
      <c r="J147" s="112">
        <f t="shared" si="59"/>
        <v>0.61568667904221408</v>
      </c>
      <c r="K147" s="112">
        <f t="shared" si="59"/>
        <v>0.61714650024660378</v>
      </c>
      <c r="L147" s="112">
        <f t="shared" si="59"/>
        <v>0.61801145725514062</v>
      </c>
      <c r="M147" s="112">
        <f t="shared" si="59"/>
        <v>0.6193291039937463</v>
      </c>
      <c r="N147" s="112">
        <f t="shared" si="59"/>
        <v>0.62693642099341351</v>
      </c>
      <c r="O147" s="112">
        <f t="shared" si="59"/>
        <v>0.62956597065148279</v>
      </c>
      <c r="P147" s="112">
        <f t="shared" si="59"/>
        <v>0.63366991422757213</v>
      </c>
      <c r="Q147" s="112">
        <f t="shared" si="59"/>
        <v>0.64625949062422305</v>
      </c>
      <c r="R147" s="112">
        <f t="shared" ref="R147:V147" si="60">IF(R128=0,"",R128/R109)</f>
        <v>0.66681571127180195</v>
      </c>
      <c r="S147" s="112">
        <f t="shared" si="60"/>
        <v>0.67318546025780079</v>
      </c>
      <c r="T147" s="112">
        <f t="shared" si="60"/>
        <v>0.68228991407346207</v>
      </c>
      <c r="U147" s="112">
        <f t="shared" si="60"/>
        <v>0.69760547995442224</v>
      </c>
      <c r="V147" s="112">
        <f t="shared" si="60"/>
        <v>0.7193465760907426</v>
      </c>
      <c r="W147" s="112">
        <f t="shared" ref="W147:Y147" si="61">IF(W128=0,"",W128/W109)</f>
        <v>0.73067236404992286</v>
      </c>
      <c r="X147" s="112">
        <f t="shared" si="61"/>
        <v>0.74238420933328453</v>
      </c>
      <c r="Y147" s="112">
        <f t="shared" si="61"/>
        <v>0.76361166405575098</v>
      </c>
      <c r="DA147" s="131" t="s">
        <v>1975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0.76193776019779513</v>
      </c>
      <c r="F148" s="113">
        <f t="shared" si="62"/>
        <v>0.7608106477779365</v>
      </c>
      <c r="G148" s="113">
        <f t="shared" si="62"/>
        <v>0.76740595282862478</v>
      </c>
      <c r="H148" s="113">
        <f t="shared" si="62"/>
        <v>0.75937881944477958</v>
      </c>
      <c r="I148" s="113">
        <f t="shared" si="62"/>
        <v>0.76368412891261883</v>
      </c>
      <c r="J148" s="113">
        <f t="shared" si="62"/>
        <v>0.77128487429430981</v>
      </c>
      <c r="K148" s="113">
        <f t="shared" si="62"/>
        <v>0.76883328471679735</v>
      </c>
      <c r="L148" s="113">
        <f t="shared" si="62"/>
        <v>0.77304079649296009</v>
      </c>
      <c r="M148" s="113">
        <f t="shared" si="62"/>
        <v>0.79350702834488007</v>
      </c>
      <c r="N148" s="113">
        <f t="shared" si="62"/>
        <v>0.80345682783010453</v>
      </c>
      <c r="O148" s="113">
        <f t="shared" si="62"/>
        <v>0.80823428085391991</v>
      </c>
      <c r="P148" s="113">
        <f t="shared" si="62"/>
        <v>0.8012266667399367</v>
      </c>
      <c r="Q148" s="113">
        <f t="shared" si="62"/>
        <v>0.81920607858632799</v>
      </c>
      <c r="R148" s="113">
        <f t="shared" ref="R148:V148" si="63">IF(R129=0,"",R129/R110)</f>
        <v>0.83616282187200375</v>
      </c>
      <c r="S148" s="113">
        <f t="shared" si="63"/>
        <v>0.83608914141826818</v>
      </c>
      <c r="T148" s="113">
        <f t="shared" si="63"/>
        <v>0.8392695261770472</v>
      </c>
      <c r="U148" s="113">
        <f t="shared" si="63"/>
        <v>0.84854691776815394</v>
      </c>
      <c r="V148" s="113">
        <f t="shared" si="63"/>
        <v>0.8528549215027057</v>
      </c>
      <c r="W148" s="113">
        <f t="shared" ref="W148:Y148" si="64">IF(W129=0,"",W129/W110)</f>
        <v>0.87329838061807774</v>
      </c>
      <c r="X148" s="113">
        <f t="shared" si="64"/>
        <v>0.87546198490742078</v>
      </c>
      <c r="Y148" s="113">
        <f t="shared" si="64"/>
        <v>0.89879997559784064</v>
      </c>
      <c r="DA148" s="132" t="s">
        <v>1976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0.60982254969743754</v>
      </c>
      <c r="F149" s="111">
        <f t="shared" si="65"/>
        <v>0.6100492423016689</v>
      </c>
      <c r="G149" s="111">
        <f t="shared" si="65"/>
        <v>0.61056428241418892</v>
      </c>
      <c r="H149" s="111">
        <f t="shared" si="65"/>
        <v>0.61058341677629402</v>
      </c>
      <c r="I149" s="111">
        <f t="shared" si="65"/>
        <v>0.61251131747290566</v>
      </c>
      <c r="J149" s="111">
        <f t="shared" si="65"/>
        <v>0.61812582702741625</v>
      </c>
      <c r="K149" s="111">
        <f t="shared" si="65"/>
        <v>0.61868282428770649</v>
      </c>
      <c r="L149" s="111">
        <f t="shared" si="65"/>
        <v>0.6189513193612165</v>
      </c>
      <c r="M149" s="111">
        <f t="shared" si="65"/>
        <v>0.62131322294953595</v>
      </c>
      <c r="N149" s="111">
        <f t="shared" si="65"/>
        <v>0.62943015316712514</v>
      </c>
      <c r="O149" s="111">
        <f t="shared" si="65"/>
        <v>0.63057605702227193</v>
      </c>
      <c r="P149" s="111">
        <f t="shared" si="65"/>
        <v>0.63550225202531463</v>
      </c>
      <c r="Q149" s="111">
        <f t="shared" si="65"/>
        <v>0.6475757154946582</v>
      </c>
      <c r="R149" s="111">
        <f t="shared" ref="R149:V149" si="66">IF(R130=0,"",R130/R111)</f>
        <v>0.66768926083734426</v>
      </c>
      <c r="S149" s="111">
        <f t="shared" si="66"/>
        <v>0.67478747641732506</v>
      </c>
      <c r="T149" s="111">
        <f t="shared" si="66"/>
        <v>0.68509969806000981</v>
      </c>
      <c r="U149" s="111">
        <f t="shared" si="66"/>
        <v>0.69974846782741729</v>
      </c>
      <c r="V149" s="111">
        <f t="shared" si="66"/>
        <v>0.71886676167242314</v>
      </c>
      <c r="W149" s="111">
        <f t="shared" ref="W149:Y149" si="67">IF(W130=0,"",W130/W111)</f>
        <v>0.73065487353787484</v>
      </c>
      <c r="X149" s="111">
        <f t="shared" si="67"/>
        <v>0.74793347366382523</v>
      </c>
      <c r="Y149" s="111">
        <f t="shared" si="67"/>
        <v>0.76723506888508819</v>
      </c>
      <c r="DA149" s="63" t="s">
        <v>1977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0.57294085340619194</v>
      </c>
      <c r="C151" s="124">
        <f t="shared" si="71"/>
        <v>0.57342176074807261</v>
      </c>
      <c r="D151" s="124">
        <f t="shared" si="71"/>
        <v>0.5735536606365611</v>
      </c>
      <c r="E151" s="124">
        <f t="shared" si="71"/>
        <v>0.57359679695677235</v>
      </c>
      <c r="F151" s="124">
        <f t="shared" si="71"/>
        <v>0.57398202354108296</v>
      </c>
      <c r="G151" s="124">
        <f t="shared" si="71"/>
        <v>0.57485176239982183</v>
      </c>
      <c r="H151" s="124">
        <f t="shared" si="71"/>
        <v>0.57453826811950004</v>
      </c>
      <c r="I151" s="124">
        <f t="shared" si="71"/>
        <v>0.57376634732884746</v>
      </c>
      <c r="J151" s="124">
        <f t="shared" si="71"/>
        <v>0.57612383344295681</v>
      </c>
      <c r="K151" s="124">
        <f t="shared" si="71"/>
        <v>0.57582187603337998</v>
      </c>
      <c r="L151" s="124">
        <f t="shared" si="71"/>
        <v>0.57590723598509863</v>
      </c>
      <c r="M151" s="124">
        <f t="shared" si="71"/>
        <v>0.57712068133126393</v>
      </c>
      <c r="N151" s="124">
        <f t="shared" si="71"/>
        <v>0.57937828426067517</v>
      </c>
      <c r="O151" s="124">
        <f t="shared" si="71"/>
        <v>0.57928533044181496</v>
      </c>
      <c r="P151" s="124">
        <f t="shared" si="71"/>
        <v>0.57987024780043195</v>
      </c>
      <c r="Q151" s="124">
        <f t="shared" si="71"/>
        <v>0.58041492551744633</v>
      </c>
      <c r="R151" s="124">
        <f t="shared" ref="R151:V151" si="72">IF(R132=0,"",R132/R113)</f>
        <v>0.58188173680764699</v>
      </c>
      <c r="S151" s="124">
        <f t="shared" si="72"/>
        <v>0.58484416781646009</v>
      </c>
      <c r="T151" s="124">
        <f t="shared" si="72"/>
        <v>0.58868911150779579</v>
      </c>
      <c r="U151" s="124">
        <f t="shared" si="72"/>
        <v>0.5933639358946079</v>
      </c>
      <c r="V151" s="124">
        <f t="shared" si="72"/>
        <v>0.59878010198373965</v>
      </c>
      <c r="W151" s="124">
        <f t="shared" ref="W151:Y151" si="73">IF(W132=0,"",W132/W113)</f>
        <v>0.60482461605149163</v>
      </c>
      <c r="X151" s="124">
        <f t="shared" si="73"/>
        <v>0.61165403643945604</v>
      </c>
      <c r="Y151" s="124">
        <f t="shared" si="73"/>
        <v>0.62083214176877433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0.56285287987659449</v>
      </c>
      <c r="C152" s="111">
        <f t="shared" si="74"/>
        <v>0.56397271205415622</v>
      </c>
      <c r="D152" s="111">
        <f t="shared" si="74"/>
        <v>0.56518305922941503</v>
      </c>
      <c r="E152" s="111">
        <f t="shared" si="74"/>
        <v>0.5664832089052233</v>
      </c>
      <c r="F152" s="111">
        <f t="shared" si="74"/>
        <v>0.56777875640561792</v>
      </c>
      <c r="G152" s="111">
        <f t="shared" si="74"/>
        <v>0.56913067460997901</v>
      </c>
      <c r="H152" s="111">
        <f t="shared" si="74"/>
        <v>0.57057977314494468</v>
      </c>
      <c r="I152" s="111">
        <f t="shared" si="74"/>
        <v>0.57136705437134439</v>
      </c>
      <c r="J152" s="111">
        <f t="shared" si="74"/>
        <v>0.57185705779430274</v>
      </c>
      <c r="K152" s="111">
        <f t="shared" si="74"/>
        <v>0.57259239682624352</v>
      </c>
      <c r="L152" s="111">
        <f t="shared" si="74"/>
        <v>0.57336882775449549</v>
      </c>
      <c r="M152" s="111">
        <f t="shared" si="74"/>
        <v>0.57409121089128812</v>
      </c>
      <c r="N152" s="111">
        <f t="shared" si="74"/>
        <v>0.57476425684109256</v>
      </c>
      <c r="O152" s="111">
        <f t="shared" si="74"/>
        <v>0.5753302339682238</v>
      </c>
      <c r="P152" s="111">
        <f t="shared" si="74"/>
        <v>0.57564963853022111</v>
      </c>
      <c r="Q152" s="111">
        <f t="shared" si="74"/>
        <v>0.57634183246431991</v>
      </c>
      <c r="R152" s="111">
        <f t="shared" ref="R152:V152" si="75">IF(R133=0,"",R133/R114)</f>
        <v>0.57803755946235735</v>
      </c>
      <c r="S152" s="111">
        <f t="shared" si="75"/>
        <v>0.58092830470766577</v>
      </c>
      <c r="T152" s="111">
        <f t="shared" si="75"/>
        <v>0.58464292372145987</v>
      </c>
      <c r="U152" s="111">
        <f t="shared" si="75"/>
        <v>0.58907346098862168</v>
      </c>
      <c r="V152" s="111">
        <f t="shared" si="75"/>
        <v>0.59383274679707809</v>
      </c>
      <c r="W152" s="111">
        <f t="shared" ref="W152:Y152" si="76">IF(W133=0,"",W133/W114)</f>
        <v>0.59844585870124289</v>
      </c>
      <c r="X152" s="111">
        <f t="shared" si="76"/>
        <v>0.60213901743350218</v>
      </c>
      <c r="Y152" s="111">
        <f t="shared" si="76"/>
        <v>0.60659609987814189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0.72790410791098592</v>
      </c>
      <c r="C153" s="45">
        <f t="shared" si="77"/>
        <v>0.72992000109144251</v>
      </c>
      <c r="D153" s="45">
        <f t="shared" si="77"/>
        <v>0.73056240515504522</v>
      </c>
      <c r="E153" s="45">
        <f t="shared" si="77"/>
        <v>0.73222205484624103</v>
      </c>
      <c r="F153" s="45">
        <f t="shared" si="77"/>
        <v>0.73440470198647756</v>
      </c>
      <c r="G153" s="45">
        <f t="shared" si="77"/>
        <v>0.73798849679892264</v>
      </c>
      <c r="H153" s="45">
        <f t="shared" si="77"/>
        <v>0.74349244516426694</v>
      </c>
      <c r="I153" s="45">
        <f t="shared" si="77"/>
        <v>0.74603534054746201</v>
      </c>
      <c r="J153" s="45">
        <f t="shared" si="77"/>
        <v>0.74818927392892487</v>
      </c>
      <c r="K153" s="45">
        <f t="shared" si="77"/>
        <v>0.75070002755912646</v>
      </c>
      <c r="L153" s="45">
        <f t="shared" si="77"/>
        <v>0.75392277933986351</v>
      </c>
      <c r="M153" s="45">
        <f t="shared" si="77"/>
        <v>0.75426326162434965</v>
      </c>
      <c r="N153" s="45">
        <f t="shared" si="77"/>
        <v>0.75666676165961777</v>
      </c>
      <c r="O153" s="45">
        <f t="shared" si="77"/>
        <v>0.76346916287577393</v>
      </c>
      <c r="P153" s="45">
        <f t="shared" si="77"/>
        <v>0.76469438139611268</v>
      </c>
      <c r="Q153" s="45">
        <f t="shared" si="77"/>
        <v>0.76546660626278817</v>
      </c>
      <c r="R153" s="45">
        <f t="shared" ref="R153:V153" si="78">IF(R134=0,"",R134/R115)</f>
        <v>0.76780731893062448</v>
      </c>
      <c r="S153" s="45">
        <f t="shared" si="78"/>
        <v>0.77229272353576583</v>
      </c>
      <c r="T153" s="45">
        <f t="shared" si="78"/>
        <v>0.78042075384262022</v>
      </c>
      <c r="U153" s="45">
        <f t="shared" si="78"/>
        <v>0.79571857351680997</v>
      </c>
      <c r="V153" s="45">
        <f t="shared" si="78"/>
        <v>0.82448737151185703</v>
      </c>
      <c r="W153" s="45">
        <f t="shared" ref="W153:Y153" si="79">IF(W134=0,"",W134/W115)</f>
        <v>0.84752661526332407</v>
      </c>
      <c r="X153" s="45">
        <f t="shared" si="79"/>
        <v>0.85637995106228593</v>
      </c>
      <c r="Y153" s="45">
        <f t="shared" si="79"/>
        <v>0.86805893467441975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4813.4136600000011</v>
      </c>
      <c r="C155" s="117">
        <f t="shared" si="80"/>
        <v>5583.1841999999997</v>
      </c>
      <c r="D155" s="117">
        <f t="shared" si="80"/>
        <v>5236.8228000000026</v>
      </c>
      <c r="E155" s="117">
        <f t="shared" si="80"/>
        <v>5641.7525999999998</v>
      </c>
      <c r="F155" s="117">
        <f t="shared" si="80"/>
        <v>5522.1922800000002</v>
      </c>
      <c r="G155" s="117">
        <f t="shared" si="80"/>
        <v>5427.0186299999987</v>
      </c>
      <c r="H155" s="117">
        <f t="shared" si="80"/>
        <v>5344.61895</v>
      </c>
      <c r="I155" s="117">
        <f t="shared" si="80"/>
        <v>4782.3118199999972</v>
      </c>
      <c r="J155" s="117">
        <f t="shared" si="80"/>
        <v>4808.9705400000003</v>
      </c>
      <c r="K155" s="117">
        <f t="shared" si="80"/>
        <v>4836.7905300000011</v>
      </c>
      <c r="L155" s="117">
        <f t="shared" si="80"/>
        <v>5595.7057199999999</v>
      </c>
      <c r="M155" s="117">
        <f t="shared" si="80"/>
        <v>4703.2444800000021</v>
      </c>
      <c r="N155" s="117">
        <f t="shared" si="80"/>
        <v>4752.4217400000007</v>
      </c>
      <c r="O155" s="117">
        <f t="shared" si="80"/>
        <v>4767.9221700000016</v>
      </c>
      <c r="P155" s="117">
        <f t="shared" si="80"/>
        <v>3863.7977400000032</v>
      </c>
      <c r="Q155" s="117">
        <f t="shared" si="80"/>
        <v>4202.9390700000004</v>
      </c>
      <c r="R155" s="117">
        <f t="shared" ref="R155:V155" si="81">R156+R159+R161+R170</f>
        <v>4682.7590713199997</v>
      </c>
      <c r="S155" s="117">
        <f t="shared" si="81"/>
        <v>4708.0915199999981</v>
      </c>
      <c r="T155" s="117">
        <f t="shared" si="81"/>
        <v>4413.0164482799973</v>
      </c>
      <c r="U155" s="117">
        <f t="shared" si="81"/>
        <v>4216.9966977600006</v>
      </c>
      <c r="V155" s="117">
        <f t="shared" si="81"/>
        <v>4358.9877262787131</v>
      </c>
      <c r="W155" s="117">
        <f t="shared" ref="W155:Y155" si="82">W156+W159+W161+W170</f>
        <v>4888.6432161935309</v>
      </c>
      <c r="X155" s="117">
        <f t="shared" si="82"/>
        <v>3903.1355401558999</v>
      </c>
      <c r="Y155" s="117">
        <f t="shared" si="82"/>
        <v>3489.1004939951495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4004.5922352379812</v>
      </c>
      <c r="C156" s="122">
        <f t="shared" si="83"/>
        <v>4698.8028172855393</v>
      </c>
      <c r="D156" s="122">
        <f t="shared" si="83"/>
        <v>4378.6829967100548</v>
      </c>
      <c r="E156" s="122">
        <f t="shared" si="83"/>
        <v>4706.5564815864964</v>
      </c>
      <c r="F156" s="122">
        <f t="shared" si="83"/>
        <v>4603.0691471630817</v>
      </c>
      <c r="G156" s="122">
        <f t="shared" si="83"/>
        <v>4459.8043855660635</v>
      </c>
      <c r="H156" s="122">
        <f t="shared" si="83"/>
        <v>4402.5205631651797</v>
      </c>
      <c r="I156" s="122">
        <f t="shared" si="83"/>
        <v>3936.9369292595989</v>
      </c>
      <c r="J156" s="122">
        <f t="shared" si="83"/>
        <v>3966.4250778010014</v>
      </c>
      <c r="K156" s="122">
        <f t="shared" si="83"/>
        <v>4019.1567980467521</v>
      </c>
      <c r="L156" s="122">
        <f t="shared" si="83"/>
        <v>4723.574531258113</v>
      </c>
      <c r="M156" s="122">
        <f t="shared" si="83"/>
        <v>3989.1973864064607</v>
      </c>
      <c r="N156" s="122">
        <f t="shared" si="83"/>
        <v>4040.4666617074467</v>
      </c>
      <c r="O156" s="122">
        <f t="shared" si="83"/>
        <v>4068.8987683494638</v>
      </c>
      <c r="P156" s="122">
        <f t="shared" si="83"/>
        <v>3264.6430711010876</v>
      </c>
      <c r="Q156" s="122">
        <f t="shared" si="83"/>
        <v>3545.3020729535701</v>
      </c>
      <c r="R156" s="122">
        <f t="shared" ref="R156:V156" si="84">SUM(R157:R158)</f>
        <v>3947.9930267601112</v>
      </c>
      <c r="S156" s="122">
        <f t="shared" si="84"/>
        <v>3947.240109626588</v>
      </c>
      <c r="T156" s="122">
        <f t="shared" si="84"/>
        <v>3697.3513783146263</v>
      </c>
      <c r="U156" s="122">
        <f t="shared" si="84"/>
        <v>3537.5436236028968</v>
      </c>
      <c r="V156" s="122">
        <f t="shared" si="84"/>
        <v>3635.2571278955552</v>
      </c>
      <c r="W156" s="122">
        <f t="shared" ref="W156:Y156" si="85">SUM(W157:W158)</f>
        <v>4121.0574957260305</v>
      </c>
      <c r="X156" s="122">
        <f t="shared" si="85"/>
        <v>3332.2596293668571</v>
      </c>
      <c r="Y156" s="122">
        <f t="shared" si="85"/>
        <v>2945.7854767773301</v>
      </c>
      <c r="DA156" s="130" t="s">
        <v>2133</v>
      </c>
    </row>
    <row r="157" spans="1:105" ht="12" customHeight="1" x14ac:dyDescent="0.25">
      <c r="A157" s="97" t="s">
        <v>212</v>
      </c>
      <c r="B157" s="98">
        <v>4004.5922352379812</v>
      </c>
      <c r="C157" s="98">
        <v>4698.8028172855393</v>
      </c>
      <c r="D157" s="98">
        <v>4378.6829967100548</v>
      </c>
      <c r="E157" s="98">
        <v>4706.5564815864964</v>
      </c>
      <c r="F157" s="98">
        <v>4603.0691471630817</v>
      </c>
      <c r="G157" s="98">
        <v>4459.8043855660635</v>
      </c>
      <c r="H157" s="98">
        <v>4402.5205631651797</v>
      </c>
      <c r="I157" s="98">
        <v>3936.9369292595989</v>
      </c>
      <c r="J157" s="98">
        <v>3966.4250778010014</v>
      </c>
      <c r="K157" s="98">
        <v>4019.1567980467521</v>
      </c>
      <c r="L157" s="98">
        <v>4723.574531258113</v>
      </c>
      <c r="M157" s="98">
        <v>3989.1973864064607</v>
      </c>
      <c r="N157" s="98">
        <v>4040.4666617074467</v>
      </c>
      <c r="O157" s="98">
        <v>4068.8987683494638</v>
      </c>
      <c r="P157" s="98">
        <v>3264.6430711010876</v>
      </c>
      <c r="Q157" s="98">
        <v>3545.3020729535701</v>
      </c>
      <c r="R157" s="98">
        <v>3947.9930267601112</v>
      </c>
      <c r="S157" s="98">
        <v>3947.240109626588</v>
      </c>
      <c r="T157" s="98">
        <v>3697.3513783146263</v>
      </c>
      <c r="U157" s="98">
        <v>3537.5436236028968</v>
      </c>
      <c r="V157" s="98">
        <v>3635.2571278955552</v>
      </c>
      <c r="W157" s="98">
        <v>4121.0574957260305</v>
      </c>
      <c r="X157" s="98">
        <v>3332.2596293668571</v>
      </c>
      <c r="Y157" s="98">
        <v>2945.7854767773301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576.85474468635528</v>
      </c>
      <c r="C161" s="122">
        <v>632.96231976738159</v>
      </c>
      <c r="D161" s="122">
        <v>612.72006694314132</v>
      </c>
      <c r="E161" s="122">
        <v>663.22926698809704</v>
      </c>
      <c r="F161" s="122">
        <v>644.19561783837071</v>
      </c>
      <c r="G161" s="122">
        <v>679.19439001201647</v>
      </c>
      <c r="H161" s="122">
        <v>644.9808186611458</v>
      </c>
      <c r="I161" s="122">
        <v>591.30222549060898</v>
      </c>
      <c r="J161" s="122">
        <v>575.29208201819085</v>
      </c>
      <c r="K161" s="122">
        <v>539.86800419826477</v>
      </c>
      <c r="L161" s="122">
        <v>566.57962496387302</v>
      </c>
      <c r="M161" s="122">
        <v>464.35949729589305</v>
      </c>
      <c r="N161" s="122">
        <v>447.02382350375291</v>
      </c>
      <c r="O161" s="122">
        <v>432.7038130944203</v>
      </c>
      <c r="P161" s="122">
        <v>389.96364880323182</v>
      </c>
      <c r="Q161" s="122">
        <v>417.17236538573434</v>
      </c>
      <c r="R161" s="122">
        <v>467.89673854616211</v>
      </c>
      <c r="S161" s="122">
        <v>492.40215031232918</v>
      </c>
      <c r="T161" s="122">
        <v>465.82769885009264</v>
      </c>
      <c r="U161" s="122">
        <v>441.8177156440675</v>
      </c>
      <c r="V161" s="122">
        <v>464.74894153853404</v>
      </c>
      <c r="W161" s="122">
        <v>454.40149717122057</v>
      </c>
      <c r="X161" s="122">
        <v>353.52374100918888</v>
      </c>
      <c r="Y161" s="122">
        <v>316.52158249147925</v>
      </c>
      <c r="DA161" s="130" t="s">
        <v>2138</v>
      </c>
    </row>
    <row r="162" spans="1:105" ht="12" customHeight="1" x14ac:dyDescent="0.25">
      <c r="A162" s="97" t="s">
        <v>134</v>
      </c>
      <c r="B162" s="98">
        <v>576.85474468635528</v>
      </c>
      <c r="C162" s="98">
        <v>632.96231976738159</v>
      </c>
      <c r="D162" s="98">
        <v>612.72006694314132</v>
      </c>
      <c r="E162" s="98">
        <v>663.17189078724209</v>
      </c>
      <c r="F162" s="98">
        <v>644.13337519569689</v>
      </c>
      <c r="G162" s="98">
        <v>679.11985789763025</v>
      </c>
      <c r="H162" s="98">
        <v>644.89449076825258</v>
      </c>
      <c r="I162" s="98">
        <v>591.20421111728751</v>
      </c>
      <c r="J162" s="98">
        <v>575.17328235520267</v>
      </c>
      <c r="K162" s="98">
        <v>539.7165976166774</v>
      </c>
      <c r="L162" s="98">
        <v>566.36378015848993</v>
      </c>
      <c r="M162" s="98">
        <v>464.17998295199249</v>
      </c>
      <c r="N162" s="98">
        <v>446.82803175356401</v>
      </c>
      <c r="O162" s="98">
        <v>432.49891647074526</v>
      </c>
      <c r="P162" s="98">
        <v>389.76751224029795</v>
      </c>
      <c r="Q162" s="98">
        <v>416.9727769048302</v>
      </c>
      <c r="R162" s="98">
        <v>467.66109018599724</v>
      </c>
      <c r="S162" s="98">
        <v>492.14302979656452</v>
      </c>
      <c r="T162" s="98">
        <v>465.57649051132091</v>
      </c>
      <c r="U162" s="98">
        <v>441.58484423030848</v>
      </c>
      <c r="V162" s="98">
        <v>464.48652710314758</v>
      </c>
      <c r="W162" s="98">
        <v>454.14951705124884</v>
      </c>
      <c r="X162" s="98">
        <v>353.31552373180199</v>
      </c>
      <c r="Y162" s="98">
        <v>316.33170345735397</v>
      </c>
      <c r="DA162" s="63" t="s">
        <v>2139</v>
      </c>
    </row>
    <row r="163" spans="1:105" ht="12" customHeight="1" x14ac:dyDescent="0.25">
      <c r="A163" s="97" t="s">
        <v>133</v>
      </c>
      <c r="B163" s="98">
        <v>0</v>
      </c>
      <c r="C163" s="98">
        <v>0</v>
      </c>
      <c r="D163" s="98">
        <v>0</v>
      </c>
      <c r="E163" s="98">
        <v>5.737620085496823E-2</v>
      </c>
      <c r="F163" s="98">
        <v>6.2242642673789879E-2</v>
      </c>
      <c r="G163" s="98">
        <v>7.4532114386174408E-2</v>
      </c>
      <c r="H163" s="98">
        <v>8.6327892893189262E-2</v>
      </c>
      <c r="I163" s="98">
        <v>9.8014373321490933E-2</v>
      </c>
      <c r="J163" s="98">
        <v>0.1187996629881414</v>
      </c>
      <c r="K163" s="98">
        <v>0.15140658158734607</v>
      </c>
      <c r="L163" s="98">
        <v>0.21584480538313508</v>
      </c>
      <c r="M163" s="98">
        <v>0.17951434390053586</v>
      </c>
      <c r="N163" s="98">
        <v>0.19579175018893083</v>
      </c>
      <c r="O163" s="98">
        <v>0.20489662367506775</v>
      </c>
      <c r="P163" s="98">
        <v>0.19613656293387691</v>
      </c>
      <c r="Q163" s="98">
        <v>0.19958848090416673</v>
      </c>
      <c r="R163" s="98">
        <v>0.23564836016485829</v>
      </c>
      <c r="S163" s="98">
        <v>0.2591205157646827</v>
      </c>
      <c r="T163" s="98">
        <v>0.25120833877173371</v>
      </c>
      <c r="U163" s="98">
        <v>0.23287141375901538</v>
      </c>
      <c r="V163" s="98">
        <v>0.26241443538647752</v>
      </c>
      <c r="W163" s="98">
        <v>0.25198011997173858</v>
      </c>
      <c r="X163" s="98">
        <v>0.20821727738689827</v>
      </c>
      <c r="Y163" s="98">
        <v>0.18987903412530974</v>
      </c>
      <c r="DA163" s="63" t="s">
        <v>2140</v>
      </c>
    </row>
    <row r="164" spans="1:105" ht="12" customHeight="1" x14ac:dyDescent="0.25">
      <c r="A164" s="100" t="s">
        <v>212</v>
      </c>
      <c r="B164" s="101">
        <v>0</v>
      </c>
      <c r="C164" s="101">
        <v>0</v>
      </c>
      <c r="D164" s="101">
        <v>0</v>
      </c>
      <c r="E164" s="101">
        <v>5.737620085496823E-2</v>
      </c>
      <c r="F164" s="101">
        <v>6.2242642673789879E-2</v>
      </c>
      <c r="G164" s="101">
        <v>7.4532114386174408E-2</v>
      </c>
      <c r="H164" s="101">
        <v>8.6327892893189262E-2</v>
      </c>
      <c r="I164" s="101">
        <v>9.8014373321490933E-2</v>
      </c>
      <c r="J164" s="101">
        <v>0.1187996629881414</v>
      </c>
      <c r="K164" s="101">
        <v>0.15140658158734607</v>
      </c>
      <c r="L164" s="101">
        <v>0.21584480538313508</v>
      </c>
      <c r="M164" s="101">
        <v>0.17951434390053586</v>
      </c>
      <c r="N164" s="101">
        <v>0.19579175018893083</v>
      </c>
      <c r="O164" s="101">
        <v>0.20489662367506775</v>
      </c>
      <c r="P164" s="101">
        <v>0.19613656293387691</v>
      </c>
      <c r="Q164" s="101">
        <v>0.19958848090416673</v>
      </c>
      <c r="R164" s="101">
        <v>0.23564836016485829</v>
      </c>
      <c r="S164" s="101">
        <v>0.2591205157646827</v>
      </c>
      <c r="T164" s="101">
        <v>0.25120833877173371</v>
      </c>
      <c r="U164" s="101">
        <v>0.23287141375901538</v>
      </c>
      <c r="V164" s="101">
        <v>0.26241443538647752</v>
      </c>
      <c r="W164" s="101">
        <v>0.25198011997173858</v>
      </c>
      <c r="X164" s="101">
        <v>0.20821727738689827</v>
      </c>
      <c r="Y164" s="101">
        <v>0.18987903412530974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231.96668007566495</v>
      </c>
      <c r="C170" s="122">
        <v>251.41906294707815</v>
      </c>
      <c r="D170" s="122">
        <v>245.41973634680647</v>
      </c>
      <c r="E170" s="122">
        <v>271.96685142540662</v>
      </c>
      <c r="F170" s="122">
        <v>274.92751499854802</v>
      </c>
      <c r="G170" s="122">
        <v>288.01985442191796</v>
      </c>
      <c r="H170" s="122">
        <v>297.11756817367512</v>
      </c>
      <c r="I170" s="122">
        <v>254.07266524978999</v>
      </c>
      <c r="J170" s="122">
        <v>267.25338018080726</v>
      </c>
      <c r="K170" s="122">
        <v>277.76572775498425</v>
      </c>
      <c r="L170" s="122">
        <v>305.55156377801319</v>
      </c>
      <c r="M170" s="122">
        <v>249.68759629764824</v>
      </c>
      <c r="N170" s="122">
        <v>264.93125478880148</v>
      </c>
      <c r="O170" s="122">
        <v>266.31958855611748</v>
      </c>
      <c r="P170" s="122">
        <v>209.19102009568351</v>
      </c>
      <c r="Q170" s="122">
        <v>240.46463166069555</v>
      </c>
      <c r="R170" s="122">
        <v>266.86930601372694</v>
      </c>
      <c r="S170" s="122">
        <v>268.44926006108142</v>
      </c>
      <c r="T170" s="122">
        <v>249.8373711152777</v>
      </c>
      <c r="U170" s="122">
        <v>237.63535851303624</v>
      </c>
      <c r="V170" s="122">
        <v>258.98165684462413</v>
      </c>
      <c r="W170" s="122">
        <v>313.18422329627992</v>
      </c>
      <c r="X170" s="122">
        <v>217.3521697798538</v>
      </c>
      <c r="Y170" s="122">
        <v>226.79343472633988</v>
      </c>
      <c r="DA170" s="130" t="s">
        <v>2147</v>
      </c>
    </row>
    <row r="171" spans="1:105" ht="12" customHeight="1" x14ac:dyDescent="0.25">
      <c r="A171" s="97" t="s">
        <v>175</v>
      </c>
      <c r="B171" s="98">
        <v>231.96668007566495</v>
      </c>
      <c r="C171" s="98">
        <v>251.41906294707815</v>
      </c>
      <c r="D171" s="98">
        <v>245.41973634680647</v>
      </c>
      <c r="E171" s="98">
        <v>271.96685142540662</v>
      </c>
      <c r="F171" s="98">
        <v>274.92751499854802</v>
      </c>
      <c r="G171" s="98">
        <v>288.01985442191796</v>
      </c>
      <c r="H171" s="98">
        <v>297.11756817367512</v>
      </c>
      <c r="I171" s="98">
        <v>254.07266524978999</v>
      </c>
      <c r="J171" s="98">
        <v>267.25338018080726</v>
      </c>
      <c r="K171" s="98">
        <v>277.76572775498425</v>
      </c>
      <c r="L171" s="98">
        <v>305.55156377801319</v>
      </c>
      <c r="M171" s="98">
        <v>249.68759629764824</v>
      </c>
      <c r="N171" s="98">
        <v>264.93125478880148</v>
      </c>
      <c r="O171" s="98">
        <v>266.31958855611748</v>
      </c>
      <c r="P171" s="98">
        <v>209.19102009568351</v>
      </c>
      <c r="Q171" s="98">
        <v>240.46463166069555</v>
      </c>
      <c r="R171" s="98">
        <v>266.86930601372694</v>
      </c>
      <c r="S171" s="98">
        <v>268.44926006108142</v>
      </c>
      <c r="T171" s="98">
        <v>249.8373711152777</v>
      </c>
      <c r="U171" s="98">
        <v>237.63535851303624</v>
      </c>
      <c r="V171" s="98">
        <v>258.98165684462413</v>
      </c>
      <c r="W171" s="98">
        <v>313.18422329627992</v>
      </c>
      <c r="X171" s="98">
        <v>217.3521697798538</v>
      </c>
      <c r="Y171" s="98">
        <v>226.79343472633988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19596.560614402519</v>
      </c>
      <c r="C174" s="117">
        <f t="shared" si="87"/>
        <v>22177.636724365726</v>
      </c>
      <c r="D174" s="117">
        <f t="shared" si="87"/>
        <v>20422.866817324459</v>
      </c>
      <c r="E174" s="117">
        <f t="shared" si="87"/>
        <v>21366.341314142261</v>
      </c>
      <c r="F174" s="117">
        <f t="shared" si="87"/>
        <v>20604.672016184843</v>
      </c>
      <c r="G174" s="117">
        <f t="shared" si="87"/>
        <v>20130.606408790707</v>
      </c>
      <c r="H174" s="117">
        <f t="shared" si="87"/>
        <v>20385.979494248466</v>
      </c>
      <c r="I174" s="117">
        <f t="shared" si="87"/>
        <v>18877.929953227078</v>
      </c>
      <c r="J174" s="117">
        <f t="shared" si="87"/>
        <v>18964.024721235717</v>
      </c>
      <c r="K174" s="117">
        <f t="shared" si="87"/>
        <v>19404.460849348881</v>
      </c>
      <c r="L174" s="117">
        <f t="shared" si="87"/>
        <v>22638.399352289827</v>
      </c>
      <c r="M174" s="117">
        <f t="shared" si="87"/>
        <v>19506.715146150986</v>
      </c>
      <c r="N174" s="117">
        <f t="shared" si="87"/>
        <v>20012.082684472538</v>
      </c>
      <c r="O174" s="117">
        <f t="shared" si="87"/>
        <v>20620.359632016429</v>
      </c>
      <c r="P174" s="117">
        <f t="shared" si="87"/>
        <v>16984.780024524989</v>
      </c>
      <c r="Q174" s="117">
        <f t="shared" si="87"/>
        <v>18013.993066117338</v>
      </c>
      <c r="R174" s="117">
        <f t="shared" ref="R174:V174" si="88">R175+R178+R180+R189</f>
        <v>19354.394609059851</v>
      </c>
      <c r="S174" s="117">
        <f t="shared" si="88"/>
        <v>19082.14255457043</v>
      </c>
      <c r="T174" s="117">
        <f t="shared" si="88"/>
        <v>17885.432586542283</v>
      </c>
      <c r="U174" s="117">
        <f t="shared" si="88"/>
        <v>17113.287679703033</v>
      </c>
      <c r="V174" s="117">
        <f t="shared" si="88"/>
        <v>17712.83570901565</v>
      </c>
      <c r="W174" s="117">
        <f t="shared" ref="W174:Y174" si="89">W175+W178+W180+W189</f>
        <v>19862.094278983237</v>
      </c>
      <c r="X174" s="117">
        <f t="shared" si="89"/>
        <v>16429.230369300167</v>
      </c>
      <c r="Y174" s="117">
        <f t="shared" si="89"/>
        <v>14560.114212027314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16232.129249784837</v>
      </c>
      <c r="C175" s="122">
        <f t="shared" si="90"/>
        <v>18593.271468224913</v>
      </c>
      <c r="D175" s="122">
        <f t="shared" si="90"/>
        <v>17015.563605904234</v>
      </c>
      <c r="E175" s="122">
        <f t="shared" si="90"/>
        <v>17766.264926196134</v>
      </c>
      <c r="F175" s="122">
        <f t="shared" si="90"/>
        <v>17117.422565001521</v>
      </c>
      <c r="G175" s="122">
        <f t="shared" si="90"/>
        <v>16480.57631751951</v>
      </c>
      <c r="H175" s="122">
        <f t="shared" si="90"/>
        <v>16753.236060289975</v>
      </c>
      <c r="I175" s="122">
        <f t="shared" si="90"/>
        <v>15525.47865581634</v>
      </c>
      <c r="J175" s="122">
        <f t="shared" si="90"/>
        <v>15592.969078311076</v>
      </c>
      <c r="K175" s="122">
        <f t="shared" si="90"/>
        <v>16092.893915763176</v>
      </c>
      <c r="L175" s="122">
        <f t="shared" si="90"/>
        <v>19088.914734978549</v>
      </c>
      <c r="M175" s="122">
        <f t="shared" si="90"/>
        <v>16517.169195399369</v>
      </c>
      <c r="N175" s="122">
        <f t="shared" si="90"/>
        <v>16961.411745594349</v>
      </c>
      <c r="O175" s="122">
        <f t="shared" si="90"/>
        <v>17556.108494997286</v>
      </c>
      <c r="P175" s="122">
        <f t="shared" si="90"/>
        <v>14308.932679668787</v>
      </c>
      <c r="Q175" s="122">
        <f t="shared" si="90"/>
        <v>15150.577347860084</v>
      </c>
      <c r="R175" s="122">
        <f t="shared" ref="R175:V175" si="91">SUM(R176:R177)</f>
        <v>16275.168968325412</v>
      </c>
      <c r="S175" s="122">
        <f t="shared" si="91"/>
        <v>15954.396884677308</v>
      </c>
      <c r="T175" s="122">
        <f t="shared" si="91"/>
        <v>14938.896921501593</v>
      </c>
      <c r="U175" s="122">
        <f t="shared" si="91"/>
        <v>14310.984351786799</v>
      </c>
      <c r="V175" s="122">
        <f t="shared" si="91"/>
        <v>14724.977913450652</v>
      </c>
      <c r="W175" s="122">
        <f t="shared" ref="W175:Y175" si="92">SUM(W176:W177)</f>
        <v>16684.269582817087</v>
      </c>
      <c r="X175" s="122">
        <f t="shared" si="92"/>
        <v>13950.531139709161</v>
      </c>
      <c r="Y175" s="122">
        <f t="shared" si="92"/>
        <v>12183.003043036555</v>
      </c>
      <c r="DA175" s="130" t="s">
        <v>2301</v>
      </c>
    </row>
    <row r="176" spans="1:105" ht="12" customHeight="1" x14ac:dyDescent="0.25">
      <c r="A176" s="97" t="s">
        <v>212</v>
      </c>
      <c r="B176" s="98">
        <v>16073.852784296314</v>
      </c>
      <c r="C176" s="98">
        <v>18412.27401383152</v>
      </c>
      <c r="D176" s="98">
        <v>16853.874204942578</v>
      </c>
      <c r="E176" s="98">
        <v>17597.363230751529</v>
      </c>
      <c r="F176" s="98">
        <v>16956.605797163087</v>
      </c>
      <c r="G176" s="98">
        <v>16327.110093681584</v>
      </c>
      <c r="H176" s="98">
        <v>16597.082188044929</v>
      </c>
      <c r="I176" s="98">
        <v>15385.575234420921</v>
      </c>
      <c r="J176" s="98">
        <v>15452.275515447272</v>
      </c>
      <c r="K176" s="98">
        <v>15946.809057275719</v>
      </c>
      <c r="L176" s="98">
        <v>18909.86275742864</v>
      </c>
      <c r="M176" s="98">
        <v>16368.245738867618</v>
      </c>
      <c r="N176" s="98">
        <v>16803.393762739495</v>
      </c>
      <c r="O176" s="98">
        <v>17388.760578307825</v>
      </c>
      <c r="P176" s="98">
        <v>14177.11243991732</v>
      </c>
      <c r="Q176" s="98">
        <v>15006.173183596849</v>
      </c>
      <c r="R176" s="98">
        <v>16114.171006407974</v>
      </c>
      <c r="S176" s="98">
        <v>15790.936235819874</v>
      </c>
      <c r="T176" s="98">
        <v>14782.943380173776</v>
      </c>
      <c r="U176" s="98">
        <v>14156.794868567407</v>
      </c>
      <c r="V176" s="98">
        <v>14561.678783614865</v>
      </c>
      <c r="W176" s="98">
        <v>16496.135948263767</v>
      </c>
      <c r="X176" s="98">
        <v>13792.918738371136</v>
      </c>
      <c r="Y176" s="98">
        <v>12044.245135082218</v>
      </c>
      <c r="DA176" s="63" t="s">
        <v>2302</v>
      </c>
    </row>
    <row r="177" spans="1:105" ht="12" customHeight="1" x14ac:dyDescent="0.25">
      <c r="A177" s="97" t="s">
        <v>53</v>
      </c>
      <c r="B177" s="98">
        <v>158.276465488523</v>
      </c>
      <c r="C177" s="98">
        <v>180.99745439339154</v>
      </c>
      <c r="D177" s="98">
        <v>161.68940096165363</v>
      </c>
      <c r="E177" s="98">
        <v>168.90169544460667</v>
      </c>
      <c r="F177" s="98">
        <v>160.81676783843326</v>
      </c>
      <c r="G177" s="98">
        <v>153.46622383792459</v>
      </c>
      <c r="H177" s="98">
        <v>156.15387224504701</v>
      </c>
      <c r="I177" s="98">
        <v>139.90342139541863</v>
      </c>
      <c r="J177" s="98">
        <v>140.69356286380346</v>
      </c>
      <c r="K177" s="98">
        <v>146.0848584874573</v>
      </c>
      <c r="L177" s="98">
        <v>179.05197754990749</v>
      </c>
      <c r="M177" s="98">
        <v>148.92345653175076</v>
      </c>
      <c r="N177" s="98">
        <v>158.01798285485407</v>
      </c>
      <c r="O177" s="98">
        <v>167.34791668946042</v>
      </c>
      <c r="P177" s="98">
        <v>131.82023975146618</v>
      </c>
      <c r="Q177" s="98">
        <v>144.40416426323472</v>
      </c>
      <c r="R177" s="98">
        <v>160.99796191743746</v>
      </c>
      <c r="S177" s="98">
        <v>163.4606488574336</v>
      </c>
      <c r="T177" s="98">
        <v>155.95354132781753</v>
      </c>
      <c r="U177" s="98">
        <v>154.18948321939175</v>
      </c>
      <c r="V177" s="98">
        <v>163.299129835786</v>
      </c>
      <c r="W177" s="98">
        <v>188.13363455332049</v>
      </c>
      <c r="X177" s="98">
        <v>157.61240133802556</v>
      </c>
      <c r="Y177" s="98">
        <v>138.75790795433778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1.9990985699513957</v>
      </c>
      <c r="C178" s="122">
        <f t="shared" si="93"/>
        <v>1.6912392694554794</v>
      </c>
      <c r="D178" s="122">
        <f t="shared" si="93"/>
        <v>1.5741624331556339</v>
      </c>
      <c r="E178" s="122">
        <f t="shared" si="93"/>
        <v>1.9855932663773435</v>
      </c>
      <c r="F178" s="122">
        <f t="shared" si="93"/>
        <v>1.6578737492862314</v>
      </c>
      <c r="G178" s="122">
        <f t="shared" si="93"/>
        <v>1.8196903262284194</v>
      </c>
      <c r="H178" s="122">
        <f t="shared" si="93"/>
        <v>2.1755280346696142</v>
      </c>
      <c r="I178" s="122">
        <f t="shared" si="93"/>
        <v>2.1553607657013809</v>
      </c>
      <c r="J178" s="122">
        <f t="shared" si="93"/>
        <v>2.1052163627024649</v>
      </c>
      <c r="K178" s="122">
        <f t="shared" si="93"/>
        <v>2.2913759783073995</v>
      </c>
      <c r="L178" s="122">
        <f t="shared" si="93"/>
        <v>2.8274159727995287</v>
      </c>
      <c r="M178" s="122">
        <f t="shared" si="93"/>
        <v>2.981017354768388</v>
      </c>
      <c r="N178" s="122">
        <f t="shared" si="93"/>
        <v>3.4642732495870203</v>
      </c>
      <c r="O178" s="122">
        <f t="shared" si="93"/>
        <v>4.7152983273349296</v>
      </c>
      <c r="P178" s="122">
        <f t="shared" si="93"/>
        <v>4.300075246136605</v>
      </c>
      <c r="Q178" s="122">
        <f t="shared" si="93"/>
        <v>8.8234528715247968</v>
      </c>
      <c r="R178" s="122">
        <f t="shared" si="93"/>
        <v>9.1226587209319536</v>
      </c>
      <c r="S178" s="122">
        <f t="shared" si="93"/>
        <v>9.6433434934520612</v>
      </c>
      <c r="T178" s="122">
        <f t="shared" si="93"/>
        <v>12.639751117685545</v>
      </c>
      <c r="U178" s="122">
        <f t="shared" si="93"/>
        <v>13.243936789010432</v>
      </c>
      <c r="V178" s="122">
        <f t="shared" si="93"/>
        <v>11.885324972261587</v>
      </c>
      <c r="W178" s="122">
        <f t="shared" si="93"/>
        <v>13.33402635479047</v>
      </c>
      <c r="X178" s="122">
        <f t="shared" si="93"/>
        <v>15.833815514396179</v>
      </c>
      <c r="Y178" s="122">
        <f t="shared" si="93"/>
        <v>14.215060173691969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1.9990985699513957</v>
      </c>
      <c r="C179" s="98">
        <f>RES_hhdet_fech!C67</f>
        <v>1.6912392694554794</v>
      </c>
      <c r="D179" s="98">
        <f>RES_hhdet_fech!D67</f>
        <v>1.5741624331556339</v>
      </c>
      <c r="E179" s="98">
        <f>RES_hhdet_fech!E67</f>
        <v>1.9855932663773435</v>
      </c>
      <c r="F179" s="98">
        <f>RES_hhdet_fech!F67</f>
        <v>1.6578737492862314</v>
      </c>
      <c r="G179" s="98">
        <f>RES_hhdet_fech!G67</f>
        <v>1.8196903262284194</v>
      </c>
      <c r="H179" s="98">
        <f>RES_hhdet_fech!H67</f>
        <v>2.1755280346696142</v>
      </c>
      <c r="I179" s="98">
        <f>RES_hhdet_fech!I67</f>
        <v>2.1553607657013809</v>
      </c>
      <c r="J179" s="98">
        <f>RES_hhdet_fech!J67</f>
        <v>2.1052163627024649</v>
      </c>
      <c r="K179" s="98">
        <f>RES_hhdet_fech!K67</f>
        <v>2.2913759783073995</v>
      </c>
      <c r="L179" s="98">
        <f>RES_hhdet_fech!L67</f>
        <v>2.8274159727995287</v>
      </c>
      <c r="M179" s="98">
        <f>RES_hhdet_fech!M67</f>
        <v>2.981017354768388</v>
      </c>
      <c r="N179" s="98">
        <f>RES_hhdet_fech!N67</f>
        <v>3.4642732495870203</v>
      </c>
      <c r="O179" s="98">
        <f>RES_hhdet_fech!O67</f>
        <v>4.7152983273349296</v>
      </c>
      <c r="P179" s="98">
        <f>RES_hhdet_fech!P67</f>
        <v>4.300075246136605</v>
      </c>
      <c r="Q179" s="98">
        <f>RES_hhdet_fech!Q67</f>
        <v>8.8234528715247968</v>
      </c>
      <c r="R179" s="98">
        <f>RES_hhdet_fech!R67</f>
        <v>9.1226587209319536</v>
      </c>
      <c r="S179" s="98">
        <f>RES_hhdet_fech!S67</f>
        <v>9.6433434934520612</v>
      </c>
      <c r="T179" s="98">
        <f>RES_hhdet_fech!T67</f>
        <v>12.639751117685545</v>
      </c>
      <c r="U179" s="98">
        <f>RES_hhdet_fech!U67</f>
        <v>13.243936789010432</v>
      </c>
      <c r="V179" s="98">
        <f>RES_hhdet_fech!V67</f>
        <v>11.885324972261587</v>
      </c>
      <c r="W179" s="98">
        <f>RES_hhdet_fech!W67</f>
        <v>13.33402635479047</v>
      </c>
      <c r="X179" s="98">
        <f>RES_hhdet_fech!X67</f>
        <v>15.833815514396179</v>
      </c>
      <c r="Y179" s="98">
        <f>RES_hhdet_fech!Y67</f>
        <v>14.215060173691969</v>
      </c>
      <c r="DA179" s="63" t="s">
        <v>2305</v>
      </c>
    </row>
    <row r="180" spans="1:105" ht="12" customHeight="1" x14ac:dyDescent="0.25">
      <c r="A180" s="121" t="s">
        <v>55</v>
      </c>
      <c r="B180" s="122">
        <v>2370.739092832966</v>
      </c>
      <c r="C180" s="122">
        <v>2538.0040346906981</v>
      </c>
      <c r="D180" s="122">
        <v>2410.7288728152425</v>
      </c>
      <c r="E180" s="122">
        <v>2535.6315827234971</v>
      </c>
      <c r="F180" s="122">
        <v>2433.6624141336511</v>
      </c>
      <c r="G180" s="122">
        <v>2556.8068644525702</v>
      </c>
      <c r="H180" s="122">
        <v>2484.2196567378683</v>
      </c>
      <c r="I180" s="122">
        <v>2343.549345541624</v>
      </c>
      <c r="J180" s="122">
        <v>2301.9750187064228</v>
      </c>
      <c r="K180" s="122">
        <v>2186.8320917148517</v>
      </c>
      <c r="L180" s="122">
        <v>2306.0017478674513</v>
      </c>
      <c r="M180" s="122">
        <v>1944.5401829941586</v>
      </c>
      <c r="N180" s="122">
        <v>1916.7423901668335</v>
      </c>
      <c r="O180" s="122">
        <v>1896.9580648878634</v>
      </c>
      <c r="P180" s="122">
        <v>1742.3647284845742</v>
      </c>
      <c r="Q180" s="122">
        <v>1814.3768027174801</v>
      </c>
      <c r="R180" s="122">
        <v>1958.3249851201397</v>
      </c>
      <c r="S180" s="122">
        <v>2021.7361265563413</v>
      </c>
      <c r="T180" s="122">
        <v>1913.9026408438733</v>
      </c>
      <c r="U180" s="122">
        <v>1817.9097095002821</v>
      </c>
      <c r="V180" s="122">
        <v>1915.8356055982867</v>
      </c>
      <c r="W180" s="122">
        <v>1877.9004312304041</v>
      </c>
      <c r="X180" s="122">
        <v>1528.2200840873909</v>
      </c>
      <c r="Y180" s="122">
        <v>1382.2250062694939</v>
      </c>
      <c r="DA180" s="130" t="s">
        <v>2306</v>
      </c>
    </row>
    <row r="181" spans="1:105" ht="12" customHeight="1" x14ac:dyDescent="0.25">
      <c r="A181" s="97" t="s">
        <v>134</v>
      </c>
      <c r="B181" s="98">
        <v>2379.8722013898096</v>
      </c>
      <c r="C181" s="98">
        <v>2552.0636089705563</v>
      </c>
      <c r="D181" s="98">
        <v>2420.1267105022807</v>
      </c>
      <c r="E181" s="98">
        <v>2547.9311524747473</v>
      </c>
      <c r="F181" s="98">
        <v>2445.6363790784108</v>
      </c>
      <c r="G181" s="98">
        <v>2574.4611971106137</v>
      </c>
      <c r="H181" s="98">
        <v>2493.6524347733516</v>
      </c>
      <c r="I181" s="98">
        <v>2348.5721955898789</v>
      </c>
      <c r="J181" s="98">
        <v>2313.3485327939056</v>
      </c>
      <c r="K181" s="98">
        <v>2193.7429507859065</v>
      </c>
      <c r="L181" s="98">
        <v>2313.7726422052187</v>
      </c>
      <c r="M181" s="98">
        <v>1948.63319681299</v>
      </c>
      <c r="N181" s="98">
        <v>1923.9501943421378</v>
      </c>
      <c r="O181" s="98">
        <v>1903.7740245416903</v>
      </c>
      <c r="P181" s="98">
        <v>1743.1446144489578</v>
      </c>
      <c r="Q181" s="98">
        <v>1817.5300281257594</v>
      </c>
      <c r="R181" s="98">
        <v>1965.9187529866995</v>
      </c>
      <c r="S181" s="98">
        <v>2028.0620445096026</v>
      </c>
      <c r="T181" s="98">
        <v>1917.3749701669262</v>
      </c>
      <c r="U181" s="98">
        <v>1819.914763858834</v>
      </c>
      <c r="V181" s="98">
        <v>1919.0143239422712</v>
      </c>
      <c r="W181" s="98">
        <v>1886.8344559335494</v>
      </c>
      <c r="X181" s="98">
        <v>1528.2568160513895</v>
      </c>
      <c r="Y181" s="98">
        <v>1392.8647935545737</v>
      </c>
      <c r="DA181" s="63" t="s">
        <v>2307</v>
      </c>
    </row>
    <row r="182" spans="1:105" ht="12" customHeight="1" x14ac:dyDescent="0.25">
      <c r="A182" s="97" t="s">
        <v>133</v>
      </c>
      <c r="B182" s="98">
        <v>0</v>
      </c>
      <c r="C182" s="98">
        <v>0</v>
      </c>
      <c r="D182" s="98">
        <v>0</v>
      </c>
      <c r="E182" s="98">
        <v>1785.5050191350176</v>
      </c>
      <c r="F182" s="98">
        <v>1734.6046181558554</v>
      </c>
      <c r="G182" s="98">
        <v>1824.1204485035337</v>
      </c>
      <c r="H182" s="98">
        <v>1801.4022458767795</v>
      </c>
      <c r="I182" s="98">
        <v>1698.788571896597</v>
      </c>
      <c r="J182" s="98">
        <v>1676.8501534715433</v>
      </c>
      <c r="K182" s="98">
        <v>1608.650865866801</v>
      </c>
      <c r="L182" s="98">
        <v>1701.1573623052541</v>
      </c>
      <c r="M182" s="98">
        <v>1417.4332764577061</v>
      </c>
      <c r="N182" s="98">
        <v>1417.2821454579791</v>
      </c>
      <c r="O182" s="98">
        <v>1421.7563199700996</v>
      </c>
      <c r="P182" s="98">
        <v>1332.2451412206724</v>
      </c>
      <c r="Q182" s="98">
        <v>1390.5253077128511</v>
      </c>
      <c r="R182" s="98">
        <v>1512.3627245737364</v>
      </c>
      <c r="S182" s="98">
        <v>1605.5334564323412</v>
      </c>
      <c r="T182" s="98">
        <v>1552.2173727922543</v>
      </c>
      <c r="U182" s="98">
        <v>1497.6901533814005</v>
      </c>
      <c r="V182" s="98">
        <v>1615.6454167740746</v>
      </c>
      <c r="W182" s="98">
        <v>1563.1402861737756</v>
      </c>
      <c r="X182" s="98">
        <v>1288.7620661187291</v>
      </c>
      <c r="Y182" s="98">
        <v>1153.8110881106386</v>
      </c>
      <c r="DA182" s="63" t="s">
        <v>2308</v>
      </c>
    </row>
    <row r="183" spans="1:105" ht="12" customHeight="1" x14ac:dyDescent="0.25">
      <c r="A183" s="100" t="s">
        <v>212</v>
      </c>
      <c r="B183" s="101">
        <v>0</v>
      </c>
      <c r="C183" s="101">
        <v>0</v>
      </c>
      <c r="D183" s="101">
        <v>0</v>
      </c>
      <c r="E183" s="101">
        <v>1131.8599804578125</v>
      </c>
      <c r="F183" s="101">
        <v>1104.6341316352411</v>
      </c>
      <c r="G183" s="101">
        <v>1132.0366297732287</v>
      </c>
      <c r="H183" s="101">
        <v>1152.1575473191465</v>
      </c>
      <c r="I183" s="101">
        <v>1071.33724512461</v>
      </c>
      <c r="J183" s="101">
        <v>1039.2820236955345</v>
      </c>
      <c r="K183" s="101">
        <v>1003.5956964939447</v>
      </c>
      <c r="L183" s="101">
        <v>1037.6216254643093</v>
      </c>
      <c r="M183" s="101">
        <v>792.21112553542059</v>
      </c>
      <c r="N183" s="101">
        <v>771.8615142815803</v>
      </c>
      <c r="O183" s="101">
        <v>754.86653295865597</v>
      </c>
      <c r="P183" s="101">
        <v>743.61821884383312</v>
      </c>
      <c r="Q183" s="101">
        <v>733.12869525595272</v>
      </c>
      <c r="R183" s="101">
        <v>766.62752386942475</v>
      </c>
      <c r="S183" s="101">
        <v>828.29496168242849</v>
      </c>
      <c r="T183" s="101">
        <v>809.27257306417164</v>
      </c>
      <c r="U183" s="101">
        <v>772.82648064721536</v>
      </c>
      <c r="V183" s="101">
        <v>866.8755646260521</v>
      </c>
      <c r="W183" s="101">
        <v>749.44337719887415</v>
      </c>
      <c r="X183" s="101">
        <v>650.15859702494288</v>
      </c>
      <c r="Y183" s="101">
        <v>511.4505206314991</v>
      </c>
      <c r="DA183" s="131" t="s">
        <v>2309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653.64503867720509</v>
      </c>
      <c r="F184" s="104">
        <v>629.97048652061449</v>
      </c>
      <c r="G184" s="104">
        <v>692.08381873030521</v>
      </c>
      <c r="H184" s="104">
        <v>649.24469855763277</v>
      </c>
      <c r="I184" s="104">
        <v>627.45132677198671</v>
      </c>
      <c r="J184" s="104">
        <v>637.56812977600885</v>
      </c>
      <c r="K184" s="104">
        <v>605.0551693728562</v>
      </c>
      <c r="L184" s="104">
        <v>663.53573684094476</v>
      </c>
      <c r="M184" s="104">
        <v>625.22215092228578</v>
      </c>
      <c r="N184" s="104">
        <v>645.42063117639873</v>
      </c>
      <c r="O184" s="104">
        <v>666.88978701144379</v>
      </c>
      <c r="P184" s="104">
        <v>588.62692237683962</v>
      </c>
      <c r="Q184" s="104">
        <v>657.39661245689842</v>
      </c>
      <c r="R184" s="104">
        <v>745.7352007043113</v>
      </c>
      <c r="S184" s="104">
        <v>777.23849474991289</v>
      </c>
      <c r="T184" s="104">
        <v>742.94479972808244</v>
      </c>
      <c r="U184" s="104">
        <v>724.86367273418512</v>
      </c>
      <c r="V184" s="104">
        <v>748.76985214802244</v>
      </c>
      <c r="W184" s="104">
        <v>813.69690897490148</v>
      </c>
      <c r="X184" s="104">
        <v>638.6034690937862</v>
      </c>
      <c r="Y184" s="104">
        <v>642.36056747913949</v>
      </c>
      <c r="DA184" s="132" t="s">
        <v>2310</v>
      </c>
    </row>
    <row r="185" spans="1:105" ht="12" customHeight="1" x14ac:dyDescent="0.25">
      <c r="A185" s="106" t="s">
        <v>122</v>
      </c>
      <c r="B185" s="101">
        <v>2042.68110261724</v>
      </c>
      <c r="C185" s="101">
        <v>2052.3202926817053</v>
      </c>
      <c r="D185" s="101">
        <v>2051.6359708817495</v>
      </c>
      <c r="E185" s="101">
        <v>2103.3679322296562</v>
      </c>
      <c r="F185" s="101">
        <v>2056.7478709346678</v>
      </c>
      <c r="G185" s="101">
        <v>2072.6039368446518</v>
      </c>
      <c r="H185" s="101">
        <v>2135.8797974162062</v>
      </c>
      <c r="I185" s="101">
        <v>2053.4007022860474</v>
      </c>
      <c r="J185" s="101">
        <v>1974.6012767937959</v>
      </c>
      <c r="K185" s="101">
        <v>1934.9264165429809</v>
      </c>
      <c r="L185" s="101">
        <v>1964.119007711635</v>
      </c>
      <c r="M185" s="101">
        <v>1813.5442622509684</v>
      </c>
      <c r="N185" s="101">
        <v>1755.8974231255256</v>
      </c>
      <c r="O185" s="101">
        <v>1716.5660393470819</v>
      </c>
      <c r="P185" s="101">
        <v>1769.0831425333356</v>
      </c>
      <c r="Q185" s="101">
        <v>1760.0720381025817</v>
      </c>
      <c r="R185" s="101">
        <v>1752.5412234913254</v>
      </c>
      <c r="S185" s="101">
        <v>1861.6089775368273</v>
      </c>
      <c r="T185" s="101">
        <v>1849.3622038694891</v>
      </c>
      <c r="U185" s="101">
        <v>1799.0416024232798</v>
      </c>
      <c r="V185" s="101">
        <v>1856.5819839038147</v>
      </c>
      <c r="W185" s="101">
        <v>1677.5650056362838</v>
      </c>
      <c r="X185" s="101">
        <v>1569.3211907170733</v>
      </c>
      <c r="Y185" s="101">
        <v>1276.0581441893023</v>
      </c>
      <c r="DA185" s="131" t="s">
        <v>2311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1648.4170235341305</v>
      </c>
      <c r="F186" s="104">
        <v>1627.6043916027922</v>
      </c>
      <c r="G186" s="104">
        <v>1638.9493804896658</v>
      </c>
      <c r="H186" s="104">
        <v>1720.8084678132286</v>
      </c>
      <c r="I186" s="104">
        <v>1647.1057770173627</v>
      </c>
      <c r="J186" s="104">
        <v>1573.9252943295294</v>
      </c>
      <c r="K186" s="104">
        <v>1552.1488018501786</v>
      </c>
      <c r="L186" s="104">
        <v>1570.1448791728876</v>
      </c>
      <c r="M186" s="104">
        <v>1415.1139175818437</v>
      </c>
      <c r="N186" s="104">
        <v>1369.2872584041472</v>
      </c>
      <c r="O186" s="104">
        <v>1336.6600031267153</v>
      </c>
      <c r="P186" s="104">
        <v>1397.8505556669561</v>
      </c>
      <c r="Q186" s="104">
        <v>1387.2514994033022</v>
      </c>
      <c r="R186" s="104">
        <v>1396.8294379176489</v>
      </c>
      <c r="S186" s="104">
        <v>1498.2964089842178</v>
      </c>
      <c r="T186" s="104">
        <v>1503.163509066035</v>
      </c>
      <c r="U186" s="104">
        <v>1478.9357801324486</v>
      </c>
      <c r="V186" s="104">
        <v>1566.3329883936071</v>
      </c>
      <c r="W186" s="104">
        <v>1403.4413977211584</v>
      </c>
      <c r="X186" s="104">
        <v>1329.9774987265496</v>
      </c>
      <c r="Y186" s="104">
        <v>1083.916091833084</v>
      </c>
      <c r="DA186" s="132" t="s">
        <v>2312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1005.7625022827759</v>
      </c>
      <c r="F187" s="98">
        <v>998.34564343231148</v>
      </c>
      <c r="G187" s="98">
        <v>978.87752022414611</v>
      </c>
      <c r="H187" s="98">
        <v>1063.2905296608142</v>
      </c>
      <c r="I187" s="98">
        <v>1004.5125290638629</v>
      </c>
      <c r="J187" s="98">
        <v>942.66789173455879</v>
      </c>
      <c r="K187" s="98">
        <v>940.96244021587279</v>
      </c>
      <c r="L187" s="98">
        <v>935.20552431868305</v>
      </c>
      <c r="M187" s="98">
        <v>771.64320430721841</v>
      </c>
      <c r="N187" s="98">
        <v>726.24382064184499</v>
      </c>
      <c r="O187" s="98">
        <v>693.85206786353251</v>
      </c>
      <c r="P187" s="98">
        <v>762.29665585931036</v>
      </c>
      <c r="Q187" s="98">
        <v>711.66105626389617</v>
      </c>
      <c r="R187" s="98">
        <v>688.67047153275007</v>
      </c>
      <c r="S187" s="98">
        <v>755.1586516442876</v>
      </c>
      <c r="T187" s="98">
        <v>767.24023939360393</v>
      </c>
      <c r="U187" s="98">
        <v>746.00579288724964</v>
      </c>
      <c r="V187" s="98">
        <v>819.81836050821255</v>
      </c>
      <c r="W187" s="98">
        <v>660.18754500799866</v>
      </c>
      <c r="X187" s="98">
        <v>657.09937855174587</v>
      </c>
      <c r="Y187" s="98">
        <v>471.25799585869896</v>
      </c>
      <c r="DA187" s="63" t="s">
        <v>2313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642.65452125135425</v>
      </c>
      <c r="F188" s="98">
        <v>629.25874817048089</v>
      </c>
      <c r="G188" s="98">
        <v>660.07186026551983</v>
      </c>
      <c r="H188" s="98">
        <v>657.51793815241422</v>
      </c>
      <c r="I188" s="98">
        <v>642.5932479534996</v>
      </c>
      <c r="J188" s="98">
        <v>631.25740259497059</v>
      </c>
      <c r="K188" s="98">
        <v>611.18636163430585</v>
      </c>
      <c r="L188" s="98">
        <v>634.93935485420468</v>
      </c>
      <c r="M188" s="98">
        <v>643.4707132746255</v>
      </c>
      <c r="N188" s="98">
        <v>643.04343776230223</v>
      </c>
      <c r="O188" s="98">
        <v>642.8079352631828</v>
      </c>
      <c r="P188" s="98">
        <v>635.55389980764539</v>
      </c>
      <c r="Q188" s="98">
        <v>675.59044313940615</v>
      </c>
      <c r="R188" s="98">
        <v>708.15896638489903</v>
      </c>
      <c r="S188" s="98">
        <v>743.13775733993009</v>
      </c>
      <c r="T188" s="98">
        <v>735.92326967243116</v>
      </c>
      <c r="U188" s="98">
        <v>732.92998724519884</v>
      </c>
      <c r="V188" s="98">
        <v>746.51462788539459</v>
      </c>
      <c r="W188" s="98">
        <v>743.25385271315997</v>
      </c>
      <c r="X188" s="98">
        <v>672.8781201748036</v>
      </c>
      <c r="Y188" s="98">
        <v>612.65809597438511</v>
      </c>
      <c r="DA188" s="63" t="s">
        <v>2314</v>
      </c>
    </row>
    <row r="189" spans="1:105" ht="12" customHeight="1" x14ac:dyDescent="0.25">
      <c r="A189" s="121" t="s">
        <v>54</v>
      </c>
      <c r="B189" s="122">
        <v>991.69317321476456</v>
      </c>
      <c r="C189" s="122">
        <v>1044.6699821806612</v>
      </c>
      <c r="D189" s="122">
        <v>995.00017617182561</v>
      </c>
      <c r="E189" s="122">
        <v>1062.4592119562517</v>
      </c>
      <c r="F189" s="122">
        <v>1051.9291633003841</v>
      </c>
      <c r="G189" s="122">
        <v>1091.4035364923998</v>
      </c>
      <c r="H189" s="122">
        <v>1146.3482491859552</v>
      </c>
      <c r="I189" s="122">
        <v>1006.7465911034107</v>
      </c>
      <c r="J189" s="122">
        <v>1066.9754078555163</v>
      </c>
      <c r="K189" s="122">
        <v>1122.4434658925456</v>
      </c>
      <c r="L189" s="122">
        <v>1240.6554534710276</v>
      </c>
      <c r="M189" s="122">
        <v>1042.0247504026902</v>
      </c>
      <c r="N189" s="122">
        <v>1130.4642754617666</v>
      </c>
      <c r="O189" s="122">
        <v>1162.577773803946</v>
      </c>
      <c r="P189" s="122">
        <v>929.18254112549232</v>
      </c>
      <c r="Q189" s="122">
        <v>1040.2154626682486</v>
      </c>
      <c r="R189" s="122">
        <v>1111.7779968933685</v>
      </c>
      <c r="S189" s="122">
        <v>1096.3661998433283</v>
      </c>
      <c r="T189" s="122">
        <v>1019.9932730791311</v>
      </c>
      <c r="U189" s="122">
        <v>971.14968162694197</v>
      </c>
      <c r="V189" s="122">
        <v>1060.1368649944482</v>
      </c>
      <c r="W189" s="122">
        <v>1286.5902385809568</v>
      </c>
      <c r="X189" s="122">
        <v>934.64532998922073</v>
      </c>
      <c r="Y189" s="122">
        <v>980.67110254757517</v>
      </c>
      <c r="DA189" s="130" t="s">
        <v>2315</v>
      </c>
    </row>
    <row r="190" spans="1:105" ht="12" customHeight="1" x14ac:dyDescent="0.25">
      <c r="A190" s="97" t="s">
        <v>175</v>
      </c>
      <c r="B190" s="98">
        <v>1007.0584408984471</v>
      </c>
      <c r="C190" s="98">
        <v>1064.1804697486407</v>
      </c>
      <c r="D190" s="98">
        <v>1008.28391286095</v>
      </c>
      <c r="E190" s="98">
        <v>1076.4314019320805</v>
      </c>
      <c r="F190" s="98">
        <v>1064.2639813155638</v>
      </c>
      <c r="G190" s="98">
        <v>1103.8225368705248</v>
      </c>
      <c r="H190" s="98">
        <v>1154.6533350628774</v>
      </c>
      <c r="I190" s="98">
        <v>1010.5750699217377</v>
      </c>
      <c r="J190" s="98">
        <v>1074.6328353107426</v>
      </c>
      <c r="K190" s="98">
        <v>1128.1055660489637</v>
      </c>
      <c r="L190" s="98">
        <v>1247.0531313069325</v>
      </c>
      <c r="M190" s="98">
        <v>1047.1395175578855</v>
      </c>
      <c r="N190" s="98">
        <v>1139.5170456585352</v>
      </c>
      <c r="O190" s="98">
        <v>1170.9917863682747</v>
      </c>
      <c r="P190" s="98">
        <v>934.57228391007845</v>
      </c>
      <c r="Q190" s="98">
        <v>1046.9365297166553</v>
      </c>
      <c r="R190" s="98">
        <v>1120.2142103476147</v>
      </c>
      <c r="S190" s="98">
        <v>1104.3151262365759</v>
      </c>
      <c r="T190" s="98">
        <v>1027.1014909914925</v>
      </c>
      <c r="U190" s="98">
        <v>977.8294665839901</v>
      </c>
      <c r="V190" s="98">
        <v>1069.7833669476975</v>
      </c>
      <c r="W190" s="98">
        <v>1303.2322487165275</v>
      </c>
      <c r="X190" s="98">
        <v>946.10154580602591</v>
      </c>
      <c r="Y190" s="98">
        <v>1005.257440949154</v>
      </c>
      <c r="DA190" s="63" t="s">
        <v>2316</v>
      </c>
    </row>
    <row r="191" spans="1:105" ht="12" customHeight="1" x14ac:dyDescent="0.25">
      <c r="A191" s="109" t="s">
        <v>120</v>
      </c>
      <c r="B191" s="33">
        <v>803.39736413260403</v>
      </c>
      <c r="C191" s="33">
        <v>801.34197385614095</v>
      </c>
      <c r="D191" s="33">
        <v>797.83956041398005</v>
      </c>
      <c r="E191" s="33">
        <v>823.96812011047382</v>
      </c>
      <c r="F191" s="33">
        <v>809.3450411773166</v>
      </c>
      <c r="G191" s="33">
        <v>826.30796396931862</v>
      </c>
      <c r="H191" s="33">
        <v>877.08692109207243</v>
      </c>
      <c r="I191" s="33">
        <v>791.46253533636582</v>
      </c>
      <c r="J191" s="33">
        <v>828.8130129611975</v>
      </c>
      <c r="K191" s="33">
        <v>882.57094787530752</v>
      </c>
      <c r="L191" s="33">
        <v>912.39600162458521</v>
      </c>
      <c r="M191" s="33">
        <v>810.52771451923343</v>
      </c>
      <c r="N191" s="33">
        <v>866.08774326109096</v>
      </c>
      <c r="O191" s="33">
        <v>871.09683120952786</v>
      </c>
      <c r="P191" s="33">
        <v>741.83569046626042</v>
      </c>
      <c r="Q191" s="33">
        <v>805.32819306352462</v>
      </c>
      <c r="R191" s="33">
        <v>814.94583172902003</v>
      </c>
      <c r="S191" s="33">
        <v>815.40640826241872</v>
      </c>
      <c r="T191" s="33">
        <v>768.10160441835956</v>
      </c>
      <c r="U191" s="33">
        <v>734.50287147398933</v>
      </c>
      <c r="V191" s="33">
        <v>751.13330125087066</v>
      </c>
      <c r="W191" s="33">
        <v>865.88269700207911</v>
      </c>
      <c r="X191" s="33">
        <v>712.68656235267201</v>
      </c>
      <c r="Y191" s="33">
        <v>688.31598910088746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9199.0594188010164</v>
      </c>
      <c r="C193" s="117">
        <f t="shared" si="94"/>
        <v>10489.492915694664</v>
      </c>
      <c r="D193" s="117">
        <f t="shared" si="94"/>
        <v>9749.3293518896426</v>
      </c>
      <c r="E193" s="117">
        <f t="shared" si="94"/>
        <v>10309.116060116719</v>
      </c>
      <c r="F193" s="117">
        <f t="shared" si="94"/>
        <v>10040.06962996632</v>
      </c>
      <c r="G193" s="117">
        <f t="shared" si="94"/>
        <v>9916.2102776918964</v>
      </c>
      <c r="H193" s="117">
        <f t="shared" si="94"/>
        <v>10118.200400324416</v>
      </c>
      <c r="I193" s="117">
        <f t="shared" si="94"/>
        <v>9439.4379692528091</v>
      </c>
      <c r="J193" s="117">
        <f t="shared" si="94"/>
        <v>9610.948005306378</v>
      </c>
      <c r="K193" s="117">
        <f t="shared" si="94"/>
        <v>9953.2242302567774</v>
      </c>
      <c r="L193" s="117">
        <f t="shared" si="94"/>
        <v>11777.586322921292</v>
      </c>
      <c r="M193" s="117">
        <f t="shared" si="94"/>
        <v>10317.075416623438</v>
      </c>
      <c r="N193" s="117">
        <f t="shared" si="94"/>
        <v>10834.836206014921</v>
      </c>
      <c r="O193" s="117">
        <f t="shared" si="94"/>
        <v>11427.522320439301</v>
      </c>
      <c r="P193" s="117">
        <f t="shared" si="94"/>
        <v>9504.7905899856396</v>
      </c>
      <c r="Q193" s="117">
        <f t="shared" si="94"/>
        <v>10312.983302786992</v>
      </c>
      <c r="R193" s="117">
        <f t="shared" ref="R193:V193" si="95">R194+R197+R199+R208</f>
        <v>11398.56646699478</v>
      </c>
      <c r="S193" s="117">
        <f t="shared" si="95"/>
        <v>11597.563923404126</v>
      </c>
      <c r="T193" s="117">
        <f t="shared" si="95"/>
        <v>11176.178027898952</v>
      </c>
      <c r="U193" s="117">
        <f t="shared" si="95"/>
        <v>10975.82036256653</v>
      </c>
      <c r="V193" s="117">
        <f t="shared" si="95"/>
        <v>11628.362421718624</v>
      </c>
      <c r="W193" s="117">
        <f t="shared" ref="W193:Y193" si="96">W194+W197+W199+W208</f>
        <v>13308.454742282518</v>
      </c>
      <c r="X193" s="117">
        <f t="shared" si="96"/>
        <v>11217.035854094389</v>
      </c>
      <c r="Y193" s="117">
        <f t="shared" si="96"/>
        <v>10145.13203356114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7468.1871245559441</v>
      </c>
      <c r="C194" s="122">
        <f t="shared" si="97"/>
        <v>8634.9143961472273</v>
      </c>
      <c r="D194" s="122">
        <f t="shared" si="97"/>
        <v>7974.4855926642194</v>
      </c>
      <c r="E194" s="122">
        <f t="shared" si="97"/>
        <v>8417.5190126003181</v>
      </c>
      <c r="F194" s="122">
        <f t="shared" si="97"/>
        <v>8192.008777069499</v>
      </c>
      <c r="G194" s="122">
        <f t="shared" si="97"/>
        <v>7966.5553154415074</v>
      </c>
      <c r="H194" s="122">
        <f t="shared" si="97"/>
        <v>8162.6360838561286</v>
      </c>
      <c r="I194" s="122">
        <f t="shared" si="97"/>
        <v>7626.6788084783711</v>
      </c>
      <c r="J194" s="122">
        <f t="shared" si="97"/>
        <v>7763.5049925888934</v>
      </c>
      <c r="K194" s="122">
        <f t="shared" si="97"/>
        <v>8117.6529267611431</v>
      </c>
      <c r="L194" s="122">
        <f t="shared" si="97"/>
        <v>9785.1974962170116</v>
      </c>
      <c r="M194" s="122">
        <f t="shared" si="97"/>
        <v>8614.4747742567306</v>
      </c>
      <c r="N194" s="122">
        <f t="shared" si="97"/>
        <v>9064.1407183933552</v>
      </c>
      <c r="O194" s="122">
        <f t="shared" si="97"/>
        <v>9618.1301071271428</v>
      </c>
      <c r="P194" s="122">
        <f t="shared" si="97"/>
        <v>7912.1642144324778</v>
      </c>
      <c r="Q194" s="122">
        <f t="shared" si="97"/>
        <v>8572.6301372097732</v>
      </c>
      <c r="R194" s="122">
        <f t="shared" ref="R194:V194" si="98">SUM(R195:R196)</f>
        <v>9490.3233679674195</v>
      </c>
      <c r="S194" s="122">
        <f t="shared" si="98"/>
        <v>9612.5930968427801</v>
      </c>
      <c r="T194" s="122">
        <f t="shared" si="98"/>
        <v>9256.1239421759892</v>
      </c>
      <c r="U194" s="122">
        <f t="shared" si="98"/>
        <v>9109.4126676369815</v>
      </c>
      <c r="V194" s="122">
        <f t="shared" si="98"/>
        <v>9610.5232465113622</v>
      </c>
      <c r="W194" s="122">
        <f t="shared" ref="W194:Y194" si="99">SUM(W195:W196)</f>
        <v>11140.626976535232</v>
      </c>
      <c r="X194" s="122">
        <f t="shared" si="99"/>
        <v>9477.7420944915903</v>
      </c>
      <c r="Y194" s="122">
        <f t="shared" si="99"/>
        <v>8459.7778092686931</v>
      </c>
      <c r="DA194" s="130" t="s">
        <v>2469</v>
      </c>
    </row>
    <row r="195" spans="1:105" ht="12" customHeight="1" x14ac:dyDescent="0.25">
      <c r="A195" s="97" t="s">
        <v>212</v>
      </c>
      <c r="B195" s="98">
        <v>7309.910659067421</v>
      </c>
      <c r="C195" s="98">
        <v>8453.916941753836</v>
      </c>
      <c r="D195" s="98">
        <v>7812.7961917025659</v>
      </c>
      <c r="E195" s="98">
        <v>8248.6173171557111</v>
      </c>
      <c r="F195" s="98">
        <v>8031.1920092310656</v>
      </c>
      <c r="G195" s="98">
        <v>7813.0890916035833</v>
      </c>
      <c r="H195" s="98">
        <v>8006.4822116110818</v>
      </c>
      <c r="I195" s="98">
        <v>7486.7753870829529</v>
      </c>
      <c r="J195" s="98">
        <v>7622.8114297250895</v>
      </c>
      <c r="K195" s="98">
        <v>7971.5680682736856</v>
      </c>
      <c r="L195" s="98">
        <v>9606.1455186671046</v>
      </c>
      <c r="M195" s="98">
        <v>8465.5513177249795</v>
      </c>
      <c r="N195" s="98">
        <v>8906.1227355385017</v>
      </c>
      <c r="O195" s="98">
        <v>9450.7821904376815</v>
      </c>
      <c r="P195" s="98">
        <v>7780.3439746810118</v>
      </c>
      <c r="Q195" s="98">
        <v>8428.2259729465386</v>
      </c>
      <c r="R195" s="98">
        <v>9329.3254060499821</v>
      </c>
      <c r="S195" s="98">
        <v>9449.1324479853465</v>
      </c>
      <c r="T195" s="98">
        <v>9100.170400848172</v>
      </c>
      <c r="U195" s="98">
        <v>8955.2231844175894</v>
      </c>
      <c r="V195" s="98">
        <v>9447.2241166755757</v>
      </c>
      <c r="W195" s="98">
        <v>10952.493341981912</v>
      </c>
      <c r="X195" s="98">
        <v>9320.1296931535653</v>
      </c>
      <c r="Y195" s="98">
        <v>8321.0199013143556</v>
      </c>
      <c r="DA195" s="63" t="s">
        <v>2470</v>
      </c>
    </row>
    <row r="196" spans="1:105" ht="12" customHeight="1" x14ac:dyDescent="0.25">
      <c r="A196" s="97" t="s">
        <v>53</v>
      </c>
      <c r="B196" s="98">
        <v>158.276465488523</v>
      </c>
      <c r="C196" s="98">
        <v>180.99745439339154</v>
      </c>
      <c r="D196" s="98">
        <v>161.68940096165363</v>
      </c>
      <c r="E196" s="98">
        <v>168.90169544460667</v>
      </c>
      <c r="F196" s="98">
        <v>160.81676783843326</v>
      </c>
      <c r="G196" s="98">
        <v>153.46622383792459</v>
      </c>
      <c r="H196" s="98">
        <v>156.15387224504701</v>
      </c>
      <c r="I196" s="98">
        <v>139.90342139541863</v>
      </c>
      <c r="J196" s="98">
        <v>140.69356286380346</v>
      </c>
      <c r="K196" s="98">
        <v>146.0848584874573</v>
      </c>
      <c r="L196" s="98">
        <v>179.05197754990749</v>
      </c>
      <c r="M196" s="98">
        <v>148.92345653175076</v>
      </c>
      <c r="N196" s="98">
        <v>158.01798285485407</v>
      </c>
      <c r="O196" s="98">
        <v>167.34791668946042</v>
      </c>
      <c r="P196" s="98">
        <v>131.82023975146618</v>
      </c>
      <c r="Q196" s="98">
        <v>144.40416426323472</v>
      </c>
      <c r="R196" s="98">
        <v>160.99796191743746</v>
      </c>
      <c r="S196" s="98">
        <v>163.4606488574336</v>
      </c>
      <c r="T196" s="98">
        <v>155.95354132781753</v>
      </c>
      <c r="U196" s="98">
        <v>154.18948321939175</v>
      </c>
      <c r="V196" s="98">
        <v>163.299129835786</v>
      </c>
      <c r="W196" s="98">
        <v>188.13363455332049</v>
      </c>
      <c r="X196" s="98">
        <v>157.61240133802556</v>
      </c>
      <c r="Y196" s="98">
        <v>138.75790795433778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3.4183779844591577</v>
      </c>
      <c r="C197" s="122">
        <f t="shared" si="100"/>
        <v>2.95416173096288</v>
      </c>
      <c r="D197" s="122">
        <f t="shared" si="100"/>
        <v>2.8632497436460658</v>
      </c>
      <c r="E197" s="122">
        <f t="shared" si="100"/>
        <v>3.8908833532728568</v>
      </c>
      <c r="F197" s="122">
        <f t="shared" si="100"/>
        <v>3.534687836246817</v>
      </c>
      <c r="G197" s="122">
        <f t="shared" si="100"/>
        <v>4.1925628858404451</v>
      </c>
      <c r="H197" s="122">
        <f t="shared" si="100"/>
        <v>5.3585236116741006</v>
      </c>
      <c r="I197" s="122">
        <f t="shared" si="100"/>
        <v>5.4911328817858305</v>
      </c>
      <c r="J197" s="122">
        <f t="shared" si="100"/>
        <v>5.4677674763924751</v>
      </c>
      <c r="K197" s="122">
        <f t="shared" si="100"/>
        <v>6.1271322766267353</v>
      </c>
      <c r="L197" s="122">
        <f t="shared" si="100"/>
        <v>7.8569532528766848</v>
      </c>
      <c r="M197" s="122">
        <f t="shared" si="100"/>
        <v>8.6473123064047428</v>
      </c>
      <c r="N197" s="122">
        <f t="shared" si="100"/>
        <v>10.521510012687671</v>
      </c>
      <c r="O197" s="122">
        <f t="shared" si="100"/>
        <v>14.996576889525604</v>
      </c>
      <c r="P197" s="122">
        <f t="shared" si="100"/>
        <v>14.192131341050695</v>
      </c>
      <c r="Q197" s="122">
        <f t="shared" si="100"/>
        <v>30.292315549232253</v>
      </c>
      <c r="R197" s="122">
        <f t="shared" si="100"/>
        <v>32.556615153822186</v>
      </c>
      <c r="S197" s="122">
        <f t="shared" si="100"/>
        <v>35.427377856791054</v>
      </c>
      <c r="T197" s="122">
        <f t="shared" si="100"/>
        <v>47.230766379946566</v>
      </c>
      <c r="U197" s="122">
        <f t="shared" si="100"/>
        <v>49.966504177141132</v>
      </c>
      <c r="V197" s="122">
        <f t="shared" si="100"/>
        <v>45.100044782981499</v>
      </c>
      <c r="W197" s="122">
        <f t="shared" si="100"/>
        <v>50.813853518889154</v>
      </c>
      <c r="X197" s="122">
        <f t="shared" si="100"/>
        <v>60.51318252210725</v>
      </c>
      <c r="Y197" s="122">
        <f t="shared" si="100"/>
        <v>54.486943318713664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3.4183779844591577</v>
      </c>
      <c r="C198" s="98">
        <f>RES_hhdet_tesh!C67</f>
        <v>2.95416173096288</v>
      </c>
      <c r="D198" s="98">
        <f>RES_hhdet_tesh!D67</f>
        <v>2.8632497436460658</v>
      </c>
      <c r="E198" s="98">
        <f>RES_hhdet_tesh!E67</f>
        <v>3.8908833532728568</v>
      </c>
      <c r="F198" s="98">
        <f>RES_hhdet_tesh!F67</f>
        <v>3.534687836246817</v>
      </c>
      <c r="G198" s="98">
        <f>RES_hhdet_tesh!G67</f>
        <v>4.1925628858404451</v>
      </c>
      <c r="H198" s="98">
        <f>RES_hhdet_tesh!H67</f>
        <v>5.3585236116741006</v>
      </c>
      <c r="I198" s="98">
        <f>RES_hhdet_tesh!I67</f>
        <v>5.4911328817858305</v>
      </c>
      <c r="J198" s="98">
        <f>RES_hhdet_tesh!J67</f>
        <v>5.4677674763924751</v>
      </c>
      <c r="K198" s="98">
        <f>RES_hhdet_tesh!K67</f>
        <v>6.1271322766267353</v>
      </c>
      <c r="L198" s="98">
        <f>RES_hhdet_tesh!L67</f>
        <v>7.8569532528766848</v>
      </c>
      <c r="M198" s="98">
        <f>RES_hhdet_tesh!M67</f>
        <v>8.6473123064047428</v>
      </c>
      <c r="N198" s="98">
        <f>RES_hhdet_tesh!N67</f>
        <v>10.521510012687671</v>
      </c>
      <c r="O198" s="98">
        <f>RES_hhdet_tesh!O67</f>
        <v>14.996576889525604</v>
      </c>
      <c r="P198" s="98">
        <f>RES_hhdet_tesh!P67</f>
        <v>14.192131341050695</v>
      </c>
      <c r="Q198" s="98">
        <f>RES_hhdet_tesh!Q67</f>
        <v>30.292315549232253</v>
      </c>
      <c r="R198" s="98">
        <f>RES_hhdet_tesh!R67</f>
        <v>32.556615153822186</v>
      </c>
      <c r="S198" s="98">
        <f>RES_hhdet_tesh!S67</f>
        <v>35.427377856791054</v>
      </c>
      <c r="T198" s="98">
        <f>RES_hhdet_tesh!T67</f>
        <v>47.230766379946566</v>
      </c>
      <c r="U198" s="98">
        <f>RES_hhdet_tesh!U67</f>
        <v>49.966504177141132</v>
      </c>
      <c r="V198" s="98">
        <f>RES_hhdet_tesh!V67</f>
        <v>45.100044782981499</v>
      </c>
      <c r="W198" s="98">
        <f>RES_hhdet_tesh!W67</f>
        <v>50.813853518889154</v>
      </c>
      <c r="X198" s="98">
        <f>RES_hhdet_tesh!X67</f>
        <v>60.51318252210725</v>
      </c>
      <c r="Y198" s="98">
        <f>RES_hhdet_tesh!Y67</f>
        <v>54.486943318713664</v>
      </c>
      <c r="DA198" s="63" t="s">
        <v>2473</v>
      </c>
    </row>
    <row r="199" spans="1:105" ht="12" customHeight="1" x14ac:dyDescent="0.25">
      <c r="A199" s="121" t="s">
        <v>55</v>
      </c>
      <c r="B199" s="122">
        <v>1159.2723832818517</v>
      </c>
      <c r="C199" s="122">
        <v>1252.587857233782</v>
      </c>
      <c r="D199" s="122">
        <v>1201.2945161044031</v>
      </c>
      <c r="E199" s="122">
        <v>1278.2829632878047</v>
      </c>
      <c r="F199" s="122">
        <v>1240.7377352875412</v>
      </c>
      <c r="G199" s="122">
        <v>1318.0671529224931</v>
      </c>
      <c r="H199" s="122">
        <v>1291.5848551074941</v>
      </c>
      <c r="I199" s="122">
        <v>1229.6307136294797</v>
      </c>
      <c r="J199" s="122">
        <v>1227.2652830780094</v>
      </c>
      <c r="K199" s="122">
        <v>1183.1166689473525</v>
      </c>
      <c r="L199" s="122">
        <v>1270.0294204330664</v>
      </c>
      <c r="M199" s="122">
        <v>1092.5792961438617</v>
      </c>
      <c r="N199" s="122">
        <v>1105.2075252738518</v>
      </c>
      <c r="O199" s="122">
        <v>1120.9313865603044</v>
      </c>
      <c r="P199" s="122">
        <v>1039.6289338378369</v>
      </c>
      <c r="Q199" s="122">
        <v>1106.3042697413011</v>
      </c>
      <c r="R199" s="122">
        <v>1228.7631720966976</v>
      </c>
      <c r="S199" s="122">
        <v>1308.340070935089</v>
      </c>
      <c r="T199" s="122">
        <v>1272.3643856701324</v>
      </c>
      <c r="U199" s="122">
        <v>1240.1959933194505</v>
      </c>
      <c r="V199" s="122">
        <v>1337.9502702861821</v>
      </c>
      <c r="W199" s="122">
        <v>1338.8524651630721</v>
      </c>
      <c r="X199" s="122">
        <v>1107.1009883534964</v>
      </c>
      <c r="Y199" s="122">
        <v>1022.0351400083767</v>
      </c>
      <c r="DA199" s="130" t="s">
        <v>2474</v>
      </c>
    </row>
    <row r="200" spans="1:105" ht="12" customHeight="1" x14ac:dyDescent="0.25">
      <c r="A200" s="97" t="s">
        <v>134</v>
      </c>
      <c r="B200" s="98">
        <v>1158.0932853949998</v>
      </c>
      <c r="C200" s="98">
        <v>1253.6767251581898</v>
      </c>
      <c r="D200" s="98">
        <v>1200.8505792227597</v>
      </c>
      <c r="E200" s="98">
        <v>1278.8579383936737</v>
      </c>
      <c r="F200" s="98">
        <v>1240.7906913406753</v>
      </c>
      <c r="G200" s="98">
        <v>1320.1888729257307</v>
      </c>
      <c r="H200" s="98">
        <v>1291.2217010627887</v>
      </c>
      <c r="I200" s="98">
        <v>1229.179298564829</v>
      </c>
      <c r="J200" s="98">
        <v>1227.6368870578749</v>
      </c>
      <c r="K200" s="98">
        <v>1182.8566485664885</v>
      </c>
      <c r="L200" s="98">
        <v>1271.1335745683241</v>
      </c>
      <c r="M200" s="98">
        <v>1091.9032752695766</v>
      </c>
      <c r="N200" s="98">
        <v>1105.3603581378206</v>
      </c>
      <c r="O200" s="98">
        <v>1122.0912215870194</v>
      </c>
      <c r="P200" s="98">
        <v>1037.3011927752016</v>
      </c>
      <c r="Q200" s="98">
        <v>1105.4162323633745</v>
      </c>
      <c r="R200" s="98">
        <v>1230.484786954107</v>
      </c>
      <c r="S200" s="98">
        <v>1309.9269065039978</v>
      </c>
      <c r="T200" s="98">
        <v>1272.6672027708964</v>
      </c>
      <c r="U200" s="98">
        <v>1239.7709058770643</v>
      </c>
      <c r="V200" s="98">
        <v>1338.0199520697061</v>
      </c>
      <c r="W200" s="98">
        <v>1342.9777293526336</v>
      </c>
      <c r="X200" s="98">
        <v>1104.5821523476147</v>
      </c>
      <c r="Y200" s="98">
        <v>1025.622637822431</v>
      </c>
      <c r="DA200" s="63" t="s">
        <v>2475</v>
      </c>
    </row>
    <row r="201" spans="1:105" ht="12" customHeight="1" x14ac:dyDescent="0.25">
      <c r="A201" s="97" t="s">
        <v>133</v>
      </c>
      <c r="B201" s="98">
        <v>0</v>
      </c>
      <c r="C201" s="98">
        <v>0</v>
      </c>
      <c r="D201" s="98">
        <v>0</v>
      </c>
      <c r="E201" s="98">
        <v>1277.6009132507136</v>
      </c>
      <c r="F201" s="98">
        <v>1239.6823341920524</v>
      </c>
      <c r="G201" s="98">
        <v>1319.0823282407605</v>
      </c>
      <c r="H201" s="98">
        <v>1290.1108211265637</v>
      </c>
      <c r="I201" s="98">
        <v>1228.0187490734338</v>
      </c>
      <c r="J201" s="98">
        <v>1226.170382157547</v>
      </c>
      <c r="K201" s="98">
        <v>1181.2005871818824</v>
      </c>
      <c r="L201" s="98">
        <v>1269.0785546103566</v>
      </c>
      <c r="M201" s="98">
        <v>1090.5490615228027</v>
      </c>
      <c r="N201" s="98">
        <v>1104.2340201236616</v>
      </c>
      <c r="O201" s="98">
        <v>1121.2691697277198</v>
      </c>
      <c r="P201" s="98">
        <v>1037.052427613191</v>
      </c>
      <c r="Q201" s="98">
        <v>1105.5887749151777</v>
      </c>
      <c r="R201" s="98">
        <v>1230.3362187462494</v>
      </c>
      <c r="S201" s="98">
        <v>1310.4184169630244</v>
      </c>
      <c r="T201" s="98">
        <v>1273.6141935567066</v>
      </c>
      <c r="U201" s="98">
        <v>1241.1791634138469</v>
      </c>
      <c r="V201" s="98">
        <v>1339.7646480306887</v>
      </c>
      <c r="W201" s="98">
        <v>1342.7532585199226</v>
      </c>
      <c r="X201" s="98">
        <v>1104.372755886912</v>
      </c>
      <c r="Y201" s="98">
        <v>1022.3445759283638</v>
      </c>
      <c r="DA201" s="63" t="s">
        <v>2476</v>
      </c>
    </row>
    <row r="202" spans="1:105" ht="12" customHeight="1" x14ac:dyDescent="0.25">
      <c r="A202" s="100" t="s">
        <v>212</v>
      </c>
      <c r="B202" s="101">
        <v>0</v>
      </c>
      <c r="C202" s="101">
        <v>0</v>
      </c>
      <c r="D202" s="101">
        <v>0</v>
      </c>
      <c r="E202" s="101">
        <v>623.95587457350825</v>
      </c>
      <c r="F202" s="101">
        <v>609.71184767143768</v>
      </c>
      <c r="G202" s="101">
        <v>626.99850951045528</v>
      </c>
      <c r="H202" s="101">
        <v>640.86612256893079</v>
      </c>
      <c r="I202" s="101">
        <v>600.5674223014471</v>
      </c>
      <c r="J202" s="101">
        <v>588.60225238153828</v>
      </c>
      <c r="K202" s="101">
        <v>576.1454178090263</v>
      </c>
      <c r="L202" s="101">
        <v>605.54281776941207</v>
      </c>
      <c r="M202" s="101">
        <v>465.32691060051712</v>
      </c>
      <c r="N202" s="101">
        <v>458.81338894726281</v>
      </c>
      <c r="O202" s="101">
        <v>454.37938271627598</v>
      </c>
      <c r="P202" s="101">
        <v>448.42550523635146</v>
      </c>
      <c r="Q202" s="101">
        <v>448.19216245827931</v>
      </c>
      <c r="R202" s="101">
        <v>484.60101804193818</v>
      </c>
      <c r="S202" s="101">
        <v>533.17992221311158</v>
      </c>
      <c r="T202" s="101">
        <v>530.66939382862404</v>
      </c>
      <c r="U202" s="101">
        <v>516.31549067966159</v>
      </c>
      <c r="V202" s="101">
        <v>590.99479588266649</v>
      </c>
      <c r="W202" s="101">
        <v>529.05634954502125</v>
      </c>
      <c r="X202" s="101">
        <v>465.76928679312601</v>
      </c>
      <c r="Y202" s="101">
        <v>379.98400844922429</v>
      </c>
      <c r="DA202" s="131" t="s">
        <v>2477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653.64503867720509</v>
      </c>
      <c r="F203" s="104">
        <v>629.97048652061449</v>
      </c>
      <c r="G203" s="104">
        <v>692.08381873030521</v>
      </c>
      <c r="H203" s="104">
        <v>649.24469855763277</v>
      </c>
      <c r="I203" s="104">
        <v>627.45132677198671</v>
      </c>
      <c r="J203" s="104">
        <v>637.56812977600885</v>
      </c>
      <c r="K203" s="104">
        <v>605.0551693728562</v>
      </c>
      <c r="L203" s="104">
        <v>663.53573684094476</v>
      </c>
      <c r="M203" s="104">
        <v>625.22215092228578</v>
      </c>
      <c r="N203" s="104">
        <v>645.42063117639873</v>
      </c>
      <c r="O203" s="104">
        <v>666.88978701144379</v>
      </c>
      <c r="P203" s="104">
        <v>588.62692237683962</v>
      </c>
      <c r="Q203" s="104">
        <v>657.39661245689842</v>
      </c>
      <c r="R203" s="104">
        <v>745.7352007043113</v>
      </c>
      <c r="S203" s="104">
        <v>777.23849474991289</v>
      </c>
      <c r="T203" s="104">
        <v>742.94479972808244</v>
      </c>
      <c r="U203" s="104">
        <v>724.86367273418512</v>
      </c>
      <c r="V203" s="104">
        <v>748.76985214802244</v>
      </c>
      <c r="W203" s="104">
        <v>813.69690897490148</v>
      </c>
      <c r="X203" s="104">
        <v>638.6034690937862</v>
      </c>
      <c r="Y203" s="104">
        <v>642.36056747913949</v>
      </c>
      <c r="DA203" s="132" t="s">
        <v>2478</v>
      </c>
    </row>
    <row r="204" spans="1:105" ht="12" customHeight="1" x14ac:dyDescent="0.25">
      <c r="A204" s="106" t="s">
        <v>122</v>
      </c>
      <c r="B204" s="101">
        <v>1201.6251573259503</v>
      </c>
      <c r="C204" s="101">
        <v>1214.9732440489688</v>
      </c>
      <c r="D204" s="101">
        <v>1218.2574163388413</v>
      </c>
      <c r="E204" s="101">
        <v>1257.3286574276131</v>
      </c>
      <c r="F204" s="101">
        <v>1239.0260010888076</v>
      </c>
      <c r="G204" s="101">
        <v>1257.8581510184092</v>
      </c>
      <c r="H204" s="101">
        <v>1305.8656338083831</v>
      </c>
      <c r="I204" s="101">
        <v>1257.6226390828542</v>
      </c>
      <c r="J204" s="101">
        <v>1215.7357025416879</v>
      </c>
      <c r="K204" s="101">
        <v>1194.133066204203</v>
      </c>
      <c r="L204" s="101">
        <v>1213.8480501783883</v>
      </c>
      <c r="M204" s="101">
        <v>1123.1807429928917</v>
      </c>
      <c r="N204" s="101">
        <v>1100.8360460858746</v>
      </c>
      <c r="O204" s="101">
        <v>1080.691564748917</v>
      </c>
      <c r="P204" s="101">
        <v>1121.0147631905425</v>
      </c>
      <c r="Q204" s="101">
        <v>1137.4632588061124</v>
      </c>
      <c r="R204" s="101">
        <v>1168.622022475522</v>
      </c>
      <c r="S204" s="101">
        <v>1253.2080963631829</v>
      </c>
      <c r="T204" s="101">
        <v>1261.801179168822</v>
      </c>
      <c r="U204" s="101">
        <v>1255.0212805164649</v>
      </c>
      <c r="V204" s="101">
        <v>1335.5258933529674</v>
      </c>
      <c r="W204" s="101">
        <v>1225.7503885156857</v>
      </c>
      <c r="X204" s="101">
        <v>1165.0392713604631</v>
      </c>
      <c r="Y204" s="101">
        <v>974.41288291628655</v>
      </c>
      <c r="DA204" s="131" t="s">
        <v>2479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1255.9911747835117</v>
      </c>
      <c r="F205" s="104">
        <v>1238.2987515015348</v>
      </c>
      <c r="G205" s="104">
        <v>1257.7395109725564</v>
      </c>
      <c r="H205" s="104">
        <v>1306.7455027785895</v>
      </c>
      <c r="I205" s="104">
        <v>1257.8685405484466</v>
      </c>
      <c r="J205" s="104">
        <v>1213.9447727855857</v>
      </c>
      <c r="K205" s="104">
        <v>1193.343661695714</v>
      </c>
      <c r="L205" s="104">
        <v>1213.7860480051518</v>
      </c>
      <c r="M205" s="104">
        <v>1122.9028395098503</v>
      </c>
      <c r="N205" s="104">
        <v>1100.1631970255767</v>
      </c>
      <c r="O205" s="104">
        <v>1080.334436373319</v>
      </c>
      <c r="P205" s="104">
        <v>1119.9951413176034</v>
      </c>
      <c r="Q205" s="104">
        <v>1136.4448608391829</v>
      </c>
      <c r="R205" s="104">
        <v>1167.9768444831061</v>
      </c>
      <c r="S205" s="104">
        <v>1252.709358177689</v>
      </c>
      <c r="T205" s="104">
        <v>1261.5593260204787</v>
      </c>
      <c r="U205" s="104">
        <v>1254.9463978084295</v>
      </c>
      <c r="V205" s="104">
        <v>1335.8547978635283</v>
      </c>
      <c r="W205" s="104">
        <v>1225.6230999222594</v>
      </c>
      <c r="X205" s="104">
        <v>1164.3447409173521</v>
      </c>
      <c r="Y205" s="104">
        <v>974.2237568896827</v>
      </c>
      <c r="DA205" s="132" t="s">
        <v>2480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613.33665353215724</v>
      </c>
      <c r="F206" s="98">
        <v>609.04000333105387</v>
      </c>
      <c r="G206" s="98">
        <v>597.6676507070365</v>
      </c>
      <c r="H206" s="98">
        <v>649.22756462617542</v>
      </c>
      <c r="I206" s="98">
        <v>615.27529259494702</v>
      </c>
      <c r="J206" s="98">
        <v>582.68737019061518</v>
      </c>
      <c r="K206" s="98">
        <v>582.15730006140836</v>
      </c>
      <c r="L206" s="98">
        <v>578.8466931509472</v>
      </c>
      <c r="M206" s="98">
        <v>479.43212623522504</v>
      </c>
      <c r="N206" s="98">
        <v>457.11975926327455</v>
      </c>
      <c r="O206" s="98">
        <v>437.52650111013622</v>
      </c>
      <c r="P206" s="98">
        <v>484.44124150995799</v>
      </c>
      <c r="Q206" s="98">
        <v>460.85441769977672</v>
      </c>
      <c r="R206" s="98">
        <v>459.81787809820719</v>
      </c>
      <c r="S206" s="98">
        <v>509.57160083775869</v>
      </c>
      <c r="T206" s="98">
        <v>525.63605634804765</v>
      </c>
      <c r="U206" s="98">
        <v>522.01641056323047</v>
      </c>
      <c r="V206" s="98">
        <v>589.34016997813399</v>
      </c>
      <c r="W206" s="98">
        <v>482.36924720909929</v>
      </c>
      <c r="X206" s="98">
        <v>491.46662074254812</v>
      </c>
      <c r="Y206" s="98">
        <v>361.56566091529754</v>
      </c>
      <c r="DA206" s="63" t="s">
        <v>2481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642.65452125135425</v>
      </c>
      <c r="F207" s="98">
        <v>629.25874817048089</v>
      </c>
      <c r="G207" s="98">
        <v>660.07186026551983</v>
      </c>
      <c r="H207" s="98">
        <v>657.51793815241422</v>
      </c>
      <c r="I207" s="98">
        <v>642.5932479534996</v>
      </c>
      <c r="J207" s="98">
        <v>631.25740259497059</v>
      </c>
      <c r="K207" s="98">
        <v>611.18636163430585</v>
      </c>
      <c r="L207" s="98">
        <v>634.93935485420468</v>
      </c>
      <c r="M207" s="98">
        <v>643.4707132746255</v>
      </c>
      <c r="N207" s="98">
        <v>643.04343776230223</v>
      </c>
      <c r="O207" s="98">
        <v>642.8079352631828</v>
      </c>
      <c r="P207" s="98">
        <v>635.55389980764539</v>
      </c>
      <c r="Q207" s="98">
        <v>675.59044313940615</v>
      </c>
      <c r="R207" s="98">
        <v>708.15896638489903</v>
      </c>
      <c r="S207" s="98">
        <v>743.13775733993009</v>
      </c>
      <c r="T207" s="98">
        <v>735.92326967243116</v>
      </c>
      <c r="U207" s="98">
        <v>732.92998724519884</v>
      </c>
      <c r="V207" s="98">
        <v>746.51462788539459</v>
      </c>
      <c r="W207" s="98">
        <v>743.25385271315997</v>
      </c>
      <c r="X207" s="98">
        <v>672.8781201748036</v>
      </c>
      <c r="Y207" s="98">
        <v>612.65809597438511</v>
      </c>
      <c r="DA207" s="63" t="s">
        <v>2482</v>
      </c>
    </row>
    <row r="208" spans="1:105" ht="12" customHeight="1" x14ac:dyDescent="0.25">
      <c r="A208" s="121" t="s">
        <v>54</v>
      </c>
      <c r="B208" s="122">
        <v>568.18153297876188</v>
      </c>
      <c r="C208" s="122">
        <v>599.0365005826925</v>
      </c>
      <c r="D208" s="122">
        <v>570.68599337737373</v>
      </c>
      <c r="E208" s="122">
        <v>609.42320087532255</v>
      </c>
      <c r="F208" s="122">
        <v>603.78842977303282</v>
      </c>
      <c r="G208" s="122">
        <v>627.39524644205426</v>
      </c>
      <c r="H208" s="122">
        <v>658.62093774911978</v>
      </c>
      <c r="I208" s="122">
        <v>577.6373142631727</v>
      </c>
      <c r="J208" s="122">
        <v>614.70996216308242</v>
      </c>
      <c r="K208" s="122">
        <v>646.32750227165479</v>
      </c>
      <c r="L208" s="122">
        <v>714.50245301833854</v>
      </c>
      <c r="M208" s="122">
        <v>601.37403391644079</v>
      </c>
      <c r="N208" s="122">
        <v>654.96645233502556</v>
      </c>
      <c r="O208" s="122">
        <v>673.46424986232842</v>
      </c>
      <c r="P208" s="122">
        <v>538.80531037427443</v>
      </c>
      <c r="Q208" s="122">
        <v>603.75658028668727</v>
      </c>
      <c r="R208" s="122">
        <v>646.92331177684002</v>
      </c>
      <c r="S208" s="122">
        <v>641.20337776946621</v>
      </c>
      <c r="T208" s="122">
        <v>600.45893367288215</v>
      </c>
      <c r="U208" s="122">
        <v>576.24519743295741</v>
      </c>
      <c r="V208" s="122">
        <v>634.78886013809779</v>
      </c>
      <c r="W208" s="122">
        <v>778.16144706532418</v>
      </c>
      <c r="X208" s="122">
        <v>571.67958872719419</v>
      </c>
      <c r="Y208" s="122">
        <v>608.83214096535653</v>
      </c>
      <c r="DA208" s="130" t="s">
        <v>2483</v>
      </c>
    </row>
    <row r="209" spans="1:105" ht="12" customHeight="1" x14ac:dyDescent="0.25">
      <c r="A209" s="97" t="s">
        <v>175</v>
      </c>
      <c r="B209" s="98">
        <v>566.82574366372421</v>
      </c>
      <c r="C209" s="98">
        <v>600.1687456392068</v>
      </c>
      <c r="D209" s="98">
        <v>569.86498644255664</v>
      </c>
      <c r="E209" s="98">
        <v>609.78031473283306</v>
      </c>
      <c r="F209" s="98">
        <v>604.26647979864254</v>
      </c>
      <c r="G209" s="98">
        <v>628.21926505882016</v>
      </c>
      <c r="H209" s="98">
        <v>658.82183798123037</v>
      </c>
      <c r="I209" s="98">
        <v>577.40930092229883</v>
      </c>
      <c r="J209" s="98">
        <v>614.53637140995079</v>
      </c>
      <c r="K209" s="98">
        <v>645.94466993700223</v>
      </c>
      <c r="L209" s="98">
        <v>715.02139204502873</v>
      </c>
      <c r="M209" s="98">
        <v>601.15359360692582</v>
      </c>
      <c r="N209" s="98">
        <v>654.95366790568539</v>
      </c>
      <c r="O209" s="98">
        <v>673.70697842612776</v>
      </c>
      <c r="P209" s="98">
        <v>537.98619741319976</v>
      </c>
      <c r="Q209" s="98">
        <v>603.39331801073308</v>
      </c>
      <c r="R209" s="98">
        <v>647.52588822438713</v>
      </c>
      <c r="S209" s="98">
        <v>641.52791414764602</v>
      </c>
      <c r="T209" s="98">
        <v>600.48761865193683</v>
      </c>
      <c r="U209" s="98">
        <v>576.01338813728887</v>
      </c>
      <c r="V209" s="98">
        <v>635.27239527237782</v>
      </c>
      <c r="W209" s="98">
        <v>779.91394217031404</v>
      </c>
      <c r="X209" s="98">
        <v>569.68465518395806</v>
      </c>
      <c r="Y209" s="98">
        <v>609.78524305323833</v>
      </c>
      <c r="DA209" s="63" t="s">
        <v>2484</v>
      </c>
    </row>
    <row r="210" spans="1:105" ht="12" customHeight="1" x14ac:dyDescent="0.25">
      <c r="A210" s="109" t="s">
        <v>120</v>
      </c>
      <c r="B210" s="33">
        <v>584.79624163698065</v>
      </c>
      <c r="C210" s="33">
        <v>584.91553443169312</v>
      </c>
      <c r="D210" s="33">
        <v>582.87158818388127</v>
      </c>
      <c r="E210" s="33">
        <v>603.32763003508535</v>
      </c>
      <c r="F210" s="33">
        <v>594.38680377006062</v>
      </c>
      <c r="G210" s="33">
        <v>609.80577222269574</v>
      </c>
      <c r="H210" s="33">
        <v>652.10749958434337</v>
      </c>
      <c r="I210" s="33">
        <v>590.45902208022335</v>
      </c>
      <c r="J210" s="33">
        <v>620.10900639028296</v>
      </c>
      <c r="K210" s="33">
        <v>662.54603489287774</v>
      </c>
      <c r="L210" s="33">
        <v>687.87612940338602</v>
      </c>
      <c r="M210" s="33">
        <v>611.35127759020679</v>
      </c>
      <c r="N210" s="33">
        <v>655.339808006456</v>
      </c>
      <c r="O210" s="33">
        <v>665.0555685072776</v>
      </c>
      <c r="P210" s="33">
        <v>567.27758441865512</v>
      </c>
      <c r="Q210" s="33">
        <v>616.45183887207963</v>
      </c>
      <c r="R210" s="33">
        <v>625.72137413354653</v>
      </c>
      <c r="S210" s="33">
        <v>629.73243582550003</v>
      </c>
      <c r="T210" s="33">
        <v>599.44243314790208</v>
      </c>
      <c r="U210" s="33">
        <v>584.45757713328362</v>
      </c>
      <c r="V210" s="33">
        <v>619.29992120335407</v>
      </c>
      <c r="W210" s="33">
        <v>733.85863140525066</v>
      </c>
      <c r="X210" s="33">
        <v>610.33048339033007</v>
      </c>
      <c r="Y210" s="33">
        <v>597.49884421828597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3901.9368253463867</v>
      </c>
      <c r="C212" s="117">
        <f t="shared" si="101"/>
        <v>4418.425405226596</v>
      </c>
      <c r="D212" s="117">
        <f t="shared" si="101"/>
        <v>4070.8910943426167</v>
      </c>
      <c r="E212" s="117">
        <f t="shared" si="101"/>
        <v>4260.1385474117878</v>
      </c>
      <c r="F212" s="117">
        <f t="shared" si="101"/>
        <v>4108.3582911253034</v>
      </c>
      <c r="G212" s="117">
        <f t="shared" si="101"/>
        <v>4012.5474894122922</v>
      </c>
      <c r="H212" s="117">
        <f t="shared" si="101"/>
        <v>4069.2320899147426</v>
      </c>
      <c r="I212" s="117">
        <f t="shared" si="101"/>
        <v>3774.4922052583706</v>
      </c>
      <c r="J212" s="117">
        <f t="shared" si="101"/>
        <v>3783.6474773955379</v>
      </c>
      <c r="K212" s="117">
        <f t="shared" si="101"/>
        <v>3875.8011404339618</v>
      </c>
      <c r="L212" s="117">
        <f t="shared" si="101"/>
        <v>4524.158725795367</v>
      </c>
      <c r="M212" s="117">
        <f t="shared" si="101"/>
        <v>3897.4407997666481</v>
      </c>
      <c r="N212" s="117">
        <f t="shared" si="101"/>
        <v>3991.5889599356301</v>
      </c>
      <c r="O212" s="117">
        <f t="shared" si="101"/>
        <v>4115.1556111770433</v>
      </c>
      <c r="P212" s="117">
        <f t="shared" si="101"/>
        <v>3388.6898660239772</v>
      </c>
      <c r="Q212" s="117">
        <f t="shared" si="101"/>
        <v>3592.8175689018026</v>
      </c>
      <c r="R212" s="117">
        <f t="shared" ref="R212:V212" si="102">R213+R216+R218+R227</f>
        <v>3860.1018790587564</v>
      </c>
      <c r="S212" s="117">
        <f t="shared" si="102"/>
        <v>3803.8606010758531</v>
      </c>
      <c r="T212" s="117">
        <f t="shared" si="102"/>
        <v>3563.453499471093</v>
      </c>
      <c r="U212" s="117">
        <f t="shared" si="102"/>
        <v>3408.2524693160058</v>
      </c>
      <c r="V212" s="117">
        <f t="shared" si="102"/>
        <v>3526.0728920178299</v>
      </c>
      <c r="W212" s="117">
        <f t="shared" ref="W212:Y212" si="103">W213+W216+W218+W227</f>
        <v>3951.6194142167888</v>
      </c>
      <c r="X212" s="117">
        <f t="shared" si="103"/>
        <v>3262.3101671016257</v>
      </c>
      <c r="Y212" s="117">
        <f t="shared" si="103"/>
        <v>2879.9411102395088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3246.2753083164839</v>
      </c>
      <c r="C213" s="122">
        <f t="shared" si="104"/>
        <v>3718.5428598334142</v>
      </c>
      <c r="D213" s="122">
        <f t="shared" si="104"/>
        <v>3403.8084344302033</v>
      </c>
      <c r="E213" s="122">
        <f t="shared" si="104"/>
        <v>3553.9634780825791</v>
      </c>
      <c r="F213" s="122">
        <f t="shared" si="104"/>
        <v>3424.556106795058</v>
      </c>
      <c r="G213" s="122">
        <f t="shared" si="104"/>
        <v>3297.4231545199332</v>
      </c>
      <c r="H213" s="122">
        <f t="shared" si="104"/>
        <v>3351.9467186975553</v>
      </c>
      <c r="I213" s="122">
        <f t="shared" si="104"/>
        <v>3107.2707743436495</v>
      </c>
      <c r="J213" s="122">
        <f t="shared" si="104"/>
        <v>3120.7415630997316</v>
      </c>
      <c r="K213" s="122">
        <f t="shared" si="104"/>
        <v>3220.6175572074048</v>
      </c>
      <c r="L213" s="122">
        <f t="shared" si="104"/>
        <v>3819.0358824902883</v>
      </c>
      <c r="M213" s="122">
        <f t="shared" si="104"/>
        <v>3305.7309094217044</v>
      </c>
      <c r="N213" s="122">
        <f t="shared" si="104"/>
        <v>3393.613404322869</v>
      </c>
      <c r="O213" s="122">
        <f t="shared" si="104"/>
        <v>3511.8340863950493</v>
      </c>
      <c r="P213" s="122">
        <f t="shared" si="104"/>
        <v>2863.2096283657024</v>
      </c>
      <c r="Q213" s="122">
        <f t="shared" si="104"/>
        <v>3030.6467361592199</v>
      </c>
      <c r="R213" s="122">
        <f t="shared" ref="R213:V213" si="105">SUM(R214:R215)</f>
        <v>3254.417976454155</v>
      </c>
      <c r="S213" s="122">
        <f t="shared" si="105"/>
        <v>3189.1374821861818</v>
      </c>
      <c r="T213" s="122">
        <f t="shared" si="105"/>
        <v>2985.5632450598964</v>
      </c>
      <c r="U213" s="122">
        <f t="shared" si="105"/>
        <v>2859.1062916558744</v>
      </c>
      <c r="V213" s="122">
        <f t="shared" si="105"/>
        <v>2940.6326466374444</v>
      </c>
      <c r="W213" s="122">
        <f t="shared" ref="W213:Y213" si="106">SUM(W214:W215)</f>
        <v>3331.1596054445877</v>
      </c>
      <c r="X213" s="122">
        <f t="shared" si="106"/>
        <v>2785.1619182744516</v>
      </c>
      <c r="Y213" s="122">
        <f t="shared" si="106"/>
        <v>2431.4830458790789</v>
      </c>
      <c r="DA213" s="130" t="s">
        <v>2637</v>
      </c>
    </row>
    <row r="214" spans="1:105" ht="12" customHeight="1" x14ac:dyDescent="0.25">
      <c r="A214" s="97" t="s">
        <v>212</v>
      </c>
      <c r="B214" s="98">
        <v>3246.2753083164839</v>
      </c>
      <c r="C214" s="98">
        <v>3718.5428598334142</v>
      </c>
      <c r="D214" s="98">
        <v>3403.8084344302033</v>
      </c>
      <c r="E214" s="98">
        <v>3553.9634780825791</v>
      </c>
      <c r="F214" s="98">
        <v>3424.556106795058</v>
      </c>
      <c r="G214" s="98">
        <v>3297.4231545199332</v>
      </c>
      <c r="H214" s="98">
        <v>3351.9467186975553</v>
      </c>
      <c r="I214" s="98">
        <v>3107.2707743436495</v>
      </c>
      <c r="J214" s="98">
        <v>3120.7415630997316</v>
      </c>
      <c r="K214" s="98">
        <v>3220.6175572074048</v>
      </c>
      <c r="L214" s="98">
        <v>3819.0358824902883</v>
      </c>
      <c r="M214" s="98">
        <v>3305.7309094217044</v>
      </c>
      <c r="N214" s="98">
        <v>3393.613404322869</v>
      </c>
      <c r="O214" s="98">
        <v>3511.8340863950493</v>
      </c>
      <c r="P214" s="98">
        <v>2863.2096283657024</v>
      </c>
      <c r="Q214" s="98">
        <v>3030.6467361592199</v>
      </c>
      <c r="R214" s="98">
        <v>3254.417976454155</v>
      </c>
      <c r="S214" s="98">
        <v>3189.1374821861818</v>
      </c>
      <c r="T214" s="98">
        <v>2985.5632450598964</v>
      </c>
      <c r="U214" s="98">
        <v>2859.1062916558744</v>
      </c>
      <c r="V214" s="98">
        <v>2940.6326466374444</v>
      </c>
      <c r="W214" s="98">
        <v>3331.1596054445877</v>
      </c>
      <c r="X214" s="98">
        <v>2785.1619182744516</v>
      </c>
      <c r="Y214" s="98">
        <v>2431.4830458790789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467.62047273690513</v>
      </c>
      <c r="C218" s="122">
        <v>500.91429801140345</v>
      </c>
      <c r="D218" s="122">
        <v>476.30343036312871</v>
      </c>
      <c r="E218" s="122">
        <v>500.81043363504756</v>
      </c>
      <c r="F218" s="122">
        <v>479.26371872963057</v>
      </c>
      <c r="G218" s="122">
        <v>502.17254265545625</v>
      </c>
      <c r="H218" s="122">
        <v>491.06899279983571</v>
      </c>
      <c r="I218" s="122">
        <v>466.69178528518285</v>
      </c>
      <c r="J218" s="122">
        <v>452.63376366904396</v>
      </c>
      <c r="K218" s="122">
        <v>432.60526032237351</v>
      </c>
      <c r="L218" s="122">
        <v>458.0827302937891</v>
      </c>
      <c r="M218" s="122">
        <v>384.80110022265808</v>
      </c>
      <c r="N218" s="122">
        <v>375.4581256346566</v>
      </c>
      <c r="O218" s="122">
        <v>373.46321121538057</v>
      </c>
      <c r="P218" s="122">
        <v>342.01217396468689</v>
      </c>
      <c r="Q218" s="122">
        <v>356.61335523909662</v>
      </c>
      <c r="R218" s="122">
        <v>385.69763085385108</v>
      </c>
      <c r="S218" s="122">
        <v>397.83193073062853</v>
      </c>
      <c r="T218" s="122">
        <v>376.14982021308987</v>
      </c>
      <c r="U218" s="122">
        <v>357.08501292669263</v>
      </c>
      <c r="V218" s="122">
        <v>375.94477141416553</v>
      </c>
      <c r="W218" s="122">
        <v>367.30473030288033</v>
      </c>
      <c r="X218" s="122">
        <v>295.48143607639452</v>
      </c>
      <c r="Y218" s="122">
        <v>261.26032175459159</v>
      </c>
      <c r="DA218" s="130" t="s">
        <v>2642</v>
      </c>
    </row>
    <row r="219" spans="1:105" ht="12" customHeight="1" x14ac:dyDescent="0.25">
      <c r="A219" s="97" t="s">
        <v>134</v>
      </c>
      <c r="B219" s="98">
        <v>480.638989792686</v>
      </c>
      <c r="C219" s="98">
        <v>515.41476646769354</v>
      </c>
      <c r="D219" s="98">
        <v>488.76879045304065</v>
      </c>
      <c r="E219" s="98">
        <v>514.58017555380013</v>
      </c>
      <c r="F219" s="98">
        <v>493.92072311867577</v>
      </c>
      <c r="G219" s="98">
        <v>519.93818336845948</v>
      </c>
      <c r="H219" s="98">
        <v>503.61804572682615</v>
      </c>
      <c r="I219" s="98">
        <v>474.31764062133203</v>
      </c>
      <c r="J219" s="98">
        <v>467.20386968305718</v>
      </c>
      <c r="K219" s="98">
        <v>443.0483263407217</v>
      </c>
      <c r="L219" s="98">
        <v>467.28952281976598</v>
      </c>
      <c r="M219" s="98">
        <v>393.54596042835152</v>
      </c>
      <c r="N219" s="98">
        <v>388.56098124933823</v>
      </c>
      <c r="O219" s="98">
        <v>384.48620199643983</v>
      </c>
      <c r="P219" s="98">
        <v>352.04548633411156</v>
      </c>
      <c r="Q219" s="98">
        <v>367.06836448027843</v>
      </c>
      <c r="R219" s="98">
        <v>397.03695135319384</v>
      </c>
      <c r="S219" s="98">
        <v>409.58741050915938</v>
      </c>
      <c r="T219" s="98">
        <v>387.23304897491249</v>
      </c>
      <c r="U219" s="98">
        <v>367.54998570893008</v>
      </c>
      <c r="V219" s="98">
        <v>387.53197719889897</v>
      </c>
      <c r="W219" s="98">
        <v>381.01933334444874</v>
      </c>
      <c r="X219" s="98">
        <v>308.5962272487335</v>
      </c>
      <c r="Y219" s="98">
        <v>281.1904849781763</v>
      </c>
      <c r="DA219" s="63" t="s">
        <v>2643</v>
      </c>
    </row>
    <row r="220" spans="1:105" ht="12" customHeight="1" x14ac:dyDescent="0.25">
      <c r="A220" s="97" t="s">
        <v>133</v>
      </c>
      <c r="B220" s="98">
        <v>0</v>
      </c>
      <c r="C220" s="98">
        <v>0</v>
      </c>
      <c r="D220" s="98">
        <v>0</v>
      </c>
      <c r="E220" s="98">
        <v>228.59044165325989</v>
      </c>
      <c r="F220" s="98">
        <v>223.09190922505334</v>
      </c>
      <c r="G220" s="98">
        <v>228.62611774900125</v>
      </c>
      <c r="H220" s="98">
        <v>232.68973825657483</v>
      </c>
      <c r="I220" s="98">
        <v>216.36727002536628</v>
      </c>
      <c r="J220" s="98">
        <v>209.89339750555018</v>
      </c>
      <c r="K220" s="98">
        <v>202.6861868639171</v>
      </c>
      <c r="L220" s="98">
        <v>209.55806347877191</v>
      </c>
      <c r="M220" s="98">
        <v>159.99495891313356</v>
      </c>
      <c r="N220" s="98">
        <v>155.88515142430799</v>
      </c>
      <c r="O220" s="98">
        <v>152.45284499633019</v>
      </c>
      <c r="P220" s="98">
        <v>150.18113547770054</v>
      </c>
      <c r="Q220" s="98">
        <v>148.06267129389224</v>
      </c>
      <c r="R220" s="98">
        <v>154.82809472066904</v>
      </c>
      <c r="S220" s="98">
        <v>167.28245046138329</v>
      </c>
      <c r="T220" s="98">
        <v>163.44068885604017</v>
      </c>
      <c r="U220" s="98">
        <v>156.08003603151164</v>
      </c>
      <c r="V220" s="98">
        <v>175.05966336656272</v>
      </c>
      <c r="W220" s="98">
        <v>151.33941139443758</v>
      </c>
      <c r="X220" s="98">
        <v>131.28453807496737</v>
      </c>
      <c r="Y220" s="98">
        <v>103.25124204747674</v>
      </c>
      <c r="DA220" s="63" t="s">
        <v>2644</v>
      </c>
    </row>
    <row r="221" spans="1:105" ht="12" customHeight="1" x14ac:dyDescent="0.25">
      <c r="A221" s="100" t="s">
        <v>212</v>
      </c>
      <c r="B221" s="101">
        <v>0</v>
      </c>
      <c r="C221" s="101">
        <v>0</v>
      </c>
      <c r="D221" s="101">
        <v>0</v>
      </c>
      <c r="E221" s="101">
        <v>228.59044165325989</v>
      </c>
      <c r="F221" s="101">
        <v>223.09190922505334</v>
      </c>
      <c r="G221" s="101">
        <v>228.62611774900125</v>
      </c>
      <c r="H221" s="101">
        <v>232.68973825657483</v>
      </c>
      <c r="I221" s="101">
        <v>216.36727002536628</v>
      </c>
      <c r="J221" s="101">
        <v>209.89339750555018</v>
      </c>
      <c r="K221" s="101">
        <v>202.6861868639171</v>
      </c>
      <c r="L221" s="101">
        <v>209.55806347877191</v>
      </c>
      <c r="M221" s="101">
        <v>159.99495891313356</v>
      </c>
      <c r="N221" s="101">
        <v>155.88515142430799</v>
      </c>
      <c r="O221" s="101">
        <v>152.45284499633019</v>
      </c>
      <c r="P221" s="101">
        <v>150.18113547770054</v>
      </c>
      <c r="Q221" s="101">
        <v>148.06267129389224</v>
      </c>
      <c r="R221" s="101">
        <v>154.82809472066904</v>
      </c>
      <c r="S221" s="101">
        <v>167.28245046138329</v>
      </c>
      <c r="T221" s="101">
        <v>163.44068885604017</v>
      </c>
      <c r="U221" s="101">
        <v>156.08003603151164</v>
      </c>
      <c r="V221" s="101">
        <v>175.05966336656272</v>
      </c>
      <c r="W221" s="101">
        <v>151.33941139443758</v>
      </c>
      <c r="X221" s="101">
        <v>131.28453807496737</v>
      </c>
      <c r="Y221" s="101">
        <v>103.25124204747674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188.04104429299784</v>
      </c>
      <c r="C227" s="122">
        <v>198.9682473817781</v>
      </c>
      <c r="D227" s="122">
        <v>190.77922954928454</v>
      </c>
      <c r="E227" s="122">
        <v>205.36463569416168</v>
      </c>
      <c r="F227" s="122">
        <v>204.53846560061484</v>
      </c>
      <c r="G227" s="122">
        <v>212.95179223690286</v>
      </c>
      <c r="H227" s="122">
        <v>226.21637841735188</v>
      </c>
      <c r="I227" s="122">
        <v>200.52964562953824</v>
      </c>
      <c r="J227" s="122">
        <v>210.27215062676223</v>
      </c>
      <c r="K227" s="122">
        <v>222.57832290418355</v>
      </c>
      <c r="L227" s="122">
        <v>247.04011301128929</v>
      </c>
      <c r="M227" s="122">
        <v>206.9087901222855</v>
      </c>
      <c r="N227" s="122">
        <v>222.5174299781049</v>
      </c>
      <c r="O227" s="122">
        <v>229.85831356661342</v>
      </c>
      <c r="P227" s="122">
        <v>183.46806369358774</v>
      </c>
      <c r="Q227" s="122">
        <v>205.55747750348607</v>
      </c>
      <c r="R227" s="122">
        <v>219.98627175075049</v>
      </c>
      <c r="S227" s="122">
        <v>216.89118815904271</v>
      </c>
      <c r="T227" s="122">
        <v>201.74043419810701</v>
      </c>
      <c r="U227" s="122">
        <v>192.0611647334386</v>
      </c>
      <c r="V227" s="122">
        <v>209.49547396621961</v>
      </c>
      <c r="W227" s="122">
        <v>253.1550784693207</v>
      </c>
      <c r="X227" s="122">
        <v>181.66681275077985</v>
      </c>
      <c r="Y227" s="122">
        <v>187.19774260583819</v>
      </c>
      <c r="DA227" s="130" t="s">
        <v>2651</v>
      </c>
    </row>
    <row r="228" spans="1:105" ht="12" customHeight="1" x14ac:dyDescent="0.25">
      <c r="A228" s="97" t="s">
        <v>175</v>
      </c>
      <c r="B228" s="98">
        <v>203.38552272385044</v>
      </c>
      <c r="C228" s="98">
        <v>214.92188767043547</v>
      </c>
      <c r="D228" s="98">
        <v>203.63301904139746</v>
      </c>
      <c r="E228" s="98">
        <v>217.396085934203</v>
      </c>
      <c r="F228" s="98">
        <v>214.93875366649129</v>
      </c>
      <c r="G228" s="98">
        <v>222.92799954637124</v>
      </c>
      <c r="H228" s="98">
        <v>233.19378754929872</v>
      </c>
      <c r="I228" s="98">
        <v>204.09574112139418</v>
      </c>
      <c r="J228" s="98">
        <v>217.03284741935758</v>
      </c>
      <c r="K228" s="98">
        <v>227.83220011924874</v>
      </c>
      <c r="L228" s="98">
        <v>251.85485039874808</v>
      </c>
      <c r="M228" s="98">
        <v>211.48029696599059</v>
      </c>
      <c r="N228" s="98">
        <v>230.13686254119779</v>
      </c>
      <c r="O228" s="98">
        <v>236.4935011749368</v>
      </c>
      <c r="P228" s="98">
        <v>188.74621845847949</v>
      </c>
      <c r="Q228" s="98">
        <v>211.43930154157573</v>
      </c>
      <c r="R228" s="98">
        <v>226.23846192180434</v>
      </c>
      <c r="S228" s="98">
        <v>223.02748289473888</v>
      </c>
      <c r="T228" s="98">
        <v>207.43341712064185</v>
      </c>
      <c r="U228" s="98">
        <v>197.48243907130271</v>
      </c>
      <c r="V228" s="98">
        <v>216.03552313047146</v>
      </c>
      <c r="W228" s="98">
        <v>263.1691831985741</v>
      </c>
      <c r="X228" s="98">
        <v>191.04339307596902</v>
      </c>
      <c r="Y228" s="98">
        <v>202.94060748498472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269.35007889647716</v>
      </c>
      <c r="C231" s="118">
        <f t="shared" si="108"/>
        <v>304.09359262495445</v>
      </c>
      <c r="D231" s="118">
        <f t="shared" si="108"/>
        <v>279.25222438886061</v>
      </c>
      <c r="E231" s="118">
        <f t="shared" si="108"/>
        <v>291.24647044920488</v>
      </c>
      <c r="F231" s="118">
        <f t="shared" si="108"/>
        <v>279.83484532058276</v>
      </c>
      <c r="G231" s="118">
        <f t="shared" si="108"/>
        <v>272.22925292445075</v>
      </c>
      <c r="H231" s="118">
        <f t="shared" si="108"/>
        <v>274.50245716698356</v>
      </c>
      <c r="I231" s="118">
        <f t="shared" si="108"/>
        <v>252.87731626196779</v>
      </c>
      <c r="J231" s="118">
        <f t="shared" si="108"/>
        <v>252.20947856740327</v>
      </c>
      <c r="K231" s="118">
        <f t="shared" si="108"/>
        <v>256.28760165969095</v>
      </c>
      <c r="L231" s="118">
        <f t="shared" si="108"/>
        <v>296.65523604253235</v>
      </c>
      <c r="M231" s="118">
        <f t="shared" si="108"/>
        <v>253.04231973838344</v>
      </c>
      <c r="N231" s="118">
        <f t="shared" si="108"/>
        <v>256.56516262144277</v>
      </c>
      <c r="O231" s="118">
        <f t="shared" si="108"/>
        <v>261.35944040708466</v>
      </c>
      <c r="P231" s="118">
        <f t="shared" si="108"/>
        <v>213.26432229895619</v>
      </c>
      <c r="Q231" s="118">
        <f t="shared" si="108"/>
        <v>224.04278668969735</v>
      </c>
      <c r="R231" s="118">
        <f t="shared" ref="R231:V231" si="109">R232+R235+R237+R246</f>
        <v>238.26237293516547</v>
      </c>
      <c r="S231" s="118">
        <f t="shared" si="109"/>
        <v>232.62222731324664</v>
      </c>
      <c r="T231" s="118">
        <f t="shared" si="109"/>
        <v>215.70180464542511</v>
      </c>
      <c r="U231" s="118">
        <f t="shared" si="109"/>
        <v>203.90824064658861</v>
      </c>
      <c r="V231" s="118">
        <f t="shared" si="109"/>
        <v>208.95708582216866</v>
      </c>
      <c r="W231" s="118">
        <f t="shared" ref="W231:Y231" si="110">W232+W235+W237+W246</f>
        <v>231.49872447206482</v>
      </c>
      <c r="X231" s="118">
        <f t="shared" si="110"/>
        <v>189.60481028255037</v>
      </c>
      <c r="Y231" s="118">
        <f t="shared" si="110"/>
        <v>165.34078872333987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223.10676756583808</v>
      </c>
      <c r="C232" s="123">
        <f t="shared" si="111"/>
        <v>254.94577216208236</v>
      </c>
      <c r="D232" s="123">
        <f t="shared" si="111"/>
        <v>232.6624380739803</v>
      </c>
      <c r="E232" s="123">
        <f t="shared" si="111"/>
        <v>242.17351378709125</v>
      </c>
      <c r="F232" s="123">
        <f t="shared" si="111"/>
        <v>232.47403753875327</v>
      </c>
      <c r="G232" s="123">
        <f t="shared" si="111"/>
        <v>222.86934072306698</v>
      </c>
      <c r="H232" s="123">
        <f t="shared" si="111"/>
        <v>225.5866324865863</v>
      </c>
      <c r="I232" s="123">
        <f t="shared" si="111"/>
        <v>207.96990908922004</v>
      </c>
      <c r="J232" s="123">
        <f t="shared" si="111"/>
        <v>207.37658057124807</v>
      </c>
      <c r="K232" s="123">
        <f t="shared" si="111"/>
        <v>212.5495378333674</v>
      </c>
      <c r="L232" s="123">
        <f t="shared" si="111"/>
        <v>250.14253076722281</v>
      </c>
      <c r="M232" s="123">
        <f t="shared" si="111"/>
        <v>214.26174409174786</v>
      </c>
      <c r="N232" s="123">
        <f t="shared" si="111"/>
        <v>217.45399673838909</v>
      </c>
      <c r="O232" s="123">
        <f t="shared" si="111"/>
        <v>222.52059488110194</v>
      </c>
      <c r="P232" s="123">
        <f t="shared" si="111"/>
        <v>179.66584355785875</v>
      </c>
      <c r="Q232" s="123">
        <f t="shared" si="111"/>
        <v>188.43004749218477</v>
      </c>
      <c r="R232" s="123">
        <f t="shared" ref="R232:V232" si="112">SUM(R233:R234)</f>
        <v>200.35555007743773</v>
      </c>
      <c r="S232" s="123">
        <f t="shared" si="112"/>
        <v>194.49321941388814</v>
      </c>
      <c r="T232" s="123">
        <f t="shared" si="112"/>
        <v>180.16600995183657</v>
      </c>
      <c r="U232" s="123">
        <f t="shared" si="112"/>
        <v>170.51823680581899</v>
      </c>
      <c r="V232" s="123">
        <f t="shared" si="112"/>
        <v>173.70953607526218</v>
      </c>
      <c r="W232" s="123">
        <f t="shared" ref="W232:Y232" si="113">SUM(W233:W234)</f>
        <v>194.46021516759936</v>
      </c>
      <c r="X232" s="123">
        <f t="shared" si="113"/>
        <v>160.99888738720259</v>
      </c>
      <c r="Y232" s="123">
        <f t="shared" si="113"/>
        <v>138.3469458289394</v>
      </c>
      <c r="DA232" s="130" t="s">
        <v>2805</v>
      </c>
    </row>
    <row r="233" spans="1:105" ht="12" customHeight="1" x14ac:dyDescent="0.25">
      <c r="A233" s="97" t="s">
        <v>212</v>
      </c>
      <c r="B233" s="99">
        <v>220.93129507831102</v>
      </c>
      <c r="C233" s="99">
        <v>252.46398535826177</v>
      </c>
      <c r="D233" s="99">
        <v>230.45157682308371</v>
      </c>
      <c r="E233" s="99">
        <v>239.87119997828916</v>
      </c>
      <c r="F233" s="99">
        <v>230.28996320271554</v>
      </c>
      <c r="G233" s="99">
        <v>220.79399363137227</v>
      </c>
      <c r="H233" s="99">
        <v>223.4839804340078</v>
      </c>
      <c r="I233" s="99">
        <v>206.09584758851545</v>
      </c>
      <c r="J233" s="99">
        <v>205.50544558543805</v>
      </c>
      <c r="K233" s="99">
        <v>210.62009808694938</v>
      </c>
      <c r="L233" s="99">
        <v>247.79622059584679</v>
      </c>
      <c r="M233" s="99">
        <v>212.32989976932291</v>
      </c>
      <c r="N233" s="99">
        <v>215.42812516332685</v>
      </c>
      <c r="O233" s="99">
        <v>220.39948939895805</v>
      </c>
      <c r="P233" s="99">
        <v>178.01068205118693</v>
      </c>
      <c r="Q233" s="99">
        <v>186.63407081714183</v>
      </c>
      <c r="R233" s="99">
        <v>198.37358385121343</v>
      </c>
      <c r="S233" s="99">
        <v>192.50054065118928</v>
      </c>
      <c r="T233" s="99">
        <v>178.28517983254906</v>
      </c>
      <c r="U233" s="99">
        <v>168.68103831784157</v>
      </c>
      <c r="V233" s="99">
        <v>171.78310764514842</v>
      </c>
      <c r="W233" s="99">
        <v>192.26746067667582</v>
      </c>
      <c r="X233" s="99">
        <v>159.17993002997207</v>
      </c>
      <c r="Y233" s="99">
        <v>136.77124789081338</v>
      </c>
      <c r="DA233" s="63" t="s">
        <v>2806</v>
      </c>
    </row>
    <row r="234" spans="1:105" ht="12" customHeight="1" x14ac:dyDescent="0.25">
      <c r="A234" s="97" t="s">
        <v>53</v>
      </c>
      <c r="B234" s="99">
        <v>2.1754724875270677</v>
      </c>
      <c r="C234" s="99">
        <v>2.481786803820591</v>
      </c>
      <c r="D234" s="99">
        <v>2.2108612508965773</v>
      </c>
      <c r="E234" s="99">
        <v>2.302313808802086</v>
      </c>
      <c r="F234" s="99">
        <v>2.1840743360377273</v>
      </c>
      <c r="G234" s="99">
        <v>2.0753470916947134</v>
      </c>
      <c r="H234" s="99">
        <v>2.1026520525784944</v>
      </c>
      <c r="I234" s="99">
        <v>1.8740615007045771</v>
      </c>
      <c r="J234" s="99">
        <v>1.8711349858100084</v>
      </c>
      <c r="K234" s="99">
        <v>1.9294397464180029</v>
      </c>
      <c r="L234" s="99">
        <v>2.3463101713760239</v>
      </c>
      <c r="M234" s="99">
        <v>1.931844322424948</v>
      </c>
      <c r="N234" s="99">
        <v>2.0258715750622316</v>
      </c>
      <c r="O234" s="99">
        <v>2.121105482143899</v>
      </c>
      <c r="P234" s="99">
        <v>1.6551615066718288</v>
      </c>
      <c r="Q234" s="99">
        <v>1.7959766750429356</v>
      </c>
      <c r="R234" s="99">
        <v>1.9819662262242879</v>
      </c>
      <c r="S234" s="99">
        <v>1.9926787626988622</v>
      </c>
      <c r="T234" s="99">
        <v>1.8808301192875148</v>
      </c>
      <c r="U234" s="99">
        <v>1.8371984879774108</v>
      </c>
      <c r="V234" s="99">
        <v>1.9264284301137506</v>
      </c>
      <c r="W234" s="99">
        <v>2.1927544909235412</v>
      </c>
      <c r="X234" s="99">
        <v>1.8189573572305131</v>
      </c>
      <c r="Y234" s="99">
        <v>1.5756979381260201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2.747713581650155E-2</v>
      </c>
      <c r="C235" s="123">
        <f t="shared" si="114"/>
        <v>2.3189802945598966E-2</v>
      </c>
      <c r="D235" s="123">
        <f t="shared" si="114"/>
        <v>2.1524321973994103E-2</v>
      </c>
      <c r="E235" s="123">
        <f t="shared" si="114"/>
        <v>2.7065795780269485E-2</v>
      </c>
      <c r="F235" s="123">
        <f t="shared" si="114"/>
        <v>2.2515808251068126E-2</v>
      </c>
      <c r="G235" s="123">
        <f t="shared" si="114"/>
        <v>2.4607949110101893E-2</v>
      </c>
      <c r="H235" s="123">
        <f t="shared" si="114"/>
        <v>2.9294044532957239E-2</v>
      </c>
      <c r="I235" s="123">
        <f t="shared" si="114"/>
        <v>2.8871907426149403E-2</v>
      </c>
      <c r="J235" s="123">
        <f t="shared" si="114"/>
        <v>2.7998039915767221E-2</v>
      </c>
      <c r="K235" s="123">
        <f t="shared" si="114"/>
        <v>3.0263724333301257E-2</v>
      </c>
      <c r="L235" s="123">
        <f t="shared" si="114"/>
        <v>3.7050665099978938E-2</v>
      </c>
      <c r="M235" s="123">
        <f t="shared" si="114"/>
        <v>3.866994217013589E-2</v>
      </c>
      <c r="N235" s="123">
        <f t="shared" si="114"/>
        <v>4.4413759610090003E-2</v>
      </c>
      <c r="O235" s="123">
        <f t="shared" si="114"/>
        <v>5.976557898006974E-2</v>
      </c>
      <c r="P235" s="123">
        <f t="shared" si="114"/>
        <v>5.3992611731071713E-2</v>
      </c>
      <c r="Q235" s="123">
        <f t="shared" si="114"/>
        <v>0.10973863275654661</v>
      </c>
      <c r="R235" s="123">
        <f t="shared" si="114"/>
        <v>0.11230453642344702</v>
      </c>
      <c r="S235" s="123">
        <f t="shared" si="114"/>
        <v>0.11755787044239607</v>
      </c>
      <c r="T235" s="123">
        <f t="shared" si="114"/>
        <v>0.15243786322536401</v>
      </c>
      <c r="U235" s="123">
        <f t="shared" si="114"/>
        <v>0.15780415197979128</v>
      </c>
      <c r="V235" s="123">
        <f t="shared" si="114"/>
        <v>0.14021034864503043</v>
      </c>
      <c r="W235" s="123">
        <f t="shared" si="114"/>
        <v>0.15541211565374299</v>
      </c>
      <c r="X235" s="123">
        <f t="shared" si="114"/>
        <v>0.1827333063796994</v>
      </c>
      <c r="Y235" s="123">
        <f t="shared" si="114"/>
        <v>0.16142244673647463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2.747713581650155E-2</v>
      </c>
      <c r="C236" s="99">
        <f>RES_hhdet_fecs!C67</f>
        <v>2.3189802945598966E-2</v>
      </c>
      <c r="D236" s="99">
        <f>RES_hhdet_fecs!D67</f>
        <v>2.1524321973994103E-2</v>
      </c>
      <c r="E236" s="99">
        <f>RES_hhdet_fecs!E67</f>
        <v>2.7065795780269485E-2</v>
      </c>
      <c r="F236" s="99">
        <f>RES_hhdet_fecs!F67</f>
        <v>2.2515808251068126E-2</v>
      </c>
      <c r="G236" s="99">
        <f>RES_hhdet_fecs!G67</f>
        <v>2.4607949110101893E-2</v>
      </c>
      <c r="H236" s="99">
        <f>RES_hhdet_fecs!H67</f>
        <v>2.9294044532957239E-2</v>
      </c>
      <c r="I236" s="99">
        <f>RES_hhdet_fecs!I67</f>
        <v>2.8871907426149403E-2</v>
      </c>
      <c r="J236" s="99">
        <f>RES_hhdet_fecs!J67</f>
        <v>2.7998039915767221E-2</v>
      </c>
      <c r="K236" s="99">
        <f>RES_hhdet_fecs!K67</f>
        <v>3.0263724333301257E-2</v>
      </c>
      <c r="L236" s="99">
        <f>RES_hhdet_fecs!L67</f>
        <v>3.7050665099978938E-2</v>
      </c>
      <c r="M236" s="99">
        <f>RES_hhdet_fecs!M67</f>
        <v>3.866994217013589E-2</v>
      </c>
      <c r="N236" s="99">
        <f>RES_hhdet_fecs!N67</f>
        <v>4.4413759610090003E-2</v>
      </c>
      <c r="O236" s="99">
        <f>RES_hhdet_fecs!O67</f>
        <v>5.976557898006974E-2</v>
      </c>
      <c r="P236" s="99">
        <f>RES_hhdet_fecs!P67</f>
        <v>5.3992611731071713E-2</v>
      </c>
      <c r="Q236" s="99">
        <f>RES_hhdet_fecs!Q67</f>
        <v>0.10973863275654661</v>
      </c>
      <c r="R236" s="99">
        <f>RES_hhdet_fecs!R67</f>
        <v>0.11230453642344702</v>
      </c>
      <c r="S236" s="99">
        <f>RES_hhdet_fecs!S67</f>
        <v>0.11755787044239607</v>
      </c>
      <c r="T236" s="99">
        <f>RES_hhdet_fecs!T67</f>
        <v>0.15243786322536401</v>
      </c>
      <c r="U236" s="99">
        <f>RES_hhdet_fecs!U67</f>
        <v>0.15780415197979128</v>
      </c>
      <c r="V236" s="99">
        <f>RES_hhdet_fecs!V67</f>
        <v>0.14021034864503043</v>
      </c>
      <c r="W236" s="99">
        <f>RES_hhdet_fecs!W67</f>
        <v>0.15541211565374299</v>
      </c>
      <c r="X236" s="99">
        <f>RES_hhdet_fecs!X67</f>
        <v>0.1827333063796994</v>
      </c>
      <c r="Y236" s="99">
        <f>RES_hhdet_fecs!Y67</f>
        <v>0.16142244673647463</v>
      </c>
      <c r="DA236" s="63" t="s">
        <v>2809</v>
      </c>
    </row>
    <row r="237" spans="1:105" ht="12" customHeight="1" x14ac:dyDescent="0.25">
      <c r="A237" s="121" t="s">
        <v>55</v>
      </c>
      <c r="B237" s="123">
        <v>32.585246679879752</v>
      </c>
      <c r="C237" s="123">
        <v>34.800406129738192</v>
      </c>
      <c r="D237" s="123">
        <v>32.963119534278064</v>
      </c>
      <c r="E237" s="123">
        <v>34.563416261582638</v>
      </c>
      <c r="F237" s="123">
        <v>33.051899330727835</v>
      </c>
      <c r="G237" s="123">
        <v>34.576088193651358</v>
      </c>
      <c r="H237" s="123">
        <v>33.450656619636931</v>
      </c>
      <c r="I237" s="123">
        <v>31.392767665543222</v>
      </c>
      <c r="J237" s="123">
        <v>30.614805015151024</v>
      </c>
      <c r="K237" s="123">
        <v>28.882943791599899</v>
      </c>
      <c r="L237" s="123">
        <v>30.218015071764203</v>
      </c>
      <c r="M237" s="123">
        <v>25.22469595945439</v>
      </c>
      <c r="N237" s="123">
        <v>24.573620386754275</v>
      </c>
      <c r="O237" s="123">
        <v>24.043610643192064</v>
      </c>
      <c r="P237" s="123">
        <v>21.877482809981792</v>
      </c>
      <c r="Q237" s="123">
        <v>22.565681772718833</v>
      </c>
      <c r="R237" s="123">
        <v>24.107969655353234</v>
      </c>
      <c r="S237" s="123">
        <v>24.646119242335743</v>
      </c>
      <c r="T237" s="123">
        <v>23.082039058775681</v>
      </c>
      <c r="U237" s="123">
        <v>21.660757269814447</v>
      </c>
      <c r="V237" s="123">
        <v>22.600978840243247</v>
      </c>
      <c r="W237" s="123">
        <v>21.88749828739779</v>
      </c>
      <c r="X237" s="123">
        <v>17.636728720708518</v>
      </c>
      <c r="Y237" s="123">
        <v>15.696179947609105</v>
      </c>
      <c r="DA237" s="130" t="s">
        <v>2810</v>
      </c>
    </row>
    <row r="238" spans="1:105" ht="12" customHeight="1" x14ac:dyDescent="0.25">
      <c r="A238" s="97" t="s">
        <v>134</v>
      </c>
      <c r="B238" s="99">
        <v>32.710779091345259</v>
      </c>
      <c r="C238" s="99">
        <v>34.99318710575816</v>
      </c>
      <c r="D238" s="99">
        <v>33.091620939199565</v>
      </c>
      <c r="E238" s="99">
        <v>34.7310727744796</v>
      </c>
      <c r="F238" s="99">
        <v>33.214519372704672</v>
      </c>
      <c r="G238" s="99">
        <v>34.814830419930253</v>
      </c>
      <c r="H238" s="99">
        <v>33.577671401996618</v>
      </c>
      <c r="I238" s="99">
        <v>31.460050722707646</v>
      </c>
      <c r="J238" s="99">
        <v>30.766065525493584</v>
      </c>
      <c r="K238" s="99">
        <v>28.974220097109214</v>
      </c>
      <c r="L238" s="99">
        <v>30.319845437867308</v>
      </c>
      <c r="M238" s="99">
        <v>25.277790788782571</v>
      </c>
      <c r="N238" s="99">
        <v>24.66602813259151</v>
      </c>
      <c r="O238" s="99">
        <v>24.130001735915567</v>
      </c>
      <c r="P238" s="99">
        <v>21.887275215383841</v>
      </c>
      <c r="Q238" s="99">
        <v>22.604898919352493</v>
      </c>
      <c r="R238" s="99">
        <v>24.201452773164544</v>
      </c>
      <c r="S238" s="99">
        <v>24.72323579881677</v>
      </c>
      <c r="T238" s="99">
        <v>23.123916027514436</v>
      </c>
      <c r="U238" s="99">
        <v>21.684647892955084</v>
      </c>
      <c r="V238" s="99">
        <v>22.63847795855045</v>
      </c>
      <c r="W238" s="99">
        <v>21.991627051169115</v>
      </c>
      <c r="X238" s="99">
        <v>17.637152633266119</v>
      </c>
      <c r="Y238" s="99">
        <v>15.817002545285604</v>
      </c>
      <c r="DA238" s="63" t="s">
        <v>2811</v>
      </c>
    </row>
    <row r="239" spans="1:105" ht="12" customHeight="1" x14ac:dyDescent="0.25">
      <c r="A239" s="97" t="s">
        <v>133</v>
      </c>
      <c r="B239" s="99">
        <v>0</v>
      </c>
      <c r="C239" s="99">
        <v>0</v>
      </c>
      <c r="D239" s="99">
        <v>0</v>
      </c>
      <c r="E239" s="99">
        <v>24.338375351526107</v>
      </c>
      <c r="F239" s="99">
        <v>23.557900588406913</v>
      </c>
      <c r="G239" s="99">
        <v>24.667858327580394</v>
      </c>
      <c r="H239" s="99">
        <v>24.256344561653748</v>
      </c>
      <c r="I239" s="99">
        <v>22.755942840241186</v>
      </c>
      <c r="J239" s="99">
        <v>22.301041527811837</v>
      </c>
      <c r="K239" s="99">
        <v>21.246520350222539</v>
      </c>
      <c r="L239" s="99">
        <v>22.29209013441632</v>
      </c>
      <c r="M239" s="99">
        <v>18.387032448157079</v>
      </c>
      <c r="N239" s="99">
        <v>18.170283916127939</v>
      </c>
      <c r="O239" s="99">
        <v>18.020511902501877</v>
      </c>
      <c r="P239" s="99">
        <v>16.727938587856389</v>
      </c>
      <c r="Q239" s="99">
        <v>17.294175908644529</v>
      </c>
      <c r="R239" s="99">
        <v>18.617948986477455</v>
      </c>
      <c r="S239" s="99">
        <v>19.572370743649671</v>
      </c>
      <c r="T239" s="99">
        <v>18.720044197600167</v>
      </c>
      <c r="U239" s="99">
        <v>17.845277302965332</v>
      </c>
      <c r="V239" s="99">
        <v>19.059656147503169</v>
      </c>
      <c r="W239" s="99">
        <v>18.218873465072068</v>
      </c>
      <c r="X239" s="99">
        <v>14.873215698672924</v>
      </c>
      <c r="Y239" s="99">
        <v>13.102372177023282</v>
      </c>
      <c r="DA239" s="63" t="s">
        <v>2812</v>
      </c>
    </row>
    <row r="240" spans="1:105" ht="12" customHeight="1" x14ac:dyDescent="0.25">
      <c r="A240" s="100" t="s">
        <v>212</v>
      </c>
      <c r="B240" s="102">
        <v>0</v>
      </c>
      <c r="C240" s="102">
        <v>0</v>
      </c>
      <c r="D240" s="102">
        <v>0</v>
      </c>
      <c r="E240" s="102">
        <v>15.428482560692331</v>
      </c>
      <c r="F240" s="102">
        <v>15.002185966327248</v>
      </c>
      <c r="G240" s="102">
        <v>15.308703560549711</v>
      </c>
      <c r="H240" s="102">
        <v>15.514097709743144</v>
      </c>
      <c r="I240" s="102">
        <v>14.350984881808483</v>
      </c>
      <c r="J240" s="102">
        <v>13.821790528843318</v>
      </c>
      <c r="K240" s="102">
        <v>13.255154888730177</v>
      </c>
      <c r="L240" s="102">
        <v>13.597069449780506</v>
      </c>
      <c r="M240" s="102">
        <v>10.276611896267596</v>
      </c>
      <c r="N240" s="102">
        <v>9.8956604395074397</v>
      </c>
      <c r="O240" s="102">
        <v>9.5678008607465639</v>
      </c>
      <c r="P240" s="102">
        <v>9.3370202770890565</v>
      </c>
      <c r="Q240" s="102">
        <v>9.1180337021595061</v>
      </c>
      <c r="R240" s="102">
        <v>9.4375720183485541</v>
      </c>
      <c r="S240" s="102">
        <v>10.097389132687168</v>
      </c>
      <c r="T240" s="102">
        <v>9.7599850389604548</v>
      </c>
      <c r="U240" s="102">
        <v>9.2083818692986004</v>
      </c>
      <c r="V240" s="102">
        <v>10.226470494642967</v>
      </c>
      <c r="W240" s="102">
        <v>8.7349895458485012</v>
      </c>
      <c r="X240" s="102">
        <v>7.5032849787554854</v>
      </c>
      <c r="Y240" s="102">
        <v>5.8078962323194867</v>
      </c>
      <c r="DA240" s="131" t="s">
        <v>2813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8.9098927908337764</v>
      </c>
      <c r="F241" s="105">
        <v>8.5557146220796696</v>
      </c>
      <c r="G241" s="105">
        <v>9.3591547670306863</v>
      </c>
      <c r="H241" s="105">
        <v>8.7422468519106022</v>
      </c>
      <c r="I241" s="105">
        <v>8.4049579584326999</v>
      </c>
      <c r="J241" s="105">
        <v>8.4792509989685207</v>
      </c>
      <c r="K241" s="105">
        <v>7.9913654614923617</v>
      </c>
      <c r="L241" s="105">
        <v>8.695020684635816</v>
      </c>
      <c r="M241" s="105">
        <v>8.1104205518894847</v>
      </c>
      <c r="N241" s="105">
        <v>8.274623476620496</v>
      </c>
      <c r="O241" s="105">
        <v>8.4527110417553164</v>
      </c>
      <c r="P241" s="105">
        <v>7.3909183107673355</v>
      </c>
      <c r="Q241" s="105">
        <v>8.1761422064850233</v>
      </c>
      <c r="R241" s="105">
        <v>9.1803769681288951</v>
      </c>
      <c r="S241" s="105">
        <v>9.4749816109625051</v>
      </c>
      <c r="T241" s="105">
        <v>8.9600591586397105</v>
      </c>
      <c r="U241" s="105">
        <v>8.6368954336667318</v>
      </c>
      <c r="V241" s="105">
        <v>8.8331856528602</v>
      </c>
      <c r="W241" s="105">
        <v>9.4838839192235671</v>
      </c>
      <c r="X241" s="105">
        <v>7.3699307199174386</v>
      </c>
      <c r="Y241" s="105">
        <v>7.2944759447037946</v>
      </c>
      <c r="DA241" s="132" t="s">
        <v>2814</v>
      </c>
    </row>
    <row r="242" spans="1:105" ht="12" customHeight="1" x14ac:dyDescent="0.25">
      <c r="A242" s="106" t="s">
        <v>122</v>
      </c>
      <c r="B242" s="102">
        <v>28.076167393676673</v>
      </c>
      <c r="C242" s="102">
        <v>28.140845608360316</v>
      </c>
      <c r="D242" s="102">
        <v>28.053060015008477</v>
      </c>
      <c r="E242" s="102">
        <v>28.671192569242272</v>
      </c>
      <c r="F242" s="102">
        <v>27.93297179757824</v>
      </c>
      <c r="G242" s="102">
        <v>28.028138342077366</v>
      </c>
      <c r="H242" s="102">
        <v>28.760170820807641</v>
      </c>
      <c r="I242" s="102">
        <v>27.506112168605178</v>
      </c>
      <c r="J242" s="102">
        <v>26.260942269339168</v>
      </c>
      <c r="K242" s="102">
        <v>25.555858239700616</v>
      </c>
      <c r="L242" s="102">
        <v>25.73795871258822</v>
      </c>
      <c r="M242" s="102">
        <v>23.525408744114966</v>
      </c>
      <c r="N242" s="102">
        <v>22.511505424686227</v>
      </c>
      <c r="O242" s="102">
        <v>21.757173370001368</v>
      </c>
      <c r="P242" s="102">
        <v>22.212964603492473</v>
      </c>
      <c r="Q242" s="102">
        <v>21.890285110235702</v>
      </c>
      <c r="R242" s="102">
        <v>21.574667614779234</v>
      </c>
      <c r="S242" s="102">
        <v>22.694077748477508</v>
      </c>
      <c r="T242" s="102">
        <v>22.30366880350693</v>
      </c>
      <c r="U242" s="102">
        <v>21.4359400055686</v>
      </c>
      <c r="V242" s="102">
        <v>21.901968003294982</v>
      </c>
      <c r="W242" s="102">
        <v>19.552528226326203</v>
      </c>
      <c r="X242" s="102">
        <v>18.111064240373871</v>
      </c>
      <c r="Y242" s="102">
        <v>14.490577267781171</v>
      </c>
      <c r="DA242" s="131" t="s">
        <v>2815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22.469716872627455</v>
      </c>
      <c r="F243" s="105">
        <v>22.104715998852459</v>
      </c>
      <c r="G243" s="105">
        <v>22.163761804853433</v>
      </c>
      <c r="H243" s="105">
        <v>23.171128611296449</v>
      </c>
      <c r="I243" s="105">
        <v>22.063631421650271</v>
      </c>
      <c r="J243" s="105">
        <v>20.932206302303904</v>
      </c>
      <c r="K243" s="105">
        <v>20.500260065638113</v>
      </c>
      <c r="L243" s="105">
        <v>20.575293001220626</v>
      </c>
      <c r="M243" s="105">
        <v>18.356945580847189</v>
      </c>
      <c r="N243" s="105">
        <v>17.554964851335221</v>
      </c>
      <c r="O243" s="105">
        <v>16.941931017018259</v>
      </c>
      <c r="P243" s="105">
        <v>17.551693398388302</v>
      </c>
      <c r="Q243" s="105">
        <v>17.253459054026724</v>
      </c>
      <c r="R243" s="105">
        <v>17.195675875501792</v>
      </c>
      <c r="S243" s="105">
        <v>18.2650898260829</v>
      </c>
      <c r="T243" s="105">
        <v>18.12844503557946</v>
      </c>
      <c r="U243" s="105">
        <v>17.621815199996139</v>
      </c>
      <c r="V243" s="105">
        <v>18.477920873802631</v>
      </c>
      <c r="W243" s="105">
        <v>16.357534552009575</v>
      </c>
      <c r="X243" s="105">
        <v>15.348870620094051</v>
      </c>
      <c r="Y243" s="105">
        <v>12.308663168696988</v>
      </c>
      <c r="DA243" s="132" t="s">
        <v>2816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13.709636787751471</v>
      </c>
      <c r="F244" s="99">
        <v>13.558667591841001</v>
      </c>
      <c r="G244" s="99">
        <v>13.237509622104142</v>
      </c>
      <c r="H244" s="99">
        <v>14.317480460363671</v>
      </c>
      <c r="I244" s="99">
        <v>13.455841457753078</v>
      </c>
      <c r="J244" s="99">
        <v>12.536883964846169</v>
      </c>
      <c r="K244" s="99">
        <v>12.427915875996543</v>
      </c>
      <c r="L244" s="99">
        <v>12.255001391561605</v>
      </c>
      <c r="M244" s="99">
        <v>10.009803545359393</v>
      </c>
      <c r="N244" s="99">
        <v>9.3108182133569866</v>
      </c>
      <c r="O244" s="99">
        <v>8.7944532209100963</v>
      </c>
      <c r="P244" s="99">
        <v>9.5715504980255446</v>
      </c>
      <c r="Q244" s="99">
        <v>8.8510373929139288</v>
      </c>
      <c r="R244" s="99">
        <v>8.4778813304221874</v>
      </c>
      <c r="S244" s="99">
        <v>9.2058157000974603</v>
      </c>
      <c r="T244" s="99">
        <v>9.2530668986062707</v>
      </c>
      <c r="U244" s="99">
        <v>8.888808017889998</v>
      </c>
      <c r="V244" s="99">
        <v>9.671339944067272</v>
      </c>
      <c r="W244" s="99">
        <v>7.6946857886689699</v>
      </c>
      <c r="X244" s="99">
        <v>7.5833864524715775</v>
      </c>
      <c r="Y244" s="99">
        <v>5.3514805991764653</v>
      </c>
      <c r="DA244" s="63" t="s">
        <v>2817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8.7600800848759786</v>
      </c>
      <c r="F245" s="99">
        <v>8.54604840701146</v>
      </c>
      <c r="G245" s="99">
        <v>8.9262521827492929</v>
      </c>
      <c r="H245" s="99">
        <v>8.8536481509327754</v>
      </c>
      <c r="I245" s="99">
        <v>8.60778996389719</v>
      </c>
      <c r="J245" s="99">
        <v>8.395322337457733</v>
      </c>
      <c r="K245" s="99">
        <v>8.0723441896415693</v>
      </c>
      <c r="L245" s="99">
        <v>8.3202916096590229</v>
      </c>
      <c r="M245" s="99">
        <v>8.3471420354877992</v>
      </c>
      <c r="N245" s="99">
        <v>8.2441466379782344</v>
      </c>
      <c r="O245" s="99">
        <v>8.1474777961081646</v>
      </c>
      <c r="P245" s="99">
        <v>7.980142900362754</v>
      </c>
      <c r="Q245" s="99">
        <v>8.4024216611127986</v>
      </c>
      <c r="R245" s="99">
        <v>8.7177945450796077</v>
      </c>
      <c r="S245" s="99">
        <v>9.0592741259854375</v>
      </c>
      <c r="T245" s="99">
        <v>8.8753781369731897</v>
      </c>
      <c r="U245" s="99">
        <v>8.7330071821061406</v>
      </c>
      <c r="V245" s="99">
        <v>8.8065809297353592</v>
      </c>
      <c r="W245" s="99">
        <v>8.6628487633406053</v>
      </c>
      <c r="X245" s="99">
        <v>7.7654841676224713</v>
      </c>
      <c r="Y245" s="99">
        <v>6.9571825695205227</v>
      </c>
      <c r="DA245" s="63" t="s">
        <v>2818</v>
      </c>
    </row>
    <row r="246" spans="1:105" ht="12" customHeight="1" x14ac:dyDescent="0.25">
      <c r="A246" s="121" t="s">
        <v>54</v>
      </c>
      <c r="B246" s="123">
        <v>13.630587514942791</v>
      </c>
      <c r="C246" s="123">
        <v>14.324224530188298</v>
      </c>
      <c r="D246" s="123">
        <v>13.605142458628226</v>
      </c>
      <c r="E246" s="123">
        <v>14.482474604750745</v>
      </c>
      <c r="F246" s="123">
        <v>14.286392642850613</v>
      </c>
      <c r="G246" s="123">
        <v>14.759216058622338</v>
      </c>
      <c r="H246" s="123">
        <v>15.435874016227388</v>
      </c>
      <c r="I246" s="123">
        <v>13.485767599778359</v>
      </c>
      <c r="J246" s="123">
        <v>14.190094941088393</v>
      </c>
      <c r="K246" s="123">
        <v>14.824856310390317</v>
      </c>
      <c r="L246" s="123">
        <v>16.25763953844535</v>
      </c>
      <c r="M246" s="123">
        <v>13.517209745011048</v>
      </c>
      <c r="N246" s="123">
        <v>14.493131736689316</v>
      </c>
      <c r="O246" s="123">
        <v>14.735469303810614</v>
      </c>
      <c r="P246" s="123">
        <v>11.667003319384591</v>
      </c>
      <c r="Q246" s="123">
        <v>12.937318792037178</v>
      </c>
      <c r="R246" s="123">
        <v>13.686548665951086</v>
      </c>
      <c r="S246" s="123">
        <v>13.365330786580348</v>
      </c>
      <c r="T246" s="123">
        <v>12.301317771587483</v>
      </c>
      <c r="U246" s="123">
        <v>11.571442418975376</v>
      </c>
      <c r="V246" s="123">
        <v>12.506360558018205</v>
      </c>
      <c r="W246" s="123">
        <v>14.995598901413937</v>
      </c>
      <c r="X246" s="123">
        <v>10.786460868259562</v>
      </c>
      <c r="Y246" s="123">
        <v>11.136240500054889</v>
      </c>
      <c r="DA246" s="130" t="s">
        <v>2819</v>
      </c>
    </row>
    <row r="247" spans="1:105" ht="12" customHeight="1" x14ac:dyDescent="0.25">
      <c r="A247" s="97" t="s">
        <v>175</v>
      </c>
      <c r="B247" s="99">
        <v>13.841779475833301</v>
      </c>
      <c r="C247" s="99">
        <v>14.591746914658282</v>
      </c>
      <c r="D247" s="99">
        <v>13.786777733039708</v>
      </c>
      <c r="E247" s="99">
        <v>14.67293075047432</v>
      </c>
      <c r="F247" s="99">
        <v>14.453913479320326</v>
      </c>
      <c r="G247" s="99">
        <v>14.927160090031601</v>
      </c>
      <c r="H247" s="99">
        <v>15.547704133629455</v>
      </c>
      <c r="I247" s="99">
        <v>13.537051583315911</v>
      </c>
      <c r="J247" s="99">
        <v>14.291933860518176</v>
      </c>
      <c r="K247" s="99">
        <v>14.899639427566903</v>
      </c>
      <c r="L247" s="99">
        <v>16.341475175364728</v>
      </c>
      <c r="M247" s="99">
        <v>13.583558822042999</v>
      </c>
      <c r="N247" s="99">
        <v>14.609192893058143</v>
      </c>
      <c r="O247" s="99">
        <v>14.842115436789628</v>
      </c>
      <c r="P247" s="99">
        <v>11.734678016416918</v>
      </c>
      <c r="Q247" s="99">
        <v>13.02090973078832</v>
      </c>
      <c r="R247" s="99">
        <v>13.790402714439658</v>
      </c>
      <c r="S247" s="99">
        <v>13.462232743845279</v>
      </c>
      <c r="T247" s="99">
        <v>12.387044265710022</v>
      </c>
      <c r="U247" s="99">
        <v>11.651033390855355</v>
      </c>
      <c r="V247" s="99">
        <v>12.62015966786389</v>
      </c>
      <c r="W247" s="99">
        <v>15.189566569924722</v>
      </c>
      <c r="X247" s="99">
        <v>10.918673612111533</v>
      </c>
      <c r="Y247" s="99">
        <v>11.415436426950711</v>
      </c>
      <c r="DA247" s="63" t="s">
        <v>2820</v>
      </c>
    </row>
    <row r="248" spans="1:105" ht="12" customHeight="1" x14ac:dyDescent="0.25">
      <c r="A248" s="109" t="s">
        <v>120</v>
      </c>
      <c r="B248" s="110">
        <v>11.042506267926361</v>
      </c>
      <c r="C248" s="110">
        <v>10.987778489642272</v>
      </c>
      <c r="D248" s="110">
        <v>10.909265283071697</v>
      </c>
      <c r="E248" s="110">
        <v>11.231581636580993</v>
      </c>
      <c r="F248" s="110">
        <v>10.991824777940369</v>
      </c>
      <c r="G248" s="110">
        <v>11.174288302545209</v>
      </c>
      <c r="H248" s="110">
        <v>11.81020097939002</v>
      </c>
      <c r="I248" s="110">
        <v>10.601952775205614</v>
      </c>
      <c r="J248" s="110">
        <v>11.022686423454585</v>
      </c>
      <c r="K248" s="110">
        <v>11.656700656698355</v>
      </c>
      <c r="L248" s="110">
        <v>11.956103742768661</v>
      </c>
      <c r="M248" s="110">
        <v>10.514215825552073</v>
      </c>
      <c r="N248" s="110">
        <v>11.103689016167833</v>
      </c>
      <c r="O248" s="110">
        <v>11.040999497982254</v>
      </c>
      <c r="P248" s="110">
        <v>9.3146384914037093</v>
      </c>
      <c r="Q248" s="110">
        <v>10.015989898047593</v>
      </c>
      <c r="R248" s="110">
        <v>10.032394792161899</v>
      </c>
      <c r="S248" s="110">
        <v>9.9402702979004349</v>
      </c>
      <c r="T248" s="110">
        <v>9.2634551287706373</v>
      </c>
      <c r="U248" s="110">
        <v>8.7517484118357043</v>
      </c>
      <c r="V248" s="110">
        <v>8.861067096866865</v>
      </c>
      <c r="W248" s="110">
        <v>10.09212508423729</v>
      </c>
      <c r="X248" s="110">
        <v>8.2249014353286114</v>
      </c>
      <c r="Y248" s="110">
        <v>7.8163335034018502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126.43889042480222</v>
      </c>
      <c r="C250" s="118">
        <f t="shared" si="115"/>
        <v>143.82901231505431</v>
      </c>
      <c r="D250" s="118">
        <f t="shared" si="115"/>
        <v>133.30752886785271</v>
      </c>
      <c r="E250" s="118">
        <f t="shared" si="115"/>
        <v>140.52446424100103</v>
      </c>
      <c r="F250" s="118">
        <f t="shared" si="115"/>
        <v>136.35554740704501</v>
      </c>
      <c r="G250" s="118">
        <f t="shared" si="115"/>
        <v>134.09842013298743</v>
      </c>
      <c r="H250" s="118">
        <f t="shared" si="115"/>
        <v>136.24417079300125</v>
      </c>
      <c r="I250" s="118">
        <f t="shared" si="115"/>
        <v>126.44499405391224</v>
      </c>
      <c r="J250" s="118">
        <f t="shared" si="115"/>
        <v>127.81950142906146</v>
      </c>
      <c r="K250" s="118">
        <f t="shared" si="115"/>
        <v>131.45884271446931</v>
      </c>
      <c r="L250" s="118">
        <f t="shared" si="115"/>
        <v>154.33435006897332</v>
      </c>
      <c r="M250" s="118">
        <f t="shared" si="115"/>
        <v>133.83374272799443</v>
      </c>
      <c r="N250" s="118">
        <f t="shared" si="115"/>
        <v>138.90815648737077</v>
      </c>
      <c r="O250" s="118">
        <f t="shared" si="115"/>
        <v>144.84184040477001</v>
      </c>
      <c r="P250" s="118">
        <f t="shared" si="115"/>
        <v>119.34406691401784</v>
      </c>
      <c r="Q250" s="118">
        <f t="shared" si="115"/>
        <v>128.26415052788309</v>
      </c>
      <c r="R250" s="118">
        <f t="shared" ref="R250:V250" si="116">R251+R254+R256+R265</f>
        <v>140.32211026709584</v>
      </c>
      <c r="S250" s="118">
        <f t="shared" si="116"/>
        <v>141.38093474329753</v>
      </c>
      <c r="T250" s="118">
        <f t="shared" si="116"/>
        <v>134.78688636640948</v>
      </c>
      <c r="U250" s="118">
        <f t="shared" si="116"/>
        <v>130.77909176027947</v>
      </c>
      <c r="V250" s="118">
        <f t="shared" si="116"/>
        <v>137.17897938214273</v>
      </c>
      <c r="W250" s="118">
        <f t="shared" ref="W250:Y250" si="117">W251+W254+W256+W265</f>
        <v>155.11407076506529</v>
      </c>
      <c r="X250" s="118">
        <f t="shared" si="117"/>
        <v>129.45243978210323</v>
      </c>
      <c r="Y250" s="118">
        <f t="shared" si="117"/>
        <v>115.20542405813053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102.64846116590489</v>
      </c>
      <c r="C251" s="123">
        <f t="shared" si="118"/>
        <v>118.39954695661773</v>
      </c>
      <c r="D251" s="123">
        <f t="shared" si="118"/>
        <v>109.03918925913769</v>
      </c>
      <c r="E251" s="123">
        <f t="shared" si="118"/>
        <v>114.739939155434</v>
      </c>
      <c r="F251" s="123">
        <f t="shared" si="118"/>
        <v>111.25678230623745</v>
      </c>
      <c r="G251" s="123">
        <f t="shared" si="118"/>
        <v>107.73293947850996</v>
      </c>
      <c r="H251" s="123">
        <f t="shared" si="118"/>
        <v>109.91199430032556</v>
      </c>
      <c r="I251" s="123">
        <f t="shared" si="118"/>
        <v>102.16237023118876</v>
      </c>
      <c r="J251" s="123">
        <f t="shared" si="118"/>
        <v>103.24968327233276</v>
      </c>
      <c r="K251" s="123">
        <f t="shared" si="118"/>
        <v>107.21523343820158</v>
      </c>
      <c r="L251" s="123">
        <f t="shared" si="118"/>
        <v>128.22594158669787</v>
      </c>
      <c r="M251" s="123">
        <f t="shared" si="118"/>
        <v>111.74750150774759</v>
      </c>
      <c r="N251" s="123">
        <f t="shared" si="118"/>
        <v>116.2069322870943</v>
      </c>
      <c r="O251" s="123">
        <f t="shared" si="118"/>
        <v>121.90811156650348</v>
      </c>
      <c r="P251" s="123">
        <f t="shared" si="118"/>
        <v>99.346729052276117</v>
      </c>
      <c r="Q251" s="123">
        <f t="shared" si="118"/>
        <v>106.61911205090333</v>
      </c>
      <c r="R251" s="123">
        <f t="shared" ref="R251:V251" si="119">SUM(R252:R253)</f>
        <v>116.8306739243345</v>
      </c>
      <c r="S251" s="123">
        <f t="shared" si="119"/>
        <v>117.1830055272242</v>
      </c>
      <c r="T251" s="123">
        <f t="shared" si="119"/>
        <v>111.63065968286286</v>
      </c>
      <c r="U251" s="123">
        <f t="shared" si="119"/>
        <v>108.54047130783914</v>
      </c>
      <c r="V251" s="123">
        <f t="shared" si="119"/>
        <v>113.37467155499417</v>
      </c>
      <c r="W251" s="123">
        <f t="shared" ref="W251:Y251" si="120">SUM(W252:W253)</f>
        <v>129.84738158331842</v>
      </c>
      <c r="X251" s="123">
        <f t="shared" si="120"/>
        <v>109.37977320538155</v>
      </c>
      <c r="Y251" s="123">
        <f t="shared" si="120"/>
        <v>96.066989244718016</v>
      </c>
      <c r="DA251" s="130" t="s">
        <v>2973</v>
      </c>
    </row>
    <row r="252" spans="1:105" ht="12" customHeight="1" x14ac:dyDescent="0.25">
      <c r="A252" s="97" t="s">
        <v>212</v>
      </c>
      <c r="B252" s="99">
        <v>100.47298867837782</v>
      </c>
      <c r="C252" s="99">
        <v>115.91776015279713</v>
      </c>
      <c r="D252" s="99">
        <v>106.82832800824112</v>
      </c>
      <c r="E252" s="99">
        <v>112.43762534663192</v>
      </c>
      <c r="F252" s="99">
        <v>109.07270797019973</v>
      </c>
      <c r="G252" s="99">
        <v>105.65759238681525</v>
      </c>
      <c r="H252" s="99">
        <v>107.80934224774707</v>
      </c>
      <c r="I252" s="99">
        <v>100.28830873048419</v>
      </c>
      <c r="J252" s="99">
        <v>101.37854828652276</v>
      </c>
      <c r="K252" s="99">
        <v>105.28579369178358</v>
      </c>
      <c r="L252" s="99">
        <v>125.87963141532185</v>
      </c>
      <c r="M252" s="99">
        <v>109.81565718532264</v>
      </c>
      <c r="N252" s="99">
        <v>114.18106071203208</v>
      </c>
      <c r="O252" s="99">
        <v>119.78700608435958</v>
      </c>
      <c r="P252" s="99">
        <v>97.691567545604286</v>
      </c>
      <c r="Q252" s="99">
        <v>104.82313537586039</v>
      </c>
      <c r="R252" s="99">
        <v>114.84870769811022</v>
      </c>
      <c r="S252" s="99">
        <v>115.19032676452534</v>
      </c>
      <c r="T252" s="99">
        <v>109.74982956357535</v>
      </c>
      <c r="U252" s="99">
        <v>106.70327281986172</v>
      </c>
      <c r="V252" s="99">
        <v>111.44824312488042</v>
      </c>
      <c r="W252" s="99">
        <v>127.65462709239488</v>
      </c>
      <c r="X252" s="99">
        <v>107.56081584815104</v>
      </c>
      <c r="Y252" s="99">
        <v>94.491291306591989</v>
      </c>
      <c r="DA252" s="63" t="s">
        <v>2974</v>
      </c>
    </row>
    <row r="253" spans="1:105" ht="12" customHeight="1" x14ac:dyDescent="0.25">
      <c r="A253" s="97" t="s">
        <v>53</v>
      </c>
      <c r="B253" s="99">
        <v>2.1754724875270677</v>
      </c>
      <c r="C253" s="99">
        <v>2.481786803820591</v>
      </c>
      <c r="D253" s="99">
        <v>2.2108612508965773</v>
      </c>
      <c r="E253" s="99">
        <v>2.302313808802086</v>
      </c>
      <c r="F253" s="99">
        <v>2.1840743360377273</v>
      </c>
      <c r="G253" s="99">
        <v>2.0753470916947134</v>
      </c>
      <c r="H253" s="99">
        <v>2.1026520525784944</v>
      </c>
      <c r="I253" s="99">
        <v>1.8740615007045771</v>
      </c>
      <c r="J253" s="99">
        <v>1.8711349858100084</v>
      </c>
      <c r="K253" s="99">
        <v>1.9294397464180029</v>
      </c>
      <c r="L253" s="99">
        <v>2.3463101713760239</v>
      </c>
      <c r="M253" s="99">
        <v>1.931844322424948</v>
      </c>
      <c r="N253" s="99">
        <v>2.0258715750622316</v>
      </c>
      <c r="O253" s="99">
        <v>2.121105482143899</v>
      </c>
      <c r="P253" s="99">
        <v>1.6551615066718288</v>
      </c>
      <c r="Q253" s="99">
        <v>1.7959766750429356</v>
      </c>
      <c r="R253" s="99">
        <v>1.9819662262242879</v>
      </c>
      <c r="S253" s="99">
        <v>1.9926787626988622</v>
      </c>
      <c r="T253" s="99">
        <v>1.8808301192875148</v>
      </c>
      <c r="U253" s="99">
        <v>1.8371984879774108</v>
      </c>
      <c r="V253" s="99">
        <v>1.9264284301137506</v>
      </c>
      <c r="W253" s="99">
        <v>2.1927544909235412</v>
      </c>
      <c r="X253" s="99">
        <v>1.8189573572305131</v>
      </c>
      <c r="Y253" s="99">
        <v>1.5756979381260201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4.6984794828504511E-2</v>
      </c>
      <c r="C254" s="123">
        <f t="shared" si="121"/>
        <v>4.0506644830045506E-2</v>
      </c>
      <c r="D254" s="123">
        <f t="shared" si="121"/>
        <v>3.9150667095166812E-2</v>
      </c>
      <c r="E254" s="123">
        <f t="shared" si="121"/>
        <v>5.3036971885318689E-2</v>
      </c>
      <c r="F254" s="123">
        <f t="shared" si="121"/>
        <v>4.8005074923576509E-2</v>
      </c>
      <c r="G254" s="123">
        <f t="shared" si="121"/>
        <v>5.6696665717567263E-2</v>
      </c>
      <c r="H254" s="123">
        <f t="shared" si="121"/>
        <v>7.2153898644253783E-2</v>
      </c>
      <c r="I254" s="123">
        <f t="shared" si="121"/>
        <v>7.3555890387572681E-2</v>
      </c>
      <c r="J254" s="123">
        <f t="shared" si="121"/>
        <v>7.2717833077096616E-2</v>
      </c>
      <c r="K254" s="123">
        <f t="shared" si="121"/>
        <v>8.0925105233265973E-2</v>
      </c>
      <c r="L254" s="123">
        <f t="shared" si="121"/>
        <v>0.10295808840263784</v>
      </c>
      <c r="M254" s="123">
        <f t="shared" si="121"/>
        <v>0.11217347201313307</v>
      </c>
      <c r="N254" s="123">
        <f t="shared" si="121"/>
        <v>0.13489115400881629</v>
      </c>
      <c r="O254" s="123">
        <f t="shared" si="121"/>
        <v>0.19007898086232117</v>
      </c>
      <c r="P254" s="123">
        <f t="shared" si="121"/>
        <v>0.17819926240178668</v>
      </c>
      <c r="Q254" s="123">
        <f t="shared" si="121"/>
        <v>0.37675016116770588</v>
      </c>
      <c r="R254" s="123">
        <f t="shared" si="121"/>
        <v>0.40078837586868044</v>
      </c>
      <c r="S254" s="123">
        <f t="shared" si="121"/>
        <v>0.43187999048570425</v>
      </c>
      <c r="T254" s="123">
        <f t="shared" si="121"/>
        <v>0.56961225252145287</v>
      </c>
      <c r="U254" s="123">
        <f t="shared" si="121"/>
        <v>0.59536087680599725</v>
      </c>
      <c r="V254" s="123">
        <f t="shared" si="121"/>
        <v>0.53204207858736086</v>
      </c>
      <c r="W254" s="123">
        <f t="shared" si="121"/>
        <v>0.59225085280057188</v>
      </c>
      <c r="X254" s="123">
        <f t="shared" si="121"/>
        <v>0.69836445370789602</v>
      </c>
      <c r="Y254" s="123">
        <f t="shared" si="121"/>
        <v>0.61873925247085337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4.6984794828504511E-2</v>
      </c>
      <c r="C255" s="99">
        <f>RES_hhdet_tess!C67</f>
        <v>4.0506644830045506E-2</v>
      </c>
      <c r="D255" s="99">
        <f>RES_hhdet_tess!D67</f>
        <v>3.9150667095166812E-2</v>
      </c>
      <c r="E255" s="99">
        <f>RES_hhdet_tess!E67</f>
        <v>5.3036971885318689E-2</v>
      </c>
      <c r="F255" s="99">
        <f>RES_hhdet_tess!F67</f>
        <v>4.8005074923576509E-2</v>
      </c>
      <c r="G255" s="99">
        <f>RES_hhdet_tess!G67</f>
        <v>5.6696665717567263E-2</v>
      </c>
      <c r="H255" s="99">
        <f>RES_hhdet_tess!H67</f>
        <v>7.2153898644253783E-2</v>
      </c>
      <c r="I255" s="99">
        <f>RES_hhdet_tess!I67</f>
        <v>7.3555890387572681E-2</v>
      </c>
      <c r="J255" s="99">
        <f>RES_hhdet_tess!J67</f>
        <v>7.2717833077096616E-2</v>
      </c>
      <c r="K255" s="99">
        <f>RES_hhdet_tess!K67</f>
        <v>8.0925105233265973E-2</v>
      </c>
      <c r="L255" s="99">
        <f>RES_hhdet_tess!L67</f>
        <v>0.10295808840263784</v>
      </c>
      <c r="M255" s="99">
        <f>RES_hhdet_tess!M67</f>
        <v>0.11217347201313307</v>
      </c>
      <c r="N255" s="99">
        <f>RES_hhdet_tess!N67</f>
        <v>0.13489115400881629</v>
      </c>
      <c r="O255" s="99">
        <f>RES_hhdet_tess!O67</f>
        <v>0.19007898086232117</v>
      </c>
      <c r="P255" s="99">
        <f>RES_hhdet_tess!P67</f>
        <v>0.17819926240178668</v>
      </c>
      <c r="Q255" s="99">
        <f>RES_hhdet_tess!Q67</f>
        <v>0.37675016116770588</v>
      </c>
      <c r="R255" s="99">
        <f>RES_hhdet_tess!R67</f>
        <v>0.40078837586868044</v>
      </c>
      <c r="S255" s="99">
        <f>RES_hhdet_tess!S67</f>
        <v>0.43187999048570425</v>
      </c>
      <c r="T255" s="99">
        <f>RES_hhdet_tess!T67</f>
        <v>0.56961225252145287</v>
      </c>
      <c r="U255" s="99">
        <f>RES_hhdet_tess!U67</f>
        <v>0.59536087680599725</v>
      </c>
      <c r="V255" s="99">
        <f>RES_hhdet_tess!V67</f>
        <v>0.53204207858736086</v>
      </c>
      <c r="W255" s="99">
        <f>RES_hhdet_tess!W67</f>
        <v>0.59225085280057188</v>
      </c>
      <c r="X255" s="99">
        <f>RES_hhdet_tess!X67</f>
        <v>0.69836445370789602</v>
      </c>
      <c r="Y255" s="99">
        <f>RES_hhdet_tess!Y67</f>
        <v>0.61873925247085337</v>
      </c>
      <c r="DA255" s="63" t="s">
        <v>2977</v>
      </c>
    </row>
    <row r="256" spans="1:105" ht="12" customHeight="1" x14ac:dyDescent="0.25">
      <c r="A256" s="121" t="s">
        <v>55</v>
      </c>
      <c r="B256" s="123">
        <v>15.933924020829716</v>
      </c>
      <c r="C256" s="123">
        <v>17.175136662155243</v>
      </c>
      <c r="D256" s="123">
        <v>16.425909680991726</v>
      </c>
      <c r="E256" s="123">
        <v>17.424387068388889</v>
      </c>
      <c r="F256" s="123">
        <v>16.850627467638144</v>
      </c>
      <c r="G256" s="123">
        <v>17.824422625821089</v>
      </c>
      <c r="H256" s="123">
        <v>17.391522269837338</v>
      </c>
      <c r="I256" s="123">
        <v>16.471388315685356</v>
      </c>
      <c r="J256" s="123">
        <v>16.321848429272247</v>
      </c>
      <c r="K256" s="123">
        <v>15.626207598460226</v>
      </c>
      <c r="L256" s="123">
        <v>16.642558143644695</v>
      </c>
      <c r="M256" s="123">
        <v>14.173006450495334</v>
      </c>
      <c r="N256" s="123">
        <v>14.169327247100664</v>
      </c>
      <c r="O256" s="123">
        <v>14.207608652531055</v>
      </c>
      <c r="P256" s="123">
        <v>13.053790493439928</v>
      </c>
      <c r="Q256" s="123">
        <v>13.759275392736361</v>
      </c>
      <c r="R256" s="123">
        <v>15.126695258246656</v>
      </c>
      <c r="S256" s="123">
        <v>15.94941346411836</v>
      </c>
      <c r="T256" s="123">
        <v>15.344962601694263</v>
      </c>
      <c r="U256" s="123">
        <v>14.777182957933295</v>
      </c>
      <c r="V256" s="123">
        <v>15.783705898185639</v>
      </c>
      <c r="W256" s="123">
        <v>15.604730980936472</v>
      </c>
      <c r="X256" s="123">
        <v>12.77671979404658</v>
      </c>
      <c r="Y256" s="123">
        <v>11.605959520040409</v>
      </c>
      <c r="DA256" s="130" t="s">
        <v>2978</v>
      </c>
    </row>
    <row r="257" spans="1:105" ht="12" customHeight="1" x14ac:dyDescent="0.25">
      <c r="A257" s="97" t="s">
        <v>134</v>
      </c>
      <c r="B257" s="99">
        <v>15.917717599963353</v>
      </c>
      <c r="C257" s="99">
        <v>17.190066916588684</v>
      </c>
      <c r="D257" s="99">
        <v>16.419839506672126</v>
      </c>
      <c r="E257" s="99">
        <v>17.432224604433006</v>
      </c>
      <c r="F257" s="99">
        <v>16.851346670978334</v>
      </c>
      <c r="G257" s="99">
        <v>17.853114968201002</v>
      </c>
      <c r="H257" s="99">
        <v>17.386632307222108</v>
      </c>
      <c r="I257" s="99">
        <v>16.465341432878187</v>
      </c>
      <c r="J257" s="99">
        <v>16.326790526077811</v>
      </c>
      <c r="K257" s="99">
        <v>15.622773336600975</v>
      </c>
      <c r="L257" s="99">
        <v>16.657027059954764</v>
      </c>
      <c r="M257" s="99">
        <v>14.164237065750696</v>
      </c>
      <c r="N257" s="99">
        <v>14.171286642792571</v>
      </c>
      <c r="O257" s="99">
        <v>14.222309357996739</v>
      </c>
      <c r="P257" s="99">
        <v>13.024562907360298</v>
      </c>
      <c r="Q257" s="99">
        <v>13.748230736057243</v>
      </c>
      <c r="R257" s="99">
        <v>15.147889206675028</v>
      </c>
      <c r="S257" s="99">
        <v>15.968757896923208</v>
      </c>
      <c r="T257" s="99">
        <v>15.348614634978683</v>
      </c>
      <c r="U257" s="99">
        <v>14.772117956156883</v>
      </c>
      <c r="V257" s="99">
        <v>15.784527929319403</v>
      </c>
      <c r="W257" s="99">
        <v>15.652812184488319</v>
      </c>
      <c r="X257" s="99">
        <v>12.747650664678202</v>
      </c>
      <c r="Y257" s="99">
        <v>11.646698192105839</v>
      </c>
      <c r="DA257" s="63" t="s">
        <v>2979</v>
      </c>
    </row>
    <row r="258" spans="1:105" ht="12" customHeight="1" x14ac:dyDescent="0.25">
      <c r="A258" s="97" t="s">
        <v>133</v>
      </c>
      <c r="B258" s="99">
        <v>0</v>
      </c>
      <c r="C258" s="99">
        <v>0</v>
      </c>
      <c r="D258" s="99">
        <v>0</v>
      </c>
      <c r="E258" s="99">
        <v>17.415089984575992</v>
      </c>
      <c r="F258" s="99">
        <v>16.836293922213333</v>
      </c>
      <c r="G258" s="99">
        <v>17.8381509960881</v>
      </c>
      <c r="H258" s="99">
        <v>17.371674023162353</v>
      </c>
      <c r="I258" s="99">
        <v>16.449795414776609</v>
      </c>
      <c r="J258" s="99">
        <v>16.307286942758072</v>
      </c>
      <c r="K258" s="99">
        <v>15.600900634042677</v>
      </c>
      <c r="L258" s="99">
        <v>16.630097928560971</v>
      </c>
      <c r="M258" s="99">
        <v>14.146670120965895</v>
      </c>
      <c r="N258" s="99">
        <v>14.156846411841816</v>
      </c>
      <c r="O258" s="99">
        <v>14.211889994912569</v>
      </c>
      <c r="P258" s="99">
        <v>13.021439361832408</v>
      </c>
      <c r="Q258" s="99">
        <v>13.750376674161396</v>
      </c>
      <c r="R258" s="99">
        <v>15.14606025699916</v>
      </c>
      <c r="S258" s="99">
        <v>15.974749690423312</v>
      </c>
      <c r="T258" s="99">
        <v>15.360035528518353</v>
      </c>
      <c r="U258" s="99">
        <v>14.78889762597119</v>
      </c>
      <c r="V258" s="99">
        <v>15.805109985724243</v>
      </c>
      <c r="W258" s="99">
        <v>15.650195908947389</v>
      </c>
      <c r="X258" s="99">
        <v>12.745234083054298</v>
      </c>
      <c r="Y258" s="99">
        <v>11.609473392138181</v>
      </c>
      <c r="DA258" s="63" t="s">
        <v>2980</v>
      </c>
    </row>
    <row r="259" spans="1:105" ht="12" customHeight="1" x14ac:dyDescent="0.25">
      <c r="A259" s="100" t="s">
        <v>212</v>
      </c>
      <c r="B259" s="102">
        <v>0</v>
      </c>
      <c r="C259" s="102">
        <v>0</v>
      </c>
      <c r="D259" s="102">
        <v>0</v>
      </c>
      <c r="E259" s="102">
        <v>8.5051971937422124</v>
      </c>
      <c r="F259" s="102">
        <v>8.2805793001336614</v>
      </c>
      <c r="G259" s="102">
        <v>8.4789962290574135</v>
      </c>
      <c r="H259" s="102">
        <v>8.6294271712517503</v>
      </c>
      <c r="I259" s="102">
        <v>8.0448374563439078</v>
      </c>
      <c r="J259" s="102">
        <v>7.828035943789553</v>
      </c>
      <c r="K259" s="102">
        <v>7.6095351725503173</v>
      </c>
      <c r="L259" s="102">
        <v>7.9350772439251598</v>
      </c>
      <c r="M259" s="102">
        <v>6.0362495690764124</v>
      </c>
      <c r="N259" s="102">
        <v>5.8822229352213178</v>
      </c>
      <c r="O259" s="102">
        <v>5.759178953157253</v>
      </c>
      <c r="P259" s="102">
        <v>5.6305210510650756</v>
      </c>
      <c r="Q259" s="102">
        <v>5.5742344676763729</v>
      </c>
      <c r="R259" s="102">
        <v>5.9656832888702667</v>
      </c>
      <c r="S259" s="102">
        <v>6.4997680794608081</v>
      </c>
      <c r="T259" s="102">
        <v>6.3999763698786403</v>
      </c>
      <c r="U259" s="102">
        <v>6.1520021923044563</v>
      </c>
      <c r="V259" s="102">
        <v>6.971924332864047</v>
      </c>
      <c r="W259" s="102">
        <v>6.1663119897238232</v>
      </c>
      <c r="X259" s="102">
        <v>5.3753033631368607</v>
      </c>
      <c r="Y259" s="102">
        <v>4.3149974474343846</v>
      </c>
      <c r="DA259" s="131" t="s">
        <v>2981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8.9098927908337764</v>
      </c>
      <c r="F260" s="105">
        <v>8.5557146220796696</v>
      </c>
      <c r="G260" s="105">
        <v>9.3591547670306863</v>
      </c>
      <c r="H260" s="105">
        <v>8.7422468519106022</v>
      </c>
      <c r="I260" s="105">
        <v>8.4049579584326999</v>
      </c>
      <c r="J260" s="105">
        <v>8.4792509989685207</v>
      </c>
      <c r="K260" s="105">
        <v>7.9913654614923617</v>
      </c>
      <c r="L260" s="105">
        <v>8.695020684635816</v>
      </c>
      <c r="M260" s="105">
        <v>8.1104205518894847</v>
      </c>
      <c r="N260" s="105">
        <v>8.274623476620496</v>
      </c>
      <c r="O260" s="105">
        <v>8.4527110417553164</v>
      </c>
      <c r="P260" s="105">
        <v>7.3909183107673355</v>
      </c>
      <c r="Q260" s="105">
        <v>8.1761422064850233</v>
      </c>
      <c r="R260" s="105">
        <v>9.1803769681288951</v>
      </c>
      <c r="S260" s="105">
        <v>9.4749816109625051</v>
      </c>
      <c r="T260" s="105">
        <v>8.9600591586397105</v>
      </c>
      <c r="U260" s="105">
        <v>8.6368954336667318</v>
      </c>
      <c r="V260" s="105">
        <v>8.8331856528602</v>
      </c>
      <c r="W260" s="105">
        <v>9.4838839192235671</v>
      </c>
      <c r="X260" s="105">
        <v>7.3699307199174386</v>
      </c>
      <c r="Y260" s="105">
        <v>7.2944759447037946</v>
      </c>
      <c r="DA260" s="132" t="s">
        <v>2982</v>
      </c>
    </row>
    <row r="261" spans="1:105" ht="12" customHeight="1" x14ac:dyDescent="0.25">
      <c r="A261" s="106" t="s">
        <v>122</v>
      </c>
      <c r="B261" s="102">
        <v>16.516052857350065</v>
      </c>
      <c r="C261" s="102">
        <v>16.659375537526444</v>
      </c>
      <c r="D261" s="102">
        <v>16.657852026056371</v>
      </c>
      <c r="E261" s="102">
        <v>17.138757089312666</v>
      </c>
      <c r="F261" s="102">
        <v>16.827380173317888</v>
      </c>
      <c r="G261" s="102">
        <v>17.010207133508946</v>
      </c>
      <c r="H261" s="102">
        <v>17.583816628063193</v>
      </c>
      <c r="I261" s="102">
        <v>16.84635119578887</v>
      </c>
      <c r="J261" s="102">
        <v>16.168512334328735</v>
      </c>
      <c r="K261" s="102">
        <v>15.77170847342957</v>
      </c>
      <c r="L261" s="102">
        <v>15.906353370739289</v>
      </c>
      <c r="M261" s="102">
        <v>14.569970318579363</v>
      </c>
      <c r="N261" s="102">
        <v>14.113282642126597</v>
      </c>
      <c r="O261" s="102">
        <v>13.697575971317503</v>
      </c>
      <c r="P261" s="102">
        <v>14.075687375035169</v>
      </c>
      <c r="Q261" s="102">
        <v>14.146804504959938</v>
      </c>
      <c r="R261" s="102">
        <v>14.386327331001723</v>
      </c>
      <c r="S261" s="102">
        <v>15.277323174235145</v>
      </c>
      <c r="T261" s="102">
        <v>15.217568271467698</v>
      </c>
      <c r="U261" s="102">
        <v>14.953829215858883</v>
      </c>
      <c r="V261" s="102">
        <v>15.755105692819246</v>
      </c>
      <c r="W261" s="102">
        <v>14.286492022282612</v>
      </c>
      <c r="X261" s="102">
        <v>13.44536810627428</v>
      </c>
      <c r="Y261" s="102">
        <v>11.065173820578817</v>
      </c>
      <c r="DA261" s="131" t="s">
        <v>2983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17.120525746208372</v>
      </c>
      <c r="F262" s="105">
        <v>16.817503298034257</v>
      </c>
      <c r="G262" s="105">
        <v>17.008602746120232</v>
      </c>
      <c r="H262" s="105">
        <v>17.595664290049452</v>
      </c>
      <c r="I262" s="105">
        <v>16.849645142892072</v>
      </c>
      <c r="J262" s="105">
        <v>16.144694106575024</v>
      </c>
      <c r="K262" s="105">
        <v>15.761282283813134</v>
      </c>
      <c r="L262" s="105">
        <v>15.905540889739621</v>
      </c>
      <c r="M262" s="105">
        <v>14.566365337346731</v>
      </c>
      <c r="N262" s="105">
        <v>14.104656372122777</v>
      </c>
      <c r="O262" s="105">
        <v>13.693049431816473</v>
      </c>
      <c r="P262" s="105">
        <v>14.062884797232009</v>
      </c>
      <c r="Q262" s="105">
        <v>14.134138533699009</v>
      </c>
      <c r="R262" s="105">
        <v>14.378384864055917</v>
      </c>
      <c r="S262" s="105">
        <v>15.271243270617195</v>
      </c>
      <c r="T262" s="105">
        <v>15.214651475337416</v>
      </c>
      <c r="U262" s="105">
        <v>14.95293697343673</v>
      </c>
      <c r="V262" s="105">
        <v>15.758985756360151</v>
      </c>
      <c r="W262" s="105">
        <v>14.285008435174216</v>
      </c>
      <c r="X262" s="105">
        <v>13.437352739154734</v>
      </c>
      <c r="Y262" s="105">
        <v>11.063026155666892</v>
      </c>
      <c r="DA262" s="132" t="s">
        <v>2984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8.3604456613323901</v>
      </c>
      <c r="F263" s="99">
        <v>8.2714548910227972</v>
      </c>
      <c r="G263" s="99">
        <v>8.0823505633709356</v>
      </c>
      <c r="H263" s="99">
        <v>8.7420161391166786</v>
      </c>
      <c r="I263" s="99">
        <v>8.2418551789948804</v>
      </c>
      <c r="J263" s="99">
        <v>7.7493717691172934</v>
      </c>
      <c r="K263" s="99">
        <v>7.6889380941715668</v>
      </c>
      <c r="L263" s="99">
        <v>7.5852492800806006</v>
      </c>
      <c r="M263" s="99">
        <v>6.2192233018589347</v>
      </c>
      <c r="N263" s="99">
        <v>5.8605097341445456</v>
      </c>
      <c r="O263" s="99">
        <v>5.5455716357083089</v>
      </c>
      <c r="P263" s="99">
        <v>6.0827418968692557</v>
      </c>
      <c r="Q263" s="99">
        <v>5.7317168725862109</v>
      </c>
      <c r="R263" s="99">
        <v>5.6605903189763112</v>
      </c>
      <c r="S263" s="99">
        <v>6.2119691446317553</v>
      </c>
      <c r="T263" s="99">
        <v>6.3392733383642268</v>
      </c>
      <c r="U263" s="99">
        <v>6.2199297913305864</v>
      </c>
      <c r="V263" s="99">
        <v>6.952404826624794</v>
      </c>
      <c r="W263" s="99">
        <v>5.6221596718336091</v>
      </c>
      <c r="X263" s="99">
        <v>5.6718685715322588</v>
      </c>
      <c r="Y263" s="99">
        <v>4.1058435861463689</v>
      </c>
      <c r="DA263" s="63" t="s">
        <v>2985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8.7600800848759786</v>
      </c>
      <c r="F264" s="99">
        <v>8.54604840701146</v>
      </c>
      <c r="G264" s="99">
        <v>8.9262521827492929</v>
      </c>
      <c r="H264" s="99">
        <v>8.8536481509327754</v>
      </c>
      <c r="I264" s="99">
        <v>8.60778996389719</v>
      </c>
      <c r="J264" s="99">
        <v>8.395322337457733</v>
      </c>
      <c r="K264" s="99">
        <v>8.0723441896415693</v>
      </c>
      <c r="L264" s="99">
        <v>8.3202916096590229</v>
      </c>
      <c r="M264" s="99">
        <v>8.3471420354877992</v>
      </c>
      <c r="N264" s="99">
        <v>8.2441466379782344</v>
      </c>
      <c r="O264" s="99">
        <v>8.1474777961081646</v>
      </c>
      <c r="P264" s="99">
        <v>7.980142900362754</v>
      </c>
      <c r="Q264" s="99">
        <v>8.4024216611127986</v>
      </c>
      <c r="R264" s="99">
        <v>8.7177945450796077</v>
      </c>
      <c r="S264" s="99">
        <v>9.0592741259854375</v>
      </c>
      <c r="T264" s="99">
        <v>8.8753781369731897</v>
      </c>
      <c r="U264" s="99">
        <v>8.7330071821061406</v>
      </c>
      <c r="V264" s="99">
        <v>8.8065809297353592</v>
      </c>
      <c r="W264" s="99">
        <v>8.6628487633406053</v>
      </c>
      <c r="X264" s="99">
        <v>7.7654841676224713</v>
      </c>
      <c r="Y264" s="99">
        <v>6.9571825695205227</v>
      </c>
      <c r="DA264" s="63" t="s">
        <v>2986</v>
      </c>
    </row>
    <row r="265" spans="1:105" ht="12" customHeight="1" x14ac:dyDescent="0.25">
      <c r="A265" s="121" t="s">
        <v>54</v>
      </c>
      <c r="B265" s="123">
        <v>7.8095204432391094</v>
      </c>
      <c r="C265" s="123">
        <v>8.2138220514513094</v>
      </c>
      <c r="D265" s="123">
        <v>7.8032792606281216</v>
      </c>
      <c r="E265" s="123">
        <v>8.3071010452928267</v>
      </c>
      <c r="F265" s="123">
        <v>8.2001325582458371</v>
      </c>
      <c r="G265" s="123">
        <v>8.4843613629388024</v>
      </c>
      <c r="H265" s="123">
        <v>8.8685003241940752</v>
      </c>
      <c r="I265" s="123">
        <v>7.7376796166505475</v>
      </c>
      <c r="J265" s="123">
        <v>8.175251894379354</v>
      </c>
      <c r="K265" s="123">
        <v>8.5364765725742426</v>
      </c>
      <c r="L265" s="123">
        <v>9.3628922502281142</v>
      </c>
      <c r="M265" s="123">
        <v>7.801061297738376</v>
      </c>
      <c r="N265" s="123">
        <v>8.397005799166994</v>
      </c>
      <c r="O265" s="123">
        <v>8.5360412048731522</v>
      </c>
      <c r="P265" s="123">
        <v>6.7653481059000065</v>
      </c>
      <c r="Q265" s="123">
        <v>7.5090129230757148</v>
      </c>
      <c r="R265" s="123">
        <v>7.9639527086460022</v>
      </c>
      <c r="S265" s="123">
        <v>7.8166357614692981</v>
      </c>
      <c r="T265" s="123">
        <v>7.2416518293308929</v>
      </c>
      <c r="U265" s="123">
        <v>6.866076617701049</v>
      </c>
      <c r="V265" s="123">
        <v>7.4885598503755606</v>
      </c>
      <c r="W265" s="123">
        <v>9.0697073480098531</v>
      </c>
      <c r="X265" s="123">
        <v>6.5975823289672002</v>
      </c>
      <c r="Y265" s="123">
        <v>6.9137360409012452</v>
      </c>
      <c r="DA265" s="130" t="s">
        <v>2987</v>
      </c>
    </row>
    <row r="266" spans="1:105" ht="12" customHeight="1" x14ac:dyDescent="0.25">
      <c r="A266" s="97" t="s">
        <v>175</v>
      </c>
      <c r="B266" s="99">
        <v>7.7908854405895118</v>
      </c>
      <c r="C266" s="99">
        <v>8.2293470810676972</v>
      </c>
      <c r="D266" s="99">
        <v>7.7920532160753622</v>
      </c>
      <c r="E266" s="99">
        <v>8.3119688955728179</v>
      </c>
      <c r="F266" s="99">
        <v>8.2066250204828926</v>
      </c>
      <c r="G266" s="99">
        <v>8.4955046920508401</v>
      </c>
      <c r="H266" s="99">
        <v>8.8712054974910135</v>
      </c>
      <c r="I266" s="99">
        <v>7.7346252880321575</v>
      </c>
      <c r="J266" s="99">
        <v>8.1729432476666961</v>
      </c>
      <c r="K266" s="99">
        <v>8.5314202516773303</v>
      </c>
      <c r="L266" s="99">
        <v>9.369692465078062</v>
      </c>
      <c r="M266" s="99">
        <v>7.7982017323597059</v>
      </c>
      <c r="N266" s="99">
        <v>8.3968418962267357</v>
      </c>
      <c r="O266" s="99">
        <v>8.5391177468315629</v>
      </c>
      <c r="P266" s="99">
        <v>6.7550631584189302</v>
      </c>
      <c r="Q266" s="99">
        <v>7.504494974595036</v>
      </c>
      <c r="R266" s="99">
        <v>7.97137072905777</v>
      </c>
      <c r="S266" s="99">
        <v>7.8205920454620657</v>
      </c>
      <c r="T266" s="99">
        <v>7.2419977757718517</v>
      </c>
      <c r="U266" s="99">
        <v>6.8633145636451616</v>
      </c>
      <c r="V266" s="99">
        <v>7.4942640805853156</v>
      </c>
      <c r="W266" s="99">
        <v>9.0901332092382923</v>
      </c>
      <c r="X266" s="99">
        <v>6.5745594004739472</v>
      </c>
      <c r="Y266" s="99">
        <v>6.9245592149951722</v>
      </c>
      <c r="DA266" s="63" t="s">
        <v>2988</v>
      </c>
    </row>
    <row r="267" spans="1:105" ht="12" customHeight="1" x14ac:dyDescent="0.25">
      <c r="A267" s="109" t="s">
        <v>120</v>
      </c>
      <c r="B267" s="110">
        <v>8.0378856740564082</v>
      </c>
      <c r="C267" s="110">
        <v>8.0201992871522148</v>
      </c>
      <c r="D267" s="110">
        <v>7.9698990836752941</v>
      </c>
      <c r="E267" s="110">
        <v>8.2240117851106387</v>
      </c>
      <c r="F267" s="110">
        <v>8.0724478003308775</v>
      </c>
      <c r="G267" s="110">
        <v>8.2464962271931235</v>
      </c>
      <c r="H267" s="110">
        <v>8.7807952040481059</v>
      </c>
      <c r="I267" s="110">
        <v>7.9094314491186308</v>
      </c>
      <c r="J267" s="110">
        <v>8.2470557519107039</v>
      </c>
      <c r="K267" s="110">
        <v>8.750685504231944</v>
      </c>
      <c r="L267" s="110">
        <v>9.0139789638238952</v>
      </c>
      <c r="M267" s="110">
        <v>7.9304867220032618</v>
      </c>
      <c r="N267" s="110">
        <v>8.4017924103391799</v>
      </c>
      <c r="O267" s="110">
        <v>8.4294626440363505</v>
      </c>
      <c r="P267" s="110">
        <v>7.1228517191123792</v>
      </c>
      <c r="Q267" s="110">
        <v>7.6669057956208606</v>
      </c>
      <c r="R267" s="110">
        <v>7.7029461478233854</v>
      </c>
      <c r="S267" s="110">
        <v>7.6767984210472058</v>
      </c>
      <c r="T267" s="110">
        <v>7.2293926347824646</v>
      </c>
      <c r="U267" s="110">
        <v>6.9639287620439143</v>
      </c>
      <c r="V267" s="110">
        <v>7.3058379194859624</v>
      </c>
      <c r="W267" s="110">
        <v>8.5533446134577211</v>
      </c>
      <c r="X267" s="110">
        <v>7.0436406886788419</v>
      </c>
      <c r="Y267" s="110">
        <v>6.7850381340229857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53.631196434730207</v>
      </c>
      <c r="C269" s="118">
        <f t="shared" si="122"/>
        <v>60.584221480395477</v>
      </c>
      <c r="D269" s="118">
        <f t="shared" si="122"/>
        <v>55.663360267112019</v>
      </c>
      <c r="E269" s="118">
        <f t="shared" si="122"/>
        <v>58.070321788646162</v>
      </c>
      <c r="F269" s="118">
        <f t="shared" si="122"/>
        <v>55.796171179795095</v>
      </c>
      <c r="G269" s="118">
        <f t="shared" si="122"/>
        <v>54.262290126023487</v>
      </c>
      <c r="H269" s="118">
        <f t="shared" si="122"/>
        <v>54.793256697794767</v>
      </c>
      <c r="I269" s="118">
        <f t="shared" si="122"/>
        <v>50.560811565798268</v>
      </c>
      <c r="J269" s="118">
        <f t="shared" si="122"/>
        <v>50.320107223242317</v>
      </c>
      <c r="K269" s="118">
        <f t="shared" si="122"/>
        <v>51.190279725037861</v>
      </c>
      <c r="L269" s="118">
        <f t="shared" si="122"/>
        <v>59.284905872064435</v>
      </c>
      <c r="M269" s="118">
        <f t="shared" si="122"/>
        <v>50.557843984848006</v>
      </c>
      <c r="N269" s="118">
        <f t="shared" si="122"/>
        <v>51.174217435072187</v>
      </c>
      <c r="O269" s="118">
        <f t="shared" si="122"/>
        <v>52.158875350329275</v>
      </c>
      <c r="P269" s="118">
        <f t="shared" si="122"/>
        <v>42.549073153460256</v>
      </c>
      <c r="Q269" s="118">
        <f t="shared" si="122"/>
        <v>44.684421563284076</v>
      </c>
      <c r="R269" s="118">
        <f t="shared" ref="R269:V269" si="123">R270+R273+R275+R284</f>
        <v>47.519803747594786</v>
      </c>
      <c r="S269" s="118">
        <f t="shared" si="123"/>
        <v>46.371235456441639</v>
      </c>
      <c r="T269" s="118">
        <f t="shared" si="123"/>
        <v>42.975944075533761</v>
      </c>
      <c r="U269" s="118">
        <f t="shared" si="123"/>
        <v>40.610008883440784</v>
      </c>
      <c r="V269" s="118">
        <f t="shared" si="123"/>
        <v>41.596835651649471</v>
      </c>
      <c r="W269" s="118">
        <f t="shared" ref="W269:Y269" si="124">W270+W273+W275+W284</f>
        <v>46.057321103253976</v>
      </c>
      <c r="X269" s="118">
        <f t="shared" si="124"/>
        <v>37.649341229761269</v>
      </c>
      <c r="Y269" s="118">
        <f t="shared" si="124"/>
        <v>32.703846117527839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44.619284354015697</v>
      </c>
      <c r="C270" s="123">
        <f t="shared" si="125"/>
        <v>50.987626482954553</v>
      </c>
      <c r="D270" s="123">
        <f t="shared" si="125"/>
        <v>46.542000455189992</v>
      </c>
      <c r="E270" s="123">
        <f t="shared" si="125"/>
        <v>48.444387547615278</v>
      </c>
      <c r="F270" s="123">
        <f t="shared" si="125"/>
        <v>46.509360968420445</v>
      </c>
      <c r="G270" s="123">
        <f t="shared" si="125"/>
        <v>44.591554953791956</v>
      </c>
      <c r="H270" s="123">
        <f t="shared" si="125"/>
        <v>45.134824688452234</v>
      </c>
      <c r="I270" s="123">
        <f t="shared" si="125"/>
        <v>41.62311737897658</v>
      </c>
      <c r="J270" s="123">
        <f t="shared" si="125"/>
        <v>41.503879790435079</v>
      </c>
      <c r="K270" s="123">
        <f t="shared" si="125"/>
        <v>42.536835009640306</v>
      </c>
      <c r="L270" s="123">
        <f t="shared" si="125"/>
        <v>50.04492471153722</v>
      </c>
      <c r="M270" s="123">
        <f t="shared" si="125"/>
        <v>42.882146557412462</v>
      </c>
      <c r="N270" s="123">
        <f t="shared" si="125"/>
        <v>43.507864157985502</v>
      </c>
      <c r="O270" s="123">
        <f t="shared" si="125"/>
        <v>44.511880879013582</v>
      </c>
      <c r="P270" s="123">
        <f t="shared" si="125"/>
        <v>35.951037347057721</v>
      </c>
      <c r="Q270" s="123">
        <f t="shared" si="125"/>
        <v>37.692616942229968</v>
      </c>
      <c r="R270" s="123">
        <f t="shared" ref="R270:V270" si="126">SUM(R271:R272)</f>
        <v>40.063528994591074</v>
      </c>
      <c r="S270" s="123">
        <f t="shared" si="126"/>
        <v>38.877409189914189</v>
      </c>
      <c r="T270" s="123">
        <f t="shared" si="126"/>
        <v>36.006474918981617</v>
      </c>
      <c r="U270" s="123">
        <f t="shared" si="126"/>
        <v>34.066822498671293</v>
      </c>
      <c r="V270" s="123">
        <f t="shared" si="126"/>
        <v>34.690437963139615</v>
      </c>
      <c r="W270" s="123">
        <f t="shared" ref="W270:Y270" si="127">SUM(W271:W272)</f>
        <v>38.825674112788739</v>
      </c>
      <c r="X270" s="123">
        <f t="shared" si="127"/>
        <v>32.142716685462474</v>
      </c>
      <c r="Y270" s="123">
        <f t="shared" si="127"/>
        <v>27.611275483058101</v>
      </c>
      <c r="DA270" s="130" t="s">
        <v>3141</v>
      </c>
    </row>
    <row r="271" spans="1:105" ht="12" customHeight="1" x14ac:dyDescent="0.25">
      <c r="A271" s="97" t="s">
        <v>212</v>
      </c>
      <c r="B271" s="99">
        <v>44.619284354015697</v>
      </c>
      <c r="C271" s="99">
        <v>50.987626482954553</v>
      </c>
      <c r="D271" s="99">
        <v>46.542000455189992</v>
      </c>
      <c r="E271" s="99">
        <v>48.444387547615278</v>
      </c>
      <c r="F271" s="99">
        <v>46.509360968420445</v>
      </c>
      <c r="G271" s="99">
        <v>44.591554953791956</v>
      </c>
      <c r="H271" s="99">
        <v>45.134824688452234</v>
      </c>
      <c r="I271" s="99">
        <v>41.62311737897658</v>
      </c>
      <c r="J271" s="99">
        <v>41.503879790435079</v>
      </c>
      <c r="K271" s="99">
        <v>42.536835009640306</v>
      </c>
      <c r="L271" s="99">
        <v>50.04492471153722</v>
      </c>
      <c r="M271" s="99">
        <v>42.882146557412462</v>
      </c>
      <c r="N271" s="99">
        <v>43.507864157985502</v>
      </c>
      <c r="O271" s="99">
        <v>44.511880879013582</v>
      </c>
      <c r="P271" s="99">
        <v>35.951037347057721</v>
      </c>
      <c r="Q271" s="99">
        <v>37.692616942229968</v>
      </c>
      <c r="R271" s="99">
        <v>40.063528994591074</v>
      </c>
      <c r="S271" s="99">
        <v>38.877409189914189</v>
      </c>
      <c r="T271" s="99">
        <v>36.006474918981617</v>
      </c>
      <c r="U271" s="99">
        <v>34.066822498671293</v>
      </c>
      <c r="V271" s="99">
        <v>34.690437963139615</v>
      </c>
      <c r="W271" s="99">
        <v>38.825674112788739</v>
      </c>
      <c r="X271" s="99">
        <v>32.142716685462474</v>
      </c>
      <c r="Y271" s="99">
        <v>27.611275483058101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6.4273325153151397</v>
      </c>
      <c r="C275" s="123">
        <v>6.8683976734158172</v>
      </c>
      <c r="D275" s="123">
        <v>6.5127385691081718</v>
      </c>
      <c r="E275" s="123">
        <v>6.826590899013671</v>
      </c>
      <c r="F275" s="123">
        <v>6.5089455679336812</v>
      </c>
      <c r="G275" s="123">
        <v>6.7909556895697616</v>
      </c>
      <c r="H275" s="123">
        <v>6.6123702910670499</v>
      </c>
      <c r="I275" s="123">
        <v>6.2515205044634357</v>
      </c>
      <c r="J275" s="123">
        <v>6.019741441759316</v>
      </c>
      <c r="K275" s="123">
        <v>5.713704982280281</v>
      </c>
      <c r="L275" s="123">
        <v>6.0027495039558278</v>
      </c>
      <c r="M275" s="123">
        <v>4.9916637582846208</v>
      </c>
      <c r="N275" s="123">
        <v>4.8135657132648282</v>
      </c>
      <c r="O275" s="123">
        <v>4.7335806764656221</v>
      </c>
      <c r="P275" s="123">
        <v>4.2943738095666948</v>
      </c>
      <c r="Q275" s="123">
        <v>4.4352548369083378</v>
      </c>
      <c r="R275" s="123">
        <v>4.7481326395862924</v>
      </c>
      <c r="S275" s="123">
        <v>4.8497986826286654</v>
      </c>
      <c r="T275" s="123">
        <v>4.5364401808243553</v>
      </c>
      <c r="U275" s="123">
        <v>4.2547392476493302</v>
      </c>
      <c r="V275" s="123">
        <v>4.4349942129707109</v>
      </c>
      <c r="W275" s="123">
        <v>4.2810478775969933</v>
      </c>
      <c r="X275" s="123">
        <v>3.410062453927766</v>
      </c>
      <c r="Y275" s="123">
        <v>2.9668028033279468</v>
      </c>
      <c r="DA275" s="130" t="s">
        <v>3146</v>
      </c>
    </row>
    <row r="276" spans="1:105" ht="12" customHeight="1" x14ac:dyDescent="0.25">
      <c r="A276" s="97" t="s">
        <v>134</v>
      </c>
      <c r="B276" s="99">
        <v>6.6062689452880896</v>
      </c>
      <c r="C276" s="99">
        <v>7.067224067878918</v>
      </c>
      <c r="D276" s="99">
        <v>6.6831837648807442</v>
      </c>
      <c r="E276" s="99">
        <v>7.0142874575339027</v>
      </c>
      <c r="F276" s="99">
        <v>6.7080043325114342</v>
      </c>
      <c r="G276" s="99">
        <v>7.0312031516091134</v>
      </c>
      <c r="H276" s="99">
        <v>6.7813465163472371</v>
      </c>
      <c r="I276" s="99">
        <v>6.3536718439580371</v>
      </c>
      <c r="J276" s="99">
        <v>6.213514593528684</v>
      </c>
      <c r="K276" s="99">
        <v>5.8516334908121772</v>
      </c>
      <c r="L276" s="99">
        <v>6.1233959846316814</v>
      </c>
      <c r="M276" s="99">
        <v>5.1051026277025287</v>
      </c>
      <c r="N276" s="99">
        <v>4.9815510416581823</v>
      </c>
      <c r="O276" s="99">
        <v>4.8732951505855082</v>
      </c>
      <c r="P276" s="99">
        <v>4.420354102498921</v>
      </c>
      <c r="Q276" s="99">
        <v>4.5652853857524303</v>
      </c>
      <c r="R276" s="99">
        <v>4.8877254020683116</v>
      </c>
      <c r="S276" s="99">
        <v>4.9931047019290355</v>
      </c>
      <c r="T276" s="99">
        <v>4.6701060809168169</v>
      </c>
      <c r="U276" s="99">
        <v>4.3794314884612087</v>
      </c>
      <c r="V276" s="99">
        <v>4.5716876703806557</v>
      </c>
      <c r="W276" s="99">
        <v>4.4408957298007392</v>
      </c>
      <c r="X276" s="99">
        <v>3.5614163175130704</v>
      </c>
      <c r="Y276" s="99">
        <v>3.1931244419350366</v>
      </c>
      <c r="DA276" s="63" t="s">
        <v>3147</v>
      </c>
    </row>
    <row r="277" spans="1:105" ht="12" customHeight="1" x14ac:dyDescent="0.25">
      <c r="A277" s="97" t="s">
        <v>133</v>
      </c>
      <c r="B277" s="99">
        <v>0</v>
      </c>
      <c r="C277" s="99">
        <v>0</v>
      </c>
      <c r="D277" s="99">
        <v>0</v>
      </c>
      <c r="E277" s="99">
        <v>3.1159363379574239</v>
      </c>
      <c r="F277" s="99">
        <v>3.0298414777594513</v>
      </c>
      <c r="G277" s="99">
        <v>3.0917457710886196</v>
      </c>
      <c r="H277" s="99">
        <v>3.1332271734597255</v>
      </c>
      <c r="I277" s="99">
        <v>2.8983249067300414</v>
      </c>
      <c r="J277" s="99">
        <v>2.7914488152051971</v>
      </c>
      <c r="K277" s="99">
        <v>2.6770110813279469</v>
      </c>
      <c r="L277" s="99">
        <v>2.7460641460776709</v>
      </c>
      <c r="M277" s="99">
        <v>2.0754645385702037</v>
      </c>
      <c r="N277" s="99">
        <v>1.9985275823629229</v>
      </c>
      <c r="O277" s="99">
        <v>1.9323130618363762</v>
      </c>
      <c r="P277" s="99">
        <v>1.8857046151609058</v>
      </c>
      <c r="Q277" s="99">
        <v>1.8414780864881342</v>
      </c>
      <c r="R277" s="99">
        <v>1.9060120448256743</v>
      </c>
      <c r="S277" s="99">
        <v>2.0392687092375006</v>
      </c>
      <c r="T277" s="99">
        <v>1.9711265784684542</v>
      </c>
      <c r="U277" s="99">
        <v>1.8597248023235458</v>
      </c>
      <c r="V277" s="99">
        <v>2.0651666228388255</v>
      </c>
      <c r="W277" s="99">
        <v>1.7639066761070095</v>
      </c>
      <c r="X277" s="99">
        <v>1.5151153995168412</v>
      </c>
      <c r="Y277" s="99">
        <v>1.1724936733457987</v>
      </c>
      <c r="DA277" s="63" t="s">
        <v>3148</v>
      </c>
    </row>
    <row r="278" spans="1:105" ht="12" customHeight="1" x14ac:dyDescent="0.25">
      <c r="A278" s="100" t="s">
        <v>212</v>
      </c>
      <c r="B278" s="102">
        <v>0</v>
      </c>
      <c r="C278" s="102">
        <v>0</v>
      </c>
      <c r="D278" s="102">
        <v>0</v>
      </c>
      <c r="E278" s="102">
        <v>3.1159363379574239</v>
      </c>
      <c r="F278" s="102">
        <v>3.0298414777594513</v>
      </c>
      <c r="G278" s="102">
        <v>3.0917457710886196</v>
      </c>
      <c r="H278" s="102">
        <v>3.1332271734597255</v>
      </c>
      <c r="I278" s="102">
        <v>2.8983249067300414</v>
      </c>
      <c r="J278" s="102">
        <v>2.7914488152051971</v>
      </c>
      <c r="K278" s="102">
        <v>2.6770110813279469</v>
      </c>
      <c r="L278" s="102">
        <v>2.7460641460776709</v>
      </c>
      <c r="M278" s="102">
        <v>2.0754645385702037</v>
      </c>
      <c r="N278" s="102">
        <v>1.9985275823629229</v>
      </c>
      <c r="O278" s="102">
        <v>1.9323130618363762</v>
      </c>
      <c r="P278" s="102">
        <v>1.8857046151609058</v>
      </c>
      <c r="Q278" s="102">
        <v>1.8414780864881342</v>
      </c>
      <c r="R278" s="102">
        <v>1.9060120448256743</v>
      </c>
      <c r="S278" s="102">
        <v>2.0392687092375006</v>
      </c>
      <c r="T278" s="102">
        <v>1.9711265784684542</v>
      </c>
      <c r="U278" s="102">
        <v>1.8597248023235458</v>
      </c>
      <c r="V278" s="102">
        <v>2.0651666228388255</v>
      </c>
      <c r="W278" s="102">
        <v>1.7639066761070095</v>
      </c>
      <c r="X278" s="102">
        <v>1.5151153995168412</v>
      </c>
      <c r="Y278" s="102">
        <v>1.1724936733457987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2.5845795653993724</v>
      </c>
      <c r="C284" s="123">
        <v>2.7281973240251101</v>
      </c>
      <c r="D284" s="123">
        <v>2.6086212428138542</v>
      </c>
      <c r="E284" s="123">
        <v>2.79934334201721</v>
      </c>
      <c r="F284" s="123">
        <v>2.7778646434409682</v>
      </c>
      <c r="G284" s="123">
        <v>2.8797794826617658</v>
      </c>
      <c r="H284" s="123">
        <v>3.0460617182754843</v>
      </c>
      <c r="I284" s="123">
        <v>2.6861736823582487</v>
      </c>
      <c r="J284" s="123">
        <v>2.7964859910479229</v>
      </c>
      <c r="K284" s="123">
        <v>2.939739733117273</v>
      </c>
      <c r="L284" s="123">
        <v>3.2372316565713906</v>
      </c>
      <c r="M284" s="123">
        <v>2.684033669150919</v>
      </c>
      <c r="N284" s="123">
        <v>2.8527875638218578</v>
      </c>
      <c r="O284" s="123">
        <v>2.9134137948500753</v>
      </c>
      <c r="P284" s="123">
        <v>2.3036619968358401</v>
      </c>
      <c r="Q284" s="123">
        <v>2.5565497841457763</v>
      </c>
      <c r="R284" s="123">
        <v>2.7081421134174151</v>
      </c>
      <c r="S284" s="123">
        <v>2.6440275838987821</v>
      </c>
      <c r="T284" s="123">
        <v>2.433028975727785</v>
      </c>
      <c r="U284" s="123">
        <v>2.2884471371201589</v>
      </c>
      <c r="V284" s="123">
        <v>2.4714034755391507</v>
      </c>
      <c r="W284" s="123">
        <v>2.950599112868237</v>
      </c>
      <c r="X284" s="123">
        <v>2.0965620903710325</v>
      </c>
      <c r="Y284" s="123">
        <v>2.1257678311417894</v>
      </c>
      <c r="DA284" s="130" t="s">
        <v>3155</v>
      </c>
    </row>
    <row r="285" spans="1:105" ht="12" customHeight="1" x14ac:dyDescent="0.25">
      <c r="A285" s="97" t="s">
        <v>175</v>
      </c>
      <c r="B285" s="99">
        <v>2.7954857829392941</v>
      </c>
      <c r="C285" s="99">
        <v>2.9469492068843866</v>
      </c>
      <c r="D285" s="99">
        <v>2.7843776309646997</v>
      </c>
      <c r="E285" s="99">
        <v>2.9633450943657937</v>
      </c>
      <c r="F285" s="99">
        <v>2.9191123662835334</v>
      </c>
      <c r="G285" s="99">
        <v>3.0146892517827828</v>
      </c>
      <c r="H285" s="99">
        <v>3.1400143268278047</v>
      </c>
      <c r="I285" s="99">
        <v>2.7339429377664817</v>
      </c>
      <c r="J285" s="99">
        <v>2.8863989624702509</v>
      </c>
      <c r="K285" s="99">
        <v>3.0091311787914119</v>
      </c>
      <c r="L285" s="99">
        <v>3.3003243264166606</v>
      </c>
      <c r="M285" s="99">
        <v>2.7433355396998049</v>
      </c>
      <c r="N285" s="99">
        <v>2.9504725966820229</v>
      </c>
      <c r="O285" s="99">
        <v>2.9975136336140338</v>
      </c>
      <c r="P285" s="99">
        <v>2.3699355721955615</v>
      </c>
      <c r="Q285" s="99">
        <v>2.6297029292300098</v>
      </c>
      <c r="R285" s="99">
        <v>2.7851097322082348</v>
      </c>
      <c r="S285" s="99">
        <v>2.7188325249469925</v>
      </c>
      <c r="T285" s="99">
        <v>2.5016874599027963</v>
      </c>
      <c r="U285" s="99">
        <v>2.3530427036171484</v>
      </c>
      <c r="V285" s="99">
        <v>2.5485559787828969</v>
      </c>
      <c r="W285" s="99">
        <v>3.0673165364686703</v>
      </c>
      <c r="X285" s="99">
        <v>2.2047743859986286</v>
      </c>
      <c r="Y285" s="99">
        <v>2.3045396222128312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78.802704553848997</v>
      </c>
      <c r="D290" s="117">
        <f t="shared" si="129"/>
        <v>70.463754973430184</v>
      </c>
      <c r="E290" s="117">
        <f t="shared" si="129"/>
        <v>86.665315505603871</v>
      </c>
      <c r="F290" s="117">
        <f t="shared" si="129"/>
        <v>74.287265782993487</v>
      </c>
      <c r="G290" s="117">
        <f t="shared" si="129"/>
        <v>65.507033154539613</v>
      </c>
      <c r="H290" s="117">
        <f t="shared" si="129"/>
        <v>33.709330072799112</v>
      </c>
      <c r="I290" s="117">
        <f t="shared" si="129"/>
        <v>29.367580166912546</v>
      </c>
      <c r="J290" s="117">
        <f t="shared" si="129"/>
        <v>67.5568174057411</v>
      </c>
      <c r="K290" s="117">
        <f t="shared" si="129"/>
        <v>47.013057010265605</v>
      </c>
      <c r="L290" s="117">
        <f t="shared" si="129"/>
        <v>64.680726837232982</v>
      </c>
      <c r="M290" s="117">
        <f t="shared" si="129"/>
        <v>51.002693935867036</v>
      </c>
      <c r="N290" s="117">
        <f t="shared" si="129"/>
        <v>63.9832421993137</v>
      </c>
      <c r="O290" s="117">
        <f t="shared" si="129"/>
        <v>51.130415652057948</v>
      </c>
      <c r="P290" s="117">
        <f t="shared" si="129"/>
        <v>30.349532970629834</v>
      </c>
      <c r="Q290" s="117">
        <f t="shared" si="129"/>
        <v>62.16481746013811</v>
      </c>
      <c r="R290" s="117">
        <f t="shared" ref="R290:V290" si="130">R291+R294+R296+R305</f>
        <v>71.597838260502883</v>
      </c>
      <c r="S290" s="117">
        <f t="shared" si="130"/>
        <v>54.35982745325073</v>
      </c>
      <c r="T290" s="117">
        <f t="shared" si="130"/>
        <v>40.833705769286446</v>
      </c>
      <c r="U290" s="117">
        <f t="shared" si="130"/>
        <v>38.186893642486574</v>
      </c>
      <c r="V290" s="117">
        <f t="shared" si="130"/>
        <v>29.64268648282831</v>
      </c>
      <c r="W290" s="117">
        <f t="shared" ref="W290:Y290" si="131">W291+W294+W296+W305</f>
        <v>32.224970629758644</v>
      </c>
      <c r="X290" s="117">
        <f t="shared" si="131"/>
        <v>8.9041216084158652</v>
      </c>
      <c r="Y290" s="117">
        <f t="shared" si="131"/>
        <v>23.013134994283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66.508355319221693</v>
      </c>
      <c r="D291" s="122">
        <f t="shared" si="132"/>
        <v>58.981589716612653</v>
      </c>
      <c r="E291" s="122">
        <f t="shared" si="132"/>
        <v>72.371889265229925</v>
      </c>
      <c r="F291" s="122">
        <f t="shared" si="132"/>
        <v>61.960492754691344</v>
      </c>
      <c r="G291" s="122">
        <f t="shared" si="132"/>
        <v>53.927622650219838</v>
      </c>
      <c r="H291" s="122">
        <f t="shared" si="132"/>
        <v>27.77878504758538</v>
      </c>
      <c r="I291" s="122">
        <f t="shared" si="132"/>
        <v>24.232124733530835</v>
      </c>
      <c r="J291" s="122">
        <f t="shared" si="132"/>
        <v>55.752090298962642</v>
      </c>
      <c r="K291" s="122">
        <f t="shared" si="132"/>
        <v>39.010561542310171</v>
      </c>
      <c r="L291" s="122">
        <f t="shared" si="132"/>
        <v>54.542815247188699</v>
      </c>
      <c r="M291" s="122">
        <f t="shared" si="132"/>
        <v>43.064003463765701</v>
      </c>
      <c r="N291" s="122">
        <f t="shared" si="132"/>
        <v>53.871817863641148</v>
      </c>
      <c r="O291" s="122">
        <f t="shared" si="132"/>
        <v>42.971228118015119</v>
      </c>
      <c r="P291" s="122">
        <f t="shared" si="132"/>
        <v>24.916506055775248</v>
      </c>
      <c r="Q291" s="122">
        <f t="shared" si="132"/>
        <v>50.406298703306817</v>
      </c>
      <c r="R291" s="122">
        <f t="shared" ref="R291:V291" si="133">SUM(R292:R293)</f>
        <v>57.720976101909095</v>
      </c>
      <c r="S291" s="122">
        <f t="shared" si="133"/>
        <v>43.261777111817651</v>
      </c>
      <c r="T291" s="122">
        <f t="shared" si="133"/>
        <v>32.188913562421817</v>
      </c>
      <c r="U291" s="122">
        <f t="shared" si="133"/>
        <v>29.819714284693035</v>
      </c>
      <c r="V291" s="122">
        <f t="shared" si="133"/>
        <v>22.613572055627877</v>
      </c>
      <c r="W291" s="122">
        <f t="shared" ref="W291:Y291" si="134">SUM(W292:W293)</f>
        <v>24.010294891726993</v>
      </c>
      <c r="X291" s="122">
        <f t="shared" si="134"/>
        <v>6.3196507878414874</v>
      </c>
      <c r="Y291" s="122">
        <f t="shared" si="134"/>
        <v>14.192540532708129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65.801544123163453</v>
      </c>
      <c r="D292" s="98">
        <v>58.369667321366926</v>
      </c>
      <c r="E292" s="98">
        <v>71.62142316832238</v>
      </c>
      <c r="F292" s="98">
        <v>61.325789069472101</v>
      </c>
      <c r="G292" s="98">
        <v>53.380012381531785</v>
      </c>
      <c r="H292" s="98">
        <v>27.495676668066302</v>
      </c>
      <c r="I292" s="98">
        <v>23.992756995242313</v>
      </c>
      <c r="J292" s="98">
        <v>55.201454708616055</v>
      </c>
      <c r="K292" s="98">
        <v>38.622795344442288</v>
      </c>
      <c r="L292" s="98">
        <v>53.983194904346902</v>
      </c>
      <c r="M292" s="98">
        <v>42.635326482814484</v>
      </c>
      <c r="N292" s="98">
        <v>53.308185086815143</v>
      </c>
      <c r="O292" s="98">
        <v>42.496739006726187</v>
      </c>
      <c r="P292" s="98">
        <v>24.636281888982928</v>
      </c>
      <c r="Q292" s="98">
        <v>49.804059453643717</v>
      </c>
      <c r="R292" s="98">
        <v>57.009412498747636</v>
      </c>
      <c r="S292" s="98">
        <v>42.717399705474094</v>
      </c>
      <c r="T292" s="98">
        <v>31.781735806667683</v>
      </c>
      <c r="U292" s="98">
        <v>29.435993143770879</v>
      </c>
      <c r="V292" s="98">
        <v>22.318145697724006</v>
      </c>
      <c r="W292" s="98">
        <v>23.695927784415531</v>
      </c>
      <c r="X292" s="98">
        <v>6.2377733447728057</v>
      </c>
      <c r="Y292" s="98">
        <v>14.010562406074715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0.70681119605824516</v>
      </c>
      <c r="D293" s="98">
        <v>0.61192239524572445</v>
      </c>
      <c r="E293" s="98">
        <v>0.75046609690753807</v>
      </c>
      <c r="F293" s="98">
        <v>0.63470368521924103</v>
      </c>
      <c r="G293" s="98">
        <v>0.54761026868805707</v>
      </c>
      <c r="H293" s="98">
        <v>0.28310837951907908</v>
      </c>
      <c r="I293" s="98">
        <v>0.23936773828852212</v>
      </c>
      <c r="J293" s="98">
        <v>0.55063559034658871</v>
      </c>
      <c r="K293" s="98">
        <v>0.38776619786788546</v>
      </c>
      <c r="L293" s="98">
        <v>0.55962034284179329</v>
      </c>
      <c r="M293" s="98">
        <v>0.42867698095121876</v>
      </c>
      <c r="N293" s="98">
        <v>0.56363277682600621</v>
      </c>
      <c r="O293" s="98">
        <v>0.47448911128893195</v>
      </c>
      <c r="P293" s="98">
        <v>0.28022416679231776</v>
      </c>
      <c r="Q293" s="98">
        <v>0.60223924966310038</v>
      </c>
      <c r="R293" s="98">
        <v>0.71156360316145695</v>
      </c>
      <c r="S293" s="98">
        <v>0.54437740634355414</v>
      </c>
      <c r="T293" s="98">
        <v>0.40717775575413345</v>
      </c>
      <c r="U293" s="98">
        <v>0.38372114092215492</v>
      </c>
      <c r="V293" s="98">
        <v>0.29542635790387051</v>
      </c>
      <c r="W293" s="98">
        <v>0.31436710731146333</v>
      </c>
      <c r="X293" s="98">
        <v>8.1877443068681707E-2</v>
      </c>
      <c r="Y293" s="98">
        <v>0.18197812663341328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5.637478441032003E-3</v>
      </c>
      <c r="F294" s="122">
        <f t="shared" si="135"/>
        <v>1.0581580842420434E-2</v>
      </c>
      <c r="G294" s="122">
        <f t="shared" si="135"/>
        <v>1.2157454733900133E-2</v>
      </c>
      <c r="H294" s="122">
        <f t="shared" si="135"/>
        <v>7.2458170758991315E-3</v>
      </c>
      <c r="I294" s="122">
        <f t="shared" si="135"/>
        <v>6.4270894420571526E-3</v>
      </c>
      <c r="J294" s="122">
        <f t="shared" si="135"/>
        <v>1.3310356415025927E-2</v>
      </c>
      <c r="K294" s="122">
        <f t="shared" si="135"/>
        <v>1.1823957180256401E-2</v>
      </c>
      <c r="L294" s="122">
        <f t="shared" si="135"/>
        <v>1.8189208861833027E-2</v>
      </c>
      <c r="M294" s="122">
        <f t="shared" si="135"/>
        <v>1.6197767092712548E-2</v>
      </c>
      <c r="N294" s="122">
        <f t="shared" si="135"/>
        <v>2.319605735530688E-2</v>
      </c>
      <c r="O294" s="122">
        <f t="shared" si="135"/>
        <v>2.7444718195611621E-2</v>
      </c>
      <c r="P294" s="122">
        <f t="shared" si="135"/>
        <v>1.7593805561107671E-2</v>
      </c>
      <c r="Q294" s="122">
        <f t="shared" si="135"/>
        <v>9.1885652648639654E-2</v>
      </c>
      <c r="R294" s="122">
        <f t="shared" si="135"/>
        <v>0.12261048169949769</v>
      </c>
      <c r="S294" s="122">
        <f t="shared" si="135"/>
        <v>0.11194186785307766</v>
      </c>
      <c r="T294" s="122">
        <f t="shared" si="135"/>
        <v>0.10006987784785211</v>
      </c>
      <c r="U294" s="122">
        <f t="shared" si="135"/>
        <v>9.2067248002073776E-2</v>
      </c>
      <c r="V294" s="122">
        <f t="shared" si="135"/>
        <v>6.685852799037692E-2</v>
      </c>
      <c r="W294" s="122">
        <f t="shared" si="135"/>
        <v>4.7888883790606358E-2</v>
      </c>
      <c r="X294" s="122">
        <f t="shared" si="135"/>
        <v>1.3833402363860711E-2</v>
      </c>
      <c r="Y294" s="122">
        <f t="shared" si="135"/>
        <v>2.9284244430917393E-2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5.637478441032003E-3</v>
      </c>
      <c r="F295" s="98">
        <v>1.0581580842420434E-2</v>
      </c>
      <c r="G295" s="98">
        <v>1.2157454733900133E-2</v>
      </c>
      <c r="H295" s="98">
        <v>7.2458170758991315E-3</v>
      </c>
      <c r="I295" s="98">
        <v>6.4270894420571526E-3</v>
      </c>
      <c r="J295" s="98">
        <v>1.3310356415025927E-2</v>
      </c>
      <c r="K295" s="98">
        <v>1.1823957180256401E-2</v>
      </c>
      <c r="L295" s="98">
        <v>1.8189208861833027E-2</v>
      </c>
      <c r="M295" s="98">
        <v>1.6197767092712548E-2</v>
      </c>
      <c r="N295" s="98">
        <v>2.319605735530688E-2</v>
      </c>
      <c r="O295" s="98">
        <v>2.7444718195611621E-2</v>
      </c>
      <c r="P295" s="98">
        <v>1.7593805561107671E-2</v>
      </c>
      <c r="Q295" s="98">
        <v>9.1885652648639654E-2</v>
      </c>
      <c r="R295" s="98">
        <v>0.12261048169949769</v>
      </c>
      <c r="S295" s="98">
        <v>0.11194186785307766</v>
      </c>
      <c r="T295" s="98">
        <v>0.10006987784785211</v>
      </c>
      <c r="U295" s="98">
        <v>9.2067248002073776E-2</v>
      </c>
      <c r="V295" s="98">
        <v>6.685852799037692E-2</v>
      </c>
      <c r="W295" s="98">
        <v>4.7888883790606358E-2</v>
      </c>
      <c r="X295" s="98">
        <v>1.3833402363860711E-2</v>
      </c>
      <c r="Y295" s="98">
        <v>2.9284244430917393E-2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8.5199437743338713</v>
      </c>
      <c r="D296" s="122">
        <v>7.8949812811785645</v>
      </c>
      <c r="E296" s="122">
        <v>9.7751232658840426</v>
      </c>
      <c r="F296" s="122">
        <v>8.3392183346682796</v>
      </c>
      <c r="G296" s="122">
        <v>7.8700020472757872</v>
      </c>
      <c r="H296" s="122">
        <v>3.9069073860722234</v>
      </c>
      <c r="I296" s="122">
        <v>3.4639067259290357</v>
      </c>
      <c r="J296" s="122">
        <v>7.7880083934055691</v>
      </c>
      <c r="K296" s="122">
        <v>5.0679441926462703</v>
      </c>
      <c r="L296" s="122">
        <v>6.3582869657137921</v>
      </c>
      <c r="M296" s="122">
        <v>4.9109100826437873</v>
      </c>
      <c r="N296" s="122">
        <v>6.0267264193929195</v>
      </c>
      <c r="O296" s="122">
        <v>4.7639678793408269</v>
      </c>
      <c r="P296" s="122">
        <v>3.2653861355997842</v>
      </c>
      <c r="Q296" s="122">
        <v>6.7530558176481259</v>
      </c>
      <c r="R296" s="122">
        <v>8.0076354523291826</v>
      </c>
      <c r="S296" s="122">
        <v>6.5546863090612497</v>
      </c>
      <c r="T296" s="122">
        <v>5.1644396656634015</v>
      </c>
      <c r="U296" s="122">
        <v>5.0294503677572227</v>
      </c>
      <c r="V296" s="122">
        <v>4.209441094962866</v>
      </c>
      <c r="W296" s="122">
        <v>4.5105276713168108</v>
      </c>
      <c r="X296" s="122">
        <v>1.4967479745373757</v>
      </c>
      <c r="Y296" s="122">
        <v>4.8093982210191006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8.0905034872226729</v>
      </c>
      <c r="D297" s="98">
        <v>7.7447194775210209</v>
      </c>
      <c r="E297" s="98">
        <v>9.263680770710593</v>
      </c>
      <c r="F297" s="98">
        <v>7.6856079018981571</v>
      </c>
      <c r="G297" s="98">
        <v>7.0623518243818522</v>
      </c>
      <c r="H297" s="98">
        <v>3.9048072617738465</v>
      </c>
      <c r="I297" s="98">
        <v>3.4605336748296978</v>
      </c>
      <c r="J297" s="98">
        <v>6.4759244207689166</v>
      </c>
      <c r="K297" s="98">
        <v>5.0602973476585866</v>
      </c>
      <c r="L297" s="98">
        <v>6.344798334432288</v>
      </c>
      <c r="M297" s="98">
        <v>4.7473943043345059</v>
      </c>
      <c r="N297" s="98">
        <v>5.2554084760204853</v>
      </c>
      <c r="O297" s="98">
        <v>4.759095660792747</v>
      </c>
      <c r="P297" s="98">
        <v>3.0371126147720164</v>
      </c>
      <c r="Q297" s="98">
        <v>6.2956123199822418</v>
      </c>
      <c r="R297" s="98">
        <v>7.4385558784115426</v>
      </c>
      <c r="S297" s="98">
        <v>6.3775431366919948</v>
      </c>
      <c r="T297" s="98">
        <v>4.9553828741171335</v>
      </c>
      <c r="U297" s="98">
        <v>4.7138615445815928</v>
      </c>
      <c r="V297" s="98">
        <v>3.7782500407513231</v>
      </c>
      <c r="W297" s="98">
        <v>3.9738207168751121</v>
      </c>
      <c r="X297" s="98">
        <v>1.0906528953177357</v>
      </c>
      <c r="Y297" s="98">
        <v>2.9517710712215091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0</v>
      </c>
      <c r="D298" s="98">
        <v>0</v>
      </c>
      <c r="E298" s="98">
        <v>1.3910181444965246E-2</v>
      </c>
      <c r="F298" s="98">
        <v>1.4703277380722253E-3</v>
      </c>
      <c r="G298" s="98">
        <v>2.6063152085074722E-3</v>
      </c>
      <c r="H298" s="98">
        <v>2.1001242983768862E-3</v>
      </c>
      <c r="I298" s="98">
        <v>3.3730510993380163E-3</v>
      </c>
      <c r="J298" s="98">
        <v>6.6266246984457277E-3</v>
      </c>
      <c r="K298" s="98">
        <v>7.6468449876833672E-3</v>
      </c>
      <c r="L298" s="98">
        <v>1.3488631281503703E-2</v>
      </c>
      <c r="M298" s="98">
        <v>4.3487598414640545E-3</v>
      </c>
      <c r="N298" s="98">
        <v>6.3085638478938746E-3</v>
      </c>
      <c r="O298" s="98">
        <v>4.872218548079876E-3</v>
      </c>
      <c r="P298" s="98">
        <v>0</v>
      </c>
      <c r="Q298" s="98">
        <v>4.5391161687081466E-3</v>
      </c>
      <c r="R298" s="98">
        <v>1.1602038866222238E-2</v>
      </c>
      <c r="S298" s="98">
        <v>4.6194989848664242E-3</v>
      </c>
      <c r="T298" s="98">
        <v>3.7509786100806022E-3</v>
      </c>
      <c r="U298" s="98">
        <v>3.1662248023314587E-3</v>
      </c>
      <c r="V298" s="98">
        <v>4.2088173029756187E-3</v>
      </c>
      <c r="W298" s="98">
        <v>1.2210245611082145E-2</v>
      </c>
      <c r="X298" s="98">
        <v>1.2024311350279592E-3</v>
      </c>
      <c r="Y298" s="98">
        <v>1.4418629127107717E-2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0</v>
      </c>
      <c r="D299" s="101">
        <v>0</v>
      </c>
      <c r="E299" s="101">
        <v>8.8178848727573471E-3</v>
      </c>
      <c r="F299" s="101">
        <v>9.3247758492957756E-4</v>
      </c>
      <c r="G299" s="101">
        <v>1.6046695937602597E-3</v>
      </c>
      <c r="H299" s="101">
        <v>1.328773961073173E-3</v>
      </c>
      <c r="I299" s="101">
        <v>2.0992294663281664E-3</v>
      </c>
      <c r="J299" s="101">
        <v>4.0452407502046843E-3</v>
      </c>
      <c r="K299" s="101">
        <v>4.6966576804460536E-3</v>
      </c>
      <c r="L299" s="101">
        <v>8.0959009413737026E-3</v>
      </c>
      <c r="M299" s="101">
        <v>2.3673240230821023E-3</v>
      </c>
      <c r="N299" s="101">
        <v>3.3082825564341631E-3</v>
      </c>
      <c r="O299" s="101">
        <v>2.4490329984142409E-3</v>
      </c>
      <c r="P299" s="101">
        <v>0</v>
      </c>
      <c r="Q299" s="101">
        <v>2.1790719087837287E-3</v>
      </c>
      <c r="R299" s="101">
        <v>5.3601733593610472E-3</v>
      </c>
      <c r="S299" s="101">
        <v>2.1730038233854694E-3</v>
      </c>
      <c r="T299" s="101">
        <v>1.7864657414925836E-3</v>
      </c>
      <c r="U299" s="101">
        <v>1.4948959892616329E-3</v>
      </c>
      <c r="V299" s="101">
        <v>2.0833845337113041E-3</v>
      </c>
      <c r="W299" s="101">
        <v>5.4329272682540949E-3</v>
      </c>
      <c r="X299" s="101">
        <v>5.6834587275438845E-4</v>
      </c>
      <c r="Y299" s="101">
        <v>6.0628234352325568E-3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5.0922965722078979E-3</v>
      </c>
      <c r="F300" s="104">
        <v>5.3785015314264763E-4</v>
      </c>
      <c r="G300" s="104">
        <v>1.0016456147472123E-3</v>
      </c>
      <c r="H300" s="104">
        <v>7.7135033730371314E-4</v>
      </c>
      <c r="I300" s="104">
        <v>1.2738216330098499E-3</v>
      </c>
      <c r="J300" s="104">
        <v>2.5813839482410439E-3</v>
      </c>
      <c r="K300" s="104">
        <v>2.9501873072373141E-3</v>
      </c>
      <c r="L300" s="104">
        <v>5.3927303401299998E-3</v>
      </c>
      <c r="M300" s="104">
        <v>1.9814358183819522E-3</v>
      </c>
      <c r="N300" s="104">
        <v>3.000281291459711E-3</v>
      </c>
      <c r="O300" s="104">
        <v>2.4231855496656351E-3</v>
      </c>
      <c r="P300" s="104">
        <v>0</v>
      </c>
      <c r="Q300" s="104">
        <v>2.3600442599244179E-3</v>
      </c>
      <c r="R300" s="104">
        <v>6.2418655068611903E-3</v>
      </c>
      <c r="S300" s="104">
        <v>2.4464951614809553E-3</v>
      </c>
      <c r="T300" s="104">
        <v>1.9645128685880186E-3</v>
      </c>
      <c r="U300" s="104">
        <v>1.6713288130698258E-3</v>
      </c>
      <c r="V300" s="104">
        <v>2.125432769264315E-3</v>
      </c>
      <c r="W300" s="104">
        <v>6.777318342828049E-3</v>
      </c>
      <c r="X300" s="104">
        <v>6.3408526227357075E-4</v>
      </c>
      <c r="Y300" s="104">
        <v>8.3558056918751605E-3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0.42944028711119914</v>
      </c>
      <c r="D301" s="101">
        <v>0.1502618036575433</v>
      </c>
      <c r="E301" s="101">
        <v>0.45110053311438797</v>
      </c>
      <c r="F301" s="101">
        <v>0.64436818128833628</v>
      </c>
      <c r="G301" s="101">
        <v>0.79432514476071903</v>
      </c>
      <c r="H301" s="101">
        <v>0</v>
      </c>
      <c r="I301" s="101">
        <v>0</v>
      </c>
      <c r="J301" s="101">
        <v>1.2177075376237148</v>
      </c>
      <c r="K301" s="101">
        <v>0</v>
      </c>
      <c r="L301" s="101">
        <v>0</v>
      </c>
      <c r="M301" s="101">
        <v>0.14144761166440631</v>
      </c>
      <c r="N301" s="101">
        <v>0.70301994399654433</v>
      </c>
      <c r="O301" s="101">
        <v>0</v>
      </c>
      <c r="P301" s="101">
        <v>0.20410066291194537</v>
      </c>
      <c r="Q301" s="101">
        <v>0.41430391119696508</v>
      </c>
      <c r="R301" s="101">
        <v>0.50201837830907403</v>
      </c>
      <c r="S301" s="101">
        <v>0.15361783348475333</v>
      </c>
      <c r="T301" s="101">
        <v>0.18044345969694886</v>
      </c>
      <c r="U301" s="101">
        <v>0.28222321112039817</v>
      </c>
      <c r="V301" s="101">
        <v>0.38754716025002051</v>
      </c>
      <c r="W301" s="101">
        <v>0.46865848031144403</v>
      </c>
      <c r="X301" s="101">
        <v>0.32196807005447525</v>
      </c>
      <c r="Y301" s="101">
        <v>1.5710321182067004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4.6431780614095308E-2</v>
      </c>
      <c r="F302" s="104">
        <v>7.7719237437152283E-3</v>
      </c>
      <c r="G302" s="104">
        <v>1.0718762924709045E-2</v>
      </c>
      <c r="H302" s="104">
        <v>0</v>
      </c>
      <c r="I302" s="104">
        <v>0</v>
      </c>
      <c r="J302" s="104">
        <v>8.7749810314491555E-2</v>
      </c>
      <c r="K302" s="104">
        <v>0</v>
      </c>
      <c r="L302" s="104">
        <v>0</v>
      </c>
      <c r="M302" s="104">
        <v>1.7719406803411088E-2</v>
      </c>
      <c r="N302" s="104">
        <v>6.1989435527996788E-2</v>
      </c>
      <c r="O302" s="104">
        <v>0</v>
      </c>
      <c r="P302" s="104">
        <v>2.4172857915822445E-2</v>
      </c>
      <c r="Q302" s="104">
        <v>3.8600470300210743E-2</v>
      </c>
      <c r="R302" s="104">
        <v>5.5459156742343314E-2</v>
      </c>
      <c r="S302" s="104">
        <v>1.8905839899634822E-2</v>
      </c>
      <c r="T302" s="104">
        <v>2.486235323923966E-2</v>
      </c>
      <c r="U302" s="104">
        <v>3.0199387252899307E-2</v>
      </c>
      <c r="V302" s="104">
        <v>3.9435076658545974E-2</v>
      </c>
      <c r="W302" s="104">
        <v>5.5838228519171917E-2</v>
      </c>
      <c r="X302" s="104">
        <v>8.2924578030136947E-2</v>
      </c>
      <c r="Y302" s="104">
        <v>0.2721764024637835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2.832981168548972E-2</v>
      </c>
      <c r="F303" s="98">
        <v>4.7630203684414793E-3</v>
      </c>
      <c r="G303" s="98">
        <v>6.3909692308843583E-3</v>
      </c>
      <c r="H303" s="98">
        <v>0</v>
      </c>
      <c r="I303" s="98">
        <v>0</v>
      </c>
      <c r="J303" s="98">
        <v>5.2518391887011233E-2</v>
      </c>
      <c r="K303" s="98">
        <v>0</v>
      </c>
      <c r="L303" s="98">
        <v>0</v>
      </c>
      <c r="M303" s="98">
        <v>9.5977595357557635E-3</v>
      </c>
      <c r="N303" s="98">
        <v>3.2624608319452908E-2</v>
      </c>
      <c r="O303" s="98">
        <v>0</v>
      </c>
      <c r="P303" s="98">
        <v>1.2841311754275619E-2</v>
      </c>
      <c r="Q303" s="98">
        <v>1.9183217458260331E-2</v>
      </c>
      <c r="R303" s="98">
        <v>2.6637490527162706E-2</v>
      </c>
      <c r="S303" s="98">
        <v>9.2600788037710702E-3</v>
      </c>
      <c r="T303" s="98">
        <v>1.2330839263132691E-2</v>
      </c>
      <c r="U303" s="98">
        <v>1.4836320572615488E-2</v>
      </c>
      <c r="V303" s="98">
        <v>2.0236619039529603E-2</v>
      </c>
      <c r="W303" s="98">
        <v>2.5730535695475558E-2</v>
      </c>
      <c r="X303" s="98">
        <v>4.0341433769069152E-2</v>
      </c>
      <c r="Y303" s="98">
        <v>0.11708004209230971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1.8101968928605588E-2</v>
      </c>
      <c r="F304" s="98">
        <v>3.0089033752737494E-3</v>
      </c>
      <c r="G304" s="98">
        <v>4.3277936938246869E-3</v>
      </c>
      <c r="H304" s="98">
        <v>0</v>
      </c>
      <c r="I304" s="98">
        <v>0</v>
      </c>
      <c r="J304" s="98">
        <v>3.5231418427480315E-2</v>
      </c>
      <c r="K304" s="98">
        <v>0</v>
      </c>
      <c r="L304" s="98">
        <v>0</v>
      </c>
      <c r="M304" s="98">
        <v>8.1216472676553225E-3</v>
      </c>
      <c r="N304" s="98">
        <v>2.936482720854388E-2</v>
      </c>
      <c r="O304" s="98">
        <v>0</v>
      </c>
      <c r="P304" s="98">
        <v>1.1331546161546828E-2</v>
      </c>
      <c r="Q304" s="98">
        <v>1.9417252841950412E-2</v>
      </c>
      <c r="R304" s="98">
        <v>2.8821666215180609E-2</v>
      </c>
      <c r="S304" s="98">
        <v>9.6457610958637519E-3</v>
      </c>
      <c r="T304" s="98">
        <v>1.2531513976106971E-2</v>
      </c>
      <c r="U304" s="98">
        <v>1.536306668028382E-2</v>
      </c>
      <c r="V304" s="98">
        <v>1.9198457619016372E-2</v>
      </c>
      <c r="W304" s="98">
        <v>3.0107692823696356E-2</v>
      </c>
      <c r="X304" s="98">
        <v>4.2583144261067796E-2</v>
      </c>
      <c r="Y304" s="98">
        <v>0.15509636037147381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3.774405460293444</v>
      </c>
      <c r="D305" s="122">
        <v>3.587183975638971</v>
      </c>
      <c r="E305" s="122">
        <v>4.5126654960488608</v>
      </c>
      <c r="F305" s="122">
        <v>3.9769731127914469</v>
      </c>
      <c r="G305" s="122">
        <v>3.6972510023100753</v>
      </c>
      <c r="H305" s="122">
        <v>2.0163918220656076</v>
      </c>
      <c r="I305" s="122">
        <v>1.6651216180106214</v>
      </c>
      <c r="J305" s="122">
        <v>4.0034083569578636</v>
      </c>
      <c r="K305" s="122">
        <v>2.9227273181289064</v>
      </c>
      <c r="L305" s="122">
        <v>3.7614354154686569</v>
      </c>
      <c r="M305" s="122">
        <v>3.0115826223648319</v>
      </c>
      <c r="N305" s="122">
        <v>4.0615018589243217</v>
      </c>
      <c r="O305" s="122">
        <v>3.3677749365063923</v>
      </c>
      <c r="P305" s="122">
        <v>2.1500469736936938</v>
      </c>
      <c r="Q305" s="122">
        <v>4.9135772865345251</v>
      </c>
      <c r="R305" s="122">
        <v>5.7466162245650985</v>
      </c>
      <c r="S305" s="122">
        <v>4.4314221645187537</v>
      </c>
      <c r="T305" s="122">
        <v>3.3802826633533791</v>
      </c>
      <c r="U305" s="122">
        <v>3.2456617420342448</v>
      </c>
      <c r="V305" s="122">
        <v>2.7528148042471901</v>
      </c>
      <c r="W305" s="122">
        <v>3.656259182924233</v>
      </c>
      <c r="X305" s="122">
        <v>1.0738894436731414</v>
      </c>
      <c r="Y305" s="122">
        <v>3.9819119961248539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3.4220953452723273</v>
      </c>
      <c r="D306" s="98">
        <v>3.5402937570727793</v>
      </c>
      <c r="E306" s="98">
        <v>4.3360522939047961</v>
      </c>
      <c r="F306" s="98">
        <v>3.7974640494962371</v>
      </c>
      <c r="G306" s="98">
        <v>3.3973882957830264</v>
      </c>
      <c r="H306" s="98">
        <v>1.9899104435328194</v>
      </c>
      <c r="I306" s="98">
        <v>1.6142823064638425</v>
      </c>
      <c r="J306" s="98">
        <v>3.5402066682954469</v>
      </c>
      <c r="K306" s="98">
        <v>2.8036344588757336</v>
      </c>
      <c r="L306" s="98">
        <v>3.3989170005005995</v>
      </c>
      <c r="M306" s="98">
        <v>2.9638233149746833</v>
      </c>
      <c r="N306" s="98">
        <v>3.7644770094705082</v>
      </c>
      <c r="O306" s="98">
        <v>3.0142230193887247</v>
      </c>
      <c r="P306" s="98">
        <v>2.0954444903896796</v>
      </c>
      <c r="Q306" s="98">
        <v>4.872273139657004</v>
      </c>
      <c r="R306" s="98">
        <v>5.6772769688064759</v>
      </c>
      <c r="S306" s="98">
        <v>4.3595144973166127</v>
      </c>
      <c r="T306" s="98">
        <v>3.2952348371078597</v>
      </c>
      <c r="U306" s="98">
        <v>3.1221060830751783</v>
      </c>
      <c r="V306" s="98">
        <v>2.5533272020259838</v>
      </c>
      <c r="W306" s="98">
        <v>3.2992370091251959</v>
      </c>
      <c r="X306" s="98">
        <v>0.92443889258461887</v>
      </c>
      <c r="Y306" s="98">
        <v>3.1922301708960772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0.35231011502111692</v>
      </c>
      <c r="D307" s="33">
        <v>4.6890218566191688E-2</v>
      </c>
      <c r="E307" s="33">
        <v>0.17661320214406517</v>
      </c>
      <c r="F307" s="33">
        <v>0.17950906329521005</v>
      </c>
      <c r="G307" s="33">
        <v>0.29986270652704888</v>
      </c>
      <c r="H307" s="33">
        <v>2.6481378532788185E-2</v>
      </c>
      <c r="I307" s="33">
        <v>5.0839311546778905E-2</v>
      </c>
      <c r="J307" s="33">
        <v>0.46320168866241651</v>
      </c>
      <c r="K307" s="33">
        <v>0.11909285925317292</v>
      </c>
      <c r="L307" s="33">
        <v>0.36251841496805737</v>
      </c>
      <c r="M307" s="33">
        <v>4.7759307390148657E-2</v>
      </c>
      <c r="N307" s="33">
        <v>0.29702484945381369</v>
      </c>
      <c r="O307" s="33">
        <v>0.35355191711766748</v>
      </c>
      <c r="P307" s="33">
        <v>5.460248330401405E-2</v>
      </c>
      <c r="Q307" s="33">
        <v>4.130414687752134E-2</v>
      </c>
      <c r="R307" s="33">
        <v>6.9339255758622875E-2</v>
      </c>
      <c r="S307" s="33">
        <v>7.1907667202141035E-2</v>
      </c>
      <c r="T307" s="33">
        <v>8.5047826245519487E-2</v>
      </c>
      <c r="U307" s="33">
        <v>0.12355565895906637</v>
      </c>
      <c r="V307" s="33">
        <v>0.19948760222120634</v>
      </c>
      <c r="W307" s="33">
        <v>0.35702217379903711</v>
      </c>
      <c r="X307" s="33">
        <v>0.14945055108852262</v>
      </c>
      <c r="Y307" s="33">
        <v>0.7896818252287765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40.539840868656746</v>
      </c>
      <c r="D309" s="117">
        <f t="shared" si="136"/>
        <v>36.539448102212219</v>
      </c>
      <c r="E309" s="117">
        <f t="shared" si="136"/>
        <v>45.446925816875428</v>
      </c>
      <c r="F309" s="117">
        <f t="shared" si="136"/>
        <v>39.352722791167366</v>
      </c>
      <c r="G309" s="117">
        <f t="shared" si="136"/>
        <v>35.116236180693321</v>
      </c>
      <c r="H309" s="117">
        <f t="shared" si="136"/>
        <v>18.216719926763023</v>
      </c>
      <c r="I309" s="117">
        <f t="shared" si="136"/>
        <v>16.042740018099426</v>
      </c>
      <c r="J309" s="117">
        <f t="shared" si="136"/>
        <v>37.444256864159065</v>
      </c>
      <c r="K309" s="117">
        <f t="shared" si="136"/>
        <v>26.316050018405544</v>
      </c>
      <c r="L309" s="117">
        <f t="shared" si="136"/>
        <v>36.735836314900332</v>
      </c>
      <c r="M309" s="117">
        <f t="shared" si="136"/>
        <v>29.655917080200396</v>
      </c>
      <c r="N309" s="117">
        <f t="shared" si="136"/>
        <v>38.696757957017027</v>
      </c>
      <c r="O309" s="117">
        <f t="shared" si="136"/>
        <v>32.587366223688505</v>
      </c>
      <c r="P309" s="117">
        <f t="shared" si="136"/>
        <v>20.443770562637994</v>
      </c>
      <c r="Q309" s="117">
        <f t="shared" si="136"/>
        <v>43.922966950105184</v>
      </c>
      <c r="R309" s="117">
        <f t="shared" ref="R309:V309" si="137">R310+R313+R315+R324</f>
        <v>51.820779673124065</v>
      </c>
      <c r="S309" s="117">
        <f t="shared" si="137"/>
        <v>40.130967060017703</v>
      </c>
      <c r="T309" s="117">
        <f t="shared" si="137"/>
        <v>30.641449272195462</v>
      </c>
      <c r="U309" s="117">
        <f t="shared" si="137"/>
        <v>29.010726355893297</v>
      </c>
      <c r="V309" s="117">
        <f t="shared" si="137"/>
        <v>22.746321190903963</v>
      </c>
      <c r="W309" s="117">
        <f t="shared" ref="W309:Y309" si="138">W310+W313+W315+W324</f>
        <v>24.777236093252988</v>
      </c>
      <c r="X309" s="117">
        <f t="shared" si="138"/>
        <v>6.8871789442317439</v>
      </c>
      <c r="Y309" s="117">
        <f t="shared" si="138"/>
        <v>17.764356396607482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33.720110554351642</v>
      </c>
      <c r="D310" s="122">
        <f t="shared" si="139"/>
        <v>30.179877565833145</v>
      </c>
      <c r="E310" s="122">
        <f t="shared" si="139"/>
        <v>37.40082432211527</v>
      </c>
      <c r="F310" s="122">
        <f t="shared" si="139"/>
        <v>32.331816078893723</v>
      </c>
      <c r="G310" s="122">
        <f t="shared" si="139"/>
        <v>28.426890215364217</v>
      </c>
      <c r="H310" s="122">
        <f t="shared" si="139"/>
        <v>14.798932879986705</v>
      </c>
      <c r="I310" s="122">
        <f t="shared" si="139"/>
        <v>13.048864987216458</v>
      </c>
      <c r="J310" s="122">
        <f t="shared" si="139"/>
        <v>30.384205700235896</v>
      </c>
      <c r="K310" s="122">
        <f t="shared" si="139"/>
        <v>21.547417327248489</v>
      </c>
      <c r="L310" s="122">
        <f t="shared" si="139"/>
        <v>30.583273374242903</v>
      </c>
      <c r="M310" s="122">
        <f t="shared" si="139"/>
        <v>24.796812568753975</v>
      </c>
      <c r="N310" s="122">
        <f t="shared" si="139"/>
        <v>32.330793687845038</v>
      </c>
      <c r="O310" s="122">
        <f t="shared" si="139"/>
        <v>27.2707189732198</v>
      </c>
      <c r="P310" s="122">
        <f t="shared" si="139"/>
        <v>16.819720770449251</v>
      </c>
      <c r="Q310" s="122">
        <f t="shared" si="139"/>
        <v>35.752253875873436</v>
      </c>
      <c r="R310" s="122">
        <f t="shared" ref="R310:V310" si="140">SUM(R311:R312)</f>
        <v>41.94443588261889</v>
      </c>
      <c r="S310" s="122">
        <f t="shared" si="140"/>
        <v>32.013077978536671</v>
      </c>
      <c r="T310" s="122">
        <f t="shared" si="140"/>
        <v>24.16673415472523</v>
      </c>
      <c r="U310" s="122">
        <f t="shared" si="140"/>
        <v>22.66999116264488</v>
      </c>
      <c r="V310" s="122">
        <f t="shared" si="140"/>
        <v>17.386509549208522</v>
      </c>
      <c r="W310" s="122">
        <f t="shared" ref="W310:Y310" si="141">SUM(W311:W312)</f>
        <v>18.615739203490662</v>
      </c>
      <c r="X310" s="122">
        <f t="shared" si="141"/>
        <v>4.9235547594830171</v>
      </c>
      <c r="Y310" s="122">
        <f t="shared" si="141"/>
        <v>11.094823640410109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33.013299358293395</v>
      </c>
      <c r="D311" s="98">
        <v>29.567955170587421</v>
      </c>
      <c r="E311" s="98">
        <v>36.650358225207732</v>
      </c>
      <c r="F311" s="98">
        <v>31.697112393674484</v>
      </c>
      <c r="G311" s="98">
        <v>27.87927994667616</v>
      </c>
      <c r="H311" s="98">
        <v>14.515824500467625</v>
      </c>
      <c r="I311" s="98">
        <v>12.809497248927936</v>
      </c>
      <c r="J311" s="98">
        <v>29.833570109889308</v>
      </c>
      <c r="K311" s="98">
        <v>21.159651129380602</v>
      </c>
      <c r="L311" s="98">
        <v>30.023653031401111</v>
      </c>
      <c r="M311" s="98">
        <v>24.368135587802755</v>
      </c>
      <c r="N311" s="98">
        <v>31.76716091101903</v>
      </c>
      <c r="O311" s="98">
        <v>26.796229861930868</v>
      </c>
      <c r="P311" s="98">
        <v>16.539496603656932</v>
      </c>
      <c r="Q311" s="98">
        <v>35.150014626210336</v>
      </c>
      <c r="R311" s="98">
        <v>41.232872279457432</v>
      </c>
      <c r="S311" s="98">
        <v>31.468700572193114</v>
      </c>
      <c r="T311" s="98">
        <v>23.759556398971096</v>
      </c>
      <c r="U311" s="98">
        <v>22.286270021722725</v>
      </c>
      <c r="V311" s="98">
        <v>17.091083191304651</v>
      </c>
      <c r="W311" s="98">
        <v>18.3013720961792</v>
      </c>
      <c r="X311" s="98">
        <v>4.8416773164143354</v>
      </c>
      <c r="Y311" s="98">
        <v>10.912845513776695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0.70681119605824516</v>
      </c>
      <c r="D312" s="98">
        <v>0.61192239524572445</v>
      </c>
      <c r="E312" s="98">
        <v>0.75046609690753807</v>
      </c>
      <c r="F312" s="98">
        <v>0.63470368521924103</v>
      </c>
      <c r="G312" s="98">
        <v>0.54761026868805707</v>
      </c>
      <c r="H312" s="98">
        <v>0.28310837951907908</v>
      </c>
      <c r="I312" s="98">
        <v>0.23936773828852212</v>
      </c>
      <c r="J312" s="98">
        <v>0.55063559034658871</v>
      </c>
      <c r="K312" s="98">
        <v>0.38776619786788546</v>
      </c>
      <c r="L312" s="98">
        <v>0.55962034284179329</v>
      </c>
      <c r="M312" s="98">
        <v>0.42867698095121876</v>
      </c>
      <c r="N312" s="98">
        <v>0.56363277682600621</v>
      </c>
      <c r="O312" s="98">
        <v>0.47448911128893195</v>
      </c>
      <c r="P312" s="98">
        <v>0.28022416679231776</v>
      </c>
      <c r="Q312" s="98">
        <v>0.60223924966310038</v>
      </c>
      <c r="R312" s="98">
        <v>0.71156360316145695</v>
      </c>
      <c r="S312" s="98">
        <v>0.54437740634355414</v>
      </c>
      <c r="T312" s="98">
        <v>0.40717775575413345</v>
      </c>
      <c r="U312" s="98">
        <v>0.38372114092215492</v>
      </c>
      <c r="V312" s="98">
        <v>0.29542635790387051</v>
      </c>
      <c r="W312" s="98">
        <v>0.31436710731146333</v>
      </c>
      <c r="X312" s="98">
        <v>8.1877443068681707E-2</v>
      </c>
      <c r="Y312" s="98">
        <v>0.18197812663341328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1.3532939832284192E-2</v>
      </c>
      <c r="F313" s="122">
        <f t="shared" si="142"/>
        <v>2.6384638961799232E-2</v>
      </c>
      <c r="G313" s="122">
        <f t="shared" si="142"/>
        <v>3.1459204596486059E-2</v>
      </c>
      <c r="H313" s="122">
        <f t="shared" si="142"/>
        <v>1.9440809452431099E-2</v>
      </c>
      <c r="I313" s="122">
        <f t="shared" si="142"/>
        <v>1.786562164337822E-2</v>
      </c>
      <c r="J313" s="122">
        <f t="shared" si="142"/>
        <v>3.8310516149971011E-2</v>
      </c>
      <c r="K313" s="122">
        <f t="shared" si="142"/>
        <v>3.5223250541572618E-2</v>
      </c>
      <c r="L313" s="122">
        <f t="shared" si="142"/>
        <v>5.6058484316164829E-2</v>
      </c>
      <c r="M313" s="122">
        <f t="shared" si="142"/>
        <v>5.1832590008201507E-2</v>
      </c>
      <c r="N313" s="122">
        <f t="shared" si="142"/>
        <v>7.7401095538450246E-2</v>
      </c>
      <c r="O313" s="122">
        <f t="shared" si="142"/>
        <v>9.5843332021227148E-2</v>
      </c>
      <c r="P313" s="122">
        <f t="shared" si="142"/>
        <v>6.423661103279063E-2</v>
      </c>
      <c r="Q313" s="122">
        <f t="shared" si="142"/>
        <v>0.34668596400971974</v>
      </c>
      <c r="R313" s="122">
        <f t="shared" si="142"/>
        <v>0.46585033313982055</v>
      </c>
      <c r="S313" s="122">
        <f t="shared" si="142"/>
        <v>0.42564423417829433</v>
      </c>
      <c r="T313" s="122">
        <f t="shared" si="142"/>
        <v>0.38082892903088655</v>
      </c>
      <c r="U313" s="122">
        <f t="shared" si="142"/>
        <v>0.35070752024813467</v>
      </c>
      <c r="V313" s="122">
        <f t="shared" si="142"/>
        <v>0.25537344830435293</v>
      </c>
      <c r="W313" s="122">
        <f t="shared" si="142"/>
        <v>0.18454447803833263</v>
      </c>
      <c r="X313" s="122">
        <f t="shared" si="142"/>
        <v>5.3887740053883963E-2</v>
      </c>
      <c r="Y313" s="122">
        <f t="shared" si="142"/>
        <v>0.11545866251920826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1.3532939832284192E-2</v>
      </c>
      <c r="F314" s="98">
        <v>2.6384638961799232E-2</v>
      </c>
      <c r="G314" s="98">
        <v>3.1459204596486059E-2</v>
      </c>
      <c r="H314" s="98">
        <v>1.9440809452431099E-2</v>
      </c>
      <c r="I314" s="98">
        <v>1.786562164337822E-2</v>
      </c>
      <c r="J314" s="98">
        <v>3.8310516149971011E-2</v>
      </c>
      <c r="K314" s="98">
        <v>3.5223250541572618E-2</v>
      </c>
      <c r="L314" s="98">
        <v>5.6058484316164829E-2</v>
      </c>
      <c r="M314" s="98">
        <v>5.1832590008201507E-2</v>
      </c>
      <c r="N314" s="98">
        <v>7.7401095538450246E-2</v>
      </c>
      <c r="O314" s="98">
        <v>9.5843332021227148E-2</v>
      </c>
      <c r="P314" s="98">
        <v>6.423661103279063E-2</v>
      </c>
      <c r="Q314" s="98">
        <v>0.34668596400971974</v>
      </c>
      <c r="R314" s="98">
        <v>0.46585033313982055</v>
      </c>
      <c r="S314" s="98">
        <v>0.42564423417829433</v>
      </c>
      <c r="T314" s="98">
        <v>0.38082892903088655</v>
      </c>
      <c r="U314" s="98">
        <v>0.35070752024813467</v>
      </c>
      <c r="V314" s="98">
        <v>0.25537344830435293</v>
      </c>
      <c r="W314" s="98">
        <v>0.18454447803833263</v>
      </c>
      <c r="X314" s="98">
        <v>5.3887740053883963E-2</v>
      </c>
      <c r="Y314" s="98">
        <v>0.11545866251920826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4.6109146205183169</v>
      </c>
      <c r="D315" s="122">
        <v>4.3071334401671404</v>
      </c>
      <c r="E315" s="122">
        <v>5.4271745398288482</v>
      </c>
      <c r="F315" s="122">
        <v>4.6914383167021061</v>
      </c>
      <c r="G315" s="122">
        <v>4.490991553034589</v>
      </c>
      <c r="H315" s="122">
        <v>2.2390122699822079</v>
      </c>
      <c r="I315" s="122">
        <v>2.0123887338867394</v>
      </c>
      <c r="J315" s="122">
        <v>4.641845107040071</v>
      </c>
      <c r="K315" s="122">
        <v>3.0324906330119714</v>
      </c>
      <c r="L315" s="122">
        <v>3.8672452366761165</v>
      </c>
      <c r="M315" s="122">
        <v>3.0641502704783306</v>
      </c>
      <c r="N315" s="122">
        <v>3.893315650837911</v>
      </c>
      <c r="O315" s="122">
        <v>3.212418876649338</v>
      </c>
      <c r="P315" s="122">
        <v>2.3087454512412218</v>
      </c>
      <c r="Q315" s="122">
        <v>4.9713100180385865</v>
      </c>
      <c r="R315" s="122">
        <v>6.0394344541341924</v>
      </c>
      <c r="S315" s="122">
        <v>5.0556810862842463</v>
      </c>
      <c r="T315" s="122">
        <v>4.0481171705489016</v>
      </c>
      <c r="U315" s="122">
        <v>3.9912454217370783</v>
      </c>
      <c r="V315" s="122">
        <v>3.3707267547963027</v>
      </c>
      <c r="W315" s="122">
        <v>3.6398142882010238</v>
      </c>
      <c r="X315" s="122">
        <v>1.2104987845040811</v>
      </c>
      <c r="Y315" s="122">
        <v>3.894618494392609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4.3503323530321856</v>
      </c>
      <c r="D316" s="98">
        <v>4.2157381464708648</v>
      </c>
      <c r="E316" s="98">
        <v>5.1067518393225484</v>
      </c>
      <c r="F316" s="98">
        <v>4.2904767248666165</v>
      </c>
      <c r="G316" s="98">
        <v>3.9937937467038669</v>
      </c>
      <c r="H316" s="98">
        <v>2.2374795236706153</v>
      </c>
      <c r="I316" s="98">
        <v>2.0098956690360219</v>
      </c>
      <c r="J316" s="98">
        <v>3.8150947036009049</v>
      </c>
      <c r="K316" s="98">
        <v>3.0267312193981399</v>
      </c>
      <c r="L316" s="98">
        <v>3.8569310997796795</v>
      </c>
      <c r="M316" s="98">
        <v>2.9573411181277165</v>
      </c>
      <c r="N316" s="98">
        <v>3.3881224299411197</v>
      </c>
      <c r="O316" s="98">
        <v>3.2083446753310874</v>
      </c>
      <c r="P316" s="98">
        <v>2.151494821967181</v>
      </c>
      <c r="Q316" s="98">
        <v>4.6486126334078897</v>
      </c>
      <c r="R316" s="98">
        <v>5.6289044844950213</v>
      </c>
      <c r="S316" s="98">
        <v>4.9255730055176254</v>
      </c>
      <c r="T316" s="98">
        <v>3.8922873491047625</v>
      </c>
      <c r="U316" s="98">
        <v>3.7539334211006712</v>
      </c>
      <c r="V316" s="98">
        <v>3.0423133183417814</v>
      </c>
      <c r="W316" s="98">
        <v>3.2230832929396853</v>
      </c>
      <c r="X316" s="98">
        <v>0.88748511804173769</v>
      </c>
      <c r="Y316" s="98">
        <v>2.4064815168828768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0</v>
      </c>
      <c r="D317" s="98">
        <v>0</v>
      </c>
      <c r="E317" s="98">
        <v>9.9532963095114394E-3</v>
      </c>
      <c r="F317" s="98">
        <v>1.0584040801276677E-3</v>
      </c>
      <c r="G317" s="98">
        <v>1.9090939476043051E-3</v>
      </c>
      <c r="H317" s="98">
        <v>1.5327463115924213E-3</v>
      </c>
      <c r="I317" s="98">
        <v>2.4930648507177139E-3</v>
      </c>
      <c r="J317" s="98">
        <v>4.9645149976710514E-3</v>
      </c>
      <c r="K317" s="98">
        <v>5.7594136138316657E-3</v>
      </c>
      <c r="L317" s="98">
        <v>1.0314136896436846E-2</v>
      </c>
      <c r="M317" s="98">
        <v>3.4561363013395465E-3</v>
      </c>
      <c r="N317" s="98">
        <v>5.1331062441121343E-3</v>
      </c>
      <c r="O317" s="98">
        <v>4.0742013182504628E-3</v>
      </c>
      <c r="P317" s="98">
        <v>0</v>
      </c>
      <c r="Q317" s="98">
        <v>3.9690475926304029E-3</v>
      </c>
      <c r="R317" s="98">
        <v>1.0298016237373839E-2</v>
      </c>
      <c r="S317" s="98">
        <v>4.1247729471339759E-3</v>
      </c>
      <c r="T317" s="98">
        <v>3.3677219004349247E-3</v>
      </c>
      <c r="U317" s="98">
        <v>2.8618050207575713E-3</v>
      </c>
      <c r="V317" s="98">
        <v>3.8030106017988658E-3</v>
      </c>
      <c r="W317" s="98">
        <v>1.118385259730648E-2</v>
      </c>
      <c r="X317" s="98">
        <v>1.096559167707085E-3</v>
      </c>
      <c r="Y317" s="98">
        <v>1.3298625505802599E-2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0</v>
      </c>
      <c r="D318" s="101">
        <v>0</v>
      </c>
      <c r="E318" s="101">
        <v>4.8609997373035415E-3</v>
      </c>
      <c r="F318" s="101">
        <v>5.2055392698502009E-4</v>
      </c>
      <c r="G318" s="101">
        <v>9.0744833285709274E-4</v>
      </c>
      <c r="H318" s="101">
        <v>7.6139597428870808E-4</v>
      </c>
      <c r="I318" s="101">
        <v>1.2192432177078642E-3</v>
      </c>
      <c r="J318" s="101">
        <v>2.3831310494300075E-3</v>
      </c>
      <c r="K318" s="101">
        <v>2.8092263065943512E-3</v>
      </c>
      <c r="L318" s="101">
        <v>4.9214065563068458E-3</v>
      </c>
      <c r="M318" s="101">
        <v>1.4747004829575943E-3</v>
      </c>
      <c r="N318" s="101">
        <v>2.1328249526524233E-3</v>
      </c>
      <c r="O318" s="101">
        <v>1.651015768584828E-3</v>
      </c>
      <c r="P318" s="101">
        <v>0</v>
      </c>
      <c r="Q318" s="101">
        <v>1.6090033327059851E-3</v>
      </c>
      <c r="R318" s="101">
        <v>4.0561507305126501E-3</v>
      </c>
      <c r="S318" s="101">
        <v>1.6782777856530202E-3</v>
      </c>
      <c r="T318" s="101">
        <v>1.4032090318469061E-3</v>
      </c>
      <c r="U318" s="101">
        <v>1.1904762076877457E-3</v>
      </c>
      <c r="V318" s="101">
        <v>1.6775778325345506E-3</v>
      </c>
      <c r="W318" s="101">
        <v>4.4065342544784315E-3</v>
      </c>
      <c r="X318" s="101">
        <v>4.6247390543351416E-4</v>
      </c>
      <c r="Y318" s="101">
        <v>4.9428198139274395E-3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5.0922965722078979E-3</v>
      </c>
      <c r="F319" s="104">
        <v>5.3785015314264763E-4</v>
      </c>
      <c r="G319" s="104">
        <v>1.0016456147472123E-3</v>
      </c>
      <c r="H319" s="104">
        <v>7.7135033730371314E-4</v>
      </c>
      <c r="I319" s="104">
        <v>1.2738216330098499E-3</v>
      </c>
      <c r="J319" s="104">
        <v>2.5813839482410439E-3</v>
      </c>
      <c r="K319" s="104">
        <v>2.9501873072373141E-3</v>
      </c>
      <c r="L319" s="104">
        <v>5.3927303401299998E-3</v>
      </c>
      <c r="M319" s="104">
        <v>1.9814358183819522E-3</v>
      </c>
      <c r="N319" s="104">
        <v>3.000281291459711E-3</v>
      </c>
      <c r="O319" s="104">
        <v>2.4231855496656351E-3</v>
      </c>
      <c r="P319" s="104">
        <v>0</v>
      </c>
      <c r="Q319" s="104">
        <v>2.3600442599244179E-3</v>
      </c>
      <c r="R319" s="104">
        <v>6.2418655068611903E-3</v>
      </c>
      <c r="S319" s="104">
        <v>2.4464951614809553E-3</v>
      </c>
      <c r="T319" s="104">
        <v>1.9645128685880186E-3</v>
      </c>
      <c r="U319" s="104">
        <v>1.6713288130698258E-3</v>
      </c>
      <c r="V319" s="104">
        <v>2.125432769264315E-3</v>
      </c>
      <c r="W319" s="104">
        <v>6.777318342828049E-3</v>
      </c>
      <c r="X319" s="104">
        <v>6.3408526227357075E-4</v>
      </c>
      <c r="Y319" s="104">
        <v>8.3558056918751605E-3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0.26058226748613156</v>
      </c>
      <c r="D320" s="101">
        <v>9.1395293696275831E-2</v>
      </c>
      <c r="E320" s="101">
        <v>0.27509127727368943</v>
      </c>
      <c r="F320" s="101">
        <v>0.39398206023218729</v>
      </c>
      <c r="G320" s="101">
        <v>0.48704228127200849</v>
      </c>
      <c r="H320" s="101">
        <v>0</v>
      </c>
      <c r="I320" s="101">
        <v>0</v>
      </c>
      <c r="J320" s="101">
        <v>0.7540338176348057</v>
      </c>
      <c r="K320" s="101">
        <v>0</v>
      </c>
      <c r="L320" s="101">
        <v>0</v>
      </c>
      <c r="M320" s="101">
        <v>8.9180155357702975E-2</v>
      </c>
      <c r="N320" s="101">
        <v>0.44982073689885971</v>
      </c>
      <c r="O320" s="101">
        <v>0</v>
      </c>
      <c r="P320" s="101">
        <v>0.13728178532801244</v>
      </c>
      <c r="Q320" s="101">
        <v>0.28606559376226154</v>
      </c>
      <c r="R320" s="101">
        <v>0.35269596168711326</v>
      </c>
      <c r="S320" s="101">
        <v>0.10972342185327379</v>
      </c>
      <c r="T320" s="101">
        <v>0.13097990299249251</v>
      </c>
      <c r="U320" s="101">
        <v>0.20814505661843374</v>
      </c>
      <c r="V320" s="101">
        <v>0.29025563793036158</v>
      </c>
      <c r="W320" s="101">
        <v>0.35589965859733735</v>
      </c>
      <c r="X320" s="101">
        <v>0.24823145964834517</v>
      </c>
      <c r="Y320" s="101">
        <v>1.2282104858680829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3.537812692309919E-2</v>
      </c>
      <c r="F321" s="104">
        <v>5.921127523173979E-3</v>
      </c>
      <c r="G321" s="104">
        <v>8.246431111108999E-3</v>
      </c>
      <c r="H321" s="104">
        <v>0</v>
      </c>
      <c r="I321" s="104">
        <v>0</v>
      </c>
      <c r="J321" s="104">
        <v>6.7752070806689726E-2</v>
      </c>
      <c r="K321" s="104">
        <v>0</v>
      </c>
      <c r="L321" s="104">
        <v>0</v>
      </c>
      <c r="M321" s="104">
        <v>1.4172860691571757E-2</v>
      </c>
      <c r="N321" s="104">
        <v>5.0239377753819897E-2</v>
      </c>
      <c r="O321" s="104">
        <v>0</v>
      </c>
      <c r="P321" s="104">
        <v>1.9968843946028311E-2</v>
      </c>
      <c r="Q321" s="104">
        <v>3.2662743275804713E-2</v>
      </c>
      <c r="R321" s="104">
        <v>4.7535991714684353E-2</v>
      </c>
      <c r="S321" s="104">
        <v>1.6259885966213361E-2</v>
      </c>
      <c r="T321" s="104">
        <v>2.148219655121195E-2</v>
      </c>
      <c r="U321" s="104">
        <v>2.6305138997216246E-2</v>
      </c>
      <c r="V321" s="104">
        <v>3.4354787922360547E-2</v>
      </c>
      <c r="W321" s="104">
        <v>4.9647484066694461E-2</v>
      </c>
      <c r="X321" s="104">
        <v>7.368564764629093E-2</v>
      </c>
      <c r="Y321" s="104">
        <v>0.24662786613584653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1.7276157994493602E-2</v>
      </c>
      <c r="F322" s="98">
        <v>2.9122241479002295E-3</v>
      </c>
      <c r="G322" s="98">
        <v>3.9186374172843121E-3</v>
      </c>
      <c r="H322" s="98">
        <v>0</v>
      </c>
      <c r="I322" s="98">
        <v>0</v>
      </c>
      <c r="J322" s="98">
        <v>3.2520652379209411E-2</v>
      </c>
      <c r="K322" s="98">
        <v>0</v>
      </c>
      <c r="L322" s="98">
        <v>0</v>
      </c>
      <c r="M322" s="98">
        <v>6.0512134239164338E-3</v>
      </c>
      <c r="N322" s="98">
        <v>2.0874550545276014E-2</v>
      </c>
      <c r="O322" s="98">
        <v>0</v>
      </c>
      <c r="P322" s="98">
        <v>8.6372977844814854E-3</v>
      </c>
      <c r="Q322" s="98">
        <v>1.3245490433854304E-2</v>
      </c>
      <c r="R322" s="98">
        <v>1.8714325499503741E-2</v>
      </c>
      <c r="S322" s="98">
        <v>6.61412487034961E-3</v>
      </c>
      <c r="T322" s="98">
        <v>8.950682575104979E-3</v>
      </c>
      <c r="U322" s="98">
        <v>1.0942072316932425E-2</v>
      </c>
      <c r="V322" s="98">
        <v>1.5156330303344172E-2</v>
      </c>
      <c r="W322" s="98">
        <v>1.9539791242998105E-2</v>
      </c>
      <c r="X322" s="98">
        <v>3.1102503385223142E-2</v>
      </c>
      <c r="Y322" s="98">
        <v>9.1531505764372731E-2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1.8101968928605588E-2</v>
      </c>
      <c r="F323" s="98">
        <v>3.0089033752737494E-3</v>
      </c>
      <c r="G323" s="98">
        <v>4.3277936938246869E-3</v>
      </c>
      <c r="H323" s="98">
        <v>0</v>
      </c>
      <c r="I323" s="98">
        <v>0</v>
      </c>
      <c r="J323" s="98">
        <v>3.5231418427480315E-2</v>
      </c>
      <c r="K323" s="98">
        <v>0</v>
      </c>
      <c r="L323" s="98">
        <v>0</v>
      </c>
      <c r="M323" s="98">
        <v>8.1216472676553225E-3</v>
      </c>
      <c r="N323" s="98">
        <v>2.936482720854388E-2</v>
      </c>
      <c r="O323" s="98">
        <v>0</v>
      </c>
      <c r="P323" s="98">
        <v>1.1331546161546828E-2</v>
      </c>
      <c r="Q323" s="98">
        <v>1.9417252841950412E-2</v>
      </c>
      <c r="R323" s="98">
        <v>2.8821666215180609E-2</v>
      </c>
      <c r="S323" s="98">
        <v>9.6457610958637519E-3</v>
      </c>
      <c r="T323" s="98">
        <v>1.2531513976106971E-2</v>
      </c>
      <c r="U323" s="98">
        <v>1.536306668028382E-2</v>
      </c>
      <c r="V323" s="98">
        <v>1.9198457619016372E-2</v>
      </c>
      <c r="W323" s="98">
        <v>3.0107692823696356E-2</v>
      </c>
      <c r="X323" s="98">
        <v>4.2583144261067796E-2</v>
      </c>
      <c r="Y323" s="98">
        <v>0.15509636037147381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2.2088156937867867</v>
      </c>
      <c r="D324" s="122">
        <v>2.052437096211932</v>
      </c>
      <c r="E324" s="122">
        <v>2.6053940150990273</v>
      </c>
      <c r="F324" s="122">
        <v>2.3030837566097357</v>
      </c>
      <c r="G324" s="122">
        <v>2.1668952076980235</v>
      </c>
      <c r="H324" s="122">
        <v>1.1593339673416769</v>
      </c>
      <c r="I324" s="122">
        <v>0.96362067535285112</v>
      </c>
      <c r="J324" s="122">
        <v>2.3798955407331324</v>
      </c>
      <c r="K324" s="122">
        <v>1.7009188076035122</v>
      </c>
      <c r="L324" s="122">
        <v>2.2292592196651455</v>
      </c>
      <c r="M324" s="122">
        <v>1.7431216509598932</v>
      </c>
      <c r="N324" s="122">
        <v>2.3952475227956267</v>
      </c>
      <c r="O324" s="122">
        <v>2.0083850417981424</v>
      </c>
      <c r="P324" s="122">
        <v>1.2510677299147299</v>
      </c>
      <c r="Q324" s="122">
        <v>2.8527170921834397</v>
      </c>
      <c r="R324" s="122">
        <v>3.3710590032311609</v>
      </c>
      <c r="S324" s="122">
        <v>2.636563761018496</v>
      </c>
      <c r="T324" s="122">
        <v>2.0457690178904442</v>
      </c>
      <c r="U324" s="122">
        <v>1.9987822512632021</v>
      </c>
      <c r="V324" s="122">
        <v>1.733711438594786</v>
      </c>
      <c r="W324" s="122">
        <v>2.3371381235229691</v>
      </c>
      <c r="X324" s="122">
        <v>0.69923766019076294</v>
      </c>
      <c r="Y324" s="122">
        <v>2.6594555992855566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1.9479423595565895</v>
      </c>
      <c r="D325" s="98">
        <v>2.0176552490752497</v>
      </c>
      <c r="E325" s="98">
        <v>2.474145614068179</v>
      </c>
      <c r="F325" s="98">
        <v>2.1694361648763989</v>
      </c>
      <c r="G325" s="98">
        <v>1.9432123681191737</v>
      </c>
      <c r="H325" s="98">
        <v>1.1395408506303035</v>
      </c>
      <c r="I325" s="98">
        <v>0.92554292242420388</v>
      </c>
      <c r="J325" s="98">
        <v>2.032197274983258</v>
      </c>
      <c r="K325" s="98">
        <v>1.6113070352143035</v>
      </c>
      <c r="L325" s="98">
        <v>1.9557648755240231</v>
      </c>
      <c r="M325" s="98">
        <v>1.7069557284334906</v>
      </c>
      <c r="N325" s="98">
        <v>2.1691750112116281</v>
      </c>
      <c r="O325" s="98">
        <v>1.7373877641407058</v>
      </c>
      <c r="P325" s="98">
        <v>1.208826767910727</v>
      </c>
      <c r="Q325" s="98">
        <v>2.8203838487000374</v>
      </c>
      <c r="R325" s="98">
        <v>3.3159115906355559</v>
      </c>
      <c r="S325" s="98">
        <v>2.57824718033199</v>
      </c>
      <c r="T325" s="98">
        <v>1.9753615919506304</v>
      </c>
      <c r="U325" s="98">
        <v>1.8945045666070057</v>
      </c>
      <c r="V325" s="98">
        <v>1.5626717699013062</v>
      </c>
      <c r="W325" s="98">
        <v>2.0274409470021637</v>
      </c>
      <c r="X325" s="98">
        <v>0.56846005360360008</v>
      </c>
      <c r="Y325" s="98">
        <v>1.9631099987236773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0.26087333423019704</v>
      </c>
      <c r="D326" s="33">
        <v>3.478184713668217E-2</v>
      </c>
      <c r="E326" s="33">
        <v>0.13124840103084828</v>
      </c>
      <c r="F326" s="33">
        <v>0.13364759173333693</v>
      </c>
      <c r="G326" s="33">
        <v>0.22368283957884949</v>
      </c>
      <c r="H326" s="33">
        <v>1.9793116711373453E-2</v>
      </c>
      <c r="I326" s="33">
        <v>3.8077752928647256E-2</v>
      </c>
      <c r="J326" s="33">
        <v>0.34769826574987417</v>
      </c>
      <c r="K326" s="33">
        <v>8.9611772389208644E-2</v>
      </c>
      <c r="L326" s="33">
        <v>0.27349434414112261</v>
      </c>
      <c r="M326" s="33">
        <v>3.6165922526402605E-2</v>
      </c>
      <c r="N326" s="33">
        <v>0.22607251158399849</v>
      </c>
      <c r="O326" s="33">
        <v>0.2709972776574367</v>
      </c>
      <c r="P326" s="33">
        <v>4.2240962004003006E-2</v>
      </c>
      <c r="Q326" s="33">
        <v>3.2333243483402302E-2</v>
      </c>
      <c r="R326" s="33">
        <v>5.5147412595604899E-2</v>
      </c>
      <c r="S326" s="33">
        <v>5.8316580686505845E-2</v>
      </c>
      <c r="T326" s="33">
        <v>7.0407425939813736E-2</v>
      </c>
      <c r="U326" s="33">
        <v>0.10427768465619636</v>
      </c>
      <c r="V326" s="33">
        <v>0.17103966869347983</v>
      </c>
      <c r="W326" s="33">
        <v>0.30969717652080564</v>
      </c>
      <c r="X326" s="33">
        <v>0.13077760658716286</v>
      </c>
      <c r="Y326" s="33">
        <v>0.69634560056187922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0.5144473289105741</v>
      </c>
      <c r="D328" s="119">
        <f t="shared" si="143"/>
        <v>0.51855664115530276</v>
      </c>
      <c r="E328" s="119">
        <f t="shared" si="143"/>
        <v>0.52439578107734208</v>
      </c>
      <c r="F328" s="119">
        <f t="shared" si="143"/>
        <v>0.52973712757343594</v>
      </c>
      <c r="G328" s="119">
        <f t="shared" si="143"/>
        <v>0.53606818214235941</v>
      </c>
      <c r="H328" s="119">
        <f t="shared" si="143"/>
        <v>0.54040587242232208</v>
      </c>
      <c r="I328" s="119">
        <f t="shared" si="143"/>
        <v>0.5462738137401677</v>
      </c>
      <c r="J328" s="119">
        <f t="shared" si="143"/>
        <v>0.55426318618995485</v>
      </c>
      <c r="K328" s="119">
        <f t="shared" si="143"/>
        <v>0.55976045149880949</v>
      </c>
      <c r="L328" s="119">
        <f t="shared" si="143"/>
        <v>0.56795645490108526</v>
      </c>
      <c r="M328" s="119">
        <f t="shared" si="143"/>
        <v>0.58145785627502367</v>
      </c>
      <c r="N328" s="119">
        <f t="shared" si="143"/>
        <v>0.60479520303883727</v>
      </c>
      <c r="O328" s="119">
        <f t="shared" si="143"/>
        <v>0.6373381833123607</v>
      </c>
      <c r="P328" s="119">
        <f t="shared" si="143"/>
        <v>0.67361071362851122</v>
      </c>
      <c r="Q328" s="119">
        <f t="shared" si="143"/>
        <v>0.70655667859508908</v>
      </c>
      <c r="R328" s="119">
        <f t="shared" ref="R328:V328" si="144">IF(R309=0,"",R309/R290)</f>
        <v>0.72377575820904527</v>
      </c>
      <c r="S328" s="119">
        <f t="shared" si="144"/>
        <v>0.73824677045802256</v>
      </c>
      <c r="T328" s="119">
        <f t="shared" si="144"/>
        <v>0.7503959950468857</v>
      </c>
      <c r="U328" s="119">
        <f t="shared" si="144"/>
        <v>0.75970375143622804</v>
      </c>
      <c r="V328" s="119">
        <f t="shared" si="144"/>
        <v>0.76735019290780759</v>
      </c>
      <c r="W328" s="119">
        <f t="shared" ref="W328:Y328" si="145">IF(W309=0,"",W309/W290)</f>
        <v>0.76888312414386095</v>
      </c>
      <c r="X328" s="119">
        <f t="shared" si="145"/>
        <v>0.77348212963783225</v>
      </c>
      <c r="Y328" s="119">
        <f t="shared" si="145"/>
        <v>0.77192248691977705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0.50700562948075389</v>
      </c>
      <c r="D329" s="124">
        <f t="shared" si="146"/>
        <v>0.511683013476538</v>
      </c>
      <c r="E329" s="124">
        <f t="shared" si="146"/>
        <v>0.51678662394798058</v>
      </c>
      <c r="F329" s="124">
        <f t="shared" si="146"/>
        <v>0.52181341111825996</v>
      </c>
      <c r="G329" s="124">
        <f t="shared" si="146"/>
        <v>0.52713041699879815</v>
      </c>
      <c r="H329" s="124">
        <f t="shared" si="146"/>
        <v>0.53274226553234638</v>
      </c>
      <c r="I329" s="124">
        <f t="shared" si="146"/>
        <v>0.53849446264859679</v>
      </c>
      <c r="J329" s="124">
        <f t="shared" si="146"/>
        <v>0.54498774014220674</v>
      </c>
      <c r="K329" s="124">
        <f t="shared" si="146"/>
        <v>0.55234829941831365</v>
      </c>
      <c r="L329" s="124">
        <f t="shared" si="146"/>
        <v>0.56072047685179316</v>
      </c>
      <c r="M329" s="124">
        <f t="shared" si="146"/>
        <v>0.57581298937099878</v>
      </c>
      <c r="N329" s="124">
        <f t="shared" si="146"/>
        <v>0.60014298700073287</v>
      </c>
      <c r="O329" s="124">
        <f t="shared" si="146"/>
        <v>0.63462740460487121</v>
      </c>
      <c r="P329" s="124">
        <f t="shared" si="146"/>
        <v>0.67504331196350498</v>
      </c>
      <c r="Q329" s="124">
        <f t="shared" si="146"/>
        <v>0.70928147464888092</v>
      </c>
      <c r="R329" s="124">
        <f t="shared" ref="R329:V329" si="147">IF(R310=0,"",R310/R291)</f>
        <v>0.72667578955290046</v>
      </c>
      <c r="S329" s="124">
        <f t="shared" si="147"/>
        <v>0.73998527373929313</v>
      </c>
      <c r="T329" s="124">
        <f t="shared" si="147"/>
        <v>0.75077818665300067</v>
      </c>
      <c r="U329" s="124">
        <f t="shared" si="147"/>
        <v>0.76023502258308928</v>
      </c>
      <c r="V329" s="124">
        <f t="shared" si="147"/>
        <v>0.76885285997448216</v>
      </c>
      <c r="W329" s="124">
        <f t="shared" ref="W329:Y329" si="148">IF(W310=0,"",W310/W291)</f>
        <v>0.77532322228599182</v>
      </c>
      <c r="X329" s="124">
        <f t="shared" si="148"/>
        <v>0.77908652309642656</v>
      </c>
      <c r="Y329" s="124">
        <f t="shared" si="148"/>
        <v>0.78173626595189061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0.50171010115660886</v>
      </c>
      <c r="D330" s="111">
        <f t="shared" si="149"/>
        <v>0.50656370898594638</v>
      </c>
      <c r="E330" s="111">
        <f t="shared" si="149"/>
        <v>0.51172340067961553</v>
      </c>
      <c r="F330" s="111">
        <f t="shared" si="149"/>
        <v>0.51686432208425126</v>
      </c>
      <c r="G330" s="111">
        <f t="shared" si="149"/>
        <v>0.52227938329069645</v>
      </c>
      <c r="H330" s="111">
        <f t="shared" si="149"/>
        <v>0.52793116080414271</v>
      </c>
      <c r="I330" s="111">
        <f t="shared" si="149"/>
        <v>0.5338901757504575</v>
      </c>
      <c r="J330" s="111">
        <f t="shared" si="149"/>
        <v>0.54044898395101115</v>
      </c>
      <c r="K330" s="111">
        <f t="shared" si="149"/>
        <v>0.54785395362185807</v>
      </c>
      <c r="L330" s="111">
        <f t="shared" si="149"/>
        <v>0.55616665676420551</v>
      </c>
      <c r="M330" s="111">
        <f t="shared" si="149"/>
        <v>0.5715480001689468</v>
      </c>
      <c r="N330" s="111">
        <f t="shared" si="149"/>
        <v>0.59591525877845142</v>
      </c>
      <c r="O330" s="111">
        <f t="shared" si="149"/>
        <v>0.63054790763332891</v>
      </c>
      <c r="P330" s="111">
        <f t="shared" si="149"/>
        <v>0.67134710822793475</v>
      </c>
      <c r="Q330" s="111">
        <f t="shared" si="149"/>
        <v>0.7057660562574628</v>
      </c>
      <c r="R330" s="111">
        <f t="shared" ref="R330:V330" si="150">IF(R311=0,"",R311/R292)</f>
        <v>0.72326429044262164</v>
      </c>
      <c r="S330" s="111">
        <f t="shared" si="150"/>
        <v>0.73667172602176212</v>
      </c>
      <c r="T330" s="111">
        <f t="shared" si="150"/>
        <v>0.74758523396907839</v>
      </c>
      <c r="U330" s="111">
        <f t="shared" si="150"/>
        <v>0.75710949900254521</v>
      </c>
      <c r="V330" s="111">
        <f t="shared" si="150"/>
        <v>0.7657931542694244</v>
      </c>
      <c r="W330" s="111">
        <f t="shared" ref="W330:Y330" si="151">IF(W311=0,"",W311/W292)</f>
        <v>0.77234249963471568</v>
      </c>
      <c r="X330" s="111">
        <f t="shared" si="151"/>
        <v>0.77618679756480968</v>
      </c>
      <c r="Y330" s="111">
        <f t="shared" si="151"/>
        <v>0.77890131726939749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2.4005306581370869</v>
      </c>
      <c r="F332" s="124">
        <f t="shared" si="155"/>
        <v>2.4934496418555927</v>
      </c>
      <c r="G332" s="124">
        <f t="shared" si="155"/>
        <v>2.5876472736324052</v>
      </c>
      <c r="H332" s="124">
        <f t="shared" si="155"/>
        <v>2.6830389518243107</v>
      </c>
      <c r="I332" s="124">
        <f t="shared" si="155"/>
        <v>2.7797375164052291</v>
      </c>
      <c r="J332" s="124">
        <f t="shared" si="155"/>
        <v>2.878248707654639</v>
      </c>
      <c r="K332" s="124">
        <f t="shared" si="155"/>
        <v>2.9789731140424176</v>
      </c>
      <c r="L332" s="124">
        <f t="shared" si="155"/>
        <v>3.0819638579110529</v>
      </c>
      <c r="M332" s="124">
        <f t="shared" si="155"/>
        <v>3.1999836589526733</v>
      </c>
      <c r="N332" s="124">
        <f t="shared" si="155"/>
        <v>3.336821182705954</v>
      </c>
      <c r="O332" s="124">
        <f t="shared" si="155"/>
        <v>3.4922323245626328</v>
      </c>
      <c r="P332" s="124">
        <f t="shared" si="155"/>
        <v>3.651092471704366</v>
      </c>
      <c r="Q332" s="124">
        <f t="shared" si="155"/>
        <v>3.7730151989604694</v>
      </c>
      <c r="R332" s="124">
        <f t="shared" ref="R332:V332" si="156">IF(R313=0,"",R313/R294)</f>
        <v>3.7994331861574362</v>
      </c>
      <c r="S332" s="124">
        <f t="shared" si="156"/>
        <v>3.8023685180682101</v>
      </c>
      <c r="T332" s="124">
        <f t="shared" si="156"/>
        <v>3.8056299979690706</v>
      </c>
      <c r="U332" s="124">
        <f t="shared" si="156"/>
        <v>3.8092538645255818</v>
      </c>
      <c r="V332" s="124">
        <f t="shared" si="156"/>
        <v>3.8196091954209543</v>
      </c>
      <c r="W332" s="124">
        <f t="shared" ref="W332:Y332" si="157">IF(W313=0,"",W313/W294)</f>
        <v>3.8535973994560289</v>
      </c>
      <c r="X332" s="124">
        <f t="shared" si="157"/>
        <v>3.8954798419414041</v>
      </c>
      <c r="Y332" s="124">
        <f t="shared" si="157"/>
        <v>3.9426887994866826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2.4005306581370869</v>
      </c>
      <c r="F333" s="111">
        <f t="shared" si="158"/>
        <v>2.4934496418555927</v>
      </c>
      <c r="G333" s="111">
        <f t="shared" si="158"/>
        <v>2.5876472736324052</v>
      </c>
      <c r="H333" s="111">
        <f t="shared" si="158"/>
        <v>2.6830389518243107</v>
      </c>
      <c r="I333" s="111">
        <f t="shared" si="158"/>
        <v>2.7797375164052291</v>
      </c>
      <c r="J333" s="111">
        <f t="shared" si="158"/>
        <v>2.878248707654639</v>
      </c>
      <c r="K333" s="111">
        <f t="shared" si="158"/>
        <v>2.9789731140424176</v>
      </c>
      <c r="L333" s="111">
        <f t="shared" si="158"/>
        <v>3.0819638579110529</v>
      </c>
      <c r="M333" s="111">
        <f t="shared" si="158"/>
        <v>3.1999836589526733</v>
      </c>
      <c r="N333" s="111">
        <f t="shared" si="158"/>
        <v>3.336821182705954</v>
      </c>
      <c r="O333" s="111">
        <f t="shared" si="158"/>
        <v>3.4922323245626328</v>
      </c>
      <c r="P333" s="111">
        <f t="shared" si="158"/>
        <v>3.651092471704366</v>
      </c>
      <c r="Q333" s="111">
        <f t="shared" si="158"/>
        <v>3.7730151989604694</v>
      </c>
      <c r="R333" s="111">
        <f t="shared" ref="R333:V333" si="159">IF(R314=0,"",R314/R295)</f>
        <v>3.7994331861574362</v>
      </c>
      <c r="S333" s="111">
        <f t="shared" si="159"/>
        <v>3.8023685180682101</v>
      </c>
      <c r="T333" s="111">
        <f t="shared" si="159"/>
        <v>3.8056299979690706</v>
      </c>
      <c r="U333" s="111">
        <f t="shared" si="159"/>
        <v>3.8092538645255818</v>
      </c>
      <c r="V333" s="111">
        <f t="shared" si="159"/>
        <v>3.8196091954209543</v>
      </c>
      <c r="W333" s="111">
        <f t="shared" ref="W333:Y333" si="160">IF(W314=0,"",W314/W295)</f>
        <v>3.8535973994560289</v>
      </c>
      <c r="X333" s="111">
        <f t="shared" si="160"/>
        <v>3.8954798419414041</v>
      </c>
      <c r="Y333" s="111">
        <f t="shared" si="160"/>
        <v>3.9426887994866826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0.54119073348917957</v>
      </c>
      <c r="D334" s="124">
        <f t="shared" si="161"/>
        <v>0.54555334417767876</v>
      </c>
      <c r="E334" s="124">
        <f t="shared" si="161"/>
        <v>0.55520267031006343</v>
      </c>
      <c r="F334" s="124">
        <f t="shared" si="161"/>
        <v>0.56257530723216442</v>
      </c>
      <c r="G334" s="124">
        <f t="shared" si="161"/>
        <v>0.57064680873738172</v>
      </c>
      <c r="H334" s="124">
        <f t="shared" si="161"/>
        <v>0.57309069520411138</v>
      </c>
      <c r="I334" s="124">
        <f t="shared" si="161"/>
        <v>0.5809592731879949</v>
      </c>
      <c r="J334" s="124">
        <f t="shared" si="161"/>
        <v>0.59602466671331722</v>
      </c>
      <c r="K334" s="124">
        <f t="shared" si="161"/>
        <v>0.59836701386968716</v>
      </c>
      <c r="L334" s="124">
        <f t="shared" si="161"/>
        <v>0.60822124851075721</v>
      </c>
      <c r="M334" s="124">
        <f t="shared" si="161"/>
        <v>0.62394754106936245</v>
      </c>
      <c r="N334" s="124">
        <f t="shared" si="161"/>
        <v>0.64600836007918372</v>
      </c>
      <c r="O334" s="124">
        <f t="shared" si="161"/>
        <v>0.67431581362673443</v>
      </c>
      <c r="P334" s="124">
        <f t="shared" si="161"/>
        <v>0.70703596921383782</v>
      </c>
      <c r="Q334" s="124">
        <f t="shared" si="161"/>
        <v>0.73615710461725981</v>
      </c>
      <c r="R334" s="124">
        <f t="shared" ref="R334:V334" si="162">IF(R315=0,"",R315/R296)</f>
        <v>0.75420946546430268</v>
      </c>
      <c r="S334" s="124">
        <f t="shared" si="162"/>
        <v>0.77130786248233318</v>
      </c>
      <c r="T334" s="124">
        <f t="shared" si="162"/>
        <v>0.78384441151737183</v>
      </c>
      <c r="U334" s="124">
        <f t="shared" si="162"/>
        <v>0.79357486999456961</v>
      </c>
      <c r="V334" s="124">
        <f t="shared" si="162"/>
        <v>0.80075399055466245</v>
      </c>
      <c r="W334" s="124">
        <f t="shared" ref="W334:Y334" si="163">IF(W315=0,"",W315/W296)</f>
        <v>0.80695975137170828</v>
      </c>
      <c r="X334" s="124">
        <f t="shared" si="163"/>
        <v>0.80875257898927821</v>
      </c>
      <c r="Y334" s="124">
        <f t="shared" si="163"/>
        <v>0.80979330789691772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0.53770848253173154</v>
      </c>
      <c r="D335" s="111">
        <f t="shared" si="164"/>
        <v>0.54433710074419184</v>
      </c>
      <c r="E335" s="111">
        <f t="shared" si="164"/>
        <v>0.55126595634305553</v>
      </c>
      <c r="F335" s="111">
        <f t="shared" si="164"/>
        <v>0.55824819319848129</v>
      </c>
      <c r="G335" s="111">
        <f t="shared" si="164"/>
        <v>0.56550478452741659</v>
      </c>
      <c r="H335" s="111">
        <f t="shared" si="164"/>
        <v>0.57300639280572074</v>
      </c>
      <c r="I335" s="111">
        <f t="shared" si="164"/>
        <v>0.58080511790856493</v>
      </c>
      <c r="J335" s="111">
        <f t="shared" si="164"/>
        <v>0.58911970797026703</v>
      </c>
      <c r="K335" s="111">
        <f t="shared" si="164"/>
        <v>0.59813307627043233</v>
      </c>
      <c r="L335" s="111">
        <f t="shared" si="164"/>
        <v>0.60788868242646599</v>
      </c>
      <c r="M335" s="111">
        <f t="shared" si="164"/>
        <v>0.6229398546962025</v>
      </c>
      <c r="N335" s="111">
        <f t="shared" si="164"/>
        <v>0.64469250019299795</v>
      </c>
      <c r="O335" s="111">
        <f t="shared" si="164"/>
        <v>0.67415007051920806</v>
      </c>
      <c r="P335" s="111">
        <f t="shared" si="164"/>
        <v>0.70840139792731549</v>
      </c>
      <c r="Q335" s="111">
        <f t="shared" si="164"/>
        <v>0.73838927766457552</v>
      </c>
      <c r="R335" s="111">
        <f t="shared" ref="R335:V335" si="165">IF(R316=0,"",R316/R297)</f>
        <v>0.75672006455331475</v>
      </c>
      <c r="S335" s="111">
        <f t="shared" si="165"/>
        <v>0.77233080199477877</v>
      </c>
      <c r="T335" s="111">
        <f t="shared" si="165"/>
        <v>0.78546652155474961</v>
      </c>
      <c r="U335" s="111">
        <f t="shared" si="165"/>
        <v>0.7963605603596221</v>
      </c>
      <c r="V335" s="111">
        <f t="shared" si="165"/>
        <v>0.80521757044348574</v>
      </c>
      <c r="W335" s="111">
        <f t="shared" ref="W335:Y335" si="166">IF(W316=0,"",W316/W297)</f>
        <v>0.8110791911805767</v>
      </c>
      <c r="X335" s="111">
        <f t="shared" si="166"/>
        <v>0.81371912351930276</v>
      </c>
      <c r="Y335" s="111">
        <f t="shared" si="166"/>
        <v>0.81526699016228954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0.71554036508373575</v>
      </c>
      <c r="F336" s="111">
        <f t="shared" si="167"/>
        <v>0.71984228598949063</v>
      </c>
      <c r="G336" s="111">
        <f t="shared" si="167"/>
        <v>0.73248774414264473</v>
      </c>
      <c r="H336" s="111">
        <f t="shared" si="167"/>
        <v>0.72983599722027315</v>
      </c>
      <c r="I336" s="111">
        <f t="shared" si="167"/>
        <v>0.73911268382711259</v>
      </c>
      <c r="J336" s="111">
        <f t="shared" si="167"/>
        <v>0.74917702806309172</v>
      </c>
      <c r="K336" s="111">
        <f t="shared" si="167"/>
        <v>0.75317514911159411</v>
      </c>
      <c r="L336" s="111">
        <f t="shared" si="167"/>
        <v>0.76465407654667783</v>
      </c>
      <c r="M336" s="111">
        <f t="shared" si="167"/>
        <v>0.79474066799145271</v>
      </c>
      <c r="N336" s="111">
        <f t="shared" si="167"/>
        <v>0.81367271028347143</v>
      </c>
      <c r="O336" s="111">
        <f t="shared" si="167"/>
        <v>0.83621070730829405</v>
      </c>
      <c r="P336" s="111" t="str">
        <f t="shared" si="167"/>
        <v/>
      </c>
      <c r="Q336" s="111">
        <f t="shared" si="167"/>
        <v>0.87440978488109777</v>
      </c>
      <c r="R336" s="111">
        <f t="shared" ref="R336:V336" si="168">IF(R317=0,"",R317/R298)</f>
        <v>0.88760401133934452</v>
      </c>
      <c r="S336" s="111">
        <f t="shared" si="168"/>
        <v>0.89290482813110661</v>
      </c>
      <c r="T336" s="111">
        <f t="shared" si="168"/>
        <v>0.8978248746565255</v>
      </c>
      <c r="U336" s="111">
        <f t="shared" si="168"/>
        <v>0.90385402156229488</v>
      </c>
      <c r="V336" s="111">
        <f t="shared" si="168"/>
        <v>0.90358177322407196</v>
      </c>
      <c r="W336" s="111">
        <f t="shared" ref="W336:Y336" si="169">IF(W317=0,"",W317/W298)</f>
        <v>0.91594001902434297</v>
      </c>
      <c r="X336" s="111">
        <f t="shared" si="169"/>
        <v>0.91195174157028758</v>
      </c>
      <c r="Y336" s="111">
        <f t="shared" si="169"/>
        <v>0.92232246134970919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0.55126595634305553</v>
      </c>
      <c r="F337" s="112">
        <f t="shared" si="170"/>
        <v>0.55824819319848129</v>
      </c>
      <c r="G337" s="112">
        <f t="shared" si="170"/>
        <v>0.56550478452741659</v>
      </c>
      <c r="H337" s="112">
        <f t="shared" si="170"/>
        <v>0.57300639280572074</v>
      </c>
      <c r="I337" s="112">
        <f t="shared" si="170"/>
        <v>0.58080511790856482</v>
      </c>
      <c r="J337" s="112">
        <f t="shared" si="170"/>
        <v>0.58911970797026703</v>
      </c>
      <c r="K337" s="112">
        <f t="shared" si="170"/>
        <v>0.59813307627043233</v>
      </c>
      <c r="L337" s="112">
        <f t="shared" si="170"/>
        <v>0.60788868242646599</v>
      </c>
      <c r="M337" s="112">
        <f t="shared" si="170"/>
        <v>0.6229398546962025</v>
      </c>
      <c r="N337" s="112">
        <f t="shared" si="170"/>
        <v>0.64469250019299784</v>
      </c>
      <c r="O337" s="112">
        <f t="shared" si="170"/>
        <v>0.67415007051920806</v>
      </c>
      <c r="P337" s="112" t="str">
        <f t="shared" si="170"/>
        <v/>
      </c>
      <c r="Q337" s="112">
        <f t="shared" si="170"/>
        <v>0.73838927766457541</v>
      </c>
      <c r="R337" s="112">
        <f t="shared" ref="R337:V337" si="171">IF(R318=0,"",R318/R299)</f>
        <v>0.75672006455331486</v>
      </c>
      <c r="S337" s="112">
        <f t="shared" si="171"/>
        <v>0.77233080199477877</v>
      </c>
      <c r="T337" s="112">
        <f t="shared" si="171"/>
        <v>0.78546652155474961</v>
      </c>
      <c r="U337" s="112">
        <f t="shared" si="171"/>
        <v>0.79636056035962222</v>
      </c>
      <c r="V337" s="112">
        <f t="shared" si="171"/>
        <v>0.80521757044348574</v>
      </c>
      <c r="W337" s="112">
        <f t="shared" ref="W337:Y337" si="172">IF(W318=0,"",W318/W299)</f>
        <v>0.8110791911805767</v>
      </c>
      <c r="X337" s="112">
        <f t="shared" si="172"/>
        <v>0.81371912351930276</v>
      </c>
      <c r="Y337" s="112">
        <f t="shared" si="172"/>
        <v>0.81526699016228954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0.60679511286433274</v>
      </c>
      <c r="D339" s="112">
        <f t="shared" si="176"/>
        <v>0.60824036096739409</v>
      </c>
      <c r="E339" s="112">
        <f t="shared" si="176"/>
        <v>0.60982254969743754</v>
      </c>
      <c r="F339" s="112">
        <f t="shared" si="176"/>
        <v>0.61142382829094355</v>
      </c>
      <c r="G339" s="112">
        <f t="shared" si="176"/>
        <v>0.61315228969457358</v>
      </c>
      <c r="H339" s="112" t="str">
        <f t="shared" si="176"/>
        <v/>
      </c>
      <c r="I339" s="112" t="str">
        <f t="shared" si="176"/>
        <v/>
      </c>
      <c r="J339" s="112">
        <f t="shared" si="176"/>
        <v>0.61922407009671532</v>
      </c>
      <c r="K339" s="112" t="str">
        <f t="shared" si="176"/>
        <v/>
      </c>
      <c r="L339" s="112" t="str">
        <f t="shared" si="176"/>
        <v/>
      </c>
      <c r="M339" s="112">
        <f t="shared" si="176"/>
        <v>0.63048187458469584</v>
      </c>
      <c r="N339" s="112">
        <f t="shared" si="176"/>
        <v>0.63984064853367917</v>
      </c>
      <c r="O339" s="112" t="str">
        <f t="shared" si="176"/>
        <v/>
      </c>
      <c r="P339" s="112">
        <f t="shared" si="176"/>
        <v>0.67261802764079981</v>
      </c>
      <c r="Q339" s="112">
        <f t="shared" si="176"/>
        <v>0.69047282931939902</v>
      </c>
      <c r="R339" s="112">
        <f t="shared" ref="R339:V339" si="177">IF(R320=0,"",R320/R301)</f>
        <v>0.70255587629099003</v>
      </c>
      <c r="S339" s="112">
        <f t="shared" si="177"/>
        <v>0.71426226606798171</v>
      </c>
      <c r="T339" s="112">
        <f t="shared" si="177"/>
        <v>0.72587780799853097</v>
      </c>
      <c r="U339" s="112">
        <f t="shared" si="177"/>
        <v>0.73751926991447125</v>
      </c>
      <c r="V339" s="112">
        <f t="shared" si="177"/>
        <v>0.74895565675957299</v>
      </c>
      <c r="W339" s="112">
        <f t="shared" ref="W339:Y339" si="178">IF(W320=0,"",W320/W301)</f>
        <v>0.75940087195440586</v>
      </c>
      <c r="X339" s="112">
        <f t="shared" si="178"/>
        <v>0.77098160574228913</v>
      </c>
      <c r="Y339" s="112">
        <f t="shared" si="178"/>
        <v>0.78178572648792111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0.76193776019779524</v>
      </c>
      <c r="F340" s="113">
        <f t="shared" si="179"/>
        <v>0.76186124805484656</v>
      </c>
      <c r="G340" s="113">
        <f t="shared" si="179"/>
        <v>0.76934541504777654</v>
      </c>
      <c r="H340" s="113" t="str">
        <f t="shared" si="179"/>
        <v/>
      </c>
      <c r="I340" s="113" t="str">
        <f t="shared" si="179"/>
        <v/>
      </c>
      <c r="J340" s="113">
        <f t="shared" si="179"/>
        <v>0.77210504004361047</v>
      </c>
      <c r="K340" s="113" t="str">
        <f t="shared" si="179"/>
        <v/>
      </c>
      <c r="L340" s="113" t="str">
        <f t="shared" si="179"/>
        <v/>
      </c>
      <c r="M340" s="113">
        <f t="shared" si="179"/>
        <v>0.79984961397485388</v>
      </c>
      <c r="N340" s="113">
        <f t="shared" si="179"/>
        <v>0.8104506409181591</v>
      </c>
      <c r="O340" s="113" t="str">
        <f t="shared" si="179"/>
        <v/>
      </c>
      <c r="P340" s="113">
        <f t="shared" si="179"/>
        <v>0.8260853563764019</v>
      </c>
      <c r="Q340" s="113">
        <f t="shared" si="179"/>
        <v>0.84617474921351898</v>
      </c>
      <c r="R340" s="113">
        <f t="shared" ref="R340:V340" si="180">IF(R321=0,"",R321/R302)</f>
        <v>0.85713513343758452</v>
      </c>
      <c r="S340" s="113">
        <f t="shared" si="180"/>
        <v>0.86004568178573382</v>
      </c>
      <c r="T340" s="113">
        <f t="shared" si="180"/>
        <v>0.86404518287139087</v>
      </c>
      <c r="U340" s="113">
        <f t="shared" si="180"/>
        <v>0.87104876588814917</v>
      </c>
      <c r="V340" s="113">
        <f t="shared" si="180"/>
        <v>0.8711733520851549</v>
      </c>
      <c r="W340" s="113">
        <f t="shared" ref="W340:Y340" si="181">IF(W321=0,"",W321/W302)</f>
        <v>0.88913071534223409</v>
      </c>
      <c r="X340" s="113">
        <f t="shared" si="181"/>
        <v>0.888586344322568</v>
      </c>
      <c r="Y340" s="113">
        <f t="shared" si="181"/>
        <v>0.90613243434527169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0.60982254969743754</v>
      </c>
      <c r="F341" s="111">
        <f t="shared" si="182"/>
        <v>0.61142382829094355</v>
      </c>
      <c r="G341" s="111">
        <f t="shared" si="182"/>
        <v>0.61315228969457358</v>
      </c>
      <c r="H341" s="111" t="str">
        <f t="shared" si="182"/>
        <v/>
      </c>
      <c r="I341" s="111" t="str">
        <f t="shared" si="182"/>
        <v/>
      </c>
      <c r="J341" s="111">
        <f t="shared" si="182"/>
        <v>0.61922407009671532</v>
      </c>
      <c r="K341" s="111" t="str">
        <f t="shared" si="182"/>
        <v/>
      </c>
      <c r="L341" s="111" t="str">
        <f t="shared" si="182"/>
        <v/>
      </c>
      <c r="M341" s="111">
        <f t="shared" si="182"/>
        <v>0.63048187458469584</v>
      </c>
      <c r="N341" s="111">
        <f t="shared" si="182"/>
        <v>0.63984064853367917</v>
      </c>
      <c r="O341" s="111" t="str">
        <f t="shared" si="182"/>
        <v/>
      </c>
      <c r="P341" s="111">
        <f t="shared" si="182"/>
        <v>0.67261802764079981</v>
      </c>
      <c r="Q341" s="111">
        <f t="shared" si="182"/>
        <v>0.69047282931939913</v>
      </c>
      <c r="R341" s="111">
        <f t="shared" ref="R341:V341" si="183">IF(R322=0,"",R322/R303)</f>
        <v>0.70255587629099003</v>
      </c>
      <c r="S341" s="111">
        <f t="shared" si="183"/>
        <v>0.71426226606798171</v>
      </c>
      <c r="T341" s="111">
        <f t="shared" si="183"/>
        <v>0.72587780799853108</v>
      </c>
      <c r="U341" s="111">
        <f t="shared" si="183"/>
        <v>0.73751926991447125</v>
      </c>
      <c r="V341" s="111">
        <f t="shared" si="183"/>
        <v>0.74895565675957299</v>
      </c>
      <c r="W341" s="111">
        <f t="shared" ref="W341:Y341" si="184">IF(W322=0,"",W322/W303)</f>
        <v>0.75940087195440598</v>
      </c>
      <c r="X341" s="111">
        <f t="shared" si="184"/>
        <v>0.77098160574228913</v>
      </c>
      <c r="Y341" s="111">
        <f t="shared" si="184"/>
        <v>0.78178572648792111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 t="str">
        <f t="shared" si="185"/>
        <v/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 t="str">
        <f t="shared" si="185"/>
        <v/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0.58520890694532346</v>
      </c>
      <c r="D343" s="124">
        <f t="shared" si="188"/>
        <v>0.5721583030450339</v>
      </c>
      <c r="E343" s="124">
        <f t="shared" si="188"/>
        <v>0.57735146054592867</v>
      </c>
      <c r="F343" s="124">
        <f t="shared" si="188"/>
        <v>0.57910468371087265</v>
      </c>
      <c r="G343" s="124">
        <f t="shared" si="188"/>
        <v>0.58608279674388564</v>
      </c>
      <c r="H343" s="124">
        <f t="shared" si="188"/>
        <v>0.57495470605214327</v>
      </c>
      <c r="I343" s="124">
        <f t="shared" si="188"/>
        <v>0.57870888524294228</v>
      </c>
      <c r="J343" s="124">
        <f t="shared" si="188"/>
        <v>0.59446734595458139</v>
      </c>
      <c r="K343" s="124">
        <f t="shared" si="188"/>
        <v>0.58196288003097707</v>
      </c>
      <c r="L343" s="124">
        <f t="shared" si="188"/>
        <v>0.59266183608987755</v>
      </c>
      <c r="M343" s="124">
        <f t="shared" si="188"/>
        <v>0.57880585377767746</v>
      </c>
      <c r="N343" s="124">
        <f t="shared" si="188"/>
        <v>0.58974428819540214</v>
      </c>
      <c r="O343" s="124">
        <f t="shared" si="188"/>
        <v>0.59635369930081139</v>
      </c>
      <c r="P343" s="124">
        <f t="shared" si="188"/>
        <v>0.58187925437063648</v>
      </c>
      <c r="Q343" s="124">
        <f t="shared" si="188"/>
        <v>0.58057845146777365</v>
      </c>
      <c r="R343" s="124">
        <f t="shared" ref="R343:V343" si="189">IF(R324=0,"",R324/R305)</f>
        <v>0.58661634455784128</v>
      </c>
      <c r="S343" s="124">
        <f t="shared" si="189"/>
        <v>0.59497011639486241</v>
      </c>
      <c r="T343" s="124">
        <f t="shared" si="189"/>
        <v>0.60520649354837008</v>
      </c>
      <c r="U343" s="124">
        <f t="shared" si="189"/>
        <v>0.615831965906111</v>
      </c>
      <c r="V343" s="124">
        <f t="shared" si="189"/>
        <v>0.6297958859854732</v>
      </c>
      <c r="W343" s="124">
        <f t="shared" ref="W343:Y343" si="190">IF(W324=0,"",W324/W305)</f>
        <v>0.63921565911904354</v>
      </c>
      <c r="X343" s="124">
        <f t="shared" si="190"/>
        <v>0.65112630011436179</v>
      </c>
      <c r="Y343" s="124">
        <f t="shared" si="190"/>
        <v>0.66788407224310964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0.56922503992990703</v>
      </c>
      <c r="D344" s="111">
        <f t="shared" si="191"/>
        <v>0.56991181735820351</v>
      </c>
      <c r="E344" s="111">
        <f t="shared" si="191"/>
        <v>0.57059865665045006</v>
      </c>
      <c r="F344" s="111">
        <f t="shared" si="191"/>
        <v>0.57128550437868963</v>
      </c>
      <c r="G344" s="111">
        <f t="shared" si="191"/>
        <v>0.57197240907998836</v>
      </c>
      <c r="H344" s="111">
        <f t="shared" si="191"/>
        <v>0.57265936481402724</v>
      </c>
      <c r="I344" s="111">
        <f t="shared" si="191"/>
        <v>0.57334638354034062</v>
      </c>
      <c r="J344" s="111">
        <f t="shared" si="191"/>
        <v>0.57403351425292026</v>
      </c>
      <c r="K344" s="111">
        <f t="shared" si="191"/>
        <v>0.57472079860954584</v>
      </c>
      <c r="L344" s="111">
        <f t="shared" si="191"/>
        <v>0.57540824775538035</v>
      </c>
      <c r="M344" s="111">
        <f t="shared" si="191"/>
        <v>0.57593032614633821</v>
      </c>
      <c r="N344" s="111">
        <f t="shared" si="191"/>
        <v>0.57622214340916722</v>
      </c>
      <c r="O344" s="111">
        <f t="shared" si="191"/>
        <v>0.57639655492148778</v>
      </c>
      <c r="P344" s="111">
        <f t="shared" si="191"/>
        <v>0.57688322141424386</v>
      </c>
      <c r="Q344" s="111">
        <f t="shared" si="191"/>
        <v>0.57886406772724275</v>
      </c>
      <c r="R344" s="111">
        <f t="shared" ref="R344:V344" si="192">IF(R325=0,"",R325/R306)</f>
        <v>0.58406725774604129</v>
      </c>
      <c r="S344" s="111">
        <f t="shared" si="192"/>
        <v>0.59140695183350434</v>
      </c>
      <c r="T344" s="111">
        <f t="shared" si="192"/>
        <v>0.59946003535345993</v>
      </c>
      <c r="U344" s="111">
        <f t="shared" si="192"/>
        <v>0.60680339366975544</v>
      </c>
      <c r="V344" s="111">
        <f t="shared" si="192"/>
        <v>0.61201391214622858</v>
      </c>
      <c r="W344" s="111">
        <f t="shared" ref="W344:Y344" si="193">IF(W325=0,"",W325/W306)</f>
        <v>0.61451812688647878</v>
      </c>
      <c r="X344" s="111">
        <f t="shared" si="193"/>
        <v>0.61492442406253034</v>
      </c>
      <c r="Y344" s="111">
        <f t="shared" si="193"/>
        <v>0.61496505378013555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0.74046507070783563</v>
      </c>
      <c r="D345" s="45">
        <f t="shared" si="194"/>
        <v>0.74177191321006608</v>
      </c>
      <c r="E345" s="45">
        <f t="shared" si="194"/>
        <v>0.7431403736385892</v>
      </c>
      <c r="F345" s="45">
        <f t="shared" si="194"/>
        <v>0.74451723651160695</v>
      </c>
      <c r="G345" s="45">
        <f t="shared" si="194"/>
        <v>0.74595084587043292</v>
      </c>
      <c r="H345" s="45">
        <f t="shared" si="194"/>
        <v>0.74743528501986434</v>
      </c>
      <c r="I345" s="45">
        <f t="shared" si="194"/>
        <v>0.74898246593309348</v>
      </c>
      <c r="J345" s="45">
        <f t="shared" si="194"/>
        <v>0.7506411877597412</v>
      </c>
      <c r="K345" s="45">
        <f t="shared" si="194"/>
        <v>0.75245294261268791</v>
      </c>
      <c r="L345" s="45">
        <f t="shared" si="194"/>
        <v>0.75442883133321947</v>
      </c>
      <c r="M345" s="45">
        <f t="shared" si="194"/>
        <v>0.75725391557630861</v>
      </c>
      <c r="N345" s="45">
        <f t="shared" si="194"/>
        <v>0.76112322588400794</v>
      </c>
      <c r="O345" s="45">
        <f t="shared" si="194"/>
        <v>0.76649924533500591</v>
      </c>
      <c r="P345" s="45">
        <f t="shared" si="194"/>
        <v>0.77360880765834517</v>
      </c>
      <c r="Q345" s="45">
        <f t="shared" si="194"/>
        <v>0.78280865064904148</v>
      </c>
      <c r="R345" s="45">
        <f t="shared" ref="R345:V345" si="195">IF(R326=0,"",R326/R307)</f>
        <v>0.79532743742705792</v>
      </c>
      <c r="S345" s="45">
        <f t="shared" si="195"/>
        <v>0.81099252632644825</v>
      </c>
      <c r="T345" s="45">
        <f t="shared" si="195"/>
        <v>0.82785685476027038</v>
      </c>
      <c r="U345" s="45">
        <f t="shared" si="195"/>
        <v>0.8439733601416286</v>
      </c>
      <c r="V345" s="45">
        <f t="shared" si="195"/>
        <v>0.85739497988360514</v>
      </c>
      <c r="W345" s="45">
        <f t="shared" ref="W345:Y345" si="196">IF(W326=0,"",W326/W307)</f>
        <v>0.8674452155880098</v>
      </c>
      <c r="X345" s="45">
        <f t="shared" si="196"/>
        <v>0.87505603448528346</v>
      </c>
      <c r="Y345" s="45">
        <f t="shared" si="196"/>
        <v>0.88180527690395161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181.59505694070722</v>
      </c>
      <c r="D347" s="117">
        <f t="shared" si="197"/>
        <v>163.6045514855017</v>
      </c>
      <c r="E347" s="117">
        <f t="shared" si="197"/>
        <v>200.18772001204798</v>
      </c>
      <c r="F347" s="117">
        <f t="shared" si="197"/>
        <v>171.01526435823652</v>
      </c>
      <c r="G347" s="117">
        <f t="shared" si="197"/>
        <v>149.95024774886969</v>
      </c>
      <c r="H347" s="117">
        <f t="shared" si="197"/>
        <v>78.430305691497836</v>
      </c>
      <c r="I347" s="117">
        <f t="shared" si="197"/>
        <v>68.278694915162447</v>
      </c>
      <c r="J347" s="117">
        <f t="shared" si="197"/>
        <v>153.19222783058447</v>
      </c>
      <c r="K347" s="117">
        <f t="shared" si="197"/>
        <v>109.1988144863699</v>
      </c>
      <c r="L347" s="117">
        <f t="shared" si="197"/>
        <v>149.70045100011953</v>
      </c>
      <c r="M347" s="117">
        <f t="shared" si="197"/>
        <v>118.25926134339409</v>
      </c>
      <c r="N347" s="117">
        <f t="shared" si="197"/>
        <v>146.40361853113117</v>
      </c>
      <c r="O347" s="117">
        <f t="shared" si="197"/>
        <v>118.07980236668045</v>
      </c>
      <c r="P347" s="117">
        <f t="shared" si="197"/>
        <v>69.920894231484127</v>
      </c>
      <c r="Q347" s="117">
        <f t="shared" si="197"/>
        <v>143.21570535097368</v>
      </c>
      <c r="R347" s="117">
        <f t="shared" ref="R347:V347" si="198">R348+R351+R353+R362</f>
        <v>164.72240156464193</v>
      </c>
      <c r="S347" s="117">
        <f t="shared" si="198"/>
        <v>125.55865537587955</v>
      </c>
      <c r="T347" s="117">
        <f t="shared" si="198"/>
        <v>94.031979816032035</v>
      </c>
      <c r="U347" s="117">
        <f t="shared" si="198"/>
        <v>87.547698849659383</v>
      </c>
      <c r="V347" s="117">
        <f t="shared" si="198"/>
        <v>67.291630149339682</v>
      </c>
      <c r="W347" s="117">
        <f t="shared" ref="W347:Y347" si="199">W348+W351+W353+W362</f>
        <v>72.743817772165499</v>
      </c>
      <c r="X347" s="117">
        <f t="shared" si="199"/>
        <v>19.382448596657731</v>
      </c>
      <c r="Y347" s="117">
        <f t="shared" si="199"/>
        <v>47.334238815842951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154.5543246684569</v>
      </c>
      <c r="D348" s="122">
        <f t="shared" si="200"/>
        <v>137.09837108215658</v>
      </c>
      <c r="E348" s="122">
        <f t="shared" si="200"/>
        <v>168.22402630635514</v>
      </c>
      <c r="F348" s="122">
        <f t="shared" si="200"/>
        <v>144.04169447227292</v>
      </c>
      <c r="G348" s="122">
        <f t="shared" si="200"/>
        <v>125.37869550567748</v>
      </c>
      <c r="H348" s="122">
        <f t="shared" si="200"/>
        <v>64.581702380435459</v>
      </c>
      <c r="I348" s="122">
        <f t="shared" si="200"/>
        <v>56.354062868088775</v>
      </c>
      <c r="J348" s="122">
        <f t="shared" si="200"/>
        <v>129.65688977203291</v>
      </c>
      <c r="K348" s="122">
        <f t="shared" si="200"/>
        <v>90.717020866490273</v>
      </c>
      <c r="L348" s="122">
        <f t="shared" si="200"/>
        <v>126.79544747871651</v>
      </c>
      <c r="M348" s="122">
        <f t="shared" si="200"/>
        <v>100.14163313913696</v>
      </c>
      <c r="N348" s="122">
        <f t="shared" si="200"/>
        <v>125.20998792934897</v>
      </c>
      <c r="O348" s="122">
        <f t="shared" si="200"/>
        <v>99.816119595955641</v>
      </c>
      <c r="P348" s="122">
        <f t="shared" si="200"/>
        <v>57.865570792177287</v>
      </c>
      <c r="Q348" s="122">
        <f t="shared" si="200"/>
        <v>116.97951586360922</v>
      </c>
      <c r="R348" s="122">
        <f t="shared" ref="R348:V348" si="201">SUM(R349:R350)</f>
        <v>133.90341162811347</v>
      </c>
      <c r="S348" s="122">
        <f t="shared" si="201"/>
        <v>100.33440629773909</v>
      </c>
      <c r="T348" s="122">
        <f t="shared" si="201"/>
        <v>74.648775797674872</v>
      </c>
      <c r="U348" s="122">
        <f t="shared" si="201"/>
        <v>69.139107628924705</v>
      </c>
      <c r="V348" s="122">
        <f t="shared" si="201"/>
        <v>52.41639528318585</v>
      </c>
      <c r="W348" s="122">
        <f t="shared" ref="W348:Y348" si="202">SUM(W349:W350)</f>
        <v>55.650189402580992</v>
      </c>
      <c r="X348" s="122">
        <f t="shared" si="202"/>
        <v>14.648851478225286</v>
      </c>
      <c r="Y348" s="122">
        <f t="shared" si="202"/>
        <v>32.894776747474474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154.5543246684569</v>
      </c>
      <c r="D349" s="98">
        <v>137.09837108215658</v>
      </c>
      <c r="E349" s="98">
        <v>168.22402630635514</v>
      </c>
      <c r="F349" s="98">
        <v>144.04169447227292</v>
      </c>
      <c r="G349" s="98">
        <v>125.37869550567748</v>
      </c>
      <c r="H349" s="98">
        <v>64.581702380435459</v>
      </c>
      <c r="I349" s="98">
        <v>56.354062868088775</v>
      </c>
      <c r="J349" s="98">
        <v>129.65688977203291</v>
      </c>
      <c r="K349" s="98">
        <v>90.717020866490273</v>
      </c>
      <c r="L349" s="98">
        <v>126.79544747871651</v>
      </c>
      <c r="M349" s="98">
        <v>100.14163313913696</v>
      </c>
      <c r="N349" s="98">
        <v>125.20998792934897</v>
      </c>
      <c r="O349" s="98">
        <v>99.816119595955641</v>
      </c>
      <c r="P349" s="98">
        <v>57.865570792177287</v>
      </c>
      <c r="Q349" s="98">
        <v>116.97951586360922</v>
      </c>
      <c r="R349" s="98">
        <v>133.90341162811347</v>
      </c>
      <c r="S349" s="98">
        <v>100.33440629773909</v>
      </c>
      <c r="T349" s="98">
        <v>74.648775797674872</v>
      </c>
      <c r="U349" s="98">
        <v>69.139107628924705</v>
      </c>
      <c r="V349" s="98">
        <v>52.41639528318585</v>
      </c>
      <c r="W349" s="98">
        <v>55.650189402580992</v>
      </c>
      <c r="X349" s="98">
        <v>14.648851478225286</v>
      </c>
      <c r="Y349" s="98">
        <v>32.894776747474474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19.002932520170482</v>
      </c>
      <c r="D353" s="122">
        <v>18.190756836260093</v>
      </c>
      <c r="E353" s="122">
        <v>21.77919662524117</v>
      </c>
      <c r="F353" s="122">
        <v>18.054106073319904</v>
      </c>
      <c r="G353" s="122">
        <v>16.591784280476151</v>
      </c>
      <c r="H353" s="122">
        <v>9.1747120088267948</v>
      </c>
      <c r="I353" s="122">
        <v>8.1330141599194032</v>
      </c>
      <c r="J353" s="122">
        <v>15.220119045133874</v>
      </c>
      <c r="K353" s="122">
        <v>11.896631581771492</v>
      </c>
      <c r="L353" s="122">
        <v>14.921644944995634</v>
      </c>
      <c r="M353" s="122">
        <v>11.156215413925837</v>
      </c>
      <c r="N353" s="122">
        <v>12.351646577218325</v>
      </c>
      <c r="O353" s="122">
        <v>11.183891416744274</v>
      </c>
      <c r="P353" s="122">
        <v>7.1335543165909163</v>
      </c>
      <c r="Q353" s="122">
        <v>14.792219672758405</v>
      </c>
      <c r="R353" s="122">
        <v>17.48423131403603</v>
      </c>
      <c r="S353" s="122">
        <v>14.984644096318595</v>
      </c>
      <c r="T353" s="122">
        <v>11.643373568179374</v>
      </c>
      <c r="U353" s="122">
        <v>11.075404687759333</v>
      </c>
      <c r="V353" s="122">
        <v>8.8784907942503342</v>
      </c>
      <c r="W353" s="122">
        <v>9.3453280661637947</v>
      </c>
      <c r="X353" s="122">
        <v>2.5626352559731167</v>
      </c>
      <c r="Y353" s="122">
        <v>6.9445667347843356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19.002932520170482</v>
      </c>
      <c r="D354" s="98">
        <v>18.190756836260093</v>
      </c>
      <c r="E354" s="98">
        <v>21.758485223105037</v>
      </c>
      <c r="F354" s="98">
        <v>18.051915874817304</v>
      </c>
      <c r="G354" s="98">
        <v>16.588015240878608</v>
      </c>
      <c r="H354" s="98">
        <v>9.1715909914566502</v>
      </c>
      <c r="I354" s="98">
        <v>8.1280835006648857</v>
      </c>
      <c r="J354" s="98">
        <v>15.210617604695045</v>
      </c>
      <c r="K354" s="98">
        <v>11.885600096634281</v>
      </c>
      <c r="L354" s="98">
        <v>14.902629334963221</v>
      </c>
      <c r="M354" s="98">
        <v>11.150655055570507</v>
      </c>
      <c r="N354" s="98">
        <v>12.343876100352842</v>
      </c>
      <c r="O354" s="98">
        <v>11.17813914077257</v>
      </c>
      <c r="P354" s="98">
        <v>7.1335543165909163</v>
      </c>
      <c r="Q354" s="98">
        <v>14.787101479990227</v>
      </c>
      <c r="R354" s="98">
        <v>17.471641366722466</v>
      </c>
      <c r="S354" s="98">
        <v>14.979540156237848</v>
      </c>
      <c r="T354" s="98">
        <v>11.639177526735379</v>
      </c>
      <c r="U354" s="98">
        <v>11.071893483833215</v>
      </c>
      <c r="V354" s="98">
        <v>8.8735977574933855</v>
      </c>
      <c r="W354" s="98">
        <v>9.3325687670032185</v>
      </c>
      <c r="X354" s="98">
        <v>2.56130054664367</v>
      </c>
      <c r="Y354" s="98">
        <v>6.9303321011143222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0</v>
      </c>
      <c r="D355" s="98">
        <v>0</v>
      </c>
      <c r="E355" s="98">
        <v>2.0711402136131121E-2</v>
      </c>
      <c r="F355" s="98">
        <v>2.1901985025991502E-3</v>
      </c>
      <c r="G355" s="98">
        <v>3.7690395975422107E-3</v>
      </c>
      <c r="H355" s="98">
        <v>3.1210173701440714E-3</v>
      </c>
      <c r="I355" s="98">
        <v>4.930659254518373E-3</v>
      </c>
      <c r="J355" s="98">
        <v>9.501440438828862E-3</v>
      </c>
      <c r="K355" s="98">
        <v>1.1031485137211753E-2</v>
      </c>
      <c r="L355" s="98">
        <v>1.9015610032413661E-2</v>
      </c>
      <c r="M355" s="98">
        <v>5.5603583553303221E-3</v>
      </c>
      <c r="N355" s="98">
        <v>7.7704768654832702E-3</v>
      </c>
      <c r="O355" s="98">
        <v>5.7522759717037776E-3</v>
      </c>
      <c r="P355" s="98">
        <v>0</v>
      </c>
      <c r="Q355" s="98">
        <v>5.1181927681772967E-3</v>
      </c>
      <c r="R355" s="98">
        <v>1.2589947313565761E-2</v>
      </c>
      <c r="S355" s="98">
        <v>5.1039400807479096E-3</v>
      </c>
      <c r="T355" s="98">
        <v>4.1960414439959253E-3</v>
      </c>
      <c r="U355" s="98">
        <v>3.5112039261185795E-3</v>
      </c>
      <c r="V355" s="98">
        <v>4.8930367569481404E-3</v>
      </c>
      <c r="W355" s="98">
        <v>1.2759299160577043E-2</v>
      </c>
      <c r="X355" s="98">
        <v>1.3347093294465641E-3</v>
      </c>
      <c r="Y355" s="98">
        <v>1.4234633670013123E-2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0</v>
      </c>
      <c r="D356" s="101">
        <v>0</v>
      </c>
      <c r="E356" s="101">
        <v>2.0711402136131121E-2</v>
      </c>
      <c r="F356" s="101">
        <v>2.1901985025991502E-3</v>
      </c>
      <c r="G356" s="101">
        <v>3.7690395975422107E-3</v>
      </c>
      <c r="H356" s="101">
        <v>3.1210173701440714E-3</v>
      </c>
      <c r="I356" s="101">
        <v>4.930659254518373E-3</v>
      </c>
      <c r="J356" s="101">
        <v>9.501440438828862E-3</v>
      </c>
      <c r="K356" s="101">
        <v>1.1031485137211753E-2</v>
      </c>
      <c r="L356" s="101">
        <v>1.9015610032413661E-2</v>
      </c>
      <c r="M356" s="101">
        <v>5.5603583553303221E-3</v>
      </c>
      <c r="N356" s="101">
        <v>7.7704768654832702E-3</v>
      </c>
      <c r="O356" s="101">
        <v>5.7522759717037776E-3</v>
      </c>
      <c r="P356" s="101">
        <v>0</v>
      </c>
      <c r="Q356" s="101">
        <v>5.1181927681772967E-3</v>
      </c>
      <c r="R356" s="101">
        <v>1.2589947313565761E-2</v>
      </c>
      <c r="S356" s="101">
        <v>5.1039400807479096E-3</v>
      </c>
      <c r="T356" s="101">
        <v>4.1960414439959253E-3</v>
      </c>
      <c r="U356" s="101">
        <v>3.5112039261185795E-3</v>
      </c>
      <c r="V356" s="101">
        <v>4.8930367569481404E-3</v>
      </c>
      <c r="W356" s="101">
        <v>1.2759299160577043E-2</v>
      </c>
      <c r="X356" s="101">
        <v>1.3347093294465641E-3</v>
      </c>
      <c r="Y356" s="101">
        <v>1.4234633670013123E-2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8.0377997520798488</v>
      </c>
      <c r="D362" s="122">
        <v>8.3154235670850074</v>
      </c>
      <c r="E362" s="122">
        <v>10.184497080451658</v>
      </c>
      <c r="F362" s="122">
        <v>8.9194638126437056</v>
      </c>
      <c r="G362" s="122">
        <v>7.9797679627160356</v>
      </c>
      <c r="H362" s="122">
        <v>4.6738913022355808</v>
      </c>
      <c r="I362" s="122">
        <v>3.7916178871542803</v>
      </c>
      <c r="J362" s="122">
        <v>8.3152190134176713</v>
      </c>
      <c r="K362" s="122">
        <v>6.5851620381081375</v>
      </c>
      <c r="L362" s="122">
        <v>7.9833585764074062</v>
      </c>
      <c r="M362" s="122">
        <v>6.9614127903312992</v>
      </c>
      <c r="N362" s="122">
        <v>8.8419840245638817</v>
      </c>
      <c r="O362" s="122">
        <v>7.0797913539805366</v>
      </c>
      <c r="P362" s="122">
        <v>4.9217691227159301</v>
      </c>
      <c r="Q362" s="122">
        <v>11.443969814606046</v>
      </c>
      <c r="R362" s="122">
        <v>13.334758622492414</v>
      </c>
      <c r="S362" s="122">
        <v>10.239604981821875</v>
      </c>
      <c r="T362" s="122">
        <v>7.7398304501777888</v>
      </c>
      <c r="U362" s="122">
        <v>7.3331865329753478</v>
      </c>
      <c r="V362" s="122">
        <v>5.9967440719034943</v>
      </c>
      <c r="W362" s="122">
        <v>7.748300303420705</v>
      </c>
      <c r="X362" s="122">
        <v>2.1709618624593308</v>
      </c>
      <c r="Y362" s="122">
        <v>7.4948953335841386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8.0377997520798488</v>
      </c>
      <c r="D363" s="98">
        <v>8.3154235670850074</v>
      </c>
      <c r="E363" s="98">
        <v>10.184497080451658</v>
      </c>
      <c r="F363" s="98">
        <v>8.9194638126437056</v>
      </c>
      <c r="G363" s="98">
        <v>7.9797679627160356</v>
      </c>
      <c r="H363" s="98">
        <v>4.6738913022355808</v>
      </c>
      <c r="I363" s="98">
        <v>3.7916178871542803</v>
      </c>
      <c r="J363" s="98">
        <v>8.3152190134176713</v>
      </c>
      <c r="K363" s="98">
        <v>6.5851620381081375</v>
      </c>
      <c r="L363" s="98">
        <v>7.9833585764074062</v>
      </c>
      <c r="M363" s="98">
        <v>6.9614127903312992</v>
      </c>
      <c r="N363" s="98">
        <v>8.8419840245638817</v>
      </c>
      <c r="O363" s="98">
        <v>7.0797913539805366</v>
      </c>
      <c r="P363" s="98">
        <v>4.9217691227159301</v>
      </c>
      <c r="Q363" s="98">
        <v>11.443969814606046</v>
      </c>
      <c r="R363" s="98">
        <v>13.334758622492414</v>
      </c>
      <c r="S363" s="98">
        <v>10.239604981821875</v>
      </c>
      <c r="T363" s="98">
        <v>7.7398304501777888</v>
      </c>
      <c r="U363" s="98">
        <v>7.3331865329753478</v>
      </c>
      <c r="V363" s="98">
        <v>5.9967440719034943</v>
      </c>
      <c r="W363" s="98">
        <v>7.748300303420705</v>
      </c>
      <c r="X363" s="98">
        <v>2.1709618624593308</v>
      </c>
      <c r="Y363" s="98">
        <v>7.4948953335841386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21346.146503034055</v>
      </c>
      <c r="D366" s="117">
        <f t="shared" si="204"/>
        <v>19571.862872656329</v>
      </c>
      <c r="E366" s="117">
        <f t="shared" si="204"/>
        <v>20272.690360235185</v>
      </c>
      <c r="F366" s="117">
        <f t="shared" si="204"/>
        <v>19472.174289621453</v>
      </c>
      <c r="G366" s="117">
        <f t="shared" si="204"/>
        <v>18932.574443024245</v>
      </c>
      <c r="H366" s="117">
        <f t="shared" si="204"/>
        <v>19152.841308644962</v>
      </c>
      <c r="I366" s="117">
        <f t="shared" si="204"/>
        <v>17612.673130218282</v>
      </c>
      <c r="J366" s="117">
        <f t="shared" si="204"/>
        <v>17467.447452840574</v>
      </c>
      <c r="K366" s="117">
        <f t="shared" si="204"/>
        <v>17877.382063477278</v>
      </c>
      <c r="L366" s="117">
        <f t="shared" si="204"/>
        <v>20645.995694168232</v>
      </c>
      <c r="M366" s="117">
        <f t="shared" si="204"/>
        <v>17595.483090805188</v>
      </c>
      <c r="N366" s="117">
        <f t="shared" si="204"/>
        <v>17496.475588479148</v>
      </c>
      <c r="O366" s="117">
        <f t="shared" si="204"/>
        <v>17121.497625563155</v>
      </c>
      <c r="P366" s="117">
        <f t="shared" si="204"/>
        <v>13073.748738737127</v>
      </c>
      <c r="Q366" s="117">
        <f t="shared" si="204"/>
        <v>13151.967893278386</v>
      </c>
      <c r="R366" s="117">
        <f t="shared" ref="R366:V366" si="205">R367+R370+R372+R381</f>
        <v>13744.950710117831</v>
      </c>
      <c r="S366" s="117">
        <f t="shared" si="205"/>
        <v>13221.339550396428</v>
      </c>
      <c r="T366" s="117">
        <f t="shared" si="205"/>
        <v>11985.059511831247</v>
      </c>
      <c r="U366" s="117">
        <f t="shared" si="205"/>
        <v>11013.082702527374</v>
      </c>
      <c r="V366" s="117">
        <f t="shared" si="205"/>
        <v>10834.206278921849</v>
      </c>
      <c r="W366" s="117">
        <f t="shared" ref="W366:Y366" si="206">W367+W370+W372+W381</f>
        <v>10664.932939418144</v>
      </c>
      <c r="X366" s="117">
        <f t="shared" si="206"/>
        <v>7345.8845361336826</v>
      </c>
      <c r="Y366" s="117">
        <f t="shared" si="206"/>
        <v>5248.4118047555894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18015.842277974294</v>
      </c>
      <c r="D367" s="122">
        <f t="shared" si="207"/>
        <v>16382.601046170503</v>
      </c>
      <c r="E367" s="122">
        <f t="shared" si="207"/>
        <v>16929.182029740216</v>
      </c>
      <c r="F367" s="122">
        <f t="shared" si="207"/>
        <v>16241.081176881615</v>
      </c>
      <c r="G367" s="122">
        <f t="shared" si="207"/>
        <v>15585.940641701212</v>
      </c>
      <c r="H367" s="122">
        <f t="shared" si="207"/>
        <v>15783.246377615809</v>
      </c>
      <c r="I367" s="122">
        <f t="shared" si="207"/>
        <v>14532.776951885498</v>
      </c>
      <c r="J367" s="122">
        <f t="shared" si="207"/>
        <v>14415.224770496567</v>
      </c>
      <c r="K367" s="122">
        <f t="shared" si="207"/>
        <v>14834.319602964535</v>
      </c>
      <c r="L367" s="122">
        <f t="shared" si="207"/>
        <v>17409.988783444613</v>
      </c>
      <c r="M367" s="122">
        <f t="shared" si="207"/>
        <v>14856.704348242269</v>
      </c>
      <c r="N367" s="122">
        <f t="shared" si="207"/>
        <v>14731.465830099847</v>
      </c>
      <c r="O367" s="122">
        <f t="shared" si="207"/>
        <v>14389.317411318874</v>
      </c>
      <c r="P367" s="122">
        <f t="shared" si="207"/>
        <v>10733.349338049711</v>
      </c>
      <c r="Q367" s="122">
        <f t="shared" si="207"/>
        <v>10664.263955894168</v>
      </c>
      <c r="R367" s="122">
        <f t="shared" ref="R367:V367" si="208">SUM(R368:R369)</f>
        <v>11080.948681355585</v>
      </c>
      <c r="S367" s="122">
        <f t="shared" si="208"/>
        <v>10522.083522814883</v>
      </c>
      <c r="T367" s="122">
        <f t="shared" si="208"/>
        <v>9447.7353303797117</v>
      </c>
      <c r="U367" s="122">
        <f t="shared" si="208"/>
        <v>8599.9919935272537</v>
      </c>
      <c r="V367" s="122">
        <f t="shared" si="208"/>
        <v>8265.111345284482</v>
      </c>
      <c r="W367" s="122">
        <f t="shared" ref="W367:Y367" si="209">SUM(W368:W369)</f>
        <v>7946.2658885855535</v>
      </c>
      <c r="X367" s="122">
        <f t="shared" si="209"/>
        <v>5213.7006925300775</v>
      </c>
      <c r="Y367" s="122">
        <f t="shared" si="209"/>
        <v>3236.773142374655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17824.380634284971</v>
      </c>
      <c r="D368" s="98">
        <v>16212.634781770135</v>
      </c>
      <c r="E368" s="98">
        <v>16753.633522015956</v>
      </c>
      <c r="F368" s="98">
        <v>16074.712679527611</v>
      </c>
      <c r="G368" s="98">
        <v>15427.672564543109</v>
      </c>
      <c r="H368" s="98">
        <v>15622.390915511804</v>
      </c>
      <c r="I368" s="98">
        <v>14389.220495805903</v>
      </c>
      <c r="J368" s="98">
        <v>14272.852784820025</v>
      </c>
      <c r="K368" s="98">
        <v>14686.866003657593</v>
      </c>
      <c r="L368" s="98">
        <v>17231.358768699174</v>
      </c>
      <c r="M368" s="98">
        <v>14708.814541103273</v>
      </c>
      <c r="N368" s="98">
        <v>14577.338174457091</v>
      </c>
      <c r="O368" s="98">
        <v>14230.430297089792</v>
      </c>
      <c r="P368" s="98">
        <v>10612.636431175326</v>
      </c>
      <c r="Q368" s="98">
        <v>10536.850547486429</v>
      </c>
      <c r="R368" s="98">
        <v>10944.346698807134</v>
      </c>
      <c r="S368" s="98">
        <v>10389.680627698595</v>
      </c>
      <c r="T368" s="98">
        <v>9328.225000796112</v>
      </c>
      <c r="U368" s="98">
        <v>8489.3269915700876</v>
      </c>
      <c r="V368" s="98">
        <v>8157.1349611731675</v>
      </c>
      <c r="W368" s="98">
        <v>7842.2253246280015</v>
      </c>
      <c r="X368" s="98">
        <v>5146.1519472020809</v>
      </c>
      <c r="Y368" s="98">
        <v>3195.2709242602009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191.46164368932295</v>
      </c>
      <c r="D369" s="98">
        <v>169.96626440036721</v>
      </c>
      <c r="E369" s="98">
        <v>175.54850772425817</v>
      </c>
      <c r="F369" s="98">
        <v>166.3684973540033</v>
      </c>
      <c r="G369" s="98">
        <v>158.26807715810395</v>
      </c>
      <c r="H369" s="98">
        <v>160.85546210400557</v>
      </c>
      <c r="I369" s="98">
        <v>143.55645607959531</v>
      </c>
      <c r="J369" s="98">
        <v>142.37198567654127</v>
      </c>
      <c r="K369" s="98">
        <v>147.45359930694181</v>
      </c>
      <c r="L369" s="98">
        <v>178.63001474543861</v>
      </c>
      <c r="M369" s="98">
        <v>147.88980713899542</v>
      </c>
      <c r="N369" s="98">
        <v>154.12765564275693</v>
      </c>
      <c r="O369" s="98">
        <v>158.8871142290829</v>
      </c>
      <c r="P369" s="98">
        <v>120.71290687438534</v>
      </c>
      <c r="Q369" s="98">
        <v>127.41340840773967</v>
      </c>
      <c r="R369" s="98">
        <v>136.60198254845156</v>
      </c>
      <c r="S369" s="98">
        <v>132.40289511628782</v>
      </c>
      <c r="T369" s="98">
        <v>119.51032958360014</v>
      </c>
      <c r="U369" s="98">
        <v>110.66500195716564</v>
      </c>
      <c r="V369" s="98">
        <v>107.97638411131408</v>
      </c>
      <c r="W369" s="98">
        <v>104.04056395755153</v>
      </c>
      <c r="X369" s="98">
        <v>67.548745327996613</v>
      </c>
      <c r="Y369" s="98">
        <v>41.502218114454287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1.318715038199489</v>
      </c>
      <c r="F370" s="122">
        <f t="shared" si="210"/>
        <v>2.7736434266571179</v>
      </c>
      <c r="G370" s="122">
        <f t="shared" si="210"/>
        <v>3.5136977772181544</v>
      </c>
      <c r="H370" s="122">
        <f t="shared" si="210"/>
        <v>4.1169012942843759</v>
      </c>
      <c r="I370" s="122">
        <f t="shared" si="210"/>
        <v>3.8545302295340695</v>
      </c>
      <c r="J370" s="122">
        <f t="shared" si="210"/>
        <v>3.4415172322532572</v>
      </c>
      <c r="K370" s="122">
        <f t="shared" si="210"/>
        <v>4.4962275047862263</v>
      </c>
      <c r="L370" s="122">
        <f t="shared" si="210"/>
        <v>5.8059695090741892</v>
      </c>
      <c r="M370" s="122">
        <f t="shared" si="210"/>
        <v>5.5880879027097077</v>
      </c>
      <c r="N370" s="122">
        <f t="shared" si="210"/>
        <v>6.3430554206964258</v>
      </c>
      <c r="O370" s="122">
        <f t="shared" si="210"/>
        <v>9.1901204288665213</v>
      </c>
      <c r="P370" s="122">
        <f t="shared" si="210"/>
        <v>7.5789302420802365</v>
      </c>
      <c r="Q370" s="122">
        <f t="shared" si="210"/>
        <v>19.439889037923251</v>
      </c>
      <c r="R370" s="122">
        <f t="shared" si="210"/>
        <v>23.538071378240009</v>
      </c>
      <c r="S370" s="122">
        <f t="shared" si="210"/>
        <v>27.226382314475885</v>
      </c>
      <c r="T370" s="122">
        <f t="shared" si="210"/>
        <v>29.371408221545533</v>
      </c>
      <c r="U370" s="122">
        <f t="shared" si="210"/>
        <v>26.552152315233794</v>
      </c>
      <c r="V370" s="122">
        <f t="shared" si="210"/>
        <v>24.4363507394118</v>
      </c>
      <c r="W370" s="122">
        <f t="shared" si="210"/>
        <v>15.848943356328844</v>
      </c>
      <c r="X370" s="122">
        <f t="shared" si="210"/>
        <v>11.412532417656243</v>
      </c>
      <c r="Y370" s="122">
        <f t="shared" si="210"/>
        <v>6.6786108977658456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</v>
      </c>
      <c r="E371" s="98">
        <f>RES_hhdet_in_fech!E67</f>
        <v>1.318715038199489</v>
      </c>
      <c r="F371" s="98">
        <f>RES_hhdet_in_fech!F67</f>
        <v>2.7736434266571179</v>
      </c>
      <c r="G371" s="98">
        <f>RES_hhdet_in_fech!G67</f>
        <v>3.5136977772181544</v>
      </c>
      <c r="H371" s="98">
        <f>RES_hhdet_in_fech!H67</f>
        <v>4.1169012942843759</v>
      </c>
      <c r="I371" s="98">
        <f>RES_hhdet_in_fech!I67</f>
        <v>3.8545302295340695</v>
      </c>
      <c r="J371" s="98">
        <f>RES_hhdet_in_fech!J67</f>
        <v>3.4415172322532572</v>
      </c>
      <c r="K371" s="98">
        <f>RES_hhdet_in_fech!K67</f>
        <v>4.4962275047862263</v>
      </c>
      <c r="L371" s="98">
        <f>RES_hhdet_in_fech!L67</f>
        <v>5.8059695090741892</v>
      </c>
      <c r="M371" s="98">
        <f>RES_hhdet_in_fech!M67</f>
        <v>5.5880879027097077</v>
      </c>
      <c r="N371" s="98">
        <f>RES_hhdet_in_fech!N67</f>
        <v>6.3430554206964258</v>
      </c>
      <c r="O371" s="98">
        <f>RES_hhdet_in_fech!O67</f>
        <v>9.1901204288665213</v>
      </c>
      <c r="P371" s="98">
        <f>RES_hhdet_in_fech!P67</f>
        <v>7.5789302420802365</v>
      </c>
      <c r="Q371" s="98">
        <f>RES_hhdet_in_fech!Q67</f>
        <v>19.439889037923251</v>
      </c>
      <c r="R371" s="98">
        <f>RES_hhdet_in_fech!R67</f>
        <v>23.538071378240009</v>
      </c>
      <c r="S371" s="98">
        <f>RES_hhdet_in_fech!S67</f>
        <v>27.226382314475885</v>
      </c>
      <c r="T371" s="98">
        <f>RES_hhdet_in_fech!T67</f>
        <v>29.371408221545533</v>
      </c>
      <c r="U371" s="98">
        <f>RES_hhdet_in_fech!U67</f>
        <v>26.552152315233794</v>
      </c>
      <c r="V371" s="98">
        <f>RES_hhdet_in_fech!V67</f>
        <v>24.4363507394118</v>
      </c>
      <c r="W371" s="98">
        <f>RES_hhdet_in_fech!W67</f>
        <v>15.848943356328844</v>
      </c>
      <c r="X371" s="98">
        <f>RES_hhdet_in_fech!X67</f>
        <v>11.412532417656243</v>
      </c>
      <c r="Y371" s="98">
        <f>RES_hhdet_in_fech!Y67</f>
        <v>6.6786108977658456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2307.8899262939144</v>
      </c>
      <c r="D372" s="122">
        <v>2192.8932268182443</v>
      </c>
      <c r="E372" s="122">
        <v>2286.5900394672235</v>
      </c>
      <c r="F372" s="122">
        <v>2185.8754813539203</v>
      </c>
      <c r="G372" s="122">
        <v>2274.5557606813468</v>
      </c>
      <c r="H372" s="122">
        <v>2219.8120523728544</v>
      </c>
      <c r="I372" s="122">
        <v>2077.415182681244</v>
      </c>
      <c r="J372" s="122">
        <v>2013.6624636573313</v>
      </c>
      <c r="K372" s="122">
        <v>1927.1576955426408</v>
      </c>
      <c r="L372" s="122">
        <v>2029.5561249142695</v>
      </c>
      <c r="M372" s="122">
        <v>1694.2210038606759</v>
      </c>
      <c r="N372" s="122">
        <v>1648.0326418419859</v>
      </c>
      <c r="O372" s="122">
        <v>1595.2591758582769</v>
      </c>
      <c r="P372" s="122">
        <v>1406.6390383371174</v>
      </c>
      <c r="Q372" s="122">
        <v>1428.7176722134891</v>
      </c>
      <c r="R372" s="122">
        <v>1537.2608624913489</v>
      </c>
      <c r="S372" s="122">
        <v>1594.2238487228881</v>
      </c>
      <c r="T372" s="122">
        <v>1515.8094415421299</v>
      </c>
      <c r="U372" s="122">
        <v>1450.4911912169939</v>
      </c>
      <c r="V372" s="122">
        <v>1538.5229394851706</v>
      </c>
      <c r="W372" s="122">
        <v>1492.7701777813525</v>
      </c>
      <c r="X372" s="122">
        <v>1234.8144246201093</v>
      </c>
      <c r="Y372" s="122">
        <v>1096.8389314727353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2327.0076803857964</v>
      </c>
      <c r="D373" s="98">
        <v>2197.1237351767159</v>
      </c>
      <c r="E373" s="98">
        <v>2305.1180487689717</v>
      </c>
      <c r="F373" s="98">
        <v>2202.9234725588558</v>
      </c>
      <c r="G373" s="98">
        <v>2307.3616236638186</v>
      </c>
      <c r="H373" s="98">
        <v>2220.1372991654771</v>
      </c>
      <c r="I373" s="98">
        <v>2077.9639941279115</v>
      </c>
      <c r="J373" s="98">
        <v>2039.1228107091513</v>
      </c>
      <c r="K373" s="98">
        <v>1927.9059868069635</v>
      </c>
      <c r="L373" s="98">
        <v>2030.6567403117263</v>
      </c>
      <c r="M373" s="98">
        <v>1695.1335777044087</v>
      </c>
      <c r="N373" s="98">
        <v>1651.1440845049096</v>
      </c>
      <c r="O373" s="98">
        <v>1595.6491635200407</v>
      </c>
      <c r="P373" s="98">
        <v>1396.2770174249338</v>
      </c>
      <c r="Q373" s="98">
        <v>1421.101107903293</v>
      </c>
      <c r="R373" s="98">
        <v>1536.2967247238773</v>
      </c>
      <c r="S373" s="98">
        <v>1593.4951806756308</v>
      </c>
      <c r="T373" s="98">
        <v>1512.6273707606895</v>
      </c>
      <c r="U373" s="98">
        <v>1443.487447365226</v>
      </c>
      <c r="V373" s="98">
        <v>1528.3311180111259</v>
      </c>
      <c r="W373" s="98">
        <v>1498.363861277965</v>
      </c>
      <c r="X373" s="98">
        <v>1205.2730114543201</v>
      </c>
      <c r="Y373" s="98">
        <v>1097.0216201165165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0</v>
      </c>
      <c r="D374" s="98">
        <v>0</v>
      </c>
      <c r="E374" s="98">
        <v>1777.7517604939098</v>
      </c>
      <c r="F374" s="98">
        <v>1709.991159377998</v>
      </c>
      <c r="G374" s="98">
        <v>1783.0262279377589</v>
      </c>
      <c r="H374" s="98">
        <v>1744.6032564373706</v>
      </c>
      <c r="I374" s="98">
        <v>1634.5243452208806</v>
      </c>
      <c r="J374" s="98">
        <v>1605.5759425609128</v>
      </c>
      <c r="K374" s="98">
        <v>1533.3242621854752</v>
      </c>
      <c r="L374" s="98">
        <v>1617.2451732359593</v>
      </c>
      <c r="M374" s="98">
        <v>1330.9493935849198</v>
      </c>
      <c r="N374" s="98">
        <v>1310.1535276965315</v>
      </c>
      <c r="O374" s="98">
        <v>1287.8159480492943</v>
      </c>
      <c r="P374" s="98">
        <v>0</v>
      </c>
      <c r="Q374" s="98">
        <v>1199.7709327744487</v>
      </c>
      <c r="R374" s="98">
        <v>1310.0166214967442</v>
      </c>
      <c r="S374" s="98">
        <v>1377.5582870255514</v>
      </c>
      <c r="T374" s="98">
        <v>1321.9357950071942</v>
      </c>
      <c r="U374" s="98">
        <v>1269.7653259005126</v>
      </c>
      <c r="V374" s="98">
        <v>1359.6818120446235</v>
      </c>
      <c r="W374" s="98">
        <v>1327.150994924162</v>
      </c>
      <c r="X374" s="98">
        <v>1075.7133923365511</v>
      </c>
      <c r="Y374" s="98">
        <v>974.93405086199277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0</v>
      </c>
      <c r="D375" s="101">
        <v>0</v>
      </c>
      <c r="E375" s="101">
        <v>1126.9450667051422</v>
      </c>
      <c r="F375" s="101">
        <v>1084.4714312730989</v>
      </c>
      <c r="G375" s="101">
        <v>1097.7827867901069</v>
      </c>
      <c r="H375" s="101">
        <v>1103.8315119486431</v>
      </c>
      <c r="I375" s="101">
        <v>1017.2516122248572</v>
      </c>
      <c r="J375" s="101">
        <v>980.12812343501002</v>
      </c>
      <c r="K375" s="101">
        <v>941.76084178599308</v>
      </c>
      <c r="L375" s="101">
        <v>970.67348400181618</v>
      </c>
      <c r="M375" s="101">
        <v>724.52574706433813</v>
      </c>
      <c r="N375" s="101">
        <v>687.05939520230925</v>
      </c>
      <c r="O375" s="101">
        <v>647.32394935358229</v>
      </c>
      <c r="P375" s="101">
        <v>0</v>
      </c>
      <c r="Q375" s="101">
        <v>575.96832498079004</v>
      </c>
      <c r="R375" s="101">
        <v>605.23122494532981</v>
      </c>
      <c r="S375" s="101">
        <v>648.0008837428976</v>
      </c>
      <c r="T375" s="101">
        <v>629.59383556238629</v>
      </c>
      <c r="U375" s="101">
        <v>599.50483983147558</v>
      </c>
      <c r="V375" s="101">
        <v>673.04894797395752</v>
      </c>
      <c r="W375" s="101">
        <v>590.51349654014132</v>
      </c>
      <c r="X375" s="101">
        <v>508.45096154873369</v>
      </c>
      <c r="Y375" s="101">
        <v>409.94556134741066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650.80669378876757</v>
      </c>
      <c r="F376" s="104">
        <v>625.51972810489929</v>
      </c>
      <c r="G376" s="104">
        <v>685.24344114765177</v>
      </c>
      <c r="H376" s="104">
        <v>640.77174448872745</v>
      </c>
      <c r="I376" s="104">
        <v>617.27273299602314</v>
      </c>
      <c r="J376" s="104">
        <v>625.44781912590292</v>
      </c>
      <c r="K376" s="104">
        <v>591.5634203994822</v>
      </c>
      <c r="L376" s="104">
        <v>646.57168923414326</v>
      </c>
      <c r="M376" s="104">
        <v>606.42364652058166</v>
      </c>
      <c r="N376" s="104">
        <v>623.09413249422209</v>
      </c>
      <c r="O376" s="104">
        <v>640.49199869571214</v>
      </c>
      <c r="P376" s="104">
        <v>0</v>
      </c>
      <c r="Q376" s="104">
        <v>623.80260779365858</v>
      </c>
      <c r="R376" s="104">
        <v>704.78539655141412</v>
      </c>
      <c r="S376" s="104">
        <v>729.55740328265404</v>
      </c>
      <c r="T376" s="104">
        <v>692.3419594448078</v>
      </c>
      <c r="U376" s="104">
        <v>670.26048606903703</v>
      </c>
      <c r="V376" s="104">
        <v>686.6328640706663</v>
      </c>
      <c r="W376" s="104">
        <v>736.63749838402066</v>
      </c>
      <c r="X376" s="104">
        <v>567.26243078781761</v>
      </c>
      <c r="Y376" s="104">
        <v>564.98848951458206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1998.5556378964568</v>
      </c>
      <c r="D377" s="101">
        <v>1994.9141284671557</v>
      </c>
      <c r="E377" s="101">
        <v>2049.3356250470047</v>
      </c>
      <c r="F377" s="101">
        <v>2010.1936556822293</v>
      </c>
      <c r="G377" s="101">
        <v>2030.7763098630826</v>
      </c>
      <c r="H377" s="101">
        <v>0</v>
      </c>
      <c r="I377" s="101">
        <v>0</v>
      </c>
      <c r="J377" s="101">
        <v>1929.945306972445</v>
      </c>
      <c r="K377" s="101">
        <v>0</v>
      </c>
      <c r="L377" s="101">
        <v>0</v>
      </c>
      <c r="M377" s="101">
        <v>1729.7957136246532</v>
      </c>
      <c r="N377" s="101">
        <v>1665.5371661600757</v>
      </c>
      <c r="O377" s="101">
        <v>0</v>
      </c>
      <c r="P377" s="101">
        <v>1598.4449223339561</v>
      </c>
      <c r="Q377" s="101">
        <v>1576.6866777554658</v>
      </c>
      <c r="R377" s="101">
        <v>1589.998295134676</v>
      </c>
      <c r="S377" s="101">
        <v>1665.0283349745398</v>
      </c>
      <c r="T377" s="101">
        <v>1638.2181391690206</v>
      </c>
      <c r="U377" s="101">
        <v>1594.876552638596</v>
      </c>
      <c r="V377" s="101">
        <v>1661.9371215736498</v>
      </c>
      <c r="W377" s="101">
        <v>1482.3220359048391</v>
      </c>
      <c r="X377" s="101">
        <v>1363.6156790726684</v>
      </c>
      <c r="Y377" s="101">
        <v>1122.9934563456623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1641.3422752034301</v>
      </c>
      <c r="F378" s="104">
        <v>1614.0620203465733</v>
      </c>
      <c r="G378" s="104">
        <v>1618.9508157709895</v>
      </c>
      <c r="H378" s="104">
        <v>0</v>
      </c>
      <c r="I378" s="104">
        <v>0</v>
      </c>
      <c r="J378" s="104">
        <v>1548.6043914378401</v>
      </c>
      <c r="K378" s="104">
        <v>0</v>
      </c>
      <c r="L378" s="104">
        <v>0</v>
      </c>
      <c r="M378" s="104">
        <v>1364.7463650574234</v>
      </c>
      <c r="N378" s="104">
        <v>1315.5787138514647</v>
      </c>
      <c r="O378" s="104">
        <v>0</v>
      </c>
      <c r="P378" s="104">
        <v>1301.5293405602549</v>
      </c>
      <c r="Q378" s="104">
        <v>1286.3136664511487</v>
      </c>
      <c r="R378" s="104">
        <v>1303.010086693844</v>
      </c>
      <c r="S378" s="104">
        <v>1382.861119702849</v>
      </c>
      <c r="T378" s="104">
        <v>1376.9008008207488</v>
      </c>
      <c r="U378" s="104">
        <v>1350.8418221200729</v>
      </c>
      <c r="V378" s="104">
        <v>1428.7537119591577</v>
      </c>
      <c r="W378" s="104">
        <v>1265.8842059999404</v>
      </c>
      <c r="X378" s="104">
        <v>1184.7823617819322</v>
      </c>
      <c r="Y378" s="104">
        <v>970.98514130484728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1001.4459267545454</v>
      </c>
      <c r="F379" s="98">
        <v>989.17726580311432</v>
      </c>
      <c r="G379" s="98">
        <v>965.28535266474148</v>
      </c>
      <c r="H379" s="98">
        <v>0</v>
      </c>
      <c r="I379" s="98">
        <v>0</v>
      </c>
      <c r="J379" s="98">
        <v>926.8420298117461</v>
      </c>
      <c r="K379" s="98">
        <v>0</v>
      </c>
      <c r="L379" s="98">
        <v>0</v>
      </c>
      <c r="M379" s="98">
        <v>739.2181682174803</v>
      </c>
      <c r="N379" s="98">
        <v>692.37991743656448</v>
      </c>
      <c r="O379" s="98">
        <v>0</v>
      </c>
      <c r="P379" s="98">
        <v>691.40951713993263</v>
      </c>
      <c r="Q379" s="98">
        <v>639.25736114489303</v>
      </c>
      <c r="R379" s="98">
        <v>625.84649460788341</v>
      </c>
      <c r="S379" s="98">
        <v>677.32526092992168</v>
      </c>
      <c r="T379" s="98">
        <v>682.89362204872941</v>
      </c>
      <c r="U379" s="98">
        <v>663.64003176737742</v>
      </c>
      <c r="V379" s="98">
        <v>733.18342501473296</v>
      </c>
      <c r="W379" s="98">
        <v>583.32578974343221</v>
      </c>
      <c r="X379" s="98">
        <v>576.37699598805193</v>
      </c>
      <c r="Y379" s="98">
        <v>417.68125445814781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639.89634844888451</v>
      </c>
      <c r="F380" s="98">
        <v>624.88475454345905</v>
      </c>
      <c r="G380" s="98">
        <v>653.66546310624813</v>
      </c>
      <c r="H380" s="98">
        <v>0</v>
      </c>
      <c r="I380" s="98">
        <v>0</v>
      </c>
      <c r="J380" s="98">
        <v>621.76236162609428</v>
      </c>
      <c r="K380" s="98">
        <v>0</v>
      </c>
      <c r="L380" s="98">
        <v>0</v>
      </c>
      <c r="M380" s="98">
        <v>625.52819683994312</v>
      </c>
      <c r="N380" s="98">
        <v>623.19879641490024</v>
      </c>
      <c r="O380" s="98">
        <v>0</v>
      </c>
      <c r="P380" s="98">
        <v>610.11982342032218</v>
      </c>
      <c r="Q380" s="98">
        <v>647.05630530625592</v>
      </c>
      <c r="R380" s="98">
        <v>677.16359208596054</v>
      </c>
      <c r="S380" s="98">
        <v>705.53585877292721</v>
      </c>
      <c r="T380" s="98">
        <v>694.0071787720193</v>
      </c>
      <c r="U380" s="98">
        <v>687.20179035269553</v>
      </c>
      <c r="V380" s="98">
        <v>695.57028694442499</v>
      </c>
      <c r="W380" s="98">
        <v>682.55841625650794</v>
      </c>
      <c r="X380" s="98">
        <v>608.40536579388015</v>
      </c>
      <c r="Y380" s="98">
        <v>553.30388684669947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1022.4142987658441</v>
      </c>
      <c r="D381" s="122">
        <v>996.3685996675797</v>
      </c>
      <c r="E381" s="122">
        <v>1055.5995759895459</v>
      </c>
      <c r="F381" s="122">
        <v>1042.4439879592626</v>
      </c>
      <c r="G381" s="122">
        <v>1068.5643428644676</v>
      </c>
      <c r="H381" s="122">
        <v>1145.6659773620117</v>
      </c>
      <c r="I381" s="122">
        <v>998.62646542200525</v>
      </c>
      <c r="J381" s="122">
        <v>1035.1187014544232</v>
      </c>
      <c r="K381" s="122">
        <v>1111.4085374653146</v>
      </c>
      <c r="L381" s="122">
        <v>1200.644816300274</v>
      </c>
      <c r="M381" s="122">
        <v>1038.9696507995311</v>
      </c>
      <c r="N381" s="122">
        <v>1110.6340611166202</v>
      </c>
      <c r="O381" s="122">
        <v>1127.7309179571375</v>
      </c>
      <c r="P381" s="122">
        <v>926.18143210821756</v>
      </c>
      <c r="Q381" s="122">
        <v>1039.5463761328069</v>
      </c>
      <c r="R381" s="122">
        <v>1103.2030948926576</v>
      </c>
      <c r="S381" s="122">
        <v>1077.805796544181</v>
      </c>
      <c r="T381" s="122">
        <v>992.14333168786072</v>
      </c>
      <c r="U381" s="122">
        <v>936.0473654678932</v>
      </c>
      <c r="V381" s="122">
        <v>1006.135643412785</v>
      </c>
      <c r="W381" s="122">
        <v>1210.0479296949097</v>
      </c>
      <c r="X381" s="122">
        <v>885.95688656583911</v>
      </c>
      <c r="Y381" s="122">
        <v>908.1211200104334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1054.361111227837</v>
      </c>
      <c r="D382" s="98">
        <v>999.91782778629874</v>
      </c>
      <c r="E382" s="98">
        <v>1068.6676311374245</v>
      </c>
      <c r="F382" s="98">
        <v>1057.7311609819715</v>
      </c>
      <c r="G382" s="98">
        <v>1098.3384077377159</v>
      </c>
      <c r="H382" s="98">
        <v>1150.460253444357</v>
      </c>
      <c r="I382" s="98">
        <v>1007.0863225069461</v>
      </c>
      <c r="J382" s="98">
        <v>1070.5583492102253</v>
      </c>
      <c r="K382" s="98">
        <v>1123.9277776265824</v>
      </c>
      <c r="L382" s="98">
        <v>1242.6331997051952</v>
      </c>
      <c r="M382" s="98">
        <v>1043.7956924917653</v>
      </c>
      <c r="N382" s="98">
        <v>1136.6339794418716</v>
      </c>
      <c r="O382" s="98">
        <v>1168.8254773103117</v>
      </c>
      <c r="P382" s="98">
        <v>932.57383373763867</v>
      </c>
      <c r="Q382" s="98">
        <v>1042.3748020494647</v>
      </c>
      <c r="R382" s="98">
        <v>1108.6495256098347</v>
      </c>
      <c r="S382" s="98">
        <v>1084.7486864311554</v>
      </c>
      <c r="T382" s="98">
        <v>1001.7141814931364</v>
      </c>
      <c r="U382" s="98">
        <v>949.25867941137039</v>
      </c>
      <c r="V382" s="98">
        <v>1038.0031934970007</v>
      </c>
      <c r="W382" s="98">
        <v>1269.1471708439794</v>
      </c>
      <c r="X382" s="98">
        <v>926.43035939328888</v>
      </c>
      <c r="Y382" s="98">
        <v>991.57706491603801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789.92994750252365</v>
      </c>
      <c r="D383" s="33">
        <v>785.78276934410576</v>
      </c>
      <c r="E383" s="33">
        <v>811.86226914445763</v>
      </c>
      <c r="F383" s="33">
        <v>798.35197174886912</v>
      </c>
      <c r="G383" s="33">
        <v>817.48787550623035</v>
      </c>
      <c r="H383" s="33">
        <v>872.4601482615484</v>
      </c>
      <c r="I383" s="33">
        <v>788.34825771871829</v>
      </c>
      <c r="J383" s="33">
        <v>826.10575665448607</v>
      </c>
      <c r="K383" s="33">
        <v>880.514909799365</v>
      </c>
      <c r="L383" s="33">
        <v>911.78398920382938</v>
      </c>
      <c r="M383" s="33">
        <v>807.32666416777465</v>
      </c>
      <c r="N383" s="33">
        <v>861.01669968789963</v>
      </c>
      <c r="O383" s="33">
        <v>867.65325935397186</v>
      </c>
      <c r="P383" s="33">
        <v>733.28739125367588</v>
      </c>
      <c r="Q383" s="33">
        <v>787.48725932061177</v>
      </c>
      <c r="R383" s="33">
        <v>786.74687265637465</v>
      </c>
      <c r="S383" s="33">
        <v>776.49597916518121</v>
      </c>
      <c r="T383" s="33">
        <v>724.08947235387382</v>
      </c>
      <c r="U383" s="33">
        <v>692.50713912961055</v>
      </c>
      <c r="V383" s="33">
        <v>722.30411389558844</v>
      </c>
      <c r="W383" s="33">
        <v>845.99997581149171</v>
      </c>
      <c r="X383" s="33">
        <v>697.47588650060914</v>
      </c>
      <c r="Y383" s="33">
        <v>677.58592499709835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10981.468051019658</v>
      </c>
      <c r="D385" s="117">
        <f t="shared" si="211"/>
        <v>10149.11947239684</v>
      </c>
      <c r="E385" s="117">
        <f t="shared" si="211"/>
        <v>10630.913295994633</v>
      </c>
      <c r="F385" s="117">
        <f t="shared" si="211"/>
        <v>10315.133675793379</v>
      </c>
      <c r="G385" s="117">
        <f t="shared" si="211"/>
        <v>10149.1507649469</v>
      </c>
      <c r="H385" s="117">
        <f t="shared" si="211"/>
        <v>10350.307916764566</v>
      </c>
      <c r="I385" s="117">
        <f t="shared" si="211"/>
        <v>9621.3421210033193</v>
      </c>
      <c r="J385" s="117">
        <f t="shared" si="211"/>
        <v>9681.5630798170314</v>
      </c>
      <c r="K385" s="117">
        <f t="shared" si="211"/>
        <v>10007.051455468756</v>
      </c>
      <c r="L385" s="117">
        <f t="shared" si="211"/>
        <v>11726.026522362861</v>
      </c>
      <c r="M385" s="117">
        <f t="shared" si="211"/>
        <v>10231.031878103013</v>
      </c>
      <c r="N385" s="117">
        <f t="shared" si="211"/>
        <v>10581.784505998305</v>
      </c>
      <c r="O385" s="117">
        <f t="shared" si="211"/>
        <v>10912.184192263319</v>
      </c>
      <c r="P385" s="117">
        <f t="shared" si="211"/>
        <v>8806.6172177005665</v>
      </c>
      <c r="Q385" s="117">
        <f t="shared" si="211"/>
        <v>9292.6107516640259</v>
      </c>
      <c r="R385" s="117">
        <f t="shared" ref="R385:V385" si="212">R386+R389+R391+R400</f>
        <v>9948.2621217614906</v>
      </c>
      <c r="S385" s="117">
        <f t="shared" si="212"/>
        <v>9760.6112242090876</v>
      </c>
      <c r="T385" s="117">
        <f t="shared" si="212"/>
        <v>8993.5406580767522</v>
      </c>
      <c r="U385" s="117">
        <f t="shared" si="212"/>
        <v>8366.6802439874773</v>
      </c>
      <c r="V385" s="117">
        <f t="shared" si="212"/>
        <v>8313.6302781336617</v>
      </c>
      <c r="W385" s="117">
        <f t="shared" ref="W385:Y385" si="213">W386+W389+W391+W400</f>
        <v>8200.0869572445954</v>
      </c>
      <c r="X385" s="117">
        <f t="shared" si="213"/>
        <v>5681.9104150823005</v>
      </c>
      <c r="Y385" s="117">
        <f t="shared" si="213"/>
        <v>4051.3670927060493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9134.1334547703354</v>
      </c>
      <c r="D386" s="122">
        <f t="shared" si="214"/>
        <v>8382.6986718884073</v>
      </c>
      <c r="E386" s="122">
        <f t="shared" si="214"/>
        <v>8748.7748273502657</v>
      </c>
      <c r="F386" s="122">
        <f t="shared" si="214"/>
        <v>8474.8139691571596</v>
      </c>
      <c r="G386" s="122">
        <f t="shared" si="214"/>
        <v>8215.8233897784758</v>
      </c>
      <c r="H386" s="122">
        <f t="shared" si="214"/>
        <v>8408.4024326662457</v>
      </c>
      <c r="I386" s="122">
        <f t="shared" si="214"/>
        <v>7825.8199154974955</v>
      </c>
      <c r="J386" s="122">
        <f t="shared" si="214"/>
        <v>7856.1207713148842</v>
      </c>
      <c r="K386" s="122">
        <f t="shared" si="214"/>
        <v>8193.7112057252125</v>
      </c>
      <c r="L386" s="122">
        <f t="shared" si="214"/>
        <v>9762.1372126374354</v>
      </c>
      <c r="M386" s="122">
        <f t="shared" si="214"/>
        <v>8554.6833429624967</v>
      </c>
      <c r="N386" s="122">
        <f t="shared" si="214"/>
        <v>8840.9859061753523</v>
      </c>
      <c r="O386" s="122">
        <f t="shared" si="214"/>
        <v>9131.8551627809811</v>
      </c>
      <c r="P386" s="122">
        <f t="shared" si="214"/>
        <v>7245.4756856183712</v>
      </c>
      <c r="Q386" s="122">
        <f t="shared" si="214"/>
        <v>7563.9648646815231</v>
      </c>
      <c r="R386" s="122">
        <f t="shared" ref="R386:V386" si="215">SUM(R387:R388)</f>
        <v>8052.2571320192419</v>
      </c>
      <c r="S386" s="122">
        <f t="shared" si="215"/>
        <v>7786.1868559378772</v>
      </c>
      <c r="T386" s="122">
        <f t="shared" si="215"/>
        <v>7093.1535993199686</v>
      </c>
      <c r="U386" s="122">
        <f t="shared" si="215"/>
        <v>6538.0151074135774</v>
      </c>
      <c r="V386" s="122">
        <f t="shared" si="215"/>
        <v>6354.6544958295135</v>
      </c>
      <c r="W386" s="122">
        <f t="shared" ref="W386:Y386" si="216">SUM(W387:W388)</f>
        <v>6160.9244738794132</v>
      </c>
      <c r="X386" s="122">
        <f t="shared" si="216"/>
        <v>4061.9239450086889</v>
      </c>
      <c r="Y386" s="122">
        <f t="shared" si="216"/>
        <v>2530.3029500533294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8942.6718110810125</v>
      </c>
      <c r="D387" s="98">
        <v>8212.7324074880398</v>
      </c>
      <c r="E387" s="98">
        <v>8573.2263196260083</v>
      </c>
      <c r="F387" s="98">
        <v>8308.4454718031557</v>
      </c>
      <c r="G387" s="98">
        <v>8057.5553126203713</v>
      </c>
      <c r="H387" s="98">
        <v>8247.5469705622399</v>
      </c>
      <c r="I387" s="98">
        <v>7682.2634594178999</v>
      </c>
      <c r="J387" s="98">
        <v>7713.7487856383432</v>
      </c>
      <c r="K387" s="98">
        <v>8046.2576064182704</v>
      </c>
      <c r="L387" s="98">
        <v>9583.5071978919968</v>
      </c>
      <c r="M387" s="98">
        <v>8406.7935358235009</v>
      </c>
      <c r="N387" s="98">
        <v>8686.8582505325958</v>
      </c>
      <c r="O387" s="98">
        <v>8972.9680485518984</v>
      </c>
      <c r="P387" s="98">
        <v>7124.762778743986</v>
      </c>
      <c r="Q387" s="98">
        <v>7436.5514562737835</v>
      </c>
      <c r="R387" s="98">
        <v>7915.6551494707901</v>
      </c>
      <c r="S387" s="98">
        <v>7653.7839608215891</v>
      </c>
      <c r="T387" s="98">
        <v>6973.6432697363689</v>
      </c>
      <c r="U387" s="98">
        <v>6427.3501054564122</v>
      </c>
      <c r="V387" s="98">
        <v>6246.678111718199</v>
      </c>
      <c r="W387" s="98">
        <v>6056.8839099218612</v>
      </c>
      <c r="X387" s="98">
        <v>3994.3751996806923</v>
      </c>
      <c r="Y387" s="98">
        <v>2488.8007319388753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191.46164368932295</v>
      </c>
      <c r="D388" s="98">
        <v>169.96626440036721</v>
      </c>
      <c r="E388" s="98">
        <v>175.54850772425817</v>
      </c>
      <c r="F388" s="98">
        <v>166.3684973540033</v>
      </c>
      <c r="G388" s="98">
        <v>158.26807715810395</v>
      </c>
      <c r="H388" s="98">
        <v>160.85546210400557</v>
      </c>
      <c r="I388" s="98">
        <v>143.55645607959531</v>
      </c>
      <c r="J388" s="98">
        <v>142.37198567654127</v>
      </c>
      <c r="K388" s="98">
        <v>147.45359930694181</v>
      </c>
      <c r="L388" s="98">
        <v>178.63001474543861</v>
      </c>
      <c r="M388" s="98">
        <v>147.88980713899542</v>
      </c>
      <c r="N388" s="98">
        <v>154.12765564275693</v>
      </c>
      <c r="O388" s="98">
        <v>158.8871142290829</v>
      </c>
      <c r="P388" s="98">
        <v>120.71290687438534</v>
      </c>
      <c r="Q388" s="98">
        <v>127.41340840773967</v>
      </c>
      <c r="R388" s="98">
        <v>136.60198254845156</v>
      </c>
      <c r="S388" s="98">
        <v>132.40289511628782</v>
      </c>
      <c r="T388" s="98">
        <v>119.51032958360014</v>
      </c>
      <c r="U388" s="98">
        <v>110.66500195716564</v>
      </c>
      <c r="V388" s="98">
        <v>107.97638411131408</v>
      </c>
      <c r="W388" s="98">
        <v>104.04056395755153</v>
      </c>
      <c r="X388" s="98">
        <v>67.548745327996613</v>
      </c>
      <c r="Y388" s="98">
        <v>41.502218114454287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3.1656158785442932</v>
      </c>
      <c r="F389" s="122">
        <f t="shared" si="217"/>
        <v>6.9159402088333088</v>
      </c>
      <c r="G389" s="122">
        <f t="shared" si="217"/>
        <v>9.0922104735868015</v>
      </c>
      <c r="H389" s="122">
        <f t="shared" si="217"/>
        <v>11.045806533380903</v>
      </c>
      <c r="I389" s="122">
        <f t="shared" si="217"/>
        <v>10.714582287153913</v>
      </c>
      <c r="J389" s="122">
        <f t="shared" si="217"/>
        <v>9.9055425261041083</v>
      </c>
      <c r="K389" s="122">
        <f t="shared" si="217"/>
        <v>13.394140851376195</v>
      </c>
      <c r="L389" s="122">
        <f t="shared" si="217"/>
        <v>17.893788187100235</v>
      </c>
      <c r="M389" s="122">
        <f t="shared" si="217"/>
        <v>17.88178997346218</v>
      </c>
      <c r="N389" s="122">
        <f t="shared" si="217"/>
        <v>21.165641690857665</v>
      </c>
      <c r="O389" s="122">
        <f t="shared" si="217"/>
        <v>32.094035628311076</v>
      </c>
      <c r="P389" s="122">
        <f t="shared" si="217"/>
        <v>27.6713751504317</v>
      </c>
      <c r="Q389" s="122">
        <f t="shared" si="217"/>
        <v>73.346996806189452</v>
      </c>
      <c r="R389" s="122">
        <f t="shared" si="217"/>
        <v>89.431329532627601</v>
      </c>
      <c r="S389" s="122">
        <f t="shared" si="217"/>
        <v>103.52473897345217</v>
      </c>
      <c r="T389" s="122">
        <f t="shared" si="217"/>
        <v>111.77671221050906</v>
      </c>
      <c r="U389" s="122">
        <f t="shared" si="217"/>
        <v>101.14388881827621</v>
      </c>
      <c r="V389" s="122">
        <f t="shared" si="217"/>
        <v>93.337309986788966</v>
      </c>
      <c r="W389" s="122">
        <f t="shared" si="217"/>
        <v>61.075446902074745</v>
      </c>
      <c r="X389" s="122">
        <f t="shared" si="217"/>
        <v>44.457289978482692</v>
      </c>
      <c r="Y389" s="122">
        <f t="shared" si="217"/>
        <v>26.331684382751092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0</v>
      </c>
      <c r="E390" s="98">
        <f>RES_hhdet_in_tesh!E67</f>
        <v>3.1656158785442932</v>
      </c>
      <c r="F390" s="98">
        <f>RES_hhdet_in_tesh!F67</f>
        <v>6.9159402088333088</v>
      </c>
      <c r="G390" s="98">
        <f>RES_hhdet_in_tesh!G67</f>
        <v>9.0922104735868015</v>
      </c>
      <c r="H390" s="98">
        <f>RES_hhdet_in_tesh!H67</f>
        <v>11.045806533380903</v>
      </c>
      <c r="I390" s="98">
        <f>RES_hhdet_in_tesh!I67</f>
        <v>10.714582287153913</v>
      </c>
      <c r="J390" s="98">
        <f>RES_hhdet_in_tesh!J67</f>
        <v>9.9055425261041083</v>
      </c>
      <c r="K390" s="98">
        <f>RES_hhdet_in_tesh!K67</f>
        <v>13.394140851376195</v>
      </c>
      <c r="L390" s="98">
        <f>RES_hhdet_in_tesh!L67</f>
        <v>17.893788187100235</v>
      </c>
      <c r="M390" s="98">
        <f>RES_hhdet_in_tesh!M67</f>
        <v>17.88178997346218</v>
      </c>
      <c r="N390" s="98">
        <f>RES_hhdet_in_tesh!N67</f>
        <v>21.165641690857665</v>
      </c>
      <c r="O390" s="98">
        <f>RES_hhdet_in_tesh!O67</f>
        <v>32.094035628311076</v>
      </c>
      <c r="P390" s="98">
        <f>RES_hhdet_in_tesh!P67</f>
        <v>27.6713751504317</v>
      </c>
      <c r="Q390" s="98">
        <f>RES_hhdet_in_tesh!Q67</f>
        <v>73.346996806189452</v>
      </c>
      <c r="R390" s="98">
        <f>RES_hhdet_in_tesh!R67</f>
        <v>89.431329532627601</v>
      </c>
      <c r="S390" s="98">
        <f>RES_hhdet_in_tesh!S67</f>
        <v>103.52473897345217</v>
      </c>
      <c r="T390" s="98">
        <f>RES_hhdet_in_tesh!T67</f>
        <v>111.77671221050906</v>
      </c>
      <c r="U390" s="98">
        <f>RES_hhdet_in_tesh!U67</f>
        <v>101.14388881827621</v>
      </c>
      <c r="V390" s="98">
        <f>RES_hhdet_in_tesh!V67</f>
        <v>93.337309986788966</v>
      </c>
      <c r="W390" s="98">
        <f>RES_hhdet_in_tesh!W67</f>
        <v>61.075446902074745</v>
      </c>
      <c r="X390" s="98">
        <f>RES_hhdet_in_tesh!X67</f>
        <v>44.457289978482692</v>
      </c>
      <c r="Y390" s="98">
        <f>RES_hhdet_in_tesh!Y67</f>
        <v>26.331684382751092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1249.0086420232922</v>
      </c>
      <c r="D391" s="122">
        <v>1196.3402333152742</v>
      </c>
      <c r="E391" s="122">
        <v>1269.5208958165956</v>
      </c>
      <c r="F391" s="122">
        <v>1229.719570493937</v>
      </c>
      <c r="G391" s="122">
        <v>1297.9679861280383</v>
      </c>
      <c r="H391" s="122">
        <v>1272.1536323168245</v>
      </c>
      <c r="I391" s="122">
        <v>1206.8936146402011</v>
      </c>
      <c r="J391" s="122">
        <v>1200.1924987744783</v>
      </c>
      <c r="K391" s="122">
        <v>1153.1475955378376</v>
      </c>
      <c r="L391" s="122">
        <v>1234.419160218011</v>
      </c>
      <c r="M391" s="122">
        <v>1057.1050293869355</v>
      </c>
      <c r="N391" s="122">
        <v>1064.6428643133061</v>
      </c>
      <c r="O391" s="122">
        <v>1075.7084891143877</v>
      </c>
      <c r="P391" s="122">
        <v>994.54439580470432</v>
      </c>
      <c r="Q391" s="122">
        <v>1051.7606648921933</v>
      </c>
      <c r="R391" s="122">
        <v>1159.4166933787931</v>
      </c>
      <c r="S391" s="122">
        <v>1229.6373890768091</v>
      </c>
      <c r="T391" s="122">
        <v>1188.1587596780669</v>
      </c>
      <c r="U391" s="122">
        <v>1151.0733584982943</v>
      </c>
      <c r="V391" s="122">
        <v>1231.9783833526401</v>
      </c>
      <c r="W391" s="122">
        <v>1204.605451517541</v>
      </c>
      <c r="X391" s="122">
        <v>998.65935048467497</v>
      </c>
      <c r="Y391" s="122">
        <v>888.21282654742708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1251.2517686599313</v>
      </c>
      <c r="D392" s="98">
        <v>1195.9759639823433</v>
      </c>
      <c r="E392" s="98">
        <v>1270.7331056382652</v>
      </c>
      <c r="F392" s="98">
        <v>1229.7780483105053</v>
      </c>
      <c r="G392" s="98">
        <v>1304.8240378168377</v>
      </c>
      <c r="H392" s="98">
        <v>1272.1528653282451</v>
      </c>
      <c r="I392" s="98">
        <v>1206.892122619214</v>
      </c>
      <c r="J392" s="98">
        <v>1201.2874347604852</v>
      </c>
      <c r="K392" s="98">
        <v>1153.1443386490325</v>
      </c>
      <c r="L392" s="98">
        <v>1234.4132503285177</v>
      </c>
      <c r="M392" s="98">
        <v>1055.9662645858386</v>
      </c>
      <c r="N392" s="98">
        <v>1064.4802080183488</v>
      </c>
      <c r="O392" s="98">
        <v>1075.7069961109507</v>
      </c>
      <c r="P392" s="98">
        <v>989.1245910376058</v>
      </c>
      <c r="Q392" s="98">
        <v>1049.3258205530406</v>
      </c>
      <c r="R392" s="98">
        <v>1162.5465567060983</v>
      </c>
      <c r="S392" s="98">
        <v>1230.7054108660245</v>
      </c>
      <c r="T392" s="98">
        <v>1188.1181593199053</v>
      </c>
      <c r="U392" s="98">
        <v>1149.5364724558519</v>
      </c>
      <c r="V392" s="98">
        <v>1230.6390696780952</v>
      </c>
      <c r="W392" s="98">
        <v>1215.2917486995377</v>
      </c>
      <c r="X392" s="98">
        <v>980.75369848207993</v>
      </c>
      <c r="Y392" s="98">
        <v>894.36551437535093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0</v>
      </c>
      <c r="D393" s="98">
        <v>0</v>
      </c>
      <c r="E393" s="98">
        <v>1272.0531437320662</v>
      </c>
      <c r="F393" s="98">
        <v>1230.9239451884773</v>
      </c>
      <c r="G393" s="98">
        <v>1306.044859449298</v>
      </c>
      <c r="H393" s="98">
        <v>1273.2742574157041</v>
      </c>
      <c r="I393" s="98">
        <v>1208.0976755769589</v>
      </c>
      <c r="J393" s="98">
        <v>1202.8606129773818</v>
      </c>
      <c r="K393" s="98">
        <v>1154.8617298079703</v>
      </c>
      <c r="L393" s="98">
        <v>1236.6331144903147</v>
      </c>
      <c r="M393" s="98">
        <v>1057.7596101204979</v>
      </c>
      <c r="N393" s="98">
        <v>1066.0361717682879</v>
      </c>
      <c r="O393" s="98">
        <v>1076.8854848012018</v>
      </c>
      <c r="P393" s="98">
        <v>0</v>
      </c>
      <c r="Q393" s="98">
        <v>1049.0914432338998</v>
      </c>
      <c r="R393" s="98">
        <v>1162.7760081617257</v>
      </c>
      <c r="S393" s="98">
        <v>1230.0284455171318</v>
      </c>
      <c r="T393" s="98">
        <v>1186.8668394563085</v>
      </c>
      <c r="U393" s="98">
        <v>1147.6824962555363</v>
      </c>
      <c r="V393" s="98">
        <v>1228.5837027478003</v>
      </c>
      <c r="W393" s="98">
        <v>1215.5907075390126</v>
      </c>
      <c r="X393" s="98">
        <v>980.99870157179987</v>
      </c>
      <c r="Y393" s="98">
        <v>899.20357344467561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0</v>
      </c>
      <c r="D394" s="101">
        <v>0</v>
      </c>
      <c r="E394" s="101">
        <v>621.24644994329879</v>
      </c>
      <c r="F394" s="101">
        <v>605.40421708357837</v>
      </c>
      <c r="G394" s="101">
        <v>620.80141830164644</v>
      </c>
      <c r="H394" s="101">
        <v>632.50251292697681</v>
      </c>
      <c r="I394" s="101">
        <v>590.82494258093584</v>
      </c>
      <c r="J394" s="101">
        <v>577.41279385147891</v>
      </c>
      <c r="K394" s="101">
        <v>563.29830940848808</v>
      </c>
      <c r="L394" s="101">
        <v>590.06142525617122</v>
      </c>
      <c r="M394" s="101">
        <v>451.3359635999164</v>
      </c>
      <c r="N394" s="101">
        <v>442.94203927406579</v>
      </c>
      <c r="O394" s="101">
        <v>436.39348610548973</v>
      </c>
      <c r="P394" s="101">
        <v>0</v>
      </c>
      <c r="Q394" s="101">
        <v>425.28883544024103</v>
      </c>
      <c r="R394" s="101">
        <v>457.99061161031187</v>
      </c>
      <c r="S394" s="101">
        <v>500.47104223447752</v>
      </c>
      <c r="T394" s="101">
        <v>494.5248800115005</v>
      </c>
      <c r="U394" s="101">
        <v>477.42201018649939</v>
      </c>
      <c r="V394" s="101">
        <v>541.95083867713402</v>
      </c>
      <c r="W394" s="101">
        <v>478.95320915499212</v>
      </c>
      <c r="X394" s="101">
        <v>413.73627078398232</v>
      </c>
      <c r="Y394" s="101">
        <v>334.21508393009373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650.80669378876757</v>
      </c>
      <c r="F395" s="104">
        <v>625.51972810489929</v>
      </c>
      <c r="G395" s="104">
        <v>685.24344114765177</v>
      </c>
      <c r="H395" s="104">
        <v>640.77174448872745</v>
      </c>
      <c r="I395" s="104">
        <v>617.27273299602314</v>
      </c>
      <c r="J395" s="104">
        <v>625.44781912590292</v>
      </c>
      <c r="K395" s="104">
        <v>591.5634203994822</v>
      </c>
      <c r="L395" s="104">
        <v>646.57168923414326</v>
      </c>
      <c r="M395" s="104">
        <v>606.42364652058166</v>
      </c>
      <c r="N395" s="104">
        <v>623.09413249422209</v>
      </c>
      <c r="O395" s="104">
        <v>640.49199869571214</v>
      </c>
      <c r="P395" s="104">
        <v>0</v>
      </c>
      <c r="Q395" s="104">
        <v>623.80260779365858</v>
      </c>
      <c r="R395" s="104">
        <v>704.78539655141412</v>
      </c>
      <c r="S395" s="104">
        <v>729.55740328265404</v>
      </c>
      <c r="T395" s="104">
        <v>692.3419594448078</v>
      </c>
      <c r="U395" s="104">
        <v>670.26048606903703</v>
      </c>
      <c r="V395" s="104">
        <v>686.6328640706663</v>
      </c>
      <c r="W395" s="104">
        <v>736.63749838402066</v>
      </c>
      <c r="X395" s="104">
        <v>567.26243078781761</v>
      </c>
      <c r="Y395" s="104">
        <v>564.98848951458206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1212.7137938630292</v>
      </c>
      <c r="D396" s="101">
        <v>1213.387289597817</v>
      </c>
      <c r="E396" s="101">
        <v>1249.7310760519563</v>
      </c>
      <c r="F396" s="101">
        <v>1229.0803005633952</v>
      </c>
      <c r="G396" s="101">
        <v>1245.1751442500458</v>
      </c>
      <c r="H396" s="101">
        <v>0</v>
      </c>
      <c r="I396" s="101">
        <v>0</v>
      </c>
      <c r="J396" s="101">
        <v>1195.0685880475321</v>
      </c>
      <c r="K396" s="101">
        <v>0</v>
      </c>
      <c r="L396" s="101">
        <v>0</v>
      </c>
      <c r="M396" s="101">
        <v>1090.6048441746432</v>
      </c>
      <c r="N396" s="101">
        <v>1065.6783805528089</v>
      </c>
      <c r="O396" s="101">
        <v>0</v>
      </c>
      <c r="P396" s="101">
        <v>1075.142870952717</v>
      </c>
      <c r="Q396" s="101">
        <v>1088.6593113400202</v>
      </c>
      <c r="R396" s="101">
        <v>1117.0626455395225</v>
      </c>
      <c r="S396" s="101">
        <v>1189.2669116063132</v>
      </c>
      <c r="T396" s="101">
        <v>1189.1461918834409</v>
      </c>
      <c r="U396" s="101">
        <v>1176.2521907057262</v>
      </c>
      <c r="V396" s="101">
        <v>1244.717208381307</v>
      </c>
      <c r="W396" s="101">
        <v>1125.676646583365</v>
      </c>
      <c r="X396" s="101">
        <v>1051.3226058668076</v>
      </c>
      <c r="Y396" s="101">
        <v>877.94025511037523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1250.6006568864548</v>
      </c>
      <c r="F397" s="104">
        <v>1229.6913052591676</v>
      </c>
      <c r="G397" s="104">
        <v>1245.5323873012683</v>
      </c>
      <c r="H397" s="104">
        <v>0</v>
      </c>
      <c r="I397" s="104">
        <v>0</v>
      </c>
      <c r="J397" s="104">
        <v>1195.6852556628248</v>
      </c>
      <c r="K397" s="104">
        <v>0</v>
      </c>
      <c r="L397" s="104">
        <v>0</v>
      </c>
      <c r="M397" s="104">
        <v>1091.5918532647652</v>
      </c>
      <c r="N397" s="104">
        <v>1066.2116118192068</v>
      </c>
      <c r="O397" s="104">
        <v>0</v>
      </c>
      <c r="P397" s="104">
        <v>1075.1743291310613</v>
      </c>
      <c r="Q397" s="104">
        <v>1088.4461441192229</v>
      </c>
      <c r="R397" s="104">
        <v>1116.8557245288466</v>
      </c>
      <c r="S397" s="104">
        <v>1189.32373450982</v>
      </c>
      <c r="T397" s="104">
        <v>1189.7045042409284</v>
      </c>
      <c r="U397" s="104">
        <v>1176.6491020677881</v>
      </c>
      <c r="V397" s="104">
        <v>1244.6921605515674</v>
      </c>
      <c r="W397" s="104">
        <v>1125.536529621163</v>
      </c>
      <c r="X397" s="104">
        <v>1052.7814276736653</v>
      </c>
      <c r="Y397" s="104">
        <v>879.84112980364887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610.70430843757026</v>
      </c>
      <c r="F398" s="98">
        <v>604.80655071570834</v>
      </c>
      <c r="G398" s="98">
        <v>591.86692419502003</v>
      </c>
      <c r="H398" s="98">
        <v>0</v>
      </c>
      <c r="I398" s="98">
        <v>0</v>
      </c>
      <c r="J398" s="98">
        <v>573.92289403673055</v>
      </c>
      <c r="K398" s="98">
        <v>0</v>
      </c>
      <c r="L398" s="98">
        <v>0</v>
      </c>
      <c r="M398" s="98">
        <v>466.06365642482194</v>
      </c>
      <c r="N398" s="98">
        <v>443.01281540430665</v>
      </c>
      <c r="O398" s="98">
        <v>0</v>
      </c>
      <c r="P398" s="98">
        <v>465.05450571073925</v>
      </c>
      <c r="Q398" s="98">
        <v>441.38983881296718</v>
      </c>
      <c r="R398" s="98">
        <v>439.69213244288591</v>
      </c>
      <c r="S398" s="98">
        <v>483.78787573689283</v>
      </c>
      <c r="T398" s="98">
        <v>495.69732546890907</v>
      </c>
      <c r="U398" s="98">
        <v>489.44731171509272</v>
      </c>
      <c r="V398" s="98">
        <v>549.12187360714233</v>
      </c>
      <c r="W398" s="98">
        <v>442.97811336465486</v>
      </c>
      <c r="X398" s="98">
        <v>444.3760618797852</v>
      </c>
      <c r="Y398" s="98">
        <v>326.5372429569494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639.89634844888451</v>
      </c>
      <c r="F399" s="98">
        <v>624.88475454345905</v>
      </c>
      <c r="G399" s="98">
        <v>653.66546310624813</v>
      </c>
      <c r="H399" s="98">
        <v>0</v>
      </c>
      <c r="I399" s="98">
        <v>0</v>
      </c>
      <c r="J399" s="98">
        <v>621.76236162609428</v>
      </c>
      <c r="K399" s="98">
        <v>0</v>
      </c>
      <c r="L399" s="98">
        <v>0</v>
      </c>
      <c r="M399" s="98">
        <v>625.52819683994312</v>
      </c>
      <c r="N399" s="98">
        <v>623.19879641490024</v>
      </c>
      <c r="O399" s="98">
        <v>0</v>
      </c>
      <c r="P399" s="98">
        <v>610.11982342032218</v>
      </c>
      <c r="Q399" s="98">
        <v>647.05630530625592</v>
      </c>
      <c r="R399" s="98">
        <v>677.16359208596054</v>
      </c>
      <c r="S399" s="98">
        <v>705.53585877292721</v>
      </c>
      <c r="T399" s="98">
        <v>694.0071787720193</v>
      </c>
      <c r="U399" s="98">
        <v>687.20179035269553</v>
      </c>
      <c r="V399" s="98">
        <v>695.57028694442499</v>
      </c>
      <c r="W399" s="98">
        <v>682.55841625650794</v>
      </c>
      <c r="X399" s="98">
        <v>608.40536579388015</v>
      </c>
      <c r="Y399" s="98">
        <v>553.30388684669947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598.3259542260289</v>
      </c>
      <c r="D400" s="122">
        <v>570.08056719315925</v>
      </c>
      <c r="E400" s="122">
        <v>609.45195694922745</v>
      </c>
      <c r="F400" s="122">
        <v>603.68419593344959</v>
      </c>
      <c r="G400" s="122">
        <v>626.26717856679954</v>
      </c>
      <c r="H400" s="122">
        <v>658.70604524811677</v>
      </c>
      <c r="I400" s="122">
        <v>577.91400857846838</v>
      </c>
      <c r="J400" s="122">
        <v>615.34426720156364</v>
      </c>
      <c r="K400" s="122">
        <v>646.79851335433057</v>
      </c>
      <c r="L400" s="122">
        <v>711.57636132031394</v>
      </c>
      <c r="M400" s="122">
        <v>601.36171578011806</v>
      </c>
      <c r="N400" s="122">
        <v>654.99009381879</v>
      </c>
      <c r="O400" s="122">
        <v>672.52650473963888</v>
      </c>
      <c r="P400" s="122">
        <v>538.92576112705797</v>
      </c>
      <c r="Q400" s="122">
        <v>603.53822528412081</v>
      </c>
      <c r="R400" s="122">
        <v>647.1569668308282</v>
      </c>
      <c r="S400" s="122">
        <v>641.2622402209488</v>
      </c>
      <c r="T400" s="122">
        <v>600.45158686820776</v>
      </c>
      <c r="U400" s="122">
        <v>576.44788925732882</v>
      </c>
      <c r="V400" s="122">
        <v>633.66008896471908</v>
      </c>
      <c r="W400" s="122">
        <v>773.48158494556594</v>
      </c>
      <c r="X400" s="122">
        <v>576.86982961045419</v>
      </c>
      <c r="Y400" s="122">
        <v>606.51963172254182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600.16874563920669</v>
      </c>
      <c r="D401" s="98">
        <v>569.86498644255664</v>
      </c>
      <c r="E401" s="98">
        <v>609.78031473283295</v>
      </c>
      <c r="F401" s="98">
        <v>604.26647979864242</v>
      </c>
      <c r="G401" s="98">
        <v>628.21926505881993</v>
      </c>
      <c r="H401" s="98">
        <v>658.82183798123026</v>
      </c>
      <c r="I401" s="98">
        <v>577.4093009222986</v>
      </c>
      <c r="J401" s="98">
        <v>614.53637140995056</v>
      </c>
      <c r="K401" s="98">
        <v>645.94466993700155</v>
      </c>
      <c r="L401" s="98">
        <v>715.02139204502805</v>
      </c>
      <c r="M401" s="98">
        <v>601.15359360692537</v>
      </c>
      <c r="N401" s="98">
        <v>654.95366790568653</v>
      </c>
      <c r="O401" s="98">
        <v>673.70697842612719</v>
      </c>
      <c r="P401" s="98">
        <v>537.98619741320044</v>
      </c>
      <c r="Q401" s="98">
        <v>603.39331801073263</v>
      </c>
      <c r="R401" s="98">
        <v>647.52588822438577</v>
      </c>
      <c r="S401" s="98">
        <v>641.52791414764738</v>
      </c>
      <c r="T401" s="98">
        <v>600.48761865193762</v>
      </c>
      <c r="U401" s="98">
        <v>576.01338813728989</v>
      </c>
      <c r="V401" s="98">
        <v>635.27239527237805</v>
      </c>
      <c r="W401" s="98">
        <v>779.91394217031609</v>
      </c>
      <c r="X401" s="98">
        <v>569.68465518396113</v>
      </c>
      <c r="Y401" s="98">
        <v>609.78524305324015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584.91553443169289</v>
      </c>
      <c r="D402" s="33">
        <v>582.87158818388127</v>
      </c>
      <c r="E402" s="33">
        <v>603.32763003508524</v>
      </c>
      <c r="F402" s="33">
        <v>594.38680377006062</v>
      </c>
      <c r="G402" s="33">
        <v>609.80577222269562</v>
      </c>
      <c r="H402" s="33">
        <v>652.10749958434349</v>
      </c>
      <c r="I402" s="33">
        <v>590.45902208022335</v>
      </c>
      <c r="J402" s="33">
        <v>620.10900639028318</v>
      </c>
      <c r="K402" s="33">
        <v>662.54603489287763</v>
      </c>
      <c r="L402" s="33">
        <v>687.87612940338579</v>
      </c>
      <c r="M402" s="33">
        <v>611.35127759020679</v>
      </c>
      <c r="N402" s="33">
        <v>655.33980800645622</v>
      </c>
      <c r="O402" s="33">
        <v>665.0555685072776</v>
      </c>
      <c r="P402" s="33">
        <v>567.27758441865467</v>
      </c>
      <c r="Q402" s="33">
        <v>616.45183887207986</v>
      </c>
      <c r="R402" s="33">
        <v>625.72137413354619</v>
      </c>
      <c r="S402" s="33">
        <v>629.73243582549946</v>
      </c>
      <c r="T402" s="33">
        <v>599.44243314790174</v>
      </c>
      <c r="U402" s="33">
        <v>584.45757713328373</v>
      </c>
      <c r="V402" s="33">
        <v>619.29992120335316</v>
      </c>
      <c r="W402" s="33">
        <v>733.85863140525055</v>
      </c>
      <c r="X402" s="33">
        <v>610.33048339033064</v>
      </c>
      <c r="Y402" s="33">
        <v>597.49884421828654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4229.6328536988685</v>
      </c>
      <c r="D404" s="117">
        <f t="shared" si="218"/>
        <v>3907.3476030068941</v>
      </c>
      <c r="E404" s="117">
        <f t="shared" si="218"/>
        <v>4026.4636552566071</v>
      </c>
      <c r="F404" s="117">
        <f t="shared" si="218"/>
        <v>3854.3862687515284</v>
      </c>
      <c r="G404" s="117">
        <f t="shared" si="218"/>
        <v>3726.397806880459</v>
      </c>
      <c r="H404" s="117">
        <f t="shared" si="218"/>
        <v>3831.6627921001432</v>
      </c>
      <c r="I404" s="117">
        <f t="shared" si="218"/>
        <v>3520.9723037934436</v>
      </c>
      <c r="J404" s="117">
        <f t="shared" si="218"/>
        <v>3405.7854119738654</v>
      </c>
      <c r="K404" s="117">
        <f t="shared" si="218"/>
        <v>3570.4556136008991</v>
      </c>
      <c r="L404" s="117">
        <f t="shared" si="218"/>
        <v>4108.6990805576934</v>
      </c>
      <c r="M404" s="117">
        <f t="shared" si="218"/>
        <v>3508.0318395596123</v>
      </c>
      <c r="N404" s="117">
        <f t="shared" si="218"/>
        <v>3442.3611222932327</v>
      </c>
      <c r="O404" s="117">
        <f t="shared" si="218"/>
        <v>3399.8388289044501</v>
      </c>
      <c r="P404" s="117">
        <f t="shared" si="218"/>
        <v>2589.8545903949971</v>
      </c>
      <c r="Q404" s="117">
        <f t="shared" si="218"/>
        <v>2605.2956167974694</v>
      </c>
      <c r="R404" s="117">
        <f t="shared" ref="R404:V404" si="219">R405+R408+R410+R419</f>
        <v>2719.0439504901196</v>
      </c>
      <c r="S404" s="117">
        <f t="shared" si="219"/>
        <v>2625.8162447639866</v>
      </c>
      <c r="T404" s="117">
        <f t="shared" si="219"/>
        <v>2373.1066983654359</v>
      </c>
      <c r="U404" s="117">
        <f t="shared" si="219"/>
        <v>2170.9988307707035</v>
      </c>
      <c r="V404" s="117">
        <f t="shared" si="219"/>
        <v>2114.758961324314</v>
      </c>
      <c r="W404" s="117">
        <f t="shared" ref="W404:Y404" si="220">W405+W408+W410+W419</f>
        <v>2070.0554273403004</v>
      </c>
      <c r="X404" s="117">
        <f t="shared" si="220"/>
        <v>1374.9342836530986</v>
      </c>
      <c r="Y404" s="117">
        <f t="shared" si="220"/>
        <v>928.21333102937433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3599.8119129001934</v>
      </c>
      <c r="D405" s="122">
        <f t="shared" si="221"/>
        <v>3274.3037205262967</v>
      </c>
      <c r="E405" s="122">
        <f t="shared" si="221"/>
        <v>3383.5638261063427</v>
      </c>
      <c r="F405" s="122">
        <f t="shared" si="221"/>
        <v>3246.4489727573969</v>
      </c>
      <c r="G405" s="122">
        <f t="shared" si="221"/>
        <v>3115.7727511351263</v>
      </c>
      <c r="H405" s="122">
        <f t="shared" si="221"/>
        <v>3155.0980692967637</v>
      </c>
      <c r="I405" s="122">
        <f t="shared" si="221"/>
        <v>2906.0469713329608</v>
      </c>
      <c r="J405" s="122">
        <f t="shared" si="221"/>
        <v>2882.5453484222526</v>
      </c>
      <c r="K405" s="122">
        <f t="shared" si="221"/>
        <v>2966.159458098688</v>
      </c>
      <c r="L405" s="122">
        <f t="shared" si="221"/>
        <v>3480.0452169264859</v>
      </c>
      <c r="M405" s="122">
        <f t="shared" si="221"/>
        <v>2970.5921847212171</v>
      </c>
      <c r="N405" s="122">
        <f t="shared" si="221"/>
        <v>2944.0392177133549</v>
      </c>
      <c r="O405" s="122">
        <f t="shared" si="221"/>
        <v>2873.9777028002545</v>
      </c>
      <c r="P405" s="122">
        <f t="shared" si="221"/>
        <v>2143.3280536401694</v>
      </c>
      <c r="Q405" s="122">
        <f t="shared" si="221"/>
        <v>2128.0223365703596</v>
      </c>
      <c r="R405" s="122">
        <f t="shared" ref="R405:V405" si="222">SUM(R406:R407)</f>
        <v>2210.3202592910893</v>
      </c>
      <c r="S405" s="122">
        <f t="shared" si="222"/>
        <v>2098.2998995700082</v>
      </c>
      <c r="T405" s="122">
        <f t="shared" si="222"/>
        <v>1883.9283211607833</v>
      </c>
      <c r="U405" s="122">
        <f t="shared" si="222"/>
        <v>1714.5044792174951</v>
      </c>
      <c r="V405" s="122">
        <f t="shared" si="222"/>
        <v>1647.2782929976697</v>
      </c>
      <c r="W405" s="122">
        <f t="shared" ref="W405:Y405" si="223">SUM(W406:W407)</f>
        <v>1583.625662405196</v>
      </c>
      <c r="X405" s="122">
        <f t="shared" si="223"/>
        <v>1039.1467318028861</v>
      </c>
      <c r="Y405" s="122">
        <f t="shared" si="223"/>
        <v>645.05886356455483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3599.8119129001934</v>
      </c>
      <c r="D406" s="98">
        <v>3274.3037205262967</v>
      </c>
      <c r="E406" s="98">
        <v>3383.5638261063427</v>
      </c>
      <c r="F406" s="98">
        <v>3246.4489727573969</v>
      </c>
      <c r="G406" s="98">
        <v>3115.7727511351263</v>
      </c>
      <c r="H406" s="98">
        <v>3155.0980692967637</v>
      </c>
      <c r="I406" s="98">
        <v>2906.0469713329608</v>
      </c>
      <c r="J406" s="98">
        <v>2882.5453484222526</v>
      </c>
      <c r="K406" s="98">
        <v>2966.159458098688</v>
      </c>
      <c r="L406" s="98">
        <v>3480.0452169264859</v>
      </c>
      <c r="M406" s="98">
        <v>2970.5921847212171</v>
      </c>
      <c r="N406" s="98">
        <v>2944.0392177133549</v>
      </c>
      <c r="O406" s="98">
        <v>2873.9777028002545</v>
      </c>
      <c r="P406" s="98">
        <v>2143.3280536401694</v>
      </c>
      <c r="Q406" s="98">
        <v>2128.0223365703596</v>
      </c>
      <c r="R406" s="98">
        <v>2210.3202592910893</v>
      </c>
      <c r="S406" s="98">
        <v>2098.2998995700082</v>
      </c>
      <c r="T406" s="98">
        <v>1883.9283211607833</v>
      </c>
      <c r="U406" s="98">
        <v>1714.5044792174951</v>
      </c>
      <c r="V406" s="98">
        <v>1647.2782929976697</v>
      </c>
      <c r="W406" s="98">
        <v>1583.625662405196</v>
      </c>
      <c r="X406" s="98">
        <v>1039.1467318028861</v>
      </c>
      <c r="Y406" s="98">
        <v>645.05886356455483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442.60801509690418</v>
      </c>
      <c r="D410" s="122">
        <v>434.44763287860553</v>
      </c>
      <c r="E410" s="122">
        <v>438.05456022448953</v>
      </c>
      <c r="F410" s="122">
        <v>406.90811317180697</v>
      </c>
      <c r="G410" s="122">
        <v>412.32068291441726</v>
      </c>
      <c r="H410" s="122">
        <v>448.22473051086001</v>
      </c>
      <c r="I410" s="122">
        <v>419.40048266911117</v>
      </c>
      <c r="J410" s="122">
        <v>338.37525667260724</v>
      </c>
      <c r="K410" s="122">
        <v>388.98219924704068</v>
      </c>
      <c r="L410" s="122">
        <v>409.54151077248895</v>
      </c>
      <c r="M410" s="122">
        <v>330.93694681041313</v>
      </c>
      <c r="N410" s="122">
        <v>290.42197454075534</v>
      </c>
      <c r="O410" s="122">
        <v>322.0146674942925</v>
      </c>
      <c r="P410" s="122">
        <v>264.22528767282449</v>
      </c>
      <c r="Q410" s="122">
        <v>269.09133311670524</v>
      </c>
      <c r="R410" s="122">
        <v>288.60915656783533</v>
      </c>
      <c r="S410" s="122">
        <v>313.3748268674027</v>
      </c>
      <c r="T410" s="122">
        <v>293.84649626941689</v>
      </c>
      <c r="U410" s="122">
        <v>274.64674621235264</v>
      </c>
      <c r="V410" s="122">
        <v>279.02233797141213</v>
      </c>
      <c r="W410" s="122">
        <v>265.93802299774609</v>
      </c>
      <c r="X410" s="122">
        <v>181.78585911705446</v>
      </c>
      <c r="Y410" s="122">
        <v>136.18132630227151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469.96247113071558</v>
      </c>
      <c r="D411" s="98">
        <v>443.7311095562896</v>
      </c>
      <c r="E411" s="98">
        <v>465.54164112938156</v>
      </c>
      <c r="F411" s="98">
        <v>444.90242451798656</v>
      </c>
      <c r="G411" s="98">
        <v>465.99475351514474</v>
      </c>
      <c r="H411" s="98">
        <v>448.3789289394598</v>
      </c>
      <c r="I411" s="98">
        <v>419.66560825407299</v>
      </c>
      <c r="J411" s="98">
        <v>411.82124285082023</v>
      </c>
      <c r="K411" s="98">
        <v>389.35989309553435</v>
      </c>
      <c r="L411" s="98">
        <v>410.11143527335628</v>
      </c>
      <c r="M411" s="98">
        <v>342.34917735318248</v>
      </c>
      <c r="N411" s="98">
        <v>333.46505930661164</v>
      </c>
      <c r="O411" s="98">
        <v>322.25730506450748</v>
      </c>
      <c r="P411" s="98">
        <v>281.99210643913966</v>
      </c>
      <c r="Q411" s="98">
        <v>287.00557975214912</v>
      </c>
      <c r="R411" s="98">
        <v>310.27048652523422</v>
      </c>
      <c r="S411" s="98">
        <v>321.8222866892504</v>
      </c>
      <c r="T411" s="98">
        <v>305.49022379882882</v>
      </c>
      <c r="U411" s="98">
        <v>291.52672486988109</v>
      </c>
      <c r="V411" s="98">
        <v>308.63614335130558</v>
      </c>
      <c r="W411" s="98">
        <v>302.57323197390798</v>
      </c>
      <c r="X411" s="98">
        <v>243.3770948920249</v>
      </c>
      <c r="Y411" s="98">
        <v>221.46589017078333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0</v>
      </c>
      <c r="D412" s="98">
        <v>0</v>
      </c>
      <c r="E412" s="98">
        <v>227.59782567177055</v>
      </c>
      <c r="F412" s="98">
        <v>219.01985025991502</v>
      </c>
      <c r="G412" s="98">
        <v>221.70821162013004</v>
      </c>
      <c r="H412" s="98">
        <v>222.92981215314794</v>
      </c>
      <c r="I412" s="98">
        <v>205.4441356049322</v>
      </c>
      <c r="J412" s="98">
        <v>197.94667580893463</v>
      </c>
      <c r="K412" s="98">
        <v>190.19801960709921</v>
      </c>
      <c r="L412" s="98">
        <v>196.03721682900681</v>
      </c>
      <c r="M412" s="98">
        <v>146.32521987711374</v>
      </c>
      <c r="N412" s="98">
        <v>138.75851545505842</v>
      </c>
      <c r="O412" s="98">
        <v>130.73354481144949</v>
      </c>
      <c r="P412" s="98">
        <v>0</v>
      </c>
      <c r="Q412" s="98">
        <v>116.32256291312038</v>
      </c>
      <c r="R412" s="98">
        <v>122.23249818995885</v>
      </c>
      <c r="S412" s="98">
        <v>130.87025848071562</v>
      </c>
      <c r="T412" s="98">
        <v>127.15277103017955</v>
      </c>
      <c r="U412" s="98">
        <v>121.07599745236482</v>
      </c>
      <c r="V412" s="98">
        <v>135.9176876930039</v>
      </c>
      <c r="W412" s="98">
        <v>119.24578654744899</v>
      </c>
      <c r="X412" s="98">
        <v>102.66994841896647</v>
      </c>
      <c r="Y412" s="98">
        <v>82.759498081471648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0</v>
      </c>
      <c r="D413" s="101">
        <v>0</v>
      </c>
      <c r="E413" s="101">
        <v>227.59782567177055</v>
      </c>
      <c r="F413" s="101">
        <v>219.01985025991502</v>
      </c>
      <c r="G413" s="101">
        <v>221.70821162013004</v>
      </c>
      <c r="H413" s="101">
        <v>222.92981215314794</v>
      </c>
      <c r="I413" s="101">
        <v>205.4441356049322</v>
      </c>
      <c r="J413" s="101">
        <v>197.94667580893463</v>
      </c>
      <c r="K413" s="101">
        <v>190.19801960709921</v>
      </c>
      <c r="L413" s="101">
        <v>196.03721682900681</v>
      </c>
      <c r="M413" s="101">
        <v>146.32521987711374</v>
      </c>
      <c r="N413" s="101">
        <v>138.75851545505842</v>
      </c>
      <c r="O413" s="101">
        <v>130.73354481144949</v>
      </c>
      <c r="P413" s="101">
        <v>0</v>
      </c>
      <c r="Q413" s="101">
        <v>116.32256291312038</v>
      </c>
      <c r="R413" s="101">
        <v>122.23249818995885</v>
      </c>
      <c r="S413" s="101">
        <v>130.87025848071562</v>
      </c>
      <c r="T413" s="101">
        <v>127.15277103017955</v>
      </c>
      <c r="U413" s="101">
        <v>121.07599745236482</v>
      </c>
      <c r="V413" s="101">
        <v>135.9176876930039</v>
      </c>
      <c r="W413" s="101">
        <v>119.24578654744899</v>
      </c>
      <c r="X413" s="101">
        <v>102.66994841896647</v>
      </c>
      <c r="Y413" s="101">
        <v>82.759498081471648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187.2129257017713</v>
      </c>
      <c r="D419" s="122">
        <v>198.59624960199201</v>
      </c>
      <c r="E419" s="122">
        <v>204.84526892577452</v>
      </c>
      <c r="F419" s="122">
        <v>201.02918282232426</v>
      </c>
      <c r="G419" s="122">
        <v>198.30437283091538</v>
      </c>
      <c r="H419" s="122">
        <v>228.33999229251947</v>
      </c>
      <c r="I419" s="122">
        <v>195.52484979137171</v>
      </c>
      <c r="J419" s="122">
        <v>184.86480687900558</v>
      </c>
      <c r="K419" s="122">
        <v>215.31395625517058</v>
      </c>
      <c r="L419" s="122">
        <v>219.11235285871845</v>
      </c>
      <c r="M419" s="122">
        <v>206.50270802798195</v>
      </c>
      <c r="N419" s="122">
        <v>207.89993003912255</v>
      </c>
      <c r="O419" s="122">
        <v>203.84645860990287</v>
      </c>
      <c r="P419" s="122">
        <v>182.30124908200349</v>
      </c>
      <c r="Q419" s="122">
        <v>208.18194711040451</v>
      </c>
      <c r="R419" s="122">
        <v>220.11453463119483</v>
      </c>
      <c r="S419" s="122">
        <v>214.14151832657583</v>
      </c>
      <c r="T419" s="122">
        <v>195.33188093523594</v>
      </c>
      <c r="U419" s="122">
        <v>181.84760534085572</v>
      </c>
      <c r="V419" s="122">
        <v>188.45833035523236</v>
      </c>
      <c r="W419" s="122">
        <v>220.4917419373582</v>
      </c>
      <c r="X419" s="122">
        <v>154.00169273315817</v>
      </c>
      <c r="Y419" s="122">
        <v>146.97314116254805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212.93877002357402</v>
      </c>
      <c r="D420" s="98">
        <v>201.94340449972088</v>
      </c>
      <c r="E420" s="98">
        <v>215.82811478451424</v>
      </c>
      <c r="F420" s="98">
        <v>213.61938527191899</v>
      </c>
      <c r="G420" s="98">
        <v>221.82042482670917</v>
      </c>
      <c r="H420" s="98">
        <v>232.34695278562245</v>
      </c>
      <c r="I420" s="98">
        <v>203.39115369350284</v>
      </c>
      <c r="J420" s="98">
        <v>216.20996420649709</v>
      </c>
      <c r="K420" s="98">
        <v>226.98845396946459</v>
      </c>
      <c r="L420" s="98">
        <v>250.96220101246129</v>
      </c>
      <c r="M420" s="98">
        <v>210.80497805563695</v>
      </c>
      <c r="N420" s="98">
        <v>229.55459848808044</v>
      </c>
      <c r="O420" s="98">
        <v>236.05599339759058</v>
      </c>
      <c r="P420" s="98">
        <v>188.34261146165355</v>
      </c>
      <c r="Q420" s="98">
        <v>210.51801502190995</v>
      </c>
      <c r="R420" s="98">
        <v>223.90285819216223</v>
      </c>
      <c r="S420" s="98">
        <v>219.07584471163619</v>
      </c>
      <c r="T420" s="98">
        <v>202.30619609435382</v>
      </c>
      <c r="U420" s="98">
        <v>191.71228289392036</v>
      </c>
      <c r="V420" s="98">
        <v>209.61773181989284</v>
      </c>
      <c r="W420" s="98">
        <v>256.28618739194604</v>
      </c>
      <c r="X420" s="98">
        <v>187.07125053505652</v>
      </c>
      <c r="Y420" s="98">
        <v>200.17882357800642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269.57080510920764</v>
      </c>
      <c r="D423" s="118">
        <f t="shared" si="225"/>
        <v>245.04527345428951</v>
      </c>
      <c r="E423" s="118">
        <f t="shared" si="225"/>
        <v>252.79565703502035</v>
      </c>
      <c r="F423" s="118">
        <f t="shared" si="225"/>
        <v>239.45389534801816</v>
      </c>
      <c r="G423" s="118">
        <f t="shared" si="225"/>
        <v>228.71628656340573</v>
      </c>
      <c r="H423" s="118">
        <f t="shared" si="225"/>
        <v>226.30559286477231</v>
      </c>
      <c r="I423" s="118">
        <f t="shared" si="225"/>
        <v>203.71908002351626</v>
      </c>
      <c r="J423" s="118">
        <f t="shared" si="225"/>
        <v>199.69560225070856</v>
      </c>
      <c r="K423" s="118">
        <f t="shared" si="225"/>
        <v>198.62658119004104</v>
      </c>
      <c r="L423" s="118">
        <f t="shared" si="225"/>
        <v>224.76954811121095</v>
      </c>
      <c r="M423" s="118">
        <f t="shared" si="225"/>
        <v>185.38932922216452</v>
      </c>
      <c r="N423" s="118">
        <f t="shared" si="225"/>
        <v>180.73026956776968</v>
      </c>
      <c r="O423" s="118">
        <f t="shared" si="225"/>
        <v>174.58983896282382</v>
      </c>
      <c r="P423" s="118">
        <f t="shared" si="225"/>
        <v>132.46526349196208</v>
      </c>
      <c r="Q423" s="118">
        <f t="shared" si="225"/>
        <v>132.24351559800101</v>
      </c>
      <c r="R423" s="118">
        <f t="shared" ref="R423:V423" si="226">R424+R427+R429+R438</f>
        <v>136.79416226596317</v>
      </c>
      <c r="S423" s="118">
        <f t="shared" si="226"/>
        <v>130.19313017018104</v>
      </c>
      <c r="T423" s="118">
        <f t="shared" si="226"/>
        <v>116.85463523378986</v>
      </c>
      <c r="U423" s="118">
        <f t="shared" si="226"/>
        <v>106.43411868916884</v>
      </c>
      <c r="V423" s="118">
        <f t="shared" si="226"/>
        <v>103.98422148150506</v>
      </c>
      <c r="W423" s="118">
        <f t="shared" ref="W423:Y423" si="227">W424+W427+W429+W438</f>
        <v>101.19936193916062</v>
      </c>
      <c r="X423" s="118">
        <f t="shared" si="227"/>
        <v>69.186871285296036</v>
      </c>
      <c r="Y423" s="118">
        <f t="shared" si="227"/>
        <v>49.088304180747492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227.51390312550052</v>
      </c>
      <c r="D424" s="123">
        <f t="shared" si="228"/>
        <v>205.11481095956239</v>
      </c>
      <c r="E424" s="123">
        <f t="shared" si="228"/>
        <v>211.10289844253256</v>
      </c>
      <c r="F424" s="123">
        <f t="shared" si="228"/>
        <v>199.72038533675641</v>
      </c>
      <c r="G424" s="123">
        <f t="shared" si="228"/>
        <v>188.28704341796529</v>
      </c>
      <c r="H424" s="123">
        <f t="shared" si="228"/>
        <v>186.49122974798036</v>
      </c>
      <c r="I424" s="123">
        <f t="shared" si="228"/>
        <v>168.09509430715144</v>
      </c>
      <c r="J424" s="123">
        <f t="shared" si="228"/>
        <v>164.80123955692872</v>
      </c>
      <c r="K424" s="123">
        <f t="shared" si="228"/>
        <v>164.81664801675888</v>
      </c>
      <c r="L424" s="123">
        <f t="shared" si="228"/>
        <v>189.53967488143226</v>
      </c>
      <c r="M424" s="123">
        <f t="shared" si="228"/>
        <v>156.53303972153748</v>
      </c>
      <c r="N424" s="123">
        <f t="shared" si="228"/>
        <v>152.16903410852927</v>
      </c>
      <c r="O424" s="123">
        <f t="shared" si="228"/>
        <v>146.72948970750377</v>
      </c>
      <c r="P424" s="123">
        <f t="shared" si="228"/>
        <v>108.7519713457008</v>
      </c>
      <c r="Q424" s="123">
        <f t="shared" si="228"/>
        <v>107.22956201202757</v>
      </c>
      <c r="R424" s="123">
        <f t="shared" ref="R424:V424" si="229">SUM(R425:R426)</f>
        <v>110.2811588012724</v>
      </c>
      <c r="S424" s="123">
        <f t="shared" si="229"/>
        <v>103.61302533117986</v>
      </c>
      <c r="T424" s="123">
        <f t="shared" si="229"/>
        <v>92.115659895311097</v>
      </c>
      <c r="U424" s="123">
        <f t="shared" si="229"/>
        <v>83.113202115055685</v>
      </c>
      <c r="V424" s="123">
        <f t="shared" si="229"/>
        <v>79.326638848424054</v>
      </c>
      <c r="W424" s="123">
        <f t="shared" ref="W424:Y424" si="230">SUM(W425:W426)</f>
        <v>75.401977892572503</v>
      </c>
      <c r="X424" s="123">
        <f t="shared" si="230"/>
        <v>49.104997085074359</v>
      </c>
      <c r="Y424" s="123">
        <f t="shared" si="230"/>
        <v>30.273482814933217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225.09602084264787</v>
      </c>
      <c r="D425" s="99">
        <v>202.98678512937022</v>
      </c>
      <c r="E425" s="99">
        <v>208.91385004475708</v>
      </c>
      <c r="F425" s="99">
        <v>197.67451289528768</v>
      </c>
      <c r="G425" s="99">
        <v>186.3750748688349</v>
      </c>
      <c r="H425" s="99">
        <v>184.59059839358423</v>
      </c>
      <c r="I425" s="99">
        <v>166.4346314717971</v>
      </c>
      <c r="J425" s="99">
        <v>163.17357990602289</v>
      </c>
      <c r="K425" s="99">
        <v>163.17836539738482</v>
      </c>
      <c r="L425" s="99">
        <v>187.59495938850148</v>
      </c>
      <c r="M425" s="99">
        <v>154.9748448141967</v>
      </c>
      <c r="N425" s="99">
        <v>150.57696874591957</v>
      </c>
      <c r="O425" s="99">
        <v>145.10929991492944</v>
      </c>
      <c r="P425" s="99">
        <v>107.52888932572763</v>
      </c>
      <c r="Q425" s="99">
        <v>105.94841555555129</v>
      </c>
      <c r="R425" s="99">
        <v>108.92165201505817</v>
      </c>
      <c r="S425" s="99">
        <v>102.30922798953554</v>
      </c>
      <c r="T425" s="99">
        <v>90.950431140595654</v>
      </c>
      <c r="U425" s="99">
        <v>82.04369848276724</v>
      </c>
      <c r="V425" s="99">
        <v>78.290306333503523</v>
      </c>
      <c r="W425" s="99">
        <v>74.41473880273449</v>
      </c>
      <c r="X425" s="99">
        <v>48.468792374055155</v>
      </c>
      <c r="Y425" s="99">
        <v>29.885313291891585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2.4178822828526472</v>
      </c>
      <c r="D426" s="99">
        <v>2.1280258301921835</v>
      </c>
      <c r="E426" s="99">
        <v>2.1890483977754771</v>
      </c>
      <c r="F426" s="99">
        <v>2.0458724414687333</v>
      </c>
      <c r="G426" s="99">
        <v>1.9119685491303868</v>
      </c>
      <c r="H426" s="99">
        <v>1.9006313543961237</v>
      </c>
      <c r="I426" s="99">
        <v>1.6604628353543414</v>
      </c>
      <c r="J426" s="99">
        <v>1.6276596509058152</v>
      </c>
      <c r="K426" s="99">
        <v>1.6382826193740414</v>
      </c>
      <c r="L426" s="99">
        <v>1.9447154929307826</v>
      </c>
      <c r="M426" s="99">
        <v>1.5581949073407912</v>
      </c>
      <c r="N426" s="99">
        <v>1.592065362609701</v>
      </c>
      <c r="O426" s="99">
        <v>1.6201897925743489</v>
      </c>
      <c r="P426" s="99">
        <v>1.2230820199731582</v>
      </c>
      <c r="Q426" s="99">
        <v>1.2811464564762787</v>
      </c>
      <c r="R426" s="99">
        <v>1.3595067862142194</v>
      </c>
      <c r="S426" s="99">
        <v>1.3037973416443136</v>
      </c>
      <c r="T426" s="99">
        <v>1.1652287547154432</v>
      </c>
      <c r="U426" s="99">
        <v>1.0695036322884448</v>
      </c>
      <c r="V426" s="99">
        <v>1.0363325149205365</v>
      </c>
      <c r="W426" s="99">
        <v>0.98723908983801623</v>
      </c>
      <c r="X426" s="99">
        <v>0.63620471101920051</v>
      </c>
      <c r="Y426" s="99">
        <v>0.38816952304163438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1.6444064828094893E-2</v>
      </c>
      <c r="F427" s="123">
        <f t="shared" si="231"/>
        <v>3.410814390529901E-2</v>
      </c>
      <c r="G427" s="123">
        <f t="shared" si="231"/>
        <v>4.2447471162989782E-2</v>
      </c>
      <c r="H427" s="123">
        <f t="shared" si="231"/>
        <v>4.8644364204502945E-2</v>
      </c>
      <c r="I427" s="123">
        <f t="shared" si="231"/>
        <v>4.4583882666638791E-2</v>
      </c>
      <c r="J427" s="123">
        <f t="shared" si="231"/>
        <v>3.9344950554824405E-2</v>
      </c>
      <c r="K427" s="123">
        <f t="shared" si="231"/>
        <v>4.9955317526765915E-2</v>
      </c>
      <c r="L427" s="123">
        <f t="shared" si="231"/>
        <v>6.3208631941674434E-2</v>
      </c>
      <c r="M427" s="123">
        <f t="shared" si="231"/>
        <v>5.8877148332415467E-2</v>
      </c>
      <c r="N427" s="123">
        <f t="shared" si="231"/>
        <v>6.5520745036253034E-2</v>
      </c>
      <c r="O427" s="123">
        <f t="shared" si="231"/>
        <v>9.3712692710313572E-2</v>
      </c>
      <c r="P427" s="123">
        <f t="shared" si="231"/>
        <v>7.6790904549794467E-2</v>
      </c>
      <c r="Q427" s="123">
        <f t="shared" si="231"/>
        <v>0.19546879144404525</v>
      </c>
      <c r="R427" s="123">
        <f t="shared" si="231"/>
        <v>0.2342584432239978</v>
      </c>
      <c r="S427" s="123">
        <f t="shared" si="231"/>
        <v>0.26810353997945618</v>
      </c>
      <c r="T427" s="123">
        <f t="shared" si="231"/>
        <v>0.28637197759788363</v>
      </c>
      <c r="U427" s="123">
        <f t="shared" si="231"/>
        <v>0.25660889029044848</v>
      </c>
      <c r="V427" s="123">
        <f t="shared" si="231"/>
        <v>0.23453447738301697</v>
      </c>
      <c r="W427" s="123">
        <f t="shared" si="231"/>
        <v>0.15039034602292431</v>
      </c>
      <c r="X427" s="123">
        <f t="shared" si="231"/>
        <v>0.10748840490695148</v>
      </c>
      <c r="Y427" s="123">
        <f t="shared" si="231"/>
        <v>6.2464931383114285E-2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0</v>
      </c>
      <c r="E428" s="99">
        <f>RES_hhdet_in_fecs!E67</f>
        <v>1.6444064828094893E-2</v>
      </c>
      <c r="F428" s="99">
        <f>RES_hhdet_in_fecs!F67</f>
        <v>3.410814390529901E-2</v>
      </c>
      <c r="G428" s="99">
        <f>RES_hhdet_in_fecs!G67</f>
        <v>4.2447471162989782E-2</v>
      </c>
      <c r="H428" s="99">
        <f>RES_hhdet_in_fecs!H67</f>
        <v>4.8644364204502945E-2</v>
      </c>
      <c r="I428" s="99">
        <f>RES_hhdet_in_fecs!I67</f>
        <v>4.4583882666638791E-2</v>
      </c>
      <c r="J428" s="99">
        <f>RES_hhdet_in_fecs!J67</f>
        <v>3.9344950554824405E-2</v>
      </c>
      <c r="K428" s="99">
        <f>RES_hhdet_in_fecs!K67</f>
        <v>4.9955317526765915E-2</v>
      </c>
      <c r="L428" s="99">
        <f>RES_hhdet_in_fecs!L67</f>
        <v>6.3208631941674434E-2</v>
      </c>
      <c r="M428" s="99">
        <f>RES_hhdet_in_fecs!M67</f>
        <v>5.8877148332415467E-2</v>
      </c>
      <c r="N428" s="99">
        <f>RES_hhdet_in_fecs!N67</f>
        <v>6.5520745036253034E-2</v>
      </c>
      <c r="O428" s="99">
        <f>RES_hhdet_in_fecs!O67</f>
        <v>9.3712692710313572E-2</v>
      </c>
      <c r="P428" s="99">
        <f>RES_hhdet_in_fecs!P67</f>
        <v>7.6790904549794467E-2</v>
      </c>
      <c r="Q428" s="99">
        <f>RES_hhdet_in_fecs!Q67</f>
        <v>0.19546879144404525</v>
      </c>
      <c r="R428" s="99">
        <f>RES_hhdet_in_fecs!R67</f>
        <v>0.2342584432239978</v>
      </c>
      <c r="S428" s="99">
        <f>RES_hhdet_in_fecs!S67</f>
        <v>0.26810353997945618</v>
      </c>
      <c r="T428" s="99">
        <f>RES_hhdet_in_fecs!T67</f>
        <v>0.28637197759788363</v>
      </c>
      <c r="U428" s="99">
        <f>RES_hhdet_in_fecs!U67</f>
        <v>0.25660889029044848</v>
      </c>
      <c r="V428" s="99">
        <f>RES_hhdet_in_fecs!V67</f>
        <v>0.23453447738301697</v>
      </c>
      <c r="W428" s="99">
        <f>RES_hhdet_in_fecs!W67</f>
        <v>0.15039034602292431</v>
      </c>
      <c r="X428" s="99">
        <f>RES_hhdet_in_fecs!X67</f>
        <v>0.10748840490695148</v>
      </c>
      <c r="Y428" s="99">
        <f>RES_hhdet_in_fecs!Y67</f>
        <v>6.2464931383114285E-2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29.145295402430218</v>
      </c>
      <c r="D429" s="123">
        <v>27.45564507160298</v>
      </c>
      <c r="E429" s="123">
        <v>28.513237322002091</v>
      </c>
      <c r="F429" s="123">
        <v>26.880223593463732</v>
      </c>
      <c r="G429" s="123">
        <v>27.47792957212533</v>
      </c>
      <c r="H429" s="123">
        <v>26.228791564928748</v>
      </c>
      <c r="I429" s="123">
        <v>24.02866996473141</v>
      </c>
      <c r="J429" s="123">
        <v>23.021081900796169</v>
      </c>
      <c r="K429" s="123">
        <v>21.411677790436975</v>
      </c>
      <c r="L429" s="123">
        <v>22.095442613706265</v>
      </c>
      <c r="M429" s="123">
        <v>17.85063211046284</v>
      </c>
      <c r="N429" s="123">
        <v>17.023393203412329</v>
      </c>
      <c r="O429" s="123">
        <v>16.267037423246599</v>
      </c>
      <c r="P429" s="123">
        <v>14.252286362159753</v>
      </c>
      <c r="Q429" s="123">
        <v>14.36580816678131</v>
      </c>
      <c r="R429" s="123">
        <v>15.299313639150423</v>
      </c>
      <c r="S429" s="123">
        <v>15.698635699206635</v>
      </c>
      <c r="T429" s="123">
        <v>14.779180629056048</v>
      </c>
      <c r="U429" s="123">
        <v>14.0180325321769</v>
      </c>
      <c r="V429" s="123">
        <v>14.766389523619315</v>
      </c>
      <c r="W429" s="123">
        <v>14.164870081360508</v>
      </c>
      <c r="X429" s="123">
        <v>11.630042132731889</v>
      </c>
      <c r="Y429" s="123">
        <v>10.258715418754573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29.386724850208815</v>
      </c>
      <c r="D430" s="99">
        <v>27.508612235960165</v>
      </c>
      <c r="E430" s="99">
        <v>28.744277218619544</v>
      </c>
      <c r="F430" s="99">
        <v>27.089866740713926</v>
      </c>
      <c r="G430" s="99">
        <v>27.874243088886566</v>
      </c>
      <c r="H430" s="99">
        <v>26.232634606650116</v>
      </c>
      <c r="I430" s="99">
        <v>24.035017857648906</v>
      </c>
      <c r="J430" s="99">
        <v>23.312155874354822</v>
      </c>
      <c r="K430" s="99">
        <v>21.419991677506069</v>
      </c>
      <c r="L430" s="99">
        <v>22.107424831914344</v>
      </c>
      <c r="M430" s="99">
        <v>17.860247160636924</v>
      </c>
      <c r="N430" s="99">
        <v>17.055532925973665</v>
      </c>
      <c r="O430" s="99">
        <v>16.27101417134153</v>
      </c>
      <c r="P430" s="99">
        <v>14.147296748402329</v>
      </c>
      <c r="Q430" s="99">
        <v>14.2892233355734</v>
      </c>
      <c r="R430" s="99">
        <v>15.289718230553346</v>
      </c>
      <c r="S430" s="99">
        <v>15.691460361672506</v>
      </c>
      <c r="T430" s="99">
        <v>14.748155357960295</v>
      </c>
      <c r="U430" s="99">
        <v>13.950346006567088</v>
      </c>
      <c r="V430" s="99">
        <v>14.668570763834499</v>
      </c>
      <c r="W430" s="99">
        <v>14.217948446124955</v>
      </c>
      <c r="X430" s="99">
        <v>11.351807709057848</v>
      </c>
      <c r="Y430" s="99">
        <v>10.26042410245736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0</v>
      </c>
      <c r="D431" s="99">
        <v>0</v>
      </c>
      <c r="E431" s="99">
        <v>22.168144254831329</v>
      </c>
      <c r="F431" s="99">
        <v>21.028162445216871</v>
      </c>
      <c r="G431" s="99">
        <v>21.539972755756857</v>
      </c>
      <c r="H431" s="99">
        <v>20.613833107031791</v>
      </c>
      <c r="I431" s="99">
        <v>18.905920380316015</v>
      </c>
      <c r="J431" s="99">
        <v>18.355655895035191</v>
      </c>
      <c r="K431" s="99">
        <v>17.035993020244497</v>
      </c>
      <c r="L431" s="99">
        <v>17.606681322517264</v>
      </c>
      <c r="M431" s="99">
        <v>14.023133893623818</v>
      </c>
      <c r="N431" s="99">
        <v>13.533262687010703</v>
      </c>
      <c r="O431" s="99">
        <v>13.132004214864191</v>
      </c>
      <c r="P431" s="99">
        <v>0</v>
      </c>
      <c r="Q431" s="99">
        <v>12.06374037329226</v>
      </c>
      <c r="R431" s="99">
        <v>13.037705996298781</v>
      </c>
      <c r="S431" s="99">
        <v>13.565087311773311</v>
      </c>
      <c r="T431" s="99">
        <v>12.888907641682033</v>
      </c>
      <c r="U431" s="99">
        <v>12.271437258277539</v>
      </c>
      <c r="V431" s="99">
        <v>13.049913491410102</v>
      </c>
      <c r="W431" s="99">
        <v>12.59331255490997</v>
      </c>
      <c r="X431" s="99">
        <v>10.131556472112742</v>
      </c>
      <c r="Y431" s="99">
        <v>9.1185411940270793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0</v>
      </c>
      <c r="D432" s="102">
        <v>0</v>
      </c>
      <c r="E432" s="102">
        <v>14.052738611294819</v>
      </c>
      <c r="F432" s="102">
        <v>13.335999603824026</v>
      </c>
      <c r="G432" s="102">
        <v>13.261841552688127</v>
      </c>
      <c r="H432" s="102">
        <v>13.042620711403417</v>
      </c>
      <c r="I432" s="102">
        <v>11.766161846229544</v>
      </c>
      <c r="J432" s="102">
        <v>11.20525917828834</v>
      </c>
      <c r="K432" s="102">
        <v>10.463430027865204</v>
      </c>
      <c r="L432" s="102">
        <v>10.567562039366818</v>
      </c>
      <c r="M432" s="102">
        <v>7.6337399524220011</v>
      </c>
      <c r="N432" s="102">
        <v>7.0969967109116299</v>
      </c>
      <c r="O432" s="102">
        <v>6.6008351924590336</v>
      </c>
      <c r="P432" s="102">
        <v>0</v>
      </c>
      <c r="Q432" s="102">
        <v>5.7913824597670329</v>
      </c>
      <c r="R432" s="102">
        <v>6.0234554593676917</v>
      </c>
      <c r="S432" s="102">
        <v>6.3809921139951218</v>
      </c>
      <c r="T432" s="102">
        <v>6.1385559185132585</v>
      </c>
      <c r="U432" s="102">
        <v>5.7938155011503989</v>
      </c>
      <c r="V432" s="102">
        <v>6.4597690935770693</v>
      </c>
      <c r="W432" s="102">
        <v>5.6033722298853386</v>
      </c>
      <c r="X432" s="102">
        <v>4.7888216944493855</v>
      </c>
      <c r="Y432" s="102">
        <v>3.8342136938902223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8.1154056435365085</v>
      </c>
      <c r="F433" s="105">
        <v>7.6921628413928484</v>
      </c>
      <c r="G433" s="105">
        <v>8.2781312030687282</v>
      </c>
      <c r="H433" s="105">
        <v>7.5712123956283728</v>
      </c>
      <c r="I433" s="105">
        <v>7.1397585340864689</v>
      </c>
      <c r="J433" s="105">
        <v>7.1503967167468527</v>
      </c>
      <c r="K433" s="105">
        <v>6.5725629923792939</v>
      </c>
      <c r="L433" s="105">
        <v>7.0391192831504474</v>
      </c>
      <c r="M433" s="105">
        <v>6.3893939412018161</v>
      </c>
      <c r="N433" s="105">
        <v>6.4362659760990724</v>
      </c>
      <c r="O433" s="105">
        <v>6.531169022405158</v>
      </c>
      <c r="P433" s="105">
        <v>0</v>
      </c>
      <c r="Q433" s="105">
        <v>6.2723579135252265</v>
      </c>
      <c r="R433" s="105">
        <v>7.0142505369310868</v>
      </c>
      <c r="S433" s="105">
        <v>7.1840951977781904</v>
      </c>
      <c r="T433" s="105">
        <v>6.7503517231687731</v>
      </c>
      <c r="U433" s="105">
        <v>6.4776217571271406</v>
      </c>
      <c r="V433" s="105">
        <v>6.5901443978330363</v>
      </c>
      <c r="W433" s="105">
        <v>6.9899403250246319</v>
      </c>
      <c r="X433" s="105">
        <v>5.3427347776633569</v>
      </c>
      <c r="Y433" s="105">
        <v>5.2843275001368557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25.238852937073105</v>
      </c>
      <c r="D434" s="102">
        <v>24.976890616325527</v>
      </c>
      <c r="E434" s="102">
        <v>25.554730852852703</v>
      </c>
      <c r="F434" s="102">
        <v>24.719822968795963</v>
      </c>
      <c r="G434" s="102">
        <v>24.532934907009231</v>
      </c>
      <c r="H434" s="102">
        <v>0</v>
      </c>
      <c r="I434" s="102">
        <v>0</v>
      </c>
      <c r="J434" s="102">
        <v>22.063990255434636</v>
      </c>
      <c r="K434" s="102">
        <v>0</v>
      </c>
      <c r="L434" s="102">
        <v>0</v>
      </c>
      <c r="M434" s="102">
        <v>18.225453963683986</v>
      </c>
      <c r="N434" s="102">
        <v>17.204206612528111</v>
      </c>
      <c r="O434" s="102">
        <v>0</v>
      </c>
      <c r="P434" s="102">
        <v>16.19569352644676</v>
      </c>
      <c r="Q434" s="102">
        <v>15.853641900196349</v>
      </c>
      <c r="R434" s="102">
        <v>15.824173500102209</v>
      </c>
      <c r="S434" s="102">
        <v>16.395861397106337</v>
      </c>
      <c r="T434" s="102">
        <v>15.972668545950674</v>
      </c>
      <c r="U434" s="102">
        <v>15.413421008738387</v>
      </c>
      <c r="V434" s="102">
        <v>15.950890474945515</v>
      </c>
      <c r="W434" s="102">
        <v>14.065727846021646</v>
      </c>
      <c r="X434" s="102">
        <v>12.843150747407194</v>
      </c>
      <c r="Y434" s="102">
        <v>10.503338234270275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20.467150215704905</v>
      </c>
      <c r="F435" s="105">
        <v>19.848499317884478</v>
      </c>
      <c r="G435" s="105">
        <v>19.557848290852373</v>
      </c>
      <c r="H435" s="105">
        <v>0</v>
      </c>
      <c r="I435" s="105">
        <v>0</v>
      </c>
      <c r="J435" s="105">
        <v>17.70433186824793</v>
      </c>
      <c r="K435" s="105">
        <v>0</v>
      </c>
      <c r="L435" s="105">
        <v>0</v>
      </c>
      <c r="M435" s="105">
        <v>14.379225160836723</v>
      </c>
      <c r="N435" s="105">
        <v>13.589302279171884</v>
      </c>
      <c r="O435" s="105">
        <v>0</v>
      </c>
      <c r="P435" s="105">
        <v>13.187298492971323</v>
      </c>
      <c r="Q435" s="105">
        <v>12.933930708589338</v>
      </c>
      <c r="R435" s="105">
        <v>12.967974712501269</v>
      </c>
      <c r="S435" s="105">
        <v>13.61730534780472</v>
      </c>
      <c r="T435" s="105">
        <v>13.424817847102839</v>
      </c>
      <c r="U435" s="105">
        <v>13.054987664155659</v>
      </c>
      <c r="V435" s="105">
        <v>13.712849709712938</v>
      </c>
      <c r="W435" s="105">
        <v>12.011953067474625</v>
      </c>
      <c r="X435" s="105">
        <v>11.158817479703963</v>
      </c>
      <c r="Y435" s="105">
        <v>9.0816071117304542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12.487793999731531</v>
      </c>
      <c r="F436" s="99">
        <v>12.164144895339389</v>
      </c>
      <c r="G436" s="99">
        <v>11.66119705483967</v>
      </c>
      <c r="H436" s="99">
        <v>0</v>
      </c>
      <c r="I436" s="99">
        <v>0</v>
      </c>
      <c r="J436" s="99">
        <v>10.596068935328436</v>
      </c>
      <c r="K436" s="99">
        <v>0</v>
      </c>
      <c r="L436" s="99">
        <v>0</v>
      </c>
      <c r="M436" s="99">
        <v>7.7885420734080366</v>
      </c>
      <c r="N436" s="99">
        <v>7.151955174561957</v>
      </c>
      <c r="O436" s="99">
        <v>0</v>
      </c>
      <c r="P436" s="99">
        <v>7.00546918095647</v>
      </c>
      <c r="Q436" s="99">
        <v>6.4277560206717439</v>
      </c>
      <c r="R436" s="99">
        <v>6.2286252415554202</v>
      </c>
      <c r="S436" s="99">
        <v>6.6697550219982862</v>
      </c>
      <c r="T436" s="99">
        <v>6.6582301931175785</v>
      </c>
      <c r="U436" s="99">
        <v>6.4136394700643775</v>
      </c>
      <c r="V436" s="99">
        <v>7.0369259815207545</v>
      </c>
      <c r="W436" s="99">
        <v>5.5351682059346343</v>
      </c>
      <c r="X436" s="99">
        <v>5.4285798853870286</v>
      </c>
      <c r="Y436" s="99">
        <v>3.9065654967965227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7.9793562159733726</v>
      </c>
      <c r="F437" s="99">
        <v>7.684354422545093</v>
      </c>
      <c r="G437" s="99">
        <v>7.8966512360127039</v>
      </c>
      <c r="H437" s="99">
        <v>0</v>
      </c>
      <c r="I437" s="99">
        <v>0</v>
      </c>
      <c r="J437" s="99">
        <v>7.1082629329194971</v>
      </c>
      <c r="K437" s="99">
        <v>0</v>
      </c>
      <c r="L437" s="99">
        <v>0</v>
      </c>
      <c r="M437" s="99">
        <v>6.5906830874286868</v>
      </c>
      <c r="N437" s="99">
        <v>6.4373471046099278</v>
      </c>
      <c r="O437" s="99">
        <v>0</v>
      </c>
      <c r="P437" s="99">
        <v>6.1818293120148509</v>
      </c>
      <c r="Q437" s="99">
        <v>6.5061746879175963</v>
      </c>
      <c r="R437" s="99">
        <v>6.7393494709458475</v>
      </c>
      <c r="S437" s="99">
        <v>6.9475503258064331</v>
      </c>
      <c r="T437" s="99">
        <v>6.7665876539852592</v>
      </c>
      <c r="U437" s="99">
        <v>6.6413481940912824</v>
      </c>
      <c r="V437" s="99">
        <v>6.6759237281921839</v>
      </c>
      <c r="W437" s="99">
        <v>6.476784861539989</v>
      </c>
      <c r="X437" s="99">
        <v>5.7302375943169332</v>
      </c>
      <c r="Y437" s="99">
        <v>5.1750416149339316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12.91160658127686</v>
      </c>
      <c r="D438" s="123">
        <v>12.474817423124138</v>
      </c>
      <c r="E438" s="123">
        <v>13.163077205657592</v>
      </c>
      <c r="F438" s="123">
        <v>12.819178273892732</v>
      </c>
      <c r="G438" s="123">
        <v>12.9088661021521</v>
      </c>
      <c r="H438" s="123">
        <v>13.536927187658716</v>
      </c>
      <c r="I438" s="123">
        <v>11.55073186896675</v>
      </c>
      <c r="J438" s="123">
        <v>11.833935842428842</v>
      </c>
      <c r="K438" s="123">
        <v>12.348300065318435</v>
      </c>
      <c r="L438" s="123">
        <v>13.071221984130744</v>
      </c>
      <c r="M438" s="123">
        <v>10.946780241831794</v>
      </c>
      <c r="N438" s="123">
        <v>11.472321510791833</v>
      </c>
      <c r="O438" s="123">
        <v>11.499599139363141</v>
      </c>
      <c r="P438" s="123">
        <v>9.384214879551747</v>
      </c>
      <c r="Q438" s="123">
        <v>10.45267662774809</v>
      </c>
      <c r="R438" s="123">
        <v>10.979431382316337</v>
      </c>
      <c r="S438" s="123">
        <v>10.613365599815095</v>
      </c>
      <c r="T438" s="123">
        <v>9.6734227318248447</v>
      </c>
      <c r="U438" s="123">
        <v>9.0462751516457995</v>
      </c>
      <c r="V438" s="123">
        <v>9.656658632078674</v>
      </c>
      <c r="W438" s="123">
        <v>11.482123619204689</v>
      </c>
      <c r="X438" s="123">
        <v>8.3443436625828333</v>
      </c>
      <c r="Y438" s="123">
        <v>8.4936410156765874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13.315048390074914</v>
      </c>
      <c r="D439" s="99">
        <v>12.519254765678701</v>
      </c>
      <c r="E439" s="99">
        <v>13.32603276451907</v>
      </c>
      <c r="F439" s="99">
        <v>13.007168226873887</v>
      </c>
      <c r="G439" s="99">
        <v>13.2685537703137</v>
      </c>
      <c r="H439" s="99">
        <v>13.593575257450993</v>
      </c>
      <c r="I439" s="99">
        <v>11.648583812833104</v>
      </c>
      <c r="J439" s="99">
        <v>12.239097605259676</v>
      </c>
      <c r="K439" s="99">
        <v>12.487395032551351</v>
      </c>
      <c r="L439" s="99">
        <v>13.528342585318811</v>
      </c>
      <c r="M439" s="99">
        <v>10.997628327531073</v>
      </c>
      <c r="N439" s="99">
        <v>11.740888298651486</v>
      </c>
      <c r="O439" s="99">
        <v>11.918644987841184</v>
      </c>
      <c r="P439" s="99">
        <v>9.4489836909393148</v>
      </c>
      <c r="Q439" s="99">
        <v>10.481116553230153</v>
      </c>
      <c r="R439" s="99">
        <v>11.033636009383308</v>
      </c>
      <c r="S439" s="99">
        <v>10.681733601662909</v>
      </c>
      <c r="T439" s="99">
        <v>9.7667387609833831</v>
      </c>
      <c r="U439" s="99">
        <v>9.1739537130695883</v>
      </c>
      <c r="V439" s="99">
        <v>9.9625160526150491</v>
      </c>
      <c r="W439" s="99">
        <v>12.042915283751316</v>
      </c>
      <c r="X439" s="99">
        <v>8.7255411808949734</v>
      </c>
      <c r="Y439" s="99">
        <v>9.2742030145475578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9.9756671255799105</v>
      </c>
      <c r="D440" s="110">
        <v>9.8382231084711123</v>
      </c>
      <c r="E440" s="110">
        <v>10.123730600299799</v>
      </c>
      <c r="F440" s="110">
        <v>9.8175214873630861</v>
      </c>
      <c r="G440" s="110">
        <v>9.8757193195816697</v>
      </c>
      <c r="H440" s="110">
        <v>10.308789590090624</v>
      </c>
      <c r="I440" s="110">
        <v>9.1185239522246651</v>
      </c>
      <c r="J440" s="110">
        <v>9.4444072062210402</v>
      </c>
      <c r="K440" s="110">
        <v>9.7829573479668195</v>
      </c>
      <c r="L440" s="110">
        <v>9.9264418274712067</v>
      </c>
      <c r="M440" s="110">
        <v>8.5061460353676726</v>
      </c>
      <c r="N440" s="110">
        <v>8.8938929128910225</v>
      </c>
      <c r="O440" s="110">
        <v>8.8475579729665501</v>
      </c>
      <c r="P440" s="110">
        <v>7.4297823400830136</v>
      </c>
      <c r="Q440" s="110">
        <v>7.9182130390095882</v>
      </c>
      <c r="R440" s="110">
        <v>7.8299574607548763</v>
      </c>
      <c r="S440" s="110">
        <v>7.6463085836898737</v>
      </c>
      <c r="T440" s="110">
        <v>7.0598907819366259</v>
      </c>
      <c r="U440" s="110">
        <v>6.692620861033121</v>
      </c>
      <c r="V440" s="110">
        <v>6.9325088541507283</v>
      </c>
      <c r="W440" s="110">
        <v>8.0276789586019888</v>
      </c>
      <c r="X440" s="110">
        <v>6.5691441441187948</v>
      </c>
      <c r="Y440" s="110">
        <v>6.3374493527189335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138.67998064070474</v>
      </c>
      <c r="D442" s="118">
        <f t="shared" si="232"/>
        <v>127.06985393343905</v>
      </c>
      <c r="E442" s="118">
        <f t="shared" si="232"/>
        <v>132.56497602383939</v>
      </c>
      <c r="F442" s="118">
        <f t="shared" si="232"/>
        <v>126.84761870792927</v>
      </c>
      <c r="G442" s="118">
        <f t="shared" si="232"/>
        <v>122.60752396439584</v>
      </c>
      <c r="H442" s="118">
        <f t="shared" si="232"/>
        <v>122.2968713461381</v>
      </c>
      <c r="I442" s="118">
        <f t="shared" si="232"/>
        <v>111.28639877608464</v>
      </c>
      <c r="J442" s="118">
        <f t="shared" si="232"/>
        <v>110.68392077159967</v>
      </c>
      <c r="K442" s="118">
        <f t="shared" si="232"/>
        <v>111.18330476660229</v>
      </c>
      <c r="L442" s="118">
        <f t="shared" si="232"/>
        <v>127.6593157149623</v>
      </c>
      <c r="M442" s="118">
        <f t="shared" si="232"/>
        <v>107.79608194578442</v>
      </c>
      <c r="N442" s="118">
        <f t="shared" si="232"/>
        <v>109.30480007850305</v>
      </c>
      <c r="O442" s="118">
        <f t="shared" si="232"/>
        <v>111.27277078936375</v>
      </c>
      <c r="P442" s="118">
        <f t="shared" si="232"/>
        <v>89.230020671809356</v>
      </c>
      <c r="Q442" s="118">
        <f t="shared" si="232"/>
        <v>93.437539146661436</v>
      </c>
      <c r="R442" s="118">
        <f t="shared" ref="R442:V442" si="233">R443+R446+R448+R457</f>
        <v>99.00829851261868</v>
      </c>
      <c r="S442" s="118">
        <f t="shared" si="233"/>
        <v>96.114657883957094</v>
      </c>
      <c r="T442" s="118">
        <f t="shared" si="233"/>
        <v>87.687250282100635</v>
      </c>
      <c r="U442" s="118">
        <f t="shared" si="233"/>
        <v>80.858399248970301</v>
      </c>
      <c r="V442" s="118">
        <f t="shared" si="233"/>
        <v>79.792312413201117</v>
      </c>
      <c r="W442" s="118">
        <f t="shared" ref="W442:Y442" si="234">W443+W446+W448+W457</f>
        <v>77.810481569147171</v>
      </c>
      <c r="X442" s="118">
        <f t="shared" si="234"/>
        <v>53.514808544729362</v>
      </c>
      <c r="Y442" s="118">
        <f t="shared" si="234"/>
        <v>37.892365841877087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115.35082966976763</v>
      </c>
      <c r="D443" s="123">
        <f t="shared" si="235"/>
        <v>104.95376458045931</v>
      </c>
      <c r="E443" s="123">
        <f t="shared" si="235"/>
        <v>109.09515419174981</v>
      </c>
      <c r="F443" s="123">
        <f t="shared" si="235"/>
        <v>104.21677554242616</v>
      </c>
      <c r="G443" s="123">
        <f t="shared" si="235"/>
        <v>99.251827712382848</v>
      </c>
      <c r="H443" s="123">
        <f t="shared" si="235"/>
        <v>99.351760237852361</v>
      </c>
      <c r="I443" s="123">
        <f t="shared" si="235"/>
        <v>90.51827748279473</v>
      </c>
      <c r="J443" s="123">
        <f t="shared" si="235"/>
        <v>89.814655118765032</v>
      </c>
      <c r="K443" s="123">
        <f t="shared" si="235"/>
        <v>91.036195247883512</v>
      </c>
      <c r="L443" s="123">
        <f t="shared" si="235"/>
        <v>106.27877688185056</v>
      </c>
      <c r="M443" s="123">
        <f t="shared" si="235"/>
        <v>90.133757537387808</v>
      </c>
      <c r="N443" s="123">
        <f t="shared" si="235"/>
        <v>91.323178658909143</v>
      </c>
      <c r="O443" s="123">
        <f t="shared" si="235"/>
        <v>93.118555232070293</v>
      </c>
      <c r="P443" s="123">
        <f t="shared" si="235"/>
        <v>73.412290919762057</v>
      </c>
      <c r="Q443" s="123">
        <f t="shared" si="235"/>
        <v>76.055941869844531</v>
      </c>
      <c r="R443" s="123">
        <f t="shared" ref="R443:V443" si="236">SUM(R444:R445)</f>
        <v>80.138648144723419</v>
      </c>
      <c r="S443" s="123">
        <f t="shared" si="236"/>
        <v>76.672112912649439</v>
      </c>
      <c r="T443" s="123">
        <f t="shared" si="236"/>
        <v>69.15842809854621</v>
      </c>
      <c r="U443" s="123">
        <f t="shared" si="236"/>
        <v>63.18556708689222</v>
      </c>
      <c r="V443" s="123">
        <f t="shared" si="236"/>
        <v>60.990513150773701</v>
      </c>
      <c r="W443" s="123">
        <f t="shared" ref="W443:Y443" si="237">SUM(W444:W445)</f>
        <v>58.460904466406454</v>
      </c>
      <c r="X443" s="123">
        <f t="shared" si="237"/>
        <v>38.257041445670737</v>
      </c>
      <c r="Y443" s="123">
        <f t="shared" si="237"/>
        <v>23.665879413104619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112.93294738691499</v>
      </c>
      <c r="D444" s="99">
        <v>102.82573875026712</v>
      </c>
      <c r="E444" s="99">
        <v>106.90610579397433</v>
      </c>
      <c r="F444" s="99">
        <v>102.17090310095743</v>
      </c>
      <c r="G444" s="99">
        <v>97.339859163252456</v>
      </c>
      <c r="H444" s="99">
        <v>97.451128883456235</v>
      </c>
      <c r="I444" s="99">
        <v>88.857814647440392</v>
      </c>
      <c r="J444" s="99">
        <v>88.186995467859219</v>
      </c>
      <c r="K444" s="99">
        <v>89.397912628509474</v>
      </c>
      <c r="L444" s="99">
        <v>104.33406138891978</v>
      </c>
      <c r="M444" s="99">
        <v>88.575562630047017</v>
      </c>
      <c r="N444" s="99">
        <v>89.731113296299441</v>
      </c>
      <c r="O444" s="99">
        <v>91.498365439495942</v>
      </c>
      <c r="P444" s="99">
        <v>72.189208899788895</v>
      </c>
      <c r="Q444" s="99">
        <v>74.774795413368253</v>
      </c>
      <c r="R444" s="99">
        <v>78.779141358509193</v>
      </c>
      <c r="S444" s="99">
        <v>75.368315571005127</v>
      </c>
      <c r="T444" s="99">
        <v>67.993199343830767</v>
      </c>
      <c r="U444" s="99">
        <v>62.116063454603776</v>
      </c>
      <c r="V444" s="99">
        <v>59.954180635853163</v>
      </c>
      <c r="W444" s="99">
        <v>57.473665376568441</v>
      </c>
      <c r="X444" s="99">
        <v>37.620836734651533</v>
      </c>
      <c r="Y444" s="99">
        <v>23.277709890062987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2.4178822828526472</v>
      </c>
      <c r="D445" s="99">
        <v>2.1280258301921835</v>
      </c>
      <c r="E445" s="99">
        <v>2.1890483977754771</v>
      </c>
      <c r="F445" s="99">
        <v>2.0458724414687333</v>
      </c>
      <c r="G445" s="99">
        <v>1.9119685491303868</v>
      </c>
      <c r="H445" s="99">
        <v>1.9006313543961237</v>
      </c>
      <c r="I445" s="99">
        <v>1.6604628353543414</v>
      </c>
      <c r="J445" s="99">
        <v>1.6276596509058152</v>
      </c>
      <c r="K445" s="99">
        <v>1.6382826193740414</v>
      </c>
      <c r="L445" s="99">
        <v>1.9447154929307826</v>
      </c>
      <c r="M445" s="99">
        <v>1.5581949073407912</v>
      </c>
      <c r="N445" s="99">
        <v>1.592065362609701</v>
      </c>
      <c r="O445" s="99">
        <v>1.6201897925743489</v>
      </c>
      <c r="P445" s="99">
        <v>1.2230820199731582</v>
      </c>
      <c r="Q445" s="99">
        <v>1.2811464564762787</v>
      </c>
      <c r="R445" s="99">
        <v>1.3595067862142194</v>
      </c>
      <c r="S445" s="99">
        <v>1.3037973416443136</v>
      </c>
      <c r="T445" s="99">
        <v>1.1652287547154432</v>
      </c>
      <c r="U445" s="99">
        <v>1.0695036322884448</v>
      </c>
      <c r="V445" s="99">
        <v>1.0363325149205365</v>
      </c>
      <c r="W445" s="99">
        <v>0.98723908983801623</v>
      </c>
      <c r="X445" s="99">
        <v>0.63620471101920051</v>
      </c>
      <c r="Y445" s="99">
        <v>0.38816952304163438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3.9474481764235556E-2</v>
      </c>
      <c r="F446" s="123">
        <f t="shared" si="238"/>
        <v>8.5046939205026817E-2</v>
      </c>
      <c r="G446" s="123">
        <f t="shared" si="238"/>
        <v>0.10983908302750069</v>
      </c>
      <c r="H446" s="123">
        <f t="shared" si="238"/>
        <v>0.13051472394740962</v>
      </c>
      <c r="I446" s="123">
        <f t="shared" si="238"/>
        <v>0.12393149127546466</v>
      </c>
      <c r="J446" s="123">
        <f t="shared" si="238"/>
        <v>0.11324455308715901</v>
      </c>
      <c r="K446" s="123">
        <f t="shared" si="238"/>
        <v>0.14881554781568762</v>
      </c>
      <c r="L446" s="123">
        <f t="shared" si="238"/>
        <v>0.19480671915224279</v>
      </c>
      <c r="M446" s="123">
        <f t="shared" si="238"/>
        <v>0.18840591254946212</v>
      </c>
      <c r="N446" s="123">
        <f t="shared" si="238"/>
        <v>0.21863100994364518</v>
      </c>
      <c r="O446" s="123">
        <f t="shared" si="238"/>
        <v>0.3272664947047621</v>
      </c>
      <c r="P446" s="123">
        <f t="shared" si="238"/>
        <v>0.28037069349712312</v>
      </c>
      <c r="Q446" s="123">
        <f t="shared" si="238"/>
        <v>0.73750672104081705</v>
      </c>
      <c r="R446" s="123">
        <f t="shared" si="238"/>
        <v>0.89004930332283494</v>
      </c>
      <c r="S446" s="123">
        <f t="shared" si="238"/>
        <v>1.0194284600005257</v>
      </c>
      <c r="T446" s="123">
        <f t="shared" si="238"/>
        <v>1.0898257885242326</v>
      </c>
      <c r="U446" s="123">
        <f t="shared" si="238"/>
        <v>0.97748840701051198</v>
      </c>
      <c r="V446" s="123">
        <f t="shared" si="238"/>
        <v>0.89583004645541964</v>
      </c>
      <c r="W446" s="123">
        <f t="shared" si="238"/>
        <v>0.57954384633723355</v>
      </c>
      <c r="X446" s="123">
        <f t="shared" si="238"/>
        <v>0.41871891455746502</v>
      </c>
      <c r="Y446" s="123">
        <f t="shared" si="238"/>
        <v>0.24627978532490882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0</v>
      </c>
      <c r="E447" s="99">
        <f>RES_hhdet_in_tess!E67</f>
        <v>3.9474481764235556E-2</v>
      </c>
      <c r="F447" s="99">
        <f>RES_hhdet_in_tess!F67</f>
        <v>8.5046939205026817E-2</v>
      </c>
      <c r="G447" s="99">
        <f>RES_hhdet_in_tess!G67</f>
        <v>0.10983908302750069</v>
      </c>
      <c r="H447" s="99">
        <f>RES_hhdet_in_tess!H67</f>
        <v>0.13051472394740962</v>
      </c>
      <c r="I447" s="99">
        <f>RES_hhdet_in_tess!I67</f>
        <v>0.12393149127546466</v>
      </c>
      <c r="J447" s="99">
        <f>RES_hhdet_in_tess!J67</f>
        <v>0.11324455308715901</v>
      </c>
      <c r="K447" s="99">
        <f>RES_hhdet_in_tess!K67</f>
        <v>0.14881554781568762</v>
      </c>
      <c r="L447" s="99">
        <f>RES_hhdet_in_tess!L67</f>
        <v>0.19480671915224279</v>
      </c>
      <c r="M447" s="99">
        <f>RES_hhdet_in_tess!M67</f>
        <v>0.18840591254946212</v>
      </c>
      <c r="N447" s="99">
        <f>RES_hhdet_in_tess!N67</f>
        <v>0.21863100994364518</v>
      </c>
      <c r="O447" s="99">
        <f>RES_hhdet_in_tess!O67</f>
        <v>0.3272664947047621</v>
      </c>
      <c r="P447" s="99">
        <f>RES_hhdet_in_tess!P67</f>
        <v>0.28037069349712312</v>
      </c>
      <c r="Q447" s="99">
        <f>RES_hhdet_in_tess!Q67</f>
        <v>0.73750672104081705</v>
      </c>
      <c r="R447" s="99">
        <f>RES_hhdet_in_tess!R67</f>
        <v>0.89004930332283494</v>
      </c>
      <c r="S447" s="99">
        <f>RES_hhdet_in_tess!S67</f>
        <v>1.0194284600005257</v>
      </c>
      <c r="T447" s="99">
        <f>RES_hhdet_in_tess!T67</f>
        <v>1.0898257885242326</v>
      </c>
      <c r="U447" s="99">
        <f>RES_hhdet_in_tess!U67</f>
        <v>0.97748840701051198</v>
      </c>
      <c r="V447" s="99">
        <f>RES_hhdet_in_tess!V67</f>
        <v>0.89583004645541964</v>
      </c>
      <c r="W447" s="99">
        <f>RES_hhdet_in_tess!W67</f>
        <v>0.57954384633723355</v>
      </c>
      <c r="X447" s="99">
        <f>RES_hhdet_in_tess!X67</f>
        <v>0.41871891455746502</v>
      </c>
      <c r="Y447" s="99">
        <f>RES_hhdet_in_tess!Y67</f>
        <v>0.24627978532490882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15.773163796600024</v>
      </c>
      <c r="D448" s="123">
        <v>14.978518985368408</v>
      </c>
      <c r="E448" s="123">
        <v>15.830625500360121</v>
      </c>
      <c r="F448" s="123">
        <v>15.122150046562133</v>
      </c>
      <c r="G448" s="123">
        <v>15.680192821043848</v>
      </c>
      <c r="H448" s="123">
        <v>15.03147639230875</v>
      </c>
      <c r="I448" s="123">
        <v>13.959678638384563</v>
      </c>
      <c r="J448" s="123">
        <v>13.721132667302019</v>
      </c>
      <c r="K448" s="123">
        <v>12.812041701403672</v>
      </c>
      <c r="L448" s="123">
        <v>13.438917692906209</v>
      </c>
      <c r="M448" s="123">
        <v>11.137858011857093</v>
      </c>
      <c r="N448" s="123">
        <v>10.997254326319522</v>
      </c>
      <c r="O448" s="123">
        <v>10.969120575353067</v>
      </c>
      <c r="P448" s="123">
        <v>10.076879101582781</v>
      </c>
      <c r="Q448" s="123">
        <v>10.575491745544713</v>
      </c>
      <c r="R448" s="123">
        <v>11.538887161754355</v>
      </c>
      <c r="S448" s="123">
        <v>12.108481145043916</v>
      </c>
      <c r="T448" s="123">
        <v>11.584578142891381</v>
      </c>
      <c r="U448" s="123">
        <v>11.12435834430193</v>
      </c>
      <c r="V448" s="123">
        <v>11.824245337122731</v>
      </c>
      <c r="W448" s="123">
        <v>11.430480039067225</v>
      </c>
      <c r="X448" s="123">
        <v>9.4058265686008795</v>
      </c>
      <c r="Y448" s="123">
        <v>8.30743909372638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15.801491225783309</v>
      </c>
      <c r="D449" s="99">
        <v>14.973958230018759</v>
      </c>
      <c r="E449" s="99">
        <v>15.845741470312207</v>
      </c>
      <c r="F449" s="99">
        <v>15.122869161991177</v>
      </c>
      <c r="G449" s="99">
        <v>15.763017831845627</v>
      </c>
      <c r="H449" s="99">
        <v>15.031467329747098</v>
      </c>
      <c r="I449" s="99">
        <v>13.959661380746235</v>
      </c>
      <c r="J449" s="99">
        <v>13.733650460857257</v>
      </c>
      <c r="K449" s="99">
        <v>12.812005515753762</v>
      </c>
      <c r="L449" s="99">
        <v>13.438853352914547</v>
      </c>
      <c r="M449" s="99">
        <v>11.125859771085432</v>
      </c>
      <c r="N449" s="99">
        <v>10.995574164169959</v>
      </c>
      <c r="O449" s="99">
        <v>10.969105351028926</v>
      </c>
      <c r="P449" s="99">
        <v>10.021964793460775</v>
      </c>
      <c r="Q449" s="99">
        <v>10.551009297141839</v>
      </c>
      <c r="R449" s="99">
        <v>11.570036566426319</v>
      </c>
      <c r="S449" s="99">
        <v>12.118998165599805</v>
      </c>
      <c r="T449" s="99">
        <v>11.584182288366115</v>
      </c>
      <c r="U449" s="99">
        <v>11.109505363000382</v>
      </c>
      <c r="V449" s="99">
        <v>11.811390912333161</v>
      </c>
      <c r="W449" s="99">
        <v>11.531882125930167</v>
      </c>
      <c r="X449" s="99">
        <v>9.2371830193742159</v>
      </c>
      <c r="Y449" s="99">
        <v>8.364985075799023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0</v>
      </c>
      <c r="D450" s="99">
        <v>0</v>
      </c>
      <c r="E450" s="99">
        <v>15.862202033330929</v>
      </c>
      <c r="F450" s="99">
        <v>15.136960524723269</v>
      </c>
      <c r="G450" s="99">
        <v>15.777766052758365</v>
      </c>
      <c r="H450" s="99">
        <v>15.044717442202828</v>
      </c>
      <c r="I450" s="99">
        <v>13.973605552517075</v>
      </c>
      <c r="J450" s="99">
        <v>13.751635731591234</v>
      </c>
      <c r="K450" s="99">
        <v>12.831086583286726</v>
      </c>
      <c r="L450" s="99">
        <v>13.463020647721081</v>
      </c>
      <c r="M450" s="99">
        <v>11.144754797952173</v>
      </c>
      <c r="N450" s="99">
        <v>11.011646529518174</v>
      </c>
      <c r="O450" s="99">
        <v>10.981122532887085</v>
      </c>
      <c r="P450" s="99">
        <v>0</v>
      </c>
      <c r="Q450" s="99">
        <v>10.548652624671901</v>
      </c>
      <c r="R450" s="99">
        <v>11.572320140977821</v>
      </c>
      <c r="S450" s="99">
        <v>12.112331954702405</v>
      </c>
      <c r="T450" s="99">
        <v>11.571981887852704</v>
      </c>
      <c r="U450" s="99">
        <v>11.091587916243535</v>
      </c>
      <c r="V450" s="99">
        <v>11.791663972989081</v>
      </c>
      <c r="W450" s="99">
        <v>11.534718941123735</v>
      </c>
      <c r="X450" s="99">
        <v>9.2394905695609335</v>
      </c>
      <c r="Y450" s="99">
        <v>8.4102353579937699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0</v>
      </c>
      <c r="D451" s="102">
        <v>0</v>
      </c>
      <c r="E451" s="102">
        <v>7.7467963897944214</v>
      </c>
      <c r="F451" s="102">
        <v>7.4447976833304246</v>
      </c>
      <c r="G451" s="102">
        <v>7.4996348496896399</v>
      </c>
      <c r="H451" s="102">
        <v>7.4735050465744557</v>
      </c>
      <c r="I451" s="102">
        <v>6.8338470184306068</v>
      </c>
      <c r="J451" s="102">
        <v>6.6012390148443814</v>
      </c>
      <c r="K451" s="102">
        <v>6.2585235909074317</v>
      </c>
      <c r="L451" s="102">
        <v>6.4239013645706313</v>
      </c>
      <c r="M451" s="102">
        <v>4.7553608567503574</v>
      </c>
      <c r="N451" s="102">
        <v>4.5753805534191017</v>
      </c>
      <c r="O451" s="102">
        <v>4.4499535104819277</v>
      </c>
      <c r="P451" s="102">
        <v>0</v>
      </c>
      <c r="Q451" s="102">
        <v>4.2762947111466714</v>
      </c>
      <c r="R451" s="102">
        <v>4.5580696040467368</v>
      </c>
      <c r="S451" s="102">
        <v>4.9282367569242114</v>
      </c>
      <c r="T451" s="102">
        <v>4.8216301646839295</v>
      </c>
      <c r="U451" s="102">
        <v>4.6139661591163961</v>
      </c>
      <c r="V451" s="102">
        <v>5.2015195751560448</v>
      </c>
      <c r="W451" s="102">
        <v>4.5447786160991051</v>
      </c>
      <c r="X451" s="102">
        <v>3.8967557918975766</v>
      </c>
      <c r="Y451" s="102">
        <v>3.1259078578569155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8.1154056435365085</v>
      </c>
      <c r="F452" s="105">
        <v>7.6921628413928484</v>
      </c>
      <c r="G452" s="105">
        <v>8.2781312030687282</v>
      </c>
      <c r="H452" s="105">
        <v>7.5712123956283728</v>
      </c>
      <c r="I452" s="105">
        <v>7.1397585340864689</v>
      </c>
      <c r="J452" s="105">
        <v>7.1503967167468527</v>
      </c>
      <c r="K452" s="105">
        <v>6.5725629923792939</v>
      </c>
      <c r="L452" s="105">
        <v>7.0391192831504474</v>
      </c>
      <c r="M452" s="105">
        <v>6.3893939412018161</v>
      </c>
      <c r="N452" s="105">
        <v>6.4362659760990724</v>
      </c>
      <c r="O452" s="105">
        <v>6.531169022405158</v>
      </c>
      <c r="P452" s="105">
        <v>0</v>
      </c>
      <c r="Q452" s="105">
        <v>6.2723579135252265</v>
      </c>
      <c r="R452" s="105">
        <v>7.0142505369310868</v>
      </c>
      <c r="S452" s="105">
        <v>7.1840951977781904</v>
      </c>
      <c r="T452" s="105">
        <v>6.7503517231687731</v>
      </c>
      <c r="U452" s="105">
        <v>6.4776217571271406</v>
      </c>
      <c r="V452" s="105">
        <v>6.5901443978330363</v>
      </c>
      <c r="W452" s="105">
        <v>6.9899403250246319</v>
      </c>
      <c r="X452" s="105">
        <v>5.3427347776633569</v>
      </c>
      <c r="Y452" s="105">
        <v>5.2843275001368557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15.314812616517573</v>
      </c>
      <c r="D453" s="102">
        <v>15.191952964316956</v>
      </c>
      <c r="E453" s="102">
        <v>15.583851125518409</v>
      </c>
      <c r="F453" s="102">
        <v>15.114288794255621</v>
      </c>
      <c r="G453" s="102">
        <v>15.042425211160639</v>
      </c>
      <c r="H453" s="102">
        <v>0</v>
      </c>
      <c r="I453" s="102">
        <v>0</v>
      </c>
      <c r="J453" s="102">
        <v>13.662553848544503</v>
      </c>
      <c r="K453" s="102">
        <v>0</v>
      </c>
      <c r="L453" s="102">
        <v>0</v>
      </c>
      <c r="M453" s="102">
        <v>11.490818380180556</v>
      </c>
      <c r="N453" s="102">
        <v>11.007950716467397</v>
      </c>
      <c r="O453" s="102">
        <v>0</v>
      </c>
      <c r="P453" s="102">
        <v>10.893515436033489</v>
      </c>
      <c r="Q453" s="102">
        <v>10.946508977845147</v>
      </c>
      <c r="R453" s="102">
        <v>11.117366079944969</v>
      </c>
      <c r="S453" s="102">
        <v>11.710945115633717</v>
      </c>
      <c r="T453" s="102">
        <v>11.594205632021758</v>
      </c>
      <c r="U453" s="102">
        <v>11.367695009249109</v>
      </c>
      <c r="V453" s="102">
        <v>11.946509651562835</v>
      </c>
      <c r="W453" s="102">
        <v>10.681525990942205</v>
      </c>
      <c r="X453" s="102">
        <v>9.9018329860262764</v>
      </c>
      <c r="Y453" s="102">
        <v>8.2113599120273477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15.594694592986018</v>
      </c>
      <c r="F454" s="105">
        <v>15.121802462339243</v>
      </c>
      <c r="G454" s="105">
        <v>15.046740910767266</v>
      </c>
      <c r="H454" s="105">
        <v>0</v>
      </c>
      <c r="I454" s="105">
        <v>0</v>
      </c>
      <c r="J454" s="105">
        <v>13.669603866078941</v>
      </c>
      <c r="K454" s="105">
        <v>0</v>
      </c>
      <c r="L454" s="105">
        <v>0</v>
      </c>
      <c r="M454" s="105">
        <v>11.501217694152761</v>
      </c>
      <c r="N454" s="105">
        <v>11.013458741785453</v>
      </c>
      <c r="O454" s="105">
        <v>0</v>
      </c>
      <c r="P454" s="105">
        <v>10.8938341752082</v>
      </c>
      <c r="Q454" s="105">
        <v>10.944365573685616</v>
      </c>
      <c r="R454" s="105">
        <v>11.115306735614997</v>
      </c>
      <c r="S454" s="105">
        <v>11.71150466193723</v>
      </c>
      <c r="T454" s="105">
        <v>11.599649191715084</v>
      </c>
      <c r="U454" s="105">
        <v>11.371530893547797</v>
      </c>
      <c r="V454" s="105">
        <v>11.946269248250564</v>
      </c>
      <c r="W454" s="105">
        <v>10.680196423541057</v>
      </c>
      <c r="X454" s="105">
        <v>9.9155728312529163</v>
      </c>
      <c r="Y454" s="105">
        <v>8.2291387599196479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7.6153383770126446</v>
      </c>
      <c r="F455" s="99">
        <v>7.4374480397941474</v>
      </c>
      <c r="G455" s="99">
        <v>7.1500896747545601</v>
      </c>
      <c r="H455" s="99">
        <v>0</v>
      </c>
      <c r="I455" s="99">
        <v>0</v>
      </c>
      <c r="J455" s="99">
        <v>6.5613409331594426</v>
      </c>
      <c r="K455" s="99">
        <v>0</v>
      </c>
      <c r="L455" s="99">
        <v>0</v>
      </c>
      <c r="M455" s="99">
        <v>4.910534606724072</v>
      </c>
      <c r="N455" s="99">
        <v>4.5761116371755248</v>
      </c>
      <c r="O455" s="99">
        <v>0</v>
      </c>
      <c r="P455" s="99">
        <v>4.71200486319335</v>
      </c>
      <c r="Q455" s="99">
        <v>4.4381908857680212</v>
      </c>
      <c r="R455" s="99">
        <v>4.3759572646691476</v>
      </c>
      <c r="S455" s="99">
        <v>4.7639543361307961</v>
      </c>
      <c r="T455" s="99">
        <v>4.8330615377298241</v>
      </c>
      <c r="U455" s="99">
        <v>4.7301826994565159</v>
      </c>
      <c r="V455" s="99">
        <v>5.2703455200583784</v>
      </c>
      <c r="W455" s="99">
        <v>4.2034115620010652</v>
      </c>
      <c r="X455" s="99">
        <v>4.1853352369359831</v>
      </c>
      <c r="Y455" s="99">
        <v>3.0540971449857168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7.9793562159733726</v>
      </c>
      <c r="F456" s="99">
        <v>7.684354422545093</v>
      </c>
      <c r="G456" s="99">
        <v>7.8966512360127039</v>
      </c>
      <c r="H456" s="99">
        <v>0</v>
      </c>
      <c r="I456" s="99">
        <v>0</v>
      </c>
      <c r="J456" s="99">
        <v>7.1082629329194971</v>
      </c>
      <c r="K456" s="99">
        <v>0</v>
      </c>
      <c r="L456" s="99">
        <v>0</v>
      </c>
      <c r="M456" s="99">
        <v>6.5906830874286868</v>
      </c>
      <c r="N456" s="99">
        <v>6.4373471046099278</v>
      </c>
      <c r="O456" s="99">
        <v>0</v>
      </c>
      <c r="P456" s="99">
        <v>6.1818293120148509</v>
      </c>
      <c r="Q456" s="99">
        <v>6.5061746879175963</v>
      </c>
      <c r="R456" s="99">
        <v>6.7393494709458475</v>
      </c>
      <c r="S456" s="99">
        <v>6.9475503258064331</v>
      </c>
      <c r="T456" s="99">
        <v>6.7665876539852592</v>
      </c>
      <c r="U456" s="99">
        <v>6.6413481940912824</v>
      </c>
      <c r="V456" s="99">
        <v>6.6759237281921839</v>
      </c>
      <c r="W456" s="99">
        <v>6.476784861539989</v>
      </c>
      <c r="X456" s="99">
        <v>5.7302375943169332</v>
      </c>
      <c r="Y456" s="99">
        <v>5.1750416149339316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7.5559871743370746</v>
      </c>
      <c r="D457" s="123">
        <v>7.1375703676113309</v>
      </c>
      <c r="E457" s="123">
        <v>7.5997218499652339</v>
      </c>
      <c r="F457" s="123">
        <v>7.4236461797359423</v>
      </c>
      <c r="G457" s="123">
        <v>7.5656643479416452</v>
      </c>
      <c r="H457" s="123">
        <v>7.7831199920295822</v>
      </c>
      <c r="I457" s="123">
        <v>6.6845111636298764</v>
      </c>
      <c r="J457" s="123">
        <v>7.0348884324454666</v>
      </c>
      <c r="K457" s="123">
        <v>7.1862522694994189</v>
      </c>
      <c r="L457" s="123">
        <v>7.7468144210532968</v>
      </c>
      <c r="M457" s="123">
        <v>6.3360604839900621</v>
      </c>
      <c r="N457" s="123">
        <v>6.7657360833307312</v>
      </c>
      <c r="O457" s="123">
        <v>6.8578284872356372</v>
      </c>
      <c r="P457" s="123">
        <v>5.4604799569674034</v>
      </c>
      <c r="Q457" s="123">
        <v>6.0685988102313759</v>
      </c>
      <c r="R457" s="123">
        <v>6.4407139028180564</v>
      </c>
      <c r="S457" s="123">
        <v>6.3146353662632162</v>
      </c>
      <c r="T457" s="123">
        <v>5.8544182521388102</v>
      </c>
      <c r="U457" s="123">
        <v>5.5709854107656369</v>
      </c>
      <c r="V457" s="123">
        <v>6.0817238788492567</v>
      </c>
      <c r="W457" s="123">
        <v>7.339553217336265</v>
      </c>
      <c r="X457" s="123">
        <v>5.4332216159002824</v>
      </c>
      <c r="Y457" s="123">
        <v>5.6727675497211791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7.5792589515090372</v>
      </c>
      <c r="D458" s="99">
        <v>7.1348712354782977</v>
      </c>
      <c r="E458" s="99">
        <v>7.6038163939144638</v>
      </c>
      <c r="F458" s="99">
        <v>7.4308066610281127</v>
      </c>
      <c r="G458" s="99">
        <v>7.5892466650136905</v>
      </c>
      <c r="H458" s="99">
        <v>7.7844881724835622</v>
      </c>
      <c r="I458" s="99">
        <v>6.6786734024544119</v>
      </c>
      <c r="J458" s="99">
        <v>7.025652209631712</v>
      </c>
      <c r="K458" s="99">
        <v>7.1767656456607885</v>
      </c>
      <c r="L458" s="99">
        <v>7.7843199020527898</v>
      </c>
      <c r="M458" s="99">
        <v>6.3338676695111795</v>
      </c>
      <c r="N458" s="99">
        <v>6.7653598209765695</v>
      </c>
      <c r="O458" s="99">
        <v>6.8698659103239148</v>
      </c>
      <c r="P458" s="99">
        <v>5.4509601507197241</v>
      </c>
      <c r="Q458" s="99">
        <v>6.0671417623261448</v>
      </c>
      <c r="R458" s="99">
        <v>6.4443855269684835</v>
      </c>
      <c r="S458" s="99">
        <v>6.3172515096569812</v>
      </c>
      <c r="T458" s="99">
        <v>5.8547695629471059</v>
      </c>
      <c r="U458" s="99">
        <v>5.5667862464598796</v>
      </c>
      <c r="V458" s="99">
        <v>6.0971984241805384</v>
      </c>
      <c r="W458" s="99">
        <v>7.4005897424234055</v>
      </c>
      <c r="X458" s="99">
        <v>5.3655483852957326</v>
      </c>
      <c r="Y458" s="99">
        <v>5.7033107556091327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7.3866330635003585</v>
      </c>
      <c r="D459" s="110">
        <v>7.2977175777580996</v>
      </c>
      <c r="E459" s="110">
        <v>7.5233529409232132</v>
      </c>
      <c r="F459" s="110">
        <v>7.3093139671648872</v>
      </c>
      <c r="G459" s="110">
        <v>7.3668011800209214</v>
      </c>
      <c r="H459" s="110">
        <v>7.7051530854791963</v>
      </c>
      <c r="I459" s="110">
        <v>6.8296145554072059</v>
      </c>
      <c r="J459" s="110">
        <v>7.0893610429644216</v>
      </c>
      <c r="K459" s="110">
        <v>7.3612150439320496</v>
      </c>
      <c r="L459" s="110">
        <v>7.4887939071962899</v>
      </c>
      <c r="M459" s="110">
        <v>6.4413123917460631</v>
      </c>
      <c r="N459" s="110">
        <v>6.7693484645265301</v>
      </c>
      <c r="O459" s="110">
        <v>6.7816465093365759</v>
      </c>
      <c r="P459" s="110">
        <v>5.7477450572726498</v>
      </c>
      <c r="Q459" s="110">
        <v>6.1984456646187409</v>
      </c>
      <c r="R459" s="110">
        <v>6.2273800024250479</v>
      </c>
      <c r="S459" s="110">
        <v>6.2010991153582573</v>
      </c>
      <c r="T459" s="110">
        <v>5.8445789776850807</v>
      </c>
      <c r="U459" s="110">
        <v>5.6483937162400828</v>
      </c>
      <c r="V459" s="110">
        <v>5.9438982895474766</v>
      </c>
      <c r="W459" s="110">
        <v>6.9635717049158323</v>
      </c>
      <c r="X459" s="110">
        <v>5.7483692247148133</v>
      </c>
      <c r="Y459" s="110">
        <v>5.5883962813390884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53.414115448233154</v>
      </c>
      <c r="D461" s="118">
        <f t="shared" si="239"/>
        <v>48.921100055195545</v>
      </c>
      <c r="E461" s="118">
        <f t="shared" si="239"/>
        <v>50.209050065440607</v>
      </c>
      <c r="F461" s="118">
        <f t="shared" si="239"/>
        <v>47.398292173277845</v>
      </c>
      <c r="G461" s="118">
        <f t="shared" si="239"/>
        <v>45.017008712290853</v>
      </c>
      <c r="H461" s="118">
        <f t="shared" si="239"/>
        <v>45.274051293513274</v>
      </c>
      <c r="I461" s="118">
        <f t="shared" si="239"/>
        <v>40.725745218448353</v>
      </c>
      <c r="J461" s="118">
        <f t="shared" si="239"/>
        <v>38.936448546189659</v>
      </c>
      <c r="K461" s="118">
        <f t="shared" si="239"/>
        <v>39.669532669952616</v>
      </c>
      <c r="L461" s="118">
        <f t="shared" si="239"/>
        <v>44.730728870720434</v>
      </c>
      <c r="M461" s="118">
        <f t="shared" si="239"/>
        <v>36.961285249724384</v>
      </c>
      <c r="N461" s="118">
        <f t="shared" si="239"/>
        <v>35.557952825157763</v>
      </c>
      <c r="O461" s="118">
        <f t="shared" si="239"/>
        <v>34.668539319349392</v>
      </c>
      <c r="P461" s="118">
        <f t="shared" si="239"/>
        <v>26.240811077089717</v>
      </c>
      <c r="Q461" s="118">
        <f t="shared" si="239"/>
        <v>26.196342200123638</v>
      </c>
      <c r="R461" s="118">
        <f t="shared" ref="R461:V461" si="240">R462+R465+R467+R476</f>
        <v>27.060798340865222</v>
      </c>
      <c r="S461" s="118">
        <f t="shared" si="240"/>
        <v>25.85692885765749</v>
      </c>
      <c r="T461" s="118">
        <f t="shared" si="240"/>
        <v>23.137850699415118</v>
      </c>
      <c r="U461" s="118">
        <f t="shared" si="240"/>
        <v>20.981259604567242</v>
      </c>
      <c r="V461" s="118">
        <f t="shared" si="240"/>
        <v>20.296970405867913</v>
      </c>
      <c r="W461" s="118">
        <f t="shared" ref="W461:Y461" si="241">W462+W465+W467+W476</f>
        <v>19.642719707243099</v>
      </c>
      <c r="X461" s="118">
        <f t="shared" si="241"/>
        <v>12.94975449735499</v>
      </c>
      <c r="Y461" s="118">
        <f t="shared" si="241"/>
        <v>8.6815631153235415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45.460392369381168</v>
      </c>
      <c r="D462" s="123">
        <f t="shared" si="242"/>
        <v>40.995211124727611</v>
      </c>
      <c r="E462" s="123">
        <f t="shared" si="242"/>
        <v>42.192241155039142</v>
      </c>
      <c r="F462" s="123">
        <f t="shared" si="242"/>
        <v>39.922344624332304</v>
      </c>
      <c r="G462" s="123">
        <f t="shared" si="242"/>
        <v>37.640310120509895</v>
      </c>
      <c r="H462" s="123">
        <f t="shared" si="242"/>
        <v>37.279917251568271</v>
      </c>
      <c r="I462" s="123">
        <f t="shared" si="242"/>
        <v>33.613138172044152</v>
      </c>
      <c r="J462" s="123">
        <f t="shared" si="242"/>
        <v>32.954536197820389</v>
      </c>
      <c r="K462" s="123">
        <f t="shared" si="242"/>
        <v>32.955502675655843</v>
      </c>
      <c r="L462" s="123">
        <f t="shared" si="242"/>
        <v>37.886677998101767</v>
      </c>
      <c r="M462" s="123">
        <f t="shared" si="242"/>
        <v>31.298719658675168</v>
      </c>
      <c r="N462" s="123">
        <f t="shared" si="242"/>
        <v>30.410524607925922</v>
      </c>
      <c r="O462" s="123">
        <f t="shared" si="242"/>
        <v>29.306274210819151</v>
      </c>
      <c r="P462" s="123">
        <f t="shared" si="242"/>
        <v>21.71653448822396</v>
      </c>
      <c r="Q462" s="123">
        <f t="shared" si="242"/>
        <v>21.397342005599143</v>
      </c>
      <c r="R462" s="123">
        <f t="shared" ref="R462:V462" si="243">SUM(R463:R464)</f>
        <v>21.997816840961153</v>
      </c>
      <c r="S462" s="123">
        <f t="shared" si="243"/>
        <v>20.662371684766597</v>
      </c>
      <c r="T462" s="123">
        <f t="shared" si="243"/>
        <v>18.368349073154704</v>
      </c>
      <c r="U462" s="123">
        <f t="shared" si="243"/>
        <v>16.569545345579677</v>
      </c>
      <c r="V462" s="123">
        <f t="shared" si="243"/>
        <v>15.810198407796152</v>
      </c>
      <c r="W462" s="123">
        <f t="shared" ref="W462:Y462" si="244">SUM(W463:W464)</f>
        <v>15.026996184246984</v>
      </c>
      <c r="X462" s="123">
        <f t="shared" si="244"/>
        <v>9.7871550833853096</v>
      </c>
      <c r="Y462" s="123">
        <f t="shared" si="244"/>
        <v>6.033224313772906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45.460392369381168</v>
      </c>
      <c r="D463" s="99">
        <v>40.995211124727611</v>
      </c>
      <c r="E463" s="99">
        <v>42.192241155039142</v>
      </c>
      <c r="F463" s="99">
        <v>39.922344624332304</v>
      </c>
      <c r="G463" s="99">
        <v>37.640310120509895</v>
      </c>
      <c r="H463" s="99">
        <v>37.279917251568271</v>
      </c>
      <c r="I463" s="99">
        <v>33.613138172044152</v>
      </c>
      <c r="J463" s="99">
        <v>32.954536197820389</v>
      </c>
      <c r="K463" s="99">
        <v>32.955502675655843</v>
      </c>
      <c r="L463" s="99">
        <v>37.886677998101767</v>
      </c>
      <c r="M463" s="99">
        <v>31.298719658675168</v>
      </c>
      <c r="N463" s="99">
        <v>30.410524607925922</v>
      </c>
      <c r="O463" s="99">
        <v>29.306274210819151</v>
      </c>
      <c r="P463" s="99">
        <v>21.71653448822396</v>
      </c>
      <c r="Q463" s="99">
        <v>21.397342005599143</v>
      </c>
      <c r="R463" s="99">
        <v>21.997816840961153</v>
      </c>
      <c r="S463" s="99">
        <v>20.662371684766597</v>
      </c>
      <c r="T463" s="99">
        <v>18.368349073154704</v>
      </c>
      <c r="U463" s="99">
        <v>16.569545345579677</v>
      </c>
      <c r="V463" s="99">
        <v>15.810198407796152</v>
      </c>
      <c r="W463" s="99">
        <v>15.026996184246984</v>
      </c>
      <c r="X463" s="99">
        <v>9.7871550833853096</v>
      </c>
      <c r="Y463" s="99">
        <v>6.033224313772906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5.5894959289491402</v>
      </c>
      <c r="D467" s="123">
        <v>5.4394075665142765</v>
      </c>
      <c r="E467" s="123">
        <v>5.462436825175879</v>
      </c>
      <c r="F467" s="123">
        <v>5.0038445269891625</v>
      </c>
      <c r="G467" s="123">
        <v>4.9810687792763284</v>
      </c>
      <c r="H467" s="123">
        <v>5.29612091179016</v>
      </c>
      <c r="I467" s="123">
        <v>4.8510455998970272</v>
      </c>
      <c r="J467" s="123">
        <v>3.8684559292597589</v>
      </c>
      <c r="K467" s="123">
        <v>4.3217851532113531</v>
      </c>
      <c r="L467" s="123">
        <v>4.4586108450616679</v>
      </c>
      <c r="M467" s="123">
        <v>3.4868141026530979</v>
      </c>
      <c r="N467" s="123">
        <v>2.9999208401557338</v>
      </c>
      <c r="O467" s="123">
        <v>3.2836198194225781</v>
      </c>
      <c r="P467" s="123">
        <v>2.67717186954299</v>
      </c>
      <c r="Q467" s="123">
        <v>2.7057231432638091</v>
      </c>
      <c r="R467" s="123">
        <v>2.8723309837642028</v>
      </c>
      <c r="S467" s="123">
        <v>3.0858635368140428</v>
      </c>
      <c r="T467" s="123">
        <v>2.8650108163746082</v>
      </c>
      <c r="U467" s="123">
        <v>2.6542781139064013</v>
      </c>
      <c r="V467" s="123">
        <v>2.6779922629268933</v>
      </c>
      <c r="W467" s="123">
        <v>2.5234812441494858</v>
      </c>
      <c r="X467" s="123">
        <v>1.7121416453461284</v>
      </c>
      <c r="Y467" s="123">
        <v>1.2737015725797909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5.9349429507481739</v>
      </c>
      <c r="D468" s="99">
        <v>5.5556393271745161</v>
      </c>
      <c r="E468" s="99">
        <v>5.8051942270724037</v>
      </c>
      <c r="F468" s="99">
        <v>5.4710694869545851</v>
      </c>
      <c r="G468" s="99">
        <v>5.6294821342315302</v>
      </c>
      <c r="H468" s="99">
        <v>5.297942885159058</v>
      </c>
      <c r="I468" s="99">
        <v>4.8541122065307727</v>
      </c>
      <c r="J468" s="99">
        <v>4.7081230003846999</v>
      </c>
      <c r="K468" s="99">
        <v>4.3259815191891251</v>
      </c>
      <c r="L468" s="99">
        <v>4.4648155190534213</v>
      </c>
      <c r="M468" s="99">
        <v>3.6070555165622338</v>
      </c>
      <c r="N468" s="99">
        <v>3.4445354297296422</v>
      </c>
      <c r="O468" s="99">
        <v>3.2860940220441357</v>
      </c>
      <c r="P468" s="99">
        <v>2.8571880513073347</v>
      </c>
      <c r="Q468" s="99">
        <v>2.8858515448524042</v>
      </c>
      <c r="R468" s="99">
        <v>3.0879114938425536</v>
      </c>
      <c r="S468" s="99">
        <v>3.1690473346433796</v>
      </c>
      <c r="T468" s="99">
        <v>2.9785374560936608</v>
      </c>
      <c r="U468" s="99">
        <v>2.8174118794862895</v>
      </c>
      <c r="V468" s="99">
        <v>2.9622187598437923</v>
      </c>
      <c r="W468" s="99">
        <v>2.8711121007104707</v>
      </c>
      <c r="X468" s="99">
        <v>2.2922358301790453</v>
      </c>
      <c r="Y468" s="99">
        <v>2.0713666127556642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0</v>
      </c>
      <c r="D469" s="99">
        <v>0</v>
      </c>
      <c r="E469" s="99">
        <v>2.8380910899371021</v>
      </c>
      <c r="F469" s="99">
        <v>2.6933384799883</v>
      </c>
      <c r="G469" s="99">
        <v>2.6783615199808946</v>
      </c>
      <c r="H469" s="99">
        <v>2.634087678875034</v>
      </c>
      <c r="I469" s="99">
        <v>2.376294046464519</v>
      </c>
      <c r="J469" s="99">
        <v>2.2630141436471134</v>
      </c>
      <c r="K469" s="99">
        <v>2.1131943284276571</v>
      </c>
      <c r="L469" s="99">
        <v>2.1342248294705226</v>
      </c>
      <c r="M469" s="99">
        <v>1.5417101207911474</v>
      </c>
      <c r="N469" s="99">
        <v>1.4333094557357131</v>
      </c>
      <c r="O469" s="99">
        <v>1.3331046754690266</v>
      </c>
      <c r="P469" s="99">
        <v>0</v>
      </c>
      <c r="Q469" s="99">
        <v>1.1696276015745501</v>
      </c>
      <c r="R469" s="99">
        <v>1.2164970645738993</v>
      </c>
      <c r="S469" s="99">
        <v>1.288705167342455</v>
      </c>
      <c r="T469" s="99">
        <v>1.2397427533029379</v>
      </c>
      <c r="U469" s="99">
        <v>1.1701189786123347</v>
      </c>
      <c r="V469" s="99">
        <v>1.304506724024624</v>
      </c>
      <c r="W469" s="99">
        <v>1.1315211807786167</v>
      </c>
      <c r="X469" s="99">
        <v>0.96699212616125796</v>
      </c>
      <c r="Y469" s="99">
        <v>0.77404814385719756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0</v>
      </c>
      <c r="D470" s="102">
        <v>0</v>
      </c>
      <c r="E470" s="102">
        <v>2.8380910899371021</v>
      </c>
      <c r="F470" s="102">
        <v>2.6933384799883</v>
      </c>
      <c r="G470" s="102">
        <v>2.6783615199808946</v>
      </c>
      <c r="H470" s="102">
        <v>2.634087678875034</v>
      </c>
      <c r="I470" s="102">
        <v>2.376294046464519</v>
      </c>
      <c r="J470" s="102">
        <v>2.2630141436471134</v>
      </c>
      <c r="K470" s="102">
        <v>2.1131943284276571</v>
      </c>
      <c r="L470" s="102">
        <v>2.1342248294705226</v>
      </c>
      <c r="M470" s="102">
        <v>1.5417101207911474</v>
      </c>
      <c r="N470" s="102">
        <v>1.4333094557357131</v>
      </c>
      <c r="O470" s="102">
        <v>1.3331046754690266</v>
      </c>
      <c r="P470" s="102">
        <v>0</v>
      </c>
      <c r="Q470" s="102">
        <v>1.1696276015745501</v>
      </c>
      <c r="R470" s="102">
        <v>1.2164970645738993</v>
      </c>
      <c r="S470" s="102">
        <v>1.288705167342455</v>
      </c>
      <c r="T470" s="102">
        <v>1.2397427533029379</v>
      </c>
      <c r="U470" s="102">
        <v>1.1701189786123347</v>
      </c>
      <c r="V470" s="102">
        <v>1.304506724024624</v>
      </c>
      <c r="W470" s="102">
        <v>1.1315211807786167</v>
      </c>
      <c r="X470" s="102">
        <v>0.96699212616125796</v>
      </c>
      <c r="Y470" s="102">
        <v>0.77404814385719756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2.3642271499028435</v>
      </c>
      <c r="D476" s="123">
        <v>2.4864813639536583</v>
      </c>
      <c r="E476" s="123">
        <v>2.5543720852255873</v>
      </c>
      <c r="F476" s="123">
        <v>2.472103021956376</v>
      </c>
      <c r="G476" s="123">
        <v>2.395629812504628</v>
      </c>
      <c r="H476" s="123">
        <v>2.6980131301548425</v>
      </c>
      <c r="I476" s="123">
        <v>2.2615614465071716</v>
      </c>
      <c r="J476" s="123">
        <v>2.1134564191095087</v>
      </c>
      <c r="K476" s="123">
        <v>2.3922448410854229</v>
      </c>
      <c r="L476" s="123">
        <v>2.3854400275569989</v>
      </c>
      <c r="M476" s="123">
        <v>2.175751488396116</v>
      </c>
      <c r="N476" s="123">
        <v>2.1475073770761117</v>
      </c>
      <c r="O476" s="123">
        <v>2.0786452891076621</v>
      </c>
      <c r="P476" s="123">
        <v>1.8471047193227659</v>
      </c>
      <c r="Q476" s="123">
        <v>2.093277051260686</v>
      </c>
      <c r="R476" s="123">
        <v>2.1906505161398648</v>
      </c>
      <c r="S476" s="123">
        <v>2.1086936360768491</v>
      </c>
      <c r="T476" s="123">
        <v>1.9044908098858055</v>
      </c>
      <c r="U476" s="123">
        <v>1.7574361450811653</v>
      </c>
      <c r="V476" s="123">
        <v>1.8087797351448685</v>
      </c>
      <c r="W476" s="123">
        <v>2.0922422788466308</v>
      </c>
      <c r="X476" s="123">
        <v>1.4504577686235527</v>
      </c>
      <c r="Y476" s="123">
        <v>1.3746372289708457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2.6891071728595302</v>
      </c>
      <c r="D477" s="99">
        <v>2.52838869247647</v>
      </c>
      <c r="E477" s="99">
        <v>2.6913255771222717</v>
      </c>
      <c r="F477" s="99">
        <v>2.6269276950994502</v>
      </c>
      <c r="G477" s="99">
        <v>2.679717119452556</v>
      </c>
      <c r="H477" s="99">
        <v>2.7453584589948039</v>
      </c>
      <c r="I477" s="99">
        <v>2.3525479868397738</v>
      </c>
      <c r="J477" s="99">
        <v>2.471808152358244</v>
      </c>
      <c r="K477" s="99">
        <v>2.521954300774071</v>
      </c>
      <c r="L477" s="99">
        <v>2.7321840685309877</v>
      </c>
      <c r="M477" s="99">
        <v>2.2210810170281761</v>
      </c>
      <c r="N477" s="99">
        <v>2.3711898007956549</v>
      </c>
      <c r="O477" s="99">
        <v>2.4070895417444058</v>
      </c>
      <c r="P477" s="99">
        <v>1.9083167462221045</v>
      </c>
      <c r="Q477" s="99">
        <v>2.1167662990903624</v>
      </c>
      <c r="R477" s="99">
        <v>2.2283531284550531</v>
      </c>
      <c r="S477" s="99">
        <v>2.1572829181918416</v>
      </c>
      <c r="T477" s="99">
        <v>1.9724905601682041</v>
      </c>
      <c r="U477" s="99">
        <v>1.8527716918915342</v>
      </c>
      <c r="V477" s="99">
        <v>2.011862806638343</v>
      </c>
      <c r="W477" s="99">
        <v>2.4318951450715924</v>
      </c>
      <c r="X477" s="99">
        <v>1.7619218581892482</v>
      </c>
      <c r="Y477" s="99">
        <v>1.8722690497414138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605887</v>
      </c>
      <c r="C5" s="120">
        <v>616023</v>
      </c>
      <c r="D5" s="120">
        <v>654372</v>
      </c>
      <c r="E5" s="120">
        <v>691656</v>
      </c>
      <c r="F5" s="120">
        <v>743086</v>
      </c>
      <c r="G5" s="120">
        <v>804518</v>
      </c>
      <c r="H5" s="120">
        <v>868385</v>
      </c>
      <c r="I5" s="120">
        <v>945523</v>
      </c>
      <c r="J5" s="120">
        <v>999554</v>
      </c>
      <c r="K5" s="120">
        <v>1043517</v>
      </c>
      <c r="L5" s="120">
        <v>1058952</v>
      </c>
      <c r="M5" s="120">
        <v>1114761</v>
      </c>
      <c r="N5" s="120">
        <v>1173022</v>
      </c>
      <c r="O5" s="120">
        <v>1260869</v>
      </c>
      <c r="P5" s="120">
        <v>1324942</v>
      </c>
      <c r="Q5" s="120">
        <v>1344165</v>
      </c>
      <c r="R5" s="120">
        <v>1353537</v>
      </c>
      <c r="S5" s="120">
        <v>1366290</v>
      </c>
      <c r="T5" s="120">
        <v>1428701</v>
      </c>
      <c r="U5" s="120">
        <v>1524216</v>
      </c>
      <c r="V5" s="120">
        <v>1552885</v>
      </c>
      <c r="W5" s="120">
        <v>1592991</v>
      </c>
      <c r="X5" s="120">
        <v>1579539</v>
      </c>
      <c r="Y5" s="120">
        <v>1636985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605887</v>
      </c>
      <c r="C7" s="52">
        <v>616023</v>
      </c>
      <c r="D7" s="52">
        <v>654372</v>
      </c>
      <c r="E7" s="52">
        <v>691656</v>
      </c>
      <c r="F7" s="52">
        <v>743086</v>
      </c>
      <c r="G7" s="52">
        <v>804518</v>
      </c>
      <c r="H7" s="52">
        <v>868385</v>
      </c>
      <c r="I7" s="52">
        <v>945523</v>
      </c>
      <c r="J7" s="52">
        <v>999554</v>
      </c>
      <c r="K7" s="52">
        <v>1043517</v>
      </c>
      <c r="L7" s="52">
        <v>1058952</v>
      </c>
      <c r="M7" s="52">
        <v>1114761</v>
      </c>
      <c r="N7" s="52">
        <v>1173022</v>
      </c>
      <c r="O7" s="52">
        <v>1260869</v>
      </c>
      <c r="P7" s="52">
        <v>1324942</v>
      </c>
      <c r="Q7" s="52">
        <v>1344165</v>
      </c>
      <c r="R7" s="52">
        <v>1353537</v>
      </c>
      <c r="S7" s="52">
        <v>1366290</v>
      </c>
      <c r="T7" s="52">
        <v>1428701</v>
      </c>
      <c r="U7" s="52">
        <v>1524216</v>
      </c>
      <c r="V7" s="52">
        <v>1552885</v>
      </c>
      <c r="W7" s="52">
        <v>1592991</v>
      </c>
      <c r="X7" s="52">
        <v>1579539</v>
      </c>
      <c r="Y7" s="52">
        <v>1636985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1494</v>
      </c>
      <c r="C9" s="52">
        <v>1388</v>
      </c>
      <c r="D9" s="52">
        <v>1358</v>
      </c>
      <c r="E9" s="52">
        <v>1556</v>
      </c>
      <c r="F9" s="52">
        <v>2014</v>
      </c>
      <c r="G9" s="52">
        <v>2629</v>
      </c>
      <c r="H9" s="52">
        <v>3302</v>
      </c>
      <c r="I9" s="52">
        <v>3950</v>
      </c>
      <c r="J9" s="52">
        <v>4590</v>
      </c>
      <c r="K9" s="52">
        <v>5283</v>
      </c>
      <c r="L9" s="52">
        <v>5867</v>
      </c>
      <c r="M9" s="52">
        <v>6535</v>
      </c>
      <c r="N9" s="52">
        <v>7311</v>
      </c>
      <c r="O9" s="52">
        <v>8651</v>
      </c>
      <c r="P9" s="52">
        <v>10504</v>
      </c>
      <c r="Q9" s="52">
        <v>12866</v>
      </c>
      <c r="R9" s="52">
        <v>16084</v>
      </c>
      <c r="S9" s="52">
        <v>19745</v>
      </c>
      <c r="T9" s="52">
        <v>25172</v>
      </c>
      <c r="U9" s="52">
        <v>33184</v>
      </c>
      <c r="V9" s="52">
        <v>41451</v>
      </c>
      <c r="W9" s="52">
        <v>48252</v>
      </c>
      <c r="X9" s="52">
        <v>49884</v>
      </c>
      <c r="Y9" s="52">
        <v>50170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142999</v>
      </c>
      <c r="C11" s="52">
        <v>145446</v>
      </c>
      <c r="D11" s="52">
        <v>154768</v>
      </c>
      <c r="E11" s="52">
        <v>163880</v>
      </c>
      <c r="F11" s="52">
        <v>176430</v>
      </c>
      <c r="G11" s="52">
        <v>191304</v>
      </c>
      <c r="H11" s="52">
        <v>206655</v>
      </c>
      <c r="I11" s="52">
        <v>225127</v>
      </c>
      <c r="J11" s="52">
        <v>238073</v>
      </c>
      <c r="K11" s="52">
        <v>248617</v>
      </c>
      <c r="L11" s="52">
        <v>252910</v>
      </c>
      <c r="M11" s="52">
        <v>267839</v>
      </c>
      <c r="N11" s="52">
        <v>288072</v>
      </c>
      <c r="O11" s="52">
        <v>312806</v>
      </c>
      <c r="P11" s="52">
        <v>348826</v>
      </c>
      <c r="Q11" s="52">
        <v>373532</v>
      </c>
      <c r="R11" s="52">
        <v>414509</v>
      </c>
      <c r="S11" s="52">
        <v>457973</v>
      </c>
      <c r="T11" s="52">
        <v>501225</v>
      </c>
      <c r="U11" s="52">
        <v>538173</v>
      </c>
      <c r="V11" s="52">
        <v>567736</v>
      </c>
      <c r="W11" s="52">
        <v>620502</v>
      </c>
      <c r="X11" s="52">
        <v>665586</v>
      </c>
      <c r="Y11" s="52">
        <v>723125</v>
      </c>
      <c r="DA11" s="63" t="s">
        <v>1095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31</v>
      </c>
      <c r="F12" s="52">
        <v>37</v>
      </c>
      <c r="G12" s="52">
        <v>46</v>
      </c>
      <c r="H12" s="52">
        <v>57</v>
      </c>
      <c r="I12" s="52">
        <v>86</v>
      </c>
      <c r="J12" s="52">
        <v>112</v>
      </c>
      <c r="K12" s="52">
        <v>156</v>
      </c>
      <c r="L12" s="52">
        <v>194</v>
      </c>
      <c r="M12" s="52">
        <v>259</v>
      </c>
      <c r="N12" s="52">
        <v>306</v>
      </c>
      <c r="O12" s="52">
        <v>347</v>
      </c>
      <c r="P12" s="52">
        <v>445</v>
      </c>
      <c r="Q12" s="52">
        <v>442</v>
      </c>
      <c r="R12" s="52">
        <v>508</v>
      </c>
      <c r="S12" s="52">
        <v>577</v>
      </c>
      <c r="T12" s="52">
        <v>653</v>
      </c>
      <c r="U12" s="52">
        <v>683</v>
      </c>
      <c r="V12" s="52">
        <v>662</v>
      </c>
      <c r="W12" s="52">
        <v>832</v>
      </c>
      <c r="X12" s="52">
        <v>951</v>
      </c>
      <c r="Y12" s="52">
        <v>1216</v>
      </c>
      <c r="DA12" s="63" t="s">
        <v>1096</v>
      </c>
    </row>
    <row r="13" spans="1:105" ht="12" customHeight="1" x14ac:dyDescent="0.25">
      <c r="A13" s="97" t="s">
        <v>124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462888</v>
      </c>
      <c r="C15" s="52">
        <v>470577</v>
      </c>
      <c r="D15" s="52">
        <v>499604</v>
      </c>
      <c r="E15" s="52">
        <v>516165</v>
      </c>
      <c r="F15" s="52">
        <v>553356</v>
      </c>
      <c r="G15" s="52">
        <v>597896</v>
      </c>
      <c r="H15" s="52">
        <v>642233</v>
      </c>
      <c r="I15" s="52">
        <v>692798</v>
      </c>
      <c r="J15" s="52">
        <v>726301</v>
      </c>
      <c r="K15" s="52">
        <v>746240</v>
      </c>
      <c r="L15" s="52">
        <v>743592</v>
      </c>
      <c r="M15" s="52">
        <v>768768</v>
      </c>
      <c r="N15" s="52">
        <v>795003</v>
      </c>
      <c r="O15" s="52">
        <v>847059</v>
      </c>
      <c r="P15" s="52">
        <v>865207</v>
      </c>
      <c r="Q15" s="52">
        <v>859779</v>
      </c>
      <c r="R15" s="52">
        <v>830999</v>
      </c>
      <c r="S15" s="52">
        <v>803269</v>
      </c>
      <c r="T15" s="52">
        <v>816946</v>
      </c>
      <c r="U15" s="52">
        <v>869355</v>
      </c>
      <c r="V15" s="52">
        <v>868632</v>
      </c>
      <c r="W15" s="52">
        <v>855423</v>
      </c>
      <c r="X15" s="52">
        <v>795084</v>
      </c>
      <c r="Y15" s="52">
        <v>788211</v>
      </c>
      <c r="DA15" s="63" t="s">
        <v>1099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11580</v>
      </c>
      <c r="F16" s="52">
        <v>13263</v>
      </c>
      <c r="G16" s="52">
        <v>15272</v>
      </c>
      <c r="H16" s="52">
        <v>19440</v>
      </c>
      <c r="I16" s="52">
        <v>27512</v>
      </c>
      <c r="J16" s="52">
        <v>35068</v>
      </c>
      <c r="K16" s="52">
        <v>48504</v>
      </c>
      <c r="L16" s="52">
        <v>62256</v>
      </c>
      <c r="M16" s="52">
        <v>77895</v>
      </c>
      <c r="N16" s="52">
        <v>89641</v>
      </c>
      <c r="O16" s="52">
        <v>100657</v>
      </c>
      <c r="P16" s="52">
        <v>110464</v>
      </c>
      <c r="Q16" s="52">
        <v>110412</v>
      </c>
      <c r="R16" s="52">
        <v>107521</v>
      </c>
      <c r="S16" s="52">
        <v>104471</v>
      </c>
      <c r="T16" s="52">
        <v>109877</v>
      </c>
      <c r="U16" s="52">
        <v>116005</v>
      </c>
      <c r="V16" s="52">
        <v>115855</v>
      </c>
      <c r="W16" s="52">
        <v>116234</v>
      </c>
      <c r="X16" s="52">
        <v>117918</v>
      </c>
      <c r="Y16" s="52">
        <v>124433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44639</v>
      </c>
      <c r="C18" s="52">
        <v>45279</v>
      </c>
      <c r="D18" s="52">
        <v>48181</v>
      </c>
      <c r="E18" s="52">
        <v>51052</v>
      </c>
      <c r="F18" s="52">
        <v>55055</v>
      </c>
      <c r="G18" s="52">
        <v>59786</v>
      </c>
      <c r="H18" s="52">
        <v>64699</v>
      </c>
      <c r="I18" s="52">
        <v>70725</v>
      </c>
      <c r="J18" s="52">
        <v>75128</v>
      </c>
      <c r="K18" s="52">
        <v>78863</v>
      </c>
      <c r="L18" s="52">
        <v>79091</v>
      </c>
      <c r="M18" s="52">
        <v>80725</v>
      </c>
      <c r="N18" s="52">
        <v>82390</v>
      </c>
      <c r="O18" s="52">
        <v>87318</v>
      </c>
      <c r="P18" s="52">
        <v>100538</v>
      </c>
      <c r="Q18" s="52">
        <v>102531</v>
      </c>
      <c r="R18" s="52">
        <v>109733</v>
      </c>
      <c r="S18" s="52">
        <v>112467</v>
      </c>
      <c r="T18" s="52">
        <v>112034</v>
      </c>
      <c r="U18" s="52">
        <v>109243</v>
      </c>
      <c r="V18" s="52">
        <v>99580</v>
      </c>
      <c r="W18" s="52">
        <v>86131</v>
      </c>
      <c r="X18" s="52">
        <v>59657</v>
      </c>
      <c r="Y18" s="52">
        <v>54253</v>
      </c>
      <c r="DA18" s="63" t="s">
        <v>1101</v>
      </c>
    </row>
    <row r="19" spans="1:105" ht="12" customHeight="1" x14ac:dyDescent="0.25">
      <c r="A19" s="97" t="s">
        <v>50</v>
      </c>
      <c r="B19" s="52">
        <v>43580</v>
      </c>
      <c r="C19" s="52">
        <v>43903</v>
      </c>
      <c r="D19" s="52">
        <v>40767</v>
      </c>
      <c r="E19" s="52">
        <v>37180</v>
      </c>
      <c r="F19" s="52">
        <v>34695</v>
      </c>
      <c r="G19" s="52">
        <v>29441</v>
      </c>
      <c r="H19" s="52">
        <v>27301</v>
      </c>
      <c r="I19" s="52">
        <v>22530</v>
      </c>
      <c r="J19" s="52">
        <v>21108</v>
      </c>
      <c r="K19" s="52">
        <v>22341</v>
      </c>
      <c r="L19" s="52">
        <v>23153</v>
      </c>
      <c r="M19" s="52">
        <v>32148</v>
      </c>
      <c r="N19" s="52">
        <v>44071</v>
      </c>
      <c r="O19" s="52">
        <v>51255</v>
      </c>
      <c r="P19" s="52">
        <v>56593</v>
      </c>
      <c r="Q19" s="52">
        <v>54957</v>
      </c>
      <c r="R19" s="52">
        <v>47691</v>
      </c>
      <c r="S19" s="52">
        <v>45406</v>
      </c>
      <c r="T19" s="52">
        <v>46478</v>
      </c>
      <c r="U19" s="52">
        <v>48162</v>
      </c>
      <c r="V19" s="52">
        <v>45993</v>
      </c>
      <c r="W19" s="52">
        <v>36959</v>
      </c>
      <c r="X19" s="52">
        <v>31996</v>
      </c>
      <c r="Y19" s="52">
        <v>29575</v>
      </c>
      <c r="DA19" s="63" t="s">
        <v>1102</v>
      </c>
    </row>
    <row r="20" spans="1:105" ht="12" customHeight="1" x14ac:dyDescent="0.25">
      <c r="A20" s="109" t="s">
        <v>120</v>
      </c>
      <c r="B20" s="36">
        <v>517668</v>
      </c>
      <c r="C20" s="36">
        <v>526841</v>
      </c>
      <c r="D20" s="36">
        <v>565424</v>
      </c>
      <c r="E20" s="36">
        <v>603424</v>
      </c>
      <c r="F20" s="36">
        <v>653336</v>
      </c>
      <c r="G20" s="36">
        <v>715291</v>
      </c>
      <c r="H20" s="36">
        <v>776385</v>
      </c>
      <c r="I20" s="36">
        <v>852268</v>
      </c>
      <c r="J20" s="36">
        <v>903318</v>
      </c>
      <c r="K20" s="36">
        <v>942313</v>
      </c>
      <c r="L20" s="36">
        <v>956708</v>
      </c>
      <c r="M20" s="36">
        <v>1001888</v>
      </c>
      <c r="N20" s="36">
        <v>1046561</v>
      </c>
      <c r="O20" s="36">
        <v>1122296</v>
      </c>
      <c r="P20" s="36">
        <v>1167811</v>
      </c>
      <c r="Q20" s="36">
        <v>1186677</v>
      </c>
      <c r="R20" s="36">
        <v>1196113</v>
      </c>
      <c r="S20" s="36">
        <v>1208417</v>
      </c>
      <c r="T20" s="36">
        <v>1270189</v>
      </c>
      <c r="U20" s="36">
        <v>1366811</v>
      </c>
      <c r="V20" s="36">
        <v>1407312</v>
      </c>
      <c r="W20" s="36">
        <v>1469901</v>
      </c>
      <c r="X20" s="36">
        <v>1487886</v>
      </c>
      <c r="Y20" s="36">
        <v>1553157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47335</v>
      </c>
      <c r="D24" s="52">
        <v>47349</v>
      </c>
      <c r="E24" s="52">
        <v>47454</v>
      </c>
      <c r="F24" s="52">
        <v>47770</v>
      </c>
      <c r="G24" s="52">
        <v>48418</v>
      </c>
      <c r="H24" s="52">
        <v>49554</v>
      </c>
      <c r="I24" s="52">
        <v>51328</v>
      </c>
      <c r="J24" s="52">
        <v>53914</v>
      </c>
      <c r="K24" s="52">
        <v>57489</v>
      </c>
      <c r="L24" s="52">
        <v>62212</v>
      </c>
      <c r="M24" s="52">
        <v>68229</v>
      </c>
      <c r="N24" s="52">
        <v>75682</v>
      </c>
      <c r="O24" s="52">
        <v>75257</v>
      </c>
      <c r="P24" s="52">
        <v>48235</v>
      </c>
      <c r="Q24" s="52">
        <v>61101</v>
      </c>
      <c r="R24" s="52">
        <v>76146</v>
      </c>
      <c r="S24" s="52">
        <v>93534</v>
      </c>
      <c r="T24" s="52">
        <v>101869</v>
      </c>
      <c r="U24" s="52">
        <v>105758</v>
      </c>
      <c r="V24" s="52">
        <v>110477</v>
      </c>
      <c r="W24" s="52">
        <v>113102</v>
      </c>
      <c r="X24" s="52">
        <v>114150</v>
      </c>
      <c r="Y24" s="52">
        <v>114792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233</v>
      </c>
      <c r="D26" s="52">
        <v>234</v>
      </c>
      <c r="E26" s="52">
        <v>235</v>
      </c>
      <c r="F26" s="52">
        <v>241</v>
      </c>
      <c r="G26" s="52">
        <v>258</v>
      </c>
      <c r="H26" s="52">
        <v>292</v>
      </c>
      <c r="I26" s="52">
        <v>207</v>
      </c>
      <c r="J26" s="52">
        <v>220</v>
      </c>
      <c r="K26" s="52">
        <v>362</v>
      </c>
      <c r="L26" s="52">
        <v>522</v>
      </c>
      <c r="M26" s="52">
        <v>690</v>
      </c>
      <c r="N26" s="52">
        <v>837</v>
      </c>
      <c r="O26" s="52">
        <v>999</v>
      </c>
      <c r="P26" s="52">
        <v>945</v>
      </c>
      <c r="Q26" s="52">
        <v>995</v>
      </c>
      <c r="R26" s="52">
        <v>1136</v>
      </c>
      <c r="S26" s="52">
        <v>1406</v>
      </c>
      <c r="T26" s="52">
        <v>1718</v>
      </c>
      <c r="U26" s="52">
        <v>2139</v>
      </c>
      <c r="V26" s="52">
        <v>2728</v>
      </c>
      <c r="W26" s="52">
        <v>3488</v>
      </c>
      <c r="X26" s="52">
        <v>4335</v>
      </c>
      <c r="Y26" s="52">
        <v>5372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11172</v>
      </c>
      <c r="D28" s="52">
        <v>11175</v>
      </c>
      <c r="E28" s="52">
        <v>11200</v>
      </c>
      <c r="F28" s="52">
        <v>11275</v>
      </c>
      <c r="G28" s="52">
        <v>11428</v>
      </c>
      <c r="H28" s="52">
        <v>11702</v>
      </c>
      <c r="I28" s="52">
        <v>12125</v>
      </c>
      <c r="J28" s="52">
        <v>23621</v>
      </c>
      <c r="K28" s="52">
        <v>22196</v>
      </c>
      <c r="L28" s="52">
        <v>25467</v>
      </c>
      <c r="M28" s="52">
        <v>28978</v>
      </c>
      <c r="N28" s="52">
        <v>33986</v>
      </c>
      <c r="O28" s="52">
        <v>33568</v>
      </c>
      <c r="P28" s="52">
        <v>10986</v>
      </c>
      <c r="Q28" s="52">
        <v>14505</v>
      </c>
      <c r="R28" s="52">
        <v>19757</v>
      </c>
      <c r="S28" s="52">
        <v>29565</v>
      </c>
      <c r="T28" s="52">
        <v>35240</v>
      </c>
      <c r="U28" s="52">
        <v>38597</v>
      </c>
      <c r="V28" s="52">
        <v>43775</v>
      </c>
      <c r="W28" s="52">
        <v>47639</v>
      </c>
      <c r="X28" s="52">
        <v>51384</v>
      </c>
      <c r="Y28" s="52">
        <v>55627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3</v>
      </c>
      <c r="K29" s="52">
        <v>4</v>
      </c>
      <c r="L29" s="52">
        <v>7</v>
      </c>
      <c r="M29" s="52">
        <v>9</v>
      </c>
      <c r="N29" s="52">
        <v>9</v>
      </c>
      <c r="O29" s="52">
        <v>9</v>
      </c>
      <c r="P29" s="52">
        <v>2</v>
      </c>
      <c r="Q29" s="52">
        <v>3</v>
      </c>
      <c r="R29" s="52">
        <v>11</v>
      </c>
      <c r="S29" s="52">
        <v>19</v>
      </c>
      <c r="T29" s="52">
        <v>41</v>
      </c>
      <c r="U29" s="52">
        <v>53</v>
      </c>
      <c r="V29" s="52">
        <v>59</v>
      </c>
      <c r="W29" s="52">
        <v>47</v>
      </c>
      <c r="X29" s="52">
        <v>64</v>
      </c>
      <c r="Y29" s="52">
        <v>67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0</v>
      </c>
      <c r="W31" s="52">
        <v>0</v>
      </c>
      <c r="X31" s="52">
        <v>0</v>
      </c>
      <c r="Y31" s="52">
        <v>0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72326</v>
      </c>
      <c r="D32" s="52">
        <v>72482</v>
      </c>
      <c r="E32" s="52">
        <v>73619</v>
      </c>
      <c r="F32" s="52">
        <v>76859</v>
      </c>
      <c r="G32" s="52">
        <v>83332</v>
      </c>
      <c r="H32" s="52">
        <v>94348</v>
      </c>
      <c r="I32" s="52">
        <v>68017</v>
      </c>
      <c r="J32" s="52">
        <v>72414</v>
      </c>
      <c r="K32" s="52">
        <v>100615</v>
      </c>
      <c r="L32" s="52">
        <v>110802</v>
      </c>
      <c r="M32" s="52">
        <v>114896</v>
      </c>
      <c r="N32" s="52">
        <v>124678</v>
      </c>
      <c r="O32" s="52">
        <v>124837</v>
      </c>
      <c r="P32" s="52">
        <v>116965</v>
      </c>
      <c r="Q32" s="52">
        <v>120776</v>
      </c>
      <c r="R32" s="52">
        <v>122857</v>
      </c>
      <c r="S32" s="52">
        <v>129734</v>
      </c>
      <c r="T32" s="52">
        <v>134088</v>
      </c>
      <c r="U32" s="52">
        <v>144892</v>
      </c>
      <c r="V32" s="52">
        <v>144191</v>
      </c>
      <c r="W32" s="52">
        <v>138944</v>
      </c>
      <c r="X32" s="52">
        <v>122489</v>
      </c>
      <c r="Y32" s="52">
        <v>118684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0</v>
      </c>
      <c r="D33" s="52">
        <v>0</v>
      </c>
      <c r="E33" s="52">
        <v>0</v>
      </c>
      <c r="F33" s="52">
        <v>23</v>
      </c>
      <c r="G33" s="52">
        <v>161</v>
      </c>
      <c r="H33" s="52">
        <v>457</v>
      </c>
      <c r="I33" s="52">
        <v>937</v>
      </c>
      <c r="J33" s="52">
        <v>1952</v>
      </c>
      <c r="K33" s="52">
        <v>2855</v>
      </c>
      <c r="L33" s="52">
        <v>4445</v>
      </c>
      <c r="M33" s="52">
        <v>6681</v>
      </c>
      <c r="N33" s="52">
        <v>5091</v>
      </c>
      <c r="O33" s="52">
        <v>7259</v>
      </c>
      <c r="P33" s="52">
        <v>9886</v>
      </c>
      <c r="Q33" s="52">
        <v>13235</v>
      </c>
      <c r="R33" s="52">
        <v>15556</v>
      </c>
      <c r="S33" s="52">
        <v>18169</v>
      </c>
      <c r="T33" s="52">
        <v>18772</v>
      </c>
      <c r="U33" s="52">
        <v>18793</v>
      </c>
      <c r="V33" s="52">
        <v>17101</v>
      </c>
      <c r="W33" s="52">
        <v>17168</v>
      </c>
      <c r="X33" s="52">
        <v>16726</v>
      </c>
      <c r="Y33" s="52">
        <v>15886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6975</v>
      </c>
      <c r="D35" s="52">
        <v>6989</v>
      </c>
      <c r="E35" s="52">
        <v>7099</v>
      </c>
      <c r="F35" s="52">
        <v>7412</v>
      </c>
      <c r="G35" s="52">
        <v>8051</v>
      </c>
      <c r="H35" s="52">
        <v>9148</v>
      </c>
      <c r="I35" s="52">
        <v>6668</v>
      </c>
      <c r="J35" s="52">
        <v>8443</v>
      </c>
      <c r="K35" s="52">
        <v>9669</v>
      </c>
      <c r="L35" s="52">
        <v>11113</v>
      </c>
      <c r="M35" s="52">
        <v>12116</v>
      </c>
      <c r="N35" s="52">
        <v>13511</v>
      </c>
      <c r="O35" s="52">
        <v>14072</v>
      </c>
      <c r="P35" s="52">
        <v>10429</v>
      </c>
      <c r="Q35" s="52">
        <v>11808</v>
      </c>
      <c r="R35" s="52">
        <v>13441</v>
      </c>
      <c r="S35" s="52">
        <v>15182</v>
      </c>
      <c r="T35" s="52">
        <v>16215</v>
      </c>
      <c r="U35" s="52">
        <v>17610</v>
      </c>
      <c r="V35" s="52">
        <v>19144</v>
      </c>
      <c r="W35" s="52">
        <v>19757</v>
      </c>
      <c r="X35" s="52">
        <v>27916</v>
      </c>
      <c r="Y35" s="52">
        <v>9325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6809</v>
      </c>
      <c r="D36" s="52">
        <v>6824</v>
      </c>
      <c r="E36" s="52">
        <v>6913</v>
      </c>
      <c r="F36" s="52">
        <v>7131</v>
      </c>
      <c r="G36" s="52">
        <v>7517</v>
      </c>
      <c r="H36" s="52">
        <v>8113</v>
      </c>
      <c r="I36" s="52">
        <v>4888</v>
      </c>
      <c r="J36" s="52">
        <v>3705</v>
      </c>
      <c r="K36" s="52">
        <v>4750</v>
      </c>
      <c r="L36" s="52">
        <v>3613</v>
      </c>
      <c r="M36" s="52">
        <v>3632</v>
      </c>
      <c r="N36" s="52">
        <v>3820</v>
      </c>
      <c r="O36" s="52">
        <v>3544</v>
      </c>
      <c r="P36" s="52">
        <v>3613</v>
      </c>
      <c r="Q36" s="52">
        <v>3864</v>
      </c>
      <c r="R36" s="52">
        <v>7466</v>
      </c>
      <c r="S36" s="52">
        <v>7121</v>
      </c>
      <c r="T36" s="52">
        <v>9323</v>
      </c>
      <c r="U36" s="52">
        <v>11302</v>
      </c>
      <c r="V36" s="52">
        <v>10252</v>
      </c>
      <c r="W36" s="52">
        <v>9448</v>
      </c>
      <c r="X36" s="52">
        <v>5369</v>
      </c>
      <c r="Y36" s="52">
        <v>2848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80886</v>
      </c>
      <c r="D37" s="36">
        <v>81061</v>
      </c>
      <c r="E37" s="36">
        <v>82351</v>
      </c>
      <c r="F37" s="36">
        <v>86099</v>
      </c>
      <c r="G37" s="36">
        <v>93743</v>
      </c>
      <c r="H37" s="36">
        <v>106892</v>
      </c>
      <c r="I37" s="36">
        <v>78817</v>
      </c>
      <c r="J37" s="36">
        <v>88699</v>
      </c>
      <c r="K37" s="36">
        <v>116285</v>
      </c>
      <c r="L37" s="36">
        <v>133000</v>
      </c>
      <c r="M37" s="36">
        <v>143209</v>
      </c>
      <c r="N37" s="36">
        <v>156329</v>
      </c>
      <c r="O37" s="36">
        <v>160061</v>
      </c>
      <c r="P37" s="36">
        <v>139767</v>
      </c>
      <c r="Q37" s="36">
        <v>153680</v>
      </c>
      <c r="R37" s="36">
        <v>159756</v>
      </c>
      <c r="S37" s="36">
        <v>175330</v>
      </c>
      <c r="T37" s="36">
        <v>185847</v>
      </c>
      <c r="U37" s="36">
        <v>201255</v>
      </c>
      <c r="V37" s="36">
        <v>205776</v>
      </c>
      <c r="W37" s="36">
        <v>206363</v>
      </c>
      <c r="X37" s="36">
        <v>190768</v>
      </c>
      <c r="Y37" s="36">
        <v>203390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57471</v>
      </c>
      <c r="D41" s="52">
        <v>85698</v>
      </c>
      <c r="E41" s="52">
        <v>84738</v>
      </c>
      <c r="F41" s="52">
        <v>99200</v>
      </c>
      <c r="G41" s="52">
        <v>109850</v>
      </c>
      <c r="H41" s="52">
        <v>113421</v>
      </c>
      <c r="I41" s="52">
        <v>128466</v>
      </c>
      <c r="J41" s="52">
        <v>107945</v>
      </c>
      <c r="K41" s="52">
        <v>101452</v>
      </c>
      <c r="L41" s="52">
        <v>77647</v>
      </c>
      <c r="M41" s="52">
        <v>124038</v>
      </c>
      <c r="N41" s="52">
        <v>133943</v>
      </c>
      <c r="O41" s="52">
        <v>163104</v>
      </c>
      <c r="P41" s="52">
        <v>112308</v>
      </c>
      <c r="Q41" s="52">
        <v>80324</v>
      </c>
      <c r="R41" s="52">
        <v>85518</v>
      </c>
      <c r="S41" s="52">
        <v>106287</v>
      </c>
      <c r="T41" s="52">
        <v>164280</v>
      </c>
      <c r="U41" s="52">
        <v>201273</v>
      </c>
      <c r="V41" s="52">
        <v>139146</v>
      </c>
      <c r="W41" s="52">
        <v>153208</v>
      </c>
      <c r="X41" s="52">
        <v>100698</v>
      </c>
      <c r="Y41" s="52">
        <v>172238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127</v>
      </c>
      <c r="D43" s="52">
        <v>204</v>
      </c>
      <c r="E43" s="52">
        <v>433</v>
      </c>
      <c r="F43" s="52">
        <v>699</v>
      </c>
      <c r="G43" s="52">
        <v>873</v>
      </c>
      <c r="H43" s="52">
        <v>965</v>
      </c>
      <c r="I43" s="52">
        <v>855</v>
      </c>
      <c r="J43" s="52">
        <v>860</v>
      </c>
      <c r="K43" s="52">
        <v>1055</v>
      </c>
      <c r="L43" s="52">
        <v>1106</v>
      </c>
      <c r="M43" s="52">
        <v>1358</v>
      </c>
      <c r="N43" s="52">
        <v>1613</v>
      </c>
      <c r="O43" s="52">
        <v>2339</v>
      </c>
      <c r="P43" s="52">
        <v>2798</v>
      </c>
      <c r="Q43" s="52">
        <v>3357</v>
      </c>
      <c r="R43" s="52">
        <v>4354</v>
      </c>
      <c r="S43" s="52">
        <v>5067</v>
      </c>
      <c r="T43" s="52">
        <v>7145</v>
      </c>
      <c r="U43" s="52">
        <v>10151</v>
      </c>
      <c r="V43" s="52">
        <v>10995</v>
      </c>
      <c r="W43" s="52">
        <v>10289</v>
      </c>
      <c r="X43" s="52">
        <v>5967</v>
      </c>
      <c r="Y43" s="52">
        <v>5658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13619</v>
      </c>
      <c r="D45" s="52">
        <v>20497</v>
      </c>
      <c r="E45" s="52">
        <v>20312</v>
      </c>
      <c r="F45" s="52">
        <v>23825</v>
      </c>
      <c r="G45" s="52">
        <v>26302</v>
      </c>
      <c r="H45" s="52">
        <v>27053</v>
      </c>
      <c r="I45" s="52">
        <v>30597</v>
      </c>
      <c r="J45" s="52">
        <v>36567</v>
      </c>
      <c r="K45" s="52">
        <v>32740</v>
      </c>
      <c r="L45" s="52">
        <v>29760</v>
      </c>
      <c r="M45" s="52">
        <v>43907</v>
      </c>
      <c r="N45" s="52">
        <v>54219</v>
      </c>
      <c r="O45" s="52">
        <v>58302</v>
      </c>
      <c r="P45" s="52">
        <v>47006</v>
      </c>
      <c r="Q45" s="52">
        <v>39211</v>
      </c>
      <c r="R45" s="52">
        <v>60734</v>
      </c>
      <c r="S45" s="52">
        <v>73029</v>
      </c>
      <c r="T45" s="52">
        <v>78492</v>
      </c>
      <c r="U45" s="52">
        <v>75545</v>
      </c>
      <c r="V45" s="52">
        <v>73338</v>
      </c>
      <c r="W45" s="52">
        <v>100405</v>
      </c>
      <c r="X45" s="52">
        <v>96468</v>
      </c>
      <c r="Y45" s="52">
        <v>113166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31</v>
      </c>
      <c r="F46" s="52">
        <v>6</v>
      </c>
      <c r="G46" s="52">
        <v>9</v>
      </c>
      <c r="H46" s="52">
        <v>11</v>
      </c>
      <c r="I46" s="52">
        <v>29</v>
      </c>
      <c r="J46" s="52">
        <v>29</v>
      </c>
      <c r="K46" s="52">
        <v>48</v>
      </c>
      <c r="L46" s="52">
        <v>45</v>
      </c>
      <c r="M46" s="52">
        <v>74</v>
      </c>
      <c r="N46" s="52">
        <v>56</v>
      </c>
      <c r="O46" s="52">
        <v>50</v>
      </c>
      <c r="P46" s="52">
        <v>100</v>
      </c>
      <c r="Q46" s="52">
        <v>0</v>
      </c>
      <c r="R46" s="52">
        <v>77</v>
      </c>
      <c r="S46" s="52">
        <v>88</v>
      </c>
      <c r="T46" s="52">
        <v>117</v>
      </c>
      <c r="U46" s="52">
        <v>83</v>
      </c>
      <c r="V46" s="52">
        <v>38</v>
      </c>
      <c r="W46" s="52">
        <v>217</v>
      </c>
      <c r="X46" s="52">
        <v>183</v>
      </c>
      <c r="Y46" s="52">
        <v>332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0</v>
      </c>
      <c r="D47" s="52">
        <v>0</v>
      </c>
      <c r="E47" s="52">
        <v>0</v>
      </c>
      <c r="F47" s="52">
        <v>0</v>
      </c>
      <c r="G47" s="52">
        <v>0</v>
      </c>
      <c r="H47" s="52">
        <v>0</v>
      </c>
      <c r="I47" s="52">
        <v>0</v>
      </c>
      <c r="J47" s="52">
        <v>0</v>
      </c>
      <c r="K47" s="52">
        <v>0</v>
      </c>
      <c r="L47" s="52">
        <v>0</v>
      </c>
      <c r="M47" s="52">
        <v>0</v>
      </c>
      <c r="N47" s="52">
        <v>0</v>
      </c>
      <c r="O47" s="52">
        <v>0</v>
      </c>
      <c r="P47" s="52">
        <v>0</v>
      </c>
      <c r="Q47" s="52">
        <v>0</v>
      </c>
      <c r="R47" s="52">
        <v>0</v>
      </c>
      <c r="S47" s="52">
        <v>0</v>
      </c>
      <c r="T47" s="52">
        <v>0</v>
      </c>
      <c r="U47" s="52">
        <v>0</v>
      </c>
      <c r="V47" s="52">
        <v>0</v>
      </c>
      <c r="W47" s="52">
        <v>0</v>
      </c>
      <c r="X47" s="52">
        <v>0</v>
      </c>
      <c r="Y47" s="52">
        <v>0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0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80015</v>
      </c>
      <c r="D49" s="52">
        <v>101509</v>
      </c>
      <c r="E49" s="52">
        <v>90180</v>
      </c>
      <c r="F49" s="52">
        <v>114050</v>
      </c>
      <c r="G49" s="52">
        <v>127872</v>
      </c>
      <c r="H49" s="52">
        <v>138685</v>
      </c>
      <c r="I49" s="52">
        <v>118582</v>
      </c>
      <c r="J49" s="52">
        <v>105917</v>
      </c>
      <c r="K49" s="52">
        <v>120554</v>
      </c>
      <c r="L49" s="52">
        <v>108154</v>
      </c>
      <c r="M49" s="52">
        <v>140072</v>
      </c>
      <c r="N49" s="52">
        <v>150913</v>
      </c>
      <c r="O49" s="52">
        <v>176893</v>
      </c>
      <c r="P49" s="52">
        <v>135113</v>
      </c>
      <c r="Q49" s="52">
        <v>115348</v>
      </c>
      <c r="R49" s="52">
        <v>94077</v>
      </c>
      <c r="S49" s="52">
        <v>102004</v>
      </c>
      <c r="T49" s="52">
        <v>147765</v>
      </c>
      <c r="U49" s="52">
        <v>197301</v>
      </c>
      <c r="V49" s="52">
        <v>143468</v>
      </c>
      <c r="W49" s="52">
        <v>125735</v>
      </c>
      <c r="X49" s="52">
        <v>62150</v>
      </c>
      <c r="Y49" s="52">
        <v>111811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0</v>
      </c>
      <c r="D50" s="52">
        <v>0</v>
      </c>
      <c r="E50" s="52">
        <v>11580</v>
      </c>
      <c r="F50" s="52">
        <v>1706</v>
      </c>
      <c r="G50" s="52">
        <v>2170</v>
      </c>
      <c r="H50" s="52">
        <v>4625</v>
      </c>
      <c r="I50" s="52">
        <v>9009</v>
      </c>
      <c r="J50" s="52">
        <v>9508</v>
      </c>
      <c r="K50" s="52">
        <v>16291</v>
      </c>
      <c r="L50" s="52">
        <v>18197</v>
      </c>
      <c r="M50" s="52">
        <v>22320</v>
      </c>
      <c r="N50" s="52">
        <v>16837</v>
      </c>
      <c r="O50" s="52">
        <v>18275</v>
      </c>
      <c r="P50" s="52">
        <v>19693</v>
      </c>
      <c r="Q50" s="52">
        <v>13183</v>
      </c>
      <c r="R50" s="52">
        <v>12665</v>
      </c>
      <c r="S50" s="52">
        <v>15119</v>
      </c>
      <c r="T50" s="52">
        <v>24178</v>
      </c>
      <c r="U50" s="52">
        <v>24921</v>
      </c>
      <c r="V50" s="52">
        <v>16951</v>
      </c>
      <c r="W50" s="52">
        <v>17547</v>
      </c>
      <c r="X50" s="52">
        <v>18410</v>
      </c>
      <c r="Y50" s="52">
        <v>22401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7615</v>
      </c>
      <c r="D52" s="52">
        <v>9891</v>
      </c>
      <c r="E52" s="52">
        <v>9970</v>
      </c>
      <c r="F52" s="52">
        <v>11415</v>
      </c>
      <c r="G52" s="52">
        <v>12782</v>
      </c>
      <c r="H52" s="52">
        <v>14061</v>
      </c>
      <c r="I52" s="52">
        <v>12694</v>
      </c>
      <c r="J52" s="52">
        <v>12846</v>
      </c>
      <c r="K52" s="52">
        <v>13404</v>
      </c>
      <c r="L52" s="52">
        <v>11341</v>
      </c>
      <c r="M52" s="52">
        <v>13750</v>
      </c>
      <c r="N52" s="52">
        <v>15176</v>
      </c>
      <c r="O52" s="52">
        <v>19000</v>
      </c>
      <c r="P52" s="52">
        <v>23649</v>
      </c>
      <c r="Q52" s="52">
        <v>13801</v>
      </c>
      <c r="R52" s="52">
        <v>20643</v>
      </c>
      <c r="S52" s="52">
        <v>17916</v>
      </c>
      <c r="T52" s="52">
        <v>15782</v>
      </c>
      <c r="U52" s="52">
        <v>14819</v>
      </c>
      <c r="V52" s="52">
        <v>9481</v>
      </c>
      <c r="W52" s="52">
        <v>6308</v>
      </c>
      <c r="X52" s="52">
        <v>1442</v>
      </c>
      <c r="Y52" s="52">
        <v>3921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7132</v>
      </c>
      <c r="D53" s="52">
        <v>3688</v>
      </c>
      <c r="E53" s="52">
        <v>3326</v>
      </c>
      <c r="F53" s="52">
        <v>4646</v>
      </c>
      <c r="G53" s="52">
        <v>2263</v>
      </c>
      <c r="H53" s="52">
        <v>5973</v>
      </c>
      <c r="I53" s="52">
        <v>117</v>
      </c>
      <c r="J53" s="52">
        <v>2283</v>
      </c>
      <c r="K53" s="52">
        <v>5983</v>
      </c>
      <c r="L53" s="52">
        <v>4425</v>
      </c>
      <c r="M53" s="52">
        <v>12627</v>
      </c>
      <c r="N53" s="52">
        <v>15743</v>
      </c>
      <c r="O53" s="52">
        <v>10728</v>
      </c>
      <c r="P53" s="52">
        <v>8951</v>
      </c>
      <c r="Q53" s="52">
        <v>2228</v>
      </c>
      <c r="R53" s="52">
        <v>200</v>
      </c>
      <c r="S53" s="52">
        <v>4836</v>
      </c>
      <c r="T53" s="52">
        <v>10395</v>
      </c>
      <c r="U53" s="52">
        <v>12986</v>
      </c>
      <c r="V53" s="52">
        <v>8083</v>
      </c>
      <c r="W53" s="52">
        <v>414</v>
      </c>
      <c r="X53" s="52">
        <v>406</v>
      </c>
      <c r="Y53" s="52">
        <v>427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90059</v>
      </c>
      <c r="D54" s="36">
        <v>119644</v>
      </c>
      <c r="E54" s="36">
        <v>120351</v>
      </c>
      <c r="F54" s="36">
        <v>136011</v>
      </c>
      <c r="G54" s="36">
        <v>155698</v>
      </c>
      <c r="H54" s="36">
        <v>167986</v>
      </c>
      <c r="I54" s="36">
        <v>154700</v>
      </c>
      <c r="J54" s="36">
        <v>139749</v>
      </c>
      <c r="K54" s="36">
        <v>155280</v>
      </c>
      <c r="L54" s="36">
        <v>147395</v>
      </c>
      <c r="M54" s="36">
        <v>188389</v>
      </c>
      <c r="N54" s="36">
        <v>201002</v>
      </c>
      <c r="O54" s="36">
        <v>235796</v>
      </c>
      <c r="P54" s="36">
        <v>185282</v>
      </c>
      <c r="Q54" s="36">
        <v>172546</v>
      </c>
      <c r="R54" s="36">
        <v>169192</v>
      </c>
      <c r="S54" s="36">
        <v>187634</v>
      </c>
      <c r="T54" s="36">
        <v>247619</v>
      </c>
      <c r="U54" s="36">
        <v>297877</v>
      </c>
      <c r="V54" s="36">
        <v>246277</v>
      </c>
      <c r="W54" s="36">
        <v>268952</v>
      </c>
      <c r="X54" s="36">
        <v>208753</v>
      </c>
      <c r="Y54" s="36">
        <v>268661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19520</v>
      </c>
      <c r="D58" s="52">
        <v>30101</v>
      </c>
      <c r="E58" s="52">
        <v>31316</v>
      </c>
      <c r="F58" s="52">
        <v>37609</v>
      </c>
      <c r="G58" s="52">
        <v>41431</v>
      </c>
      <c r="H58" s="52">
        <v>38006</v>
      </c>
      <c r="I58" s="52">
        <v>44097</v>
      </c>
      <c r="J58" s="52">
        <v>43899</v>
      </c>
      <c r="K58" s="52">
        <v>35122</v>
      </c>
      <c r="L58" s="52">
        <v>26619</v>
      </c>
      <c r="M58" s="52">
        <v>44198</v>
      </c>
      <c r="N58" s="52">
        <v>48523</v>
      </c>
      <c r="O58" s="52">
        <v>61059</v>
      </c>
      <c r="P58" s="52">
        <v>73001</v>
      </c>
      <c r="Q58" s="52">
        <v>42533</v>
      </c>
      <c r="R58" s="52">
        <v>38731</v>
      </c>
      <c r="S58" s="52">
        <v>38071</v>
      </c>
      <c r="T58" s="52">
        <v>61906</v>
      </c>
      <c r="U58" s="52">
        <v>81365</v>
      </c>
      <c r="V58" s="52">
        <v>47765</v>
      </c>
      <c r="W58" s="52">
        <v>59663</v>
      </c>
      <c r="X58" s="52">
        <v>31020</v>
      </c>
      <c r="Y58" s="52">
        <v>81721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0</v>
      </c>
      <c r="E60" s="52">
        <v>55</v>
      </c>
      <c r="F60" s="52">
        <v>189</v>
      </c>
      <c r="G60" s="52">
        <v>269</v>
      </c>
      <c r="H60" s="52">
        <v>263</v>
      </c>
      <c r="I60" s="52">
        <v>314</v>
      </c>
      <c r="J60" s="52">
        <v>309</v>
      </c>
      <c r="K60" s="52">
        <v>321</v>
      </c>
      <c r="L60" s="52">
        <v>280</v>
      </c>
      <c r="M60" s="52">
        <v>465</v>
      </c>
      <c r="N60" s="52">
        <v>558</v>
      </c>
      <c r="O60" s="52">
        <v>858</v>
      </c>
      <c r="P60" s="52">
        <v>1084</v>
      </c>
      <c r="Q60" s="52">
        <v>936</v>
      </c>
      <c r="R60" s="52">
        <v>1257</v>
      </c>
      <c r="S60" s="52">
        <v>1804</v>
      </c>
      <c r="T60" s="52">
        <v>3140</v>
      </c>
      <c r="U60" s="52">
        <v>4424</v>
      </c>
      <c r="V60" s="52">
        <v>3181</v>
      </c>
      <c r="W60" s="52">
        <v>2775</v>
      </c>
      <c r="X60" s="52">
        <v>1036</v>
      </c>
      <c r="Y60" s="52">
        <v>1987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432</v>
      </c>
      <c r="D62" s="52">
        <v>1425</v>
      </c>
      <c r="E62" s="52">
        <v>1899</v>
      </c>
      <c r="F62" s="52">
        <v>2525</v>
      </c>
      <c r="G62" s="52">
        <v>2847</v>
      </c>
      <c r="H62" s="52">
        <v>2489</v>
      </c>
      <c r="I62" s="52">
        <v>5066</v>
      </c>
      <c r="J62" s="52">
        <v>6858</v>
      </c>
      <c r="K62" s="52">
        <v>3768</v>
      </c>
      <c r="L62" s="52">
        <v>2591</v>
      </c>
      <c r="M62" s="52">
        <v>5320</v>
      </c>
      <c r="N62" s="52">
        <v>7122</v>
      </c>
      <c r="O62" s="52">
        <v>8880</v>
      </c>
      <c r="P62" s="52">
        <v>10770</v>
      </c>
      <c r="Q62" s="52">
        <v>5965</v>
      </c>
      <c r="R62" s="52">
        <v>9441</v>
      </c>
      <c r="S62" s="52">
        <v>9944</v>
      </c>
      <c r="T62" s="52">
        <v>13204</v>
      </c>
      <c r="U62" s="52">
        <v>14256</v>
      </c>
      <c r="V62" s="52">
        <v>10803</v>
      </c>
      <c r="W62" s="52">
        <v>19035</v>
      </c>
      <c r="X62" s="52">
        <v>13516</v>
      </c>
      <c r="Y62" s="52">
        <v>28498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3</v>
      </c>
      <c r="F63" s="52">
        <v>1</v>
      </c>
      <c r="G63" s="52">
        <v>1</v>
      </c>
      <c r="H63" s="52">
        <v>1</v>
      </c>
      <c r="I63" s="52">
        <v>5</v>
      </c>
      <c r="J63" s="52">
        <v>5</v>
      </c>
      <c r="K63" s="52">
        <v>6</v>
      </c>
      <c r="L63" s="52">
        <v>4</v>
      </c>
      <c r="M63" s="52">
        <v>9</v>
      </c>
      <c r="N63" s="52">
        <v>8</v>
      </c>
      <c r="O63" s="52">
        <v>8</v>
      </c>
      <c r="P63" s="52">
        <v>23</v>
      </c>
      <c r="Q63" s="52">
        <v>0</v>
      </c>
      <c r="R63" s="52">
        <v>13</v>
      </c>
      <c r="S63" s="52">
        <v>13</v>
      </c>
      <c r="T63" s="52">
        <v>21</v>
      </c>
      <c r="U63" s="52">
        <v>18</v>
      </c>
      <c r="V63" s="52">
        <v>7</v>
      </c>
      <c r="W63" s="52">
        <v>42</v>
      </c>
      <c r="X63" s="52">
        <v>27</v>
      </c>
      <c r="Y63" s="52">
        <v>85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19088</v>
      </c>
      <c r="D66" s="52">
        <v>28676</v>
      </c>
      <c r="E66" s="52">
        <v>26067</v>
      </c>
      <c r="F66" s="52">
        <v>34566</v>
      </c>
      <c r="G66" s="52">
        <v>37939</v>
      </c>
      <c r="H66" s="52">
        <v>34370</v>
      </c>
      <c r="I66" s="52">
        <v>36270</v>
      </c>
      <c r="J66" s="52">
        <v>33985</v>
      </c>
      <c r="K66" s="52">
        <v>27616</v>
      </c>
      <c r="L66" s="52">
        <v>20564</v>
      </c>
      <c r="M66" s="52">
        <v>33527</v>
      </c>
      <c r="N66" s="52">
        <v>37238</v>
      </c>
      <c r="O66" s="52">
        <v>47285</v>
      </c>
      <c r="P66" s="52">
        <v>54293</v>
      </c>
      <c r="Q66" s="52">
        <v>32817</v>
      </c>
      <c r="R66" s="52">
        <v>25802</v>
      </c>
      <c r="S66" s="52">
        <v>24484</v>
      </c>
      <c r="T66" s="52">
        <v>41835</v>
      </c>
      <c r="U66" s="52">
        <v>59566</v>
      </c>
      <c r="V66" s="52">
        <v>33049</v>
      </c>
      <c r="W66" s="52">
        <v>35615</v>
      </c>
      <c r="X66" s="52">
        <v>13483</v>
      </c>
      <c r="Y66" s="52">
        <v>44268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0</v>
      </c>
      <c r="D67" s="52">
        <v>0</v>
      </c>
      <c r="E67" s="52">
        <v>3347</v>
      </c>
      <c r="F67" s="52">
        <v>517</v>
      </c>
      <c r="G67" s="52">
        <v>644</v>
      </c>
      <c r="H67" s="52">
        <v>1146</v>
      </c>
      <c r="I67" s="52">
        <v>2756</v>
      </c>
      <c r="J67" s="52">
        <v>3051</v>
      </c>
      <c r="K67" s="52">
        <v>3732</v>
      </c>
      <c r="L67" s="52">
        <v>3460</v>
      </c>
      <c r="M67" s="52">
        <v>5342</v>
      </c>
      <c r="N67" s="52">
        <v>4155</v>
      </c>
      <c r="O67" s="52">
        <v>4886</v>
      </c>
      <c r="P67" s="52">
        <v>7915</v>
      </c>
      <c r="Q67" s="52">
        <v>3751</v>
      </c>
      <c r="R67" s="52">
        <v>3475</v>
      </c>
      <c r="S67" s="52">
        <v>3630</v>
      </c>
      <c r="T67" s="52">
        <v>6846</v>
      </c>
      <c r="U67" s="52">
        <v>7525</v>
      </c>
      <c r="V67" s="52">
        <v>3906</v>
      </c>
      <c r="W67" s="52">
        <v>4971</v>
      </c>
      <c r="X67" s="52">
        <v>3994</v>
      </c>
      <c r="Y67" s="52">
        <v>8870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241</v>
      </c>
      <c r="D69" s="52">
        <v>639</v>
      </c>
      <c r="E69" s="52">
        <v>754</v>
      </c>
      <c r="F69" s="52">
        <v>955</v>
      </c>
      <c r="G69" s="52">
        <v>1101</v>
      </c>
      <c r="H69" s="52">
        <v>1041</v>
      </c>
      <c r="I69" s="52">
        <v>1006</v>
      </c>
      <c r="J69" s="52">
        <v>1880</v>
      </c>
      <c r="K69" s="52">
        <v>1213</v>
      </c>
      <c r="L69" s="52">
        <v>768</v>
      </c>
      <c r="M69" s="52">
        <v>1252</v>
      </c>
      <c r="N69" s="52">
        <v>1538</v>
      </c>
      <c r="O69" s="52">
        <v>2171</v>
      </c>
      <c r="P69" s="52">
        <v>3927</v>
      </c>
      <c r="Q69" s="52">
        <v>1254</v>
      </c>
      <c r="R69" s="52">
        <v>1790</v>
      </c>
      <c r="S69" s="52">
        <v>1399</v>
      </c>
      <c r="T69" s="52">
        <v>1605</v>
      </c>
      <c r="U69" s="52">
        <v>1705</v>
      </c>
      <c r="V69" s="52">
        <v>736</v>
      </c>
      <c r="W69" s="52">
        <v>492</v>
      </c>
      <c r="X69" s="52">
        <v>76</v>
      </c>
      <c r="Y69" s="52">
        <v>450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1415</v>
      </c>
      <c r="D70" s="52">
        <v>881</v>
      </c>
      <c r="E70" s="52">
        <v>822</v>
      </c>
      <c r="F70" s="52">
        <v>1211</v>
      </c>
      <c r="G70" s="52">
        <v>578</v>
      </c>
      <c r="H70" s="52">
        <v>1269</v>
      </c>
      <c r="I70" s="52">
        <v>33</v>
      </c>
      <c r="J70" s="52">
        <v>675</v>
      </c>
      <c r="K70" s="52">
        <v>1258</v>
      </c>
      <c r="L70" s="52">
        <v>754</v>
      </c>
      <c r="M70" s="52">
        <v>2698</v>
      </c>
      <c r="N70" s="52">
        <v>3413</v>
      </c>
      <c r="O70" s="52">
        <v>2563</v>
      </c>
      <c r="P70" s="52">
        <v>3183</v>
      </c>
      <c r="Q70" s="52">
        <v>527</v>
      </c>
      <c r="R70" s="52">
        <v>44</v>
      </c>
      <c r="S70" s="52">
        <v>922</v>
      </c>
      <c r="T70" s="52">
        <v>2430</v>
      </c>
      <c r="U70" s="52">
        <v>3327</v>
      </c>
      <c r="V70" s="52">
        <v>1496</v>
      </c>
      <c r="W70" s="52">
        <v>94</v>
      </c>
      <c r="X70" s="52">
        <v>61</v>
      </c>
      <c r="Y70" s="52">
        <v>132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17864</v>
      </c>
      <c r="D71" s="36">
        <v>28581</v>
      </c>
      <c r="E71" s="36">
        <v>29740</v>
      </c>
      <c r="F71" s="36">
        <v>35443</v>
      </c>
      <c r="G71" s="36">
        <v>39752</v>
      </c>
      <c r="H71" s="36">
        <v>35696</v>
      </c>
      <c r="I71" s="36">
        <v>43058</v>
      </c>
      <c r="J71" s="36">
        <v>41344</v>
      </c>
      <c r="K71" s="36">
        <v>32651</v>
      </c>
      <c r="L71" s="36">
        <v>25097</v>
      </c>
      <c r="M71" s="36">
        <v>40248</v>
      </c>
      <c r="N71" s="36">
        <v>43572</v>
      </c>
      <c r="O71" s="36">
        <v>56325</v>
      </c>
      <c r="P71" s="36">
        <v>65891</v>
      </c>
      <c r="Q71" s="36">
        <v>40752</v>
      </c>
      <c r="R71" s="36">
        <v>36897</v>
      </c>
      <c r="S71" s="36">
        <v>35750</v>
      </c>
      <c r="T71" s="36">
        <v>57871</v>
      </c>
      <c r="U71" s="36">
        <v>76333</v>
      </c>
      <c r="V71" s="36">
        <v>45533</v>
      </c>
      <c r="W71" s="36">
        <v>59077</v>
      </c>
      <c r="X71" s="36">
        <v>30883</v>
      </c>
      <c r="Y71" s="36">
        <v>81139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37951</v>
      </c>
      <c r="D75" s="52">
        <v>55597</v>
      </c>
      <c r="E75" s="52">
        <v>53422</v>
      </c>
      <c r="F75" s="52">
        <v>61591</v>
      </c>
      <c r="G75" s="52">
        <v>68419</v>
      </c>
      <c r="H75" s="52">
        <v>75415</v>
      </c>
      <c r="I75" s="52">
        <v>84369</v>
      </c>
      <c r="J75" s="52">
        <v>64046</v>
      </c>
      <c r="K75" s="52">
        <v>66330</v>
      </c>
      <c r="L75" s="52">
        <v>51028</v>
      </c>
      <c r="M75" s="52">
        <v>79840</v>
      </c>
      <c r="N75" s="52">
        <v>85420</v>
      </c>
      <c r="O75" s="52">
        <v>102045</v>
      </c>
      <c r="P75" s="52">
        <v>39307</v>
      </c>
      <c r="Q75" s="52">
        <v>37791</v>
      </c>
      <c r="R75" s="52">
        <v>46787</v>
      </c>
      <c r="S75" s="52">
        <v>68216</v>
      </c>
      <c r="T75" s="52">
        <v>102374</v>
      </c>
      <c r="U75" s="52">
        <v>119908</v>
      </c>
      <c r="V75" s="52">
        <v>91381</v>
      </c>
      <c r="W75" s="52">
        <v>93545</v>
      </c>
      <c r="X75" s="52">
        <v>69678</v>
      </c>
      <c r="Y75" s="52">
        <v>90517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127</v>
      </c>
      <c r="D77" s="52">
        <v>204</v>
      </c>
      <c r="E77" s="52">
        <v>378</v>
      </c>
      <c r="F77" s="52">
        <v>510</v>
      </c>
      <c r="G77" s="52">
        <v>604</v>
      </c>
      <c r="H77" s="52">
        <v>702</v>
      </c>
      <c r="I77" s="52">
        <v>541</v>
      </c>
      <c r="J77" s="52">
        <v>551</v>
      </c>
      <c r="K77" s="52">
        <v>734</v>
      </c>
      <c r="L77" s="52">
        <v>826</v>
      </c>
      <c r="M77" s="52">
        <v>893</v>
      </c>
      <c r="N77" s="52">
        <v>1055</v>
      </c>
      <c r="O77" s="52">
        <v>1481</v>
      </c>
      <c r="P77" s="52">
        <v>1714</v>
      </c>
      <c r="Q77" s="52">
        <v>2421</v>
      </c>
      <c r="R77" s="52">
        <v>3097</v>
      </c>
      <c r="S77" s="52">
        <v>3263</v>
      </c>
      <c r="T77" s="52">
        <v>4005</v>
      </c>
      <c r="U77" s="52">
        <v>5727</v>
      </c>
      <c r="V77" s="52">
        <v>7814</v>
      </c>
      <c r="W77" s="52">
        <v>7514</v>
      </c>
      <c r="X77" s="52">
        <v>4931</v>
      </c>
      <c r="Y77" s="52">
        <v>3671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13187</v>
      </c>
      <c r="D79" s="52">
        <f t="shared" si="0"/>
        <v>19072</v>
      </c>
      <c r="E79" s="52">
        <f t="shared" si="0"/>
        <v>18413</v>
      </c>
      <c r="F79" s="52">
        <f t="shared" si="0"/>
        <v>21300</v>
      </c>
      <c r="G79" s="52">
        <f t="shared" si="0"/>
        <v>23455</v>
      </c>
      <c r="H79" s="52">
        <f t="shared" si="0"/>
        <v>24564</v>
      </c>
      <c r="I79" s="52">
        <f t="shared" si="0"/>
        <v>25531</v>
      </c>
      <c r="J79" s="52">
        <f t="shared" si="0"/>
        <v>29709</v>
      </c>
      <c r="K79" s="52">
        <f t="shared" si="0"/>
        <v>28972</v>
      </c>
      <c r="L79" s="52">
        <f t="shared" si="0"/>
        <v>27169</v>
      </c>
      <c r="M79" s="52">
        <f t="shared" si="0"/>
        <v>38587</v>
      </c>
      <c r="N79" s="52">
        <f t="shared" si="0"/>
        <v>47097</v>
      </c>
      <c r="O79" s="52">
        <f t="shared" si="0"/>
        <v>49422</v>
      </c>
      <c r="P79" s="52">
        <f t="shared" si="0"/>
        <v>36236</v>
      </c>
      <c r="Q79" s="52">
        <f t="shared" si="0"/>
        <v>33246</v>
      </c>
      <c r="R79" s="52">
        <f t="shared" ref="R79:V79" si="1">R45-R62</f>
        <v>51293</v>
      </c>
      <c r="S79" s="52">
        <f t="shared" si="1"/>
        <v>63085</v>
      </c>
      <c r="T79" s="52">
        <f t="shared" si="1"/>
        <v>65288</v>
      </c>
      <c r="U79" s="52">
        <f t="shared" si="1"/>
        <v>61289</v>
      </c>
      <c r="V79" s="52">
        <f t="shared" si="1"/>
        <v>62535</v>
      </c>
      <c r="W79" s="52">
        <f t="shared" ref="W79:Y79" si="2">W45-W62</f>
        <v>81370</v>
      </c>
      <c r="X79" s="52">
        <f t="shared" si="2"/>
        <v>82952</v>
      </c>
      <c r="Y79" s="52">
        <f t="shared" si="2"/>
        <v>84668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28</v>
      </c>
      <c r="F80" s="52">
        <f t="shared" si="3"/>
        <v>5</v>
      </c>
      <c r="G80" s="52">
        <f t="shared" si="3"/>
        <v>8</v>
      </c>
      <c r="H80" s="52">
        <f t="shared" si="3"/>
        <v>10</v>
      </c>
      <c r="I80" s="52">
        <f t="shared" si="3"/>
        <v>24</v>
      </c>
      <c r="J80" s="52">
        <f t="shared" si="3"/>
        <v>24</v>
      </c>
      <c r="K80" s="52">
        <f t="shared" si="3"/>
        <v>42</v>
      </c>
      <c r="L80" s="52">
        <f t="shared" si="3"/>
        <v>41</v>
      </c>
      <c r="M80" s="52">
        <f t="shared" si="3"/>
        <v>65</v>
      </c>
      <c r="N80" s="52">
        <f t="shared" si="3"/>
        <v>48</v>
      </c>
      <c r="O80" s="52">
        <f t="shared" si="3"/>
        <v>42</v>
      </c>
      <c r="P80" s="52">
        <f t="shared" si="3"/>
        <v>77</v>
      </c>
      <c r="Q80" s="52">
        <f t="shared" si="3"/>
        <v>0</v>
      </c>
      <c r="R80" s="52">
        <f t="shared" ref="R80:V80" si="4">R46-R63</f>
        <v>64</v>
      </c>
      <c r="S80" s="52">
        <f t="shared" si="4"/>
        <v>75</v>
      </c>
      <c r="T80" s="52">
        <f t="shared" si="4"/>
        <v>96</v>
      </c>
      <c r="U80" s="52">
        <f t="shared" si="4"/>
        <v>65</v>
      </c>
      <c r="V80" s="52">
        <f t="shared" si="4"/>
        <v>31</v>
      </c>
      <c r="W80" s="52">
        <f t="shared" ref="W80:Y80" si="5">W46-W63</f>
        <v>175</v>
      </c>
      <c r="X80" s="52">
        <f t="shared" si="5"/>
        <v>156</v>
      </c>
      <c r="Y80" s="52">
        <f t="shared" si="5"/>
        <v>247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0</v>
      </c>
      <c r="D81" s="52">
        <f t="shared" si="6"/>
        <v>0</v>
      </c>
      <c r="E81" s="52">
        <f t="shared" si="6"/>
        <v>0</v>
      </c>
      <c r="F81" s="52">
        <f t="shared" si="6"/>
        <v>0</v>
      </c>
      <c r="G81" s="52">
        <f t="shared" si="6"/>
        <v>0</v>
      </c>
      <c r="H81" s="52">
        <f t="shared" si="6"/>
        <v>0</v>
      </c>
      <c r="I81" s="52">
        <f t="shared" si="6"/>
        <v>0</v>
      </c>
      <c r="J81" s="52">
        <f t="shared" si="6"/>
        <v>0</v>
      </c>
      <c r="K81" s="52">
        <f t="shared" si="6"/>
        <v>0</v>
      </c>
      <c r="L81" s="52">
        <f t="shared" si="6"/>
        <v>0</v>
      </c>
      <c r="M81" s="52">
        <f t="shared" si="6"/>
        <v>0</v>
      </c>
      <c r="N81" s="52">
        <f t="shared" si="6"/>
        <v>0</v>
      </c>
      <c r="O81" s="52">
        <f t="shared" si="6"/>
        <v>0</v>
      </c>
      <c r="P81" s="52">
        <f t="shared" si="6"/>
        <v>0</v>
      </c>
      <c r="Q81" s="52">
        <f t="shared" si="6"/>
        <v>0</v>
      </c>
      <c r="R81" s="52">
        <f t="shared" ref="R81:V81" si="7">R47-R64</f>
        <v>0</v>
      </c>
      <c r="S81" s="52">
        <f t="shared" si="7"/>
        <v>0</v>
      </c>
      <c r="T81" s="52">
        <f t="shared" si="7"/>
        <v>0</v>
      </c>
      <c r="U81" s="52">
        <f t="shared" si="7"/>
        <v>0</v>
      </c>
      <c r="V81" s="52">
        <f t="shared" si="7"/>
        <v>0</v>
      </c>
      <c r="W81" s="52">
        <f t="shared" ref="W81:Y81" si="8">W47-W64</f>
        <v>0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0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60927</v>
      </c>
      <c r="D83" s="52">
        <f t="shared" si="12"/>
        <v>72833</v>
      </c>
      <c r="E83" s="52">
        <f t="shared" si="12"/>
        <v>64113</v>
      </c>
      <c r="F83" s="52">
        <f t="shared" si="12"/>
        <v>79484</v>
      </c>
      <c r="G83" s="52">
        <f t="shared" si="12"/>
        <v>89933</v>
      </c>
      <c r="H83" s="52">
        <f t="shared" si="12"/>
        <v>104315</v>
      </c>
      <c r="I83" s="52">
        <f t="shared" si="12"/>
        <v>82312</v>
      </c>
      <c r="J83" s="52">
        <f t="shared" si="12"/>
        <v>71932</v>
      </c>
      <c r="K83" s="52">
        <f t="shared" si="12"/>
        <v>92938</v>
      </c>
      <c r="L83" s="52">
        <f t="shared" si="12"/>
        <v>87590</v>
      </c>
      <c r="M83" s="52">
        <f t="shared" si="12"/>
        <v>106545</v>
      </c>
      <c r="N83" s="52">
        <f t="shared" si="12"/>
        <v>113675</v>
      </c>
      <c r="O83" s="52">
        <f t="shared" si="12"/>
        <v>129608</v>
      </c>
      <c r="P83" s="52">
        <f t="shared" si="12"/>
        <v>80820</v>
      </c>
      <c r="Q83" s="52">
        <f t="shared" si="12"/>
        <v>82531</v>
      </c>
      <c r="R83" s="52">
        <f t="shared" ref="R83:V83" si="13">R49-R66</f>
        <v>68275</v>
      </c>
      <c r="S83" s="52">
        <f t="shared" si="13"/>
        <v>77520</v>
      </c>
      <c r="T83" s="52">
        <f t="shared" si="13"/>
        <v>105930</v>
      </c>
      <c r="U83" s="52">
        <f t="shared" si="13"/>
        <v>137735</v>
      </c>
      <c r="V83" s="52">
        <f t="shared" si="13"/>
        <v>110419</v>
      </c>
      <c r="W83" s="52">
        <f t="shared" ref="W83:Y83" si="14">W49-W66</f>
        <v>90120</v>
      </c>
      <c r="X83" s="52">
        <f t="shared" si="14"/>
        <v>48667</v>
      </c>
      <c r="Y83" s="52">
        <f t="shared" si="14"/>
        <v>67543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0</v>
      </c>
      <c r="D84" s="52">
        <f t="shared" si="15"/>
        <v>0</v>
      </c>
      <c r="E84" s="52">
        <f t="shared" si="15"/>
        <v>8233</v>
      </c>
      <c r="F84" s="52">
        <f t="shared" si="15"/>
        <v>1189</v>
      </c>
      <c r="G84" s="52">
        <f t="shared" si="15"/>
        <v>1526</v>
      </c>
      <c r="H84" s="52">
        <f t="shared" si="15"/>
        <v>3479</v>
      </c>
      <c r="I84" s="52">
        <f t="shared" si="15"/>
        <v>6253</v>
      </c>
      <c r="J84" s="52">
        <f t="shared" si="15"/>
        <v>6457</v>
      </c>
      <c r="K84" s="52">
        <f t="shared" si="15"/>
        <v>12559</v>
      </c>
      <c r="L84" s="52">
        <f t="shared" si="15"/>
        <v>14737</v>
      </c>
      <c r="M84" s="52">
        <f t="shared" si="15"/>
        <v>16978</v>
      </c>
      <c r="N84" s="52">
        <f t="shared" si="15"/>
        <v>12682</v>
      </c>
      <c r="O84" s="52">
        <f t="shared" si="15"/>
        <v>13389</v>
      </c>
      <c r="P84" s="52">
        <f t="shared" si="15"/>
        <v>11778</v>
      </c>
      <c r="Q84" s="52">
        <f t="shared" si="15"/>
        <v>9432</v>
      </c>
      <c r="R84" s="52">
        <f t="shared" ref="R84:V84" si="16">R50-R67</f>
        <v>9190</v>
      </c>
      <c r="S84" s="52">
        <f t="shared" si="16"/>
        <v>11489</v>
      </c>
      <c r="T84" s="52">
        <f t="shared" si="16"/>
        <v>17332</v>
      </c>
      <c r="U84" s="52">
        <f t="shared" si="16"/>
        <v>17396</v>
      </c>
      <c r="V84" s="52">
        <f t="shared" si="16"/>
        <v>13045</v>
      </c>
      <c r="W84" s="52">
        <f t="shared" ref="W84:Y84" si="17">W50-W67</f>
        <v>12576</v>
      </c>
      <c r="X84" s="52">
        <f t="shared" si="17"/>
        <v>14416</v>
      </c>
      <c r="Y84" s="52">
        <f t="shared" si="17"/>
        <v>13531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7374</v>
      </c>
      <c r="D86" s="52">
        <v>9252</v>
      </c>
      <c r="E86" s="52">
        <v>9216</v>
      </c>
      <c r="F86" s="52">
        <v>10460</v>
      </c>
      <c r="G86" s="52">
        <v>11681</v>
      </c>
      <c r="H86" s="52">
        <v>13020</v>
      </c>
      <c r="I86" s="52">
        <v>11688</v>
      </c>
      <c r="J86" s="52">
        <v>10966</v>
      </c>
      <c r="K86" s="52">
        <v>12191</v>
      </c>
      <c r="L86" s="52">
        <v>10573</v>
      </c>
      <c r="M86" s="52">
        <v>12498</v>
      </c>
      <c r="N86" s="52">
        <v>13638</v>
      </c>
      <c r="O86" s="52">
        <v>16829</v>
      </c>
      <c r="P86" s="52">
        <v>19722</v>
      </c>
      <c r="Q86" s="52">
        <v>12547</v>
      </c>
      <c r="R86" s="52">
        <v>18853</v>
      </c>
      <c r="S86" s="52">
        <v>16517</v>
      </c>
      <c r="T86" s="52">
        <v>14177</v>
      </c>
      <c r="U86" s="52">
        <v>13114</v>
      </c>
      <c r="V86" s="52">
        <v>8745</v>
      </c>
      <c r="W86" s="52">
        <v>5816</v>
      </c>
      <c r="X86" s="52">
        <v>1366</v>
      </c>
      <c r="Y86" s="52">
        <v>3471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5717</v>
      </c>
      <c r="D87" s="52">
        <v>2807</v>
      </c>
      <c r="E87" s="52">
        <v>2504</v>
      </c>
      <c r="F87" s="52">
        <v>3435</v>
      </c>
      <c r="G87" s="52">
        <v>1685</v>
      </c>
      <c r="H87" s="52">
        <v>4704</v>
      </c>
      <c r="I87" s="52">
        <v>84</v>
      </c>
      <c r="J87" s="52">
        <v>1608</v>
      </c>
      <c r="K87" s="52">
        <v>4725</v>
      </c>
      <c r="L87" s="52">
        <v>3671</v>
      </c>
      <c r="M87" s="52">
        <v>9929</v>
      </c>
      <c r="N87" s="52">
        <v>12330</v>
      </c>
      <c r="O87" s="52">
        <v>8165</v>
      </c>
      <c r="P87" s="52">
        <v>5768</v>
      </c>
      <c r="Q87" s="52">
        <v>1701</v>
      </c>
      <c r="R87" s="52">
        <v>156</v>
      </c>
      <c r="S87" s="52">
        <v>3914</v>
      </c>
      <c r="T87" s="52">
        <v>7965</v>
      </c>
      <c r="U87" s="52">
        <v>9659</v>
      </c>
      <c r="V87" s="52">
        <v>6587</v>
      </c>
      <c r="W87" s="52">
        <v>320</v>
      </c>
      <c r="X87" s="52">
        <v>345</v>
      </c>
      <c r="Y87" s="52">
        <v>295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72195</v>
      </c>
      <c r="D88" s="36">
        <v>91063</v>
      </c>
      <c r="E88" s="36">
        <v>90611</v>
      </c>
      <c r="F88" s="36">
        <v>100568</v>
      </c>
      <c r="G88" s="36">
        <v>115946</v>
      </c>
      <c r="H88" s="36">
        <v>132290</v>
      </c>
      <c r="I88" s="36">
        <v>111642</v>
      </c>
      <c r="J88" s="36">
        <v>98405</v>
      </c>
      <c r="K88" s="36">
        <v>122629</v>
      </c>
      <c r="L88" s="36">
        <v>122298</v>
      </c>
      <c r="M88" s="36">
        <v>148141</v>
      </c>
      <c r="N88" s="36">
        <v>157430</v>
      </c>
      <c r="O88" s="36">
        <v>179471</v>
      </c>
      <c r="P88" s="36">
        <v>119391</v>
      </c>
      <c r="Q88" s="36">
        <v>131794</v>
      </c>
      <c r="R88" s="36">
        <v>132295</v>
      </c>
      <c r="S88" s="36">
        <v>151884</v>
      </c>
      <c r="T88" s="36">
        <v>189748</v>
      </c>
      <c r="U88" s="36">
        <v>221544</v>
      </c>
      <c r="V88" s="36">
        <v>200744</v>
      </c>
      <c r="W88" s="36">
        <v>209875</v>
      </c>
      <c r="X88" s="36">
        <v>177870</v>
      </c>
      <c r="Y88" s="36">
        <v>187522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19000</v>
      </c>
      <c r="K94" s="52">
        <f>RES_hhdet_numvin!K83</f>
        <v>33489</v>
      </c>
      <c r="L94" s="52">
        <f>RES_hhdet_numvin!L83</f>
        <v>35999</v>
      </c>
      <c r="M94" s="52">
        <f>RES_hhdet_numvin!M83</f>
        <v>71708</v>
      </c>
      <c r="N94" s="52">
        <f>RES_hhdet_numvin!N83</f>
        <v>90416</v>
      </c>
      <c r="O94" s="52">
        <f>RES_hhdet_numvin!O83</f>
        <v>123283</v>
      </c>
      <c r="P94" s="52">
        <f>RES_hhdet_numvin!P83</f>
        <v>92320</v>
      </c>
      <c r="Q94" s="52">
        <f>RES_hhdet_numvin!Q83</f>
        <v>70285</v>
      </c>
      <c r="R94" s="52">
        <f>RES_hhdet_numvin!R83</f>
        <v>78357</v>
      </c>
      <c r="S94" s="52">
        <f>RES_hhdet_numvin!S83</f>
        <v>100682</v>
      </c>
      <c r="T94" s="52">
        <f>RES_hhdet_numvin!T83</f>
        <v>159265</v>
      </c>
      <c r="U94" s="52">
        <f>RES_hhdet_numvin!U83</f>
        <v>198130</v>
      </c>
      <c r="V94" s="52">
        <f>RES_hhdet_numvin!V83</f>
        <v>138228</v>
      </c>
      <c r="W94" s="52">
        <f>RES_hhdet_numvin!W83</f>
        <v>152909</v>
      </c>
      <c r="X94" s="52">
        <f>RES_hhdet_numvin!X83</f>
        <v>100676</v>
      </c>
      <c r="Y94" s="52">
        <f>RES_hhdet_numvin!Y83</f>
        <v>172238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1357</v>
      </c>
      <c r="S97" s="138">
        <f>RES_hhdet_numvin!S86</f>
        <v>2809</v>
      </c>
      <c r="T97" s="138">
        <f>RES_hhdet_numvin!T86</f>
        <v>5251</v>
      </c>
      <c r="U97" s="138">
        <f>RES_hhdet_numvin!U86</f>
        <v>8743</v>
      </c>
      <c r="V97" s="138">
        <f>RES_hhdet_numvin!V86</f>
        <v>10325</v>
      </c>
      <c r="W97" s="138">
        <f>RES_hhdet_numvin!W86</f>
        <v>10082</v>
      </c>
      <c r="X97" s="138">
        <f>RES_hhdet_numvin!X86</f>
        <v>5945</v>
      </c>
      <c r="Y97" s="138">
        <f>RES_hhdet_numvin!Y86</f>
        <v>5658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2107</v>
      </c>
      <c r="K99" s="138">
        <f>RES_hhdet_numvin!K88</f>
        <v>3068</v>
      </c>
      <c r="L99" s="138">
        <f>RES_hhdet_numvin!L88</f>
        <v>3499</v>
      </c>
      <c r="M99" s="138">
        <f>RES_hhdet_numvin!M88</f>
        <v>9454</v>
      </c>
      <c r="N99" s="138">
        <f>RES_hhdet_numvin!N88</f>
        <v>16118</v>
      </c>
      <c r="O99" s="138">
        <f>RES_hhdet_numvin!O88</f>
        <v>23691</v>
      </c>
      <c r="P99" s="138">
        <f>RES_hhdet_numvin!P88</f>
        <v>22741</v>
      </c>
      <c r="Q99" s="138">
        <f>RES_hhdet_numvin!Q88</f>
        <v>22982</v>
      </c>
      <c r="R99" s="138">
        <f>RES_hhdet_numvin!R88</f>
        <v>44547</v>
      </c>
      <c r="S99" s="138">
        <f>RES_hhdet_numvin!S88</f>
        <v>59712</v>
      </c>
      <c r="T99" s="138">
        <f>RES_hhdet_numvin!T88</f>
        <v>69365</v>
      </c>
      <c r="U99" s="138">
        <f>RES_hhdet_numvin!U88</f>
        <v>69518</v>
      </c>
      <c r="V99" s="138">
        <f>RES_hhdet_numvin!V88</f>
        <v>69441</v>
      </c>
      <c r="W99" s="138">
        <f>RES_hhdet_numvin!W88</f>
        <v>97897</v>
      </c>
      <c r="X99" s="138">
        <f>RES_hhdet_numvin!X88</f>
        <v>95819</v>
      </c>
      <c r="Y99" s="138">
        <f>RES_hhdet_numvin!Y88</f>
        <v>113166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</v>
      </c>
      <c r="K100" s="138">
        <f>RES_hhdet_numvin!K89</f>
        <v>5</v>
      </c>
      <c r="L100" s="138">
        <f>RES_hhdet_numvin!L89</f>
        <v>5</v>
      </c>
      <c r="M100" s="138">
        <f>RES_hhdet_numvin!M89</f>
        <v>17</v>
      </c>
      <c r="N100" s="138">
        <f>RES_hhdet_numvin!N89</f>
        <v>17</v>
      </c>
      <c r="O100" s="138">
        <f>RES_hhdet_numvin!O89</f>
        <v>22</v>
      </c>
      <c r="P100" s="138">
        <f>RES_hhdet_numvin!P89</f>
        <v>53</v>
      </c>
      <c r="Q100" s="138">
        <f>RES_hhdet_numvin!Q89</f>
        <v>0</v>
      </c>
      <c r="R100" s="138">
        <f>RES_hhdet_numvin!R89</f>
        <v>64</v>
      </c>
      <c r="S100" s="138">
        <f>RES_hhdet_numvin!S89</f>
        <v>78</v>
      </c>
      <c r="T100" s="138">
        <f>RES_hhdet_numvin!T89</f>
        <v>108</v>
      </c>
      <c r="U100" s="138">
        <f>RES_hhdet_numvin!U89</f>
        <v>81</v>
      </c>
      <c r="V100" s="138">
        <f>RES_hhdet_numvin!V89</f>
        <v>38</v>
      </c>
      <c r="W100" s="138">
        <f>RES_hhdet_numvin!W89</f>
        <v>212</v>
      </c>
      <c r="X100" s="138">
        <f>RES_hhdet_numvin!X89</f>
        <v>182</v>
      </c>
      <c r="Y100" s="138">
        <f>RES_hhdet_numvin!Y89</f>
        <v>332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0</v>
      </c>
      <c r="T103" s="138">
        <f>RES_hhdet_numvin!T92</f>
        <v>0</v>
      </c>
      <c r="U103" s="138">
        <f>RES_hhdet_numvin!U92</f>
        <v>0</v>
      </c>
      <c r="V103" s="138">
        <f>RES_hhdet_numvin!V92</f>
        <v>0</v>
      </c>
      <c r="W103" s="138">
        <f>RES_hhdet_numvin!W92</f>
        <v>0</v>
      </c>
      <c r="X103" s="138">
        <f>RES_hhdet_numvin!X92</f>
        <v>0</v>
      </c>
      <c r="Y103" s="138">
        <f>RES_hhdet_numvin!Y92</f>
        <v>0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28608</v>
      </c>
      <c r="S107" s="138">
        <f>RES_hhdet_numvin!S96</f>
        <v>56467</v>
      </c>
      <c r="T107" s="138">
        <f>RES_hhdet_numvin!T96</f>
        <v>108736</v>
      </c>
      <c r="U107" s="138">
        <f>RES_hhdet_numvin!U96</f>
        <v>167859</v>
      </c>
      <c r="V107" s="138">
        <f>RES_hhdet_numvin!V96</f>
        <v>131661</v>
      </c>
      <c r="W107" s="138">
        <f>RES_hhdet_numvin!W96</f>
        <v>121460</v>
      </c>
      <c r="X107" s="138">
        <f>RES_hhdet_numvin!X96</f>
        <v>61609</v>
      </c>
      <c r="Y107" s="138">
        <f>RES_hhdet_numvin!Y96</f>
        <v>111811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3855</v>
      </c>
      <c r="S108" s="138">
        <f>RES_hhdet_numvin!S97</f>
        <v>8380</v>
      </c>
      <c r="T108" s="138">
        <f>RES_hhdet_numvin!T97</f>
        <v>17804</v>
      </c>
      <c r="U108" s="138">
        <f>RES_hhdet_numvin!U97</f>
        <v>21216</v>
      </c>
      <c r="V108" s="138">
        <f>RES_hhdet_numvin!V97</f>
        <v>15558</v>
      </c>
      <c r="W108" s="138">
        <f>RES_hhdet_numvin!W97</f>
        <v>16963</v>
      </c>
      <c r="X108" s="138">
        <f>RES_hhdet_numvin!X97</f>
        <v>18256</v>
      </c>
      <c r="Y108" s="138">
        <f>RES_hhdet_numvin!Y97</f>
        <v>22401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6064</v>
      </c>
      <c r="S112" s="138">
        <f>RES_hhdet_numvin!S101</f>
        <v>9166</v>
      </c>
      <c r="T112" s="138">
        <f>RES_hhdet_numvin!T101</f>
        <v>10438</v>
      </c>
      <c r="U112" s="138">
        <f>RES_hhdet_numvin!U101</f>
        <v>10597</v>
      </c>
      <c r="V112" s="138">
        <f>RES_hhdet_numvin!V101</f>
        <v>7395</v>
      </c>
      <c r="W112" s="138">
        <f>RES_hhdet_numvin!W101</f>
        <v>5234</v>
      </c>
      <c r="X112" s="138">
        <f>RES_hhdet_numvin!X101</f>
        <v>1438</v>
      </c>
      <c r="Y112" s="138">
        <f>RES_hhdet_numvin!Y101</f>
        <v>3921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66</v>
      </c>
      <c r="S113" s="138">
        <f>RES_hhdet_numvin!S102</f>
        <v>2704</v>
      </c>
      <c r="T113" s="138">
        <f>RES_hhdet_numvin!T102</f>
        <v>7614</v>
      </c>
      <c r="U113" s="138">
        <f>RES_hhdet_numvin!U102</f>
        <v>10967</v>
      </c>
      <c r="V113" s="138">
        <f>RES_hhdet_numvin!V102</f>
        <v>6998</v>
      </c>
      <c r="W113" s="138">
        <f>RES_hhdet_numvin!W102</f>
        <v>394</v>
      </c>
      <c r="X113" s="138">
        <f>RES_hhdet_numvin!X102</f>
        <v>405</v>
      </c>
      <c r="Y113" s="138">
        <f>RES_hhdet_numvin!Y102</f>
        <v>427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53846</v>
      </c>
      <c r="S114" s="39">
        <f>RES_hhdet_numvin!S103</f>
        <v>105125</v>
      </c>
      <c r="T114" s="39">
        <f>RES_hhdet_numvin!T103</f>
        <v>181673</v>
      </c>
      <c r="U114" s="39">
        <f>RES_hhdet_numvin!U103</f>
        <v>253226</v>
      </c>
      <c r="V114" s="39">
        <f>RES_hhdet_numvin!V103</f>
        <v>224507</v>
      </c>
      <c r="W114" s="39">
        <f>RES_hhdet_numvin!W103</f>
        <v>258883</v>
      </c>
      <c r="X114" s="39">
        <f>RES_hhdet_numvin!X103</f>
        <v>207236</v>
      </c>
      <c r="Y114" s="39">
        <f>RES_hhdet_numvin!Y103</f>
        <v>268661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1124.7688591088074</v>
      </c>
      <c r="C118" s="117">
        <f t="shared" si="18"/>
        <v>1187.6571562673796</v>
      </c>
      <c r="D118" s="117">
        <f t="shared" si="18"/>
        <v>1225.4867182353917</v>
      </c>
      <c r="E118" s="117">
        <f t="shared" si="18"/>
        <v>1266.1902180471329</v>
      </c>
      <c r="F118" s="117">
        <f t="shared" si="18"/>
        <v>1308.6048000720584</v>
      </c>
      <c r="G118" s="117">
        <f t="shared" si="18"/>
        <v>1355.9038978596811</v>
      </c>
      <c r="H118" s="117">
        <f t="shared" si="18"/>
        <v>1428.6504238474952</v>
      </c>
      <c r="I118" s="117">
        <f t="shared" si="18"/>
        <v>1483.2947998922832</v>
      </c>
      <c r="J118" s="117">
        <f t="shared" si="18"/>
        <v>1563.928545913019</v>
      </c>
      <c r="K118" s="117">
        <f t="shared" si="18"/>
        <v>1664.2255825181521</v>
      </c>
      <c r="L118" s="117">
        <f t="shared" si="18"/>
        <v>1727.1115218925852</v>
      </c>
      <c r="M118" s="117">
        <f t="shared" si="18"/>
        <v>1763.5641742321091</v>
      </c>
      <c r="N118" s="117">
        <f t="shared" si="18"/>
        <v>1841.9752318344731</v>
      </c>
      <c r="O118" s="117">
        <f t="shared" si="18"/>
        <v>1919.411125387727</v>
      </c>
      <c r="P118" s="117">
        <f t="shared" si="18"/>
        <v>1959.0726580711512</v>
      </c>
      <c r="Q118" s="117">
        <f t="shared" si="18"/>
        <v>1992.3613140348971</v>
      </c>
      <c r="R118" s="117">
        <f t="shared" ref="R118:V118" si="19">R119+R122+R124+R137</f>
        <v>2013.7585586375435</v>
      </c>
      <c r="S118" s="117">
        <f t="shared" si="19"/>
        <v>2051.3818297487719</v>
      </c>
      <c r="T118" s="117">
        <f t="shared" si="19"/>
        <v>2124.4104493369</v>
      </c>
      <c r="U118" s="117">
        <f t="shared" si="19"/>
        <v>2266.1595199962908</v>
      </c>
      <c r="V118" s="117">
        <f t="shared" si="19"/>
        <v>2321.7430301576155</v>
      </c>
      <c r="W118" s="117">
        <f t="shared" ref="W118:Y118" si="20">W119+W122+W124+W137</f>
        <v>2558.1739915791154</v>
      </c>
      <c r="X118" s="117">
        <f t="shared" si="20"/>
        <v>2379.5527340118829</v>
      </c>
      <c r="Y118" s="117">
        <f t="shared" si="20"/>
        <v>2131.677582419044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965.34997405722311</v>
      </c>
      <c r="C119" s="122">
        <f t="shared" si="21"/>
        <v>1025.8191206965926</v>
      </c>
      <c r="D119" s="122">
        <f t="shared" si="21"/>
        <v>1054.2973651834402</v>
      </c>
      <c r="E119" s="122">
        <f t="shared" si="21"/>
        <v>1082.9007574423788</v>
      </c>
      <c r="F119" s="122">
        <f t="shared" si="21"/>
        <v>1116.1528708673534</v>
      </c>
      <c r="G119" s="122">
        <f t="shared" si="21"/>
        <v>1144.9515554928382</v>
      </c>
      <c r="H119" s="122">
        <f t="shared" si="21"/>
        <v>1196.3468305349459</v>
      </c>
      <c r="I119" s="122">
        <f t="shared" si="21"/>
        <v>1243.6982600864956</v>
      </c>
      <c r="J119" s="122">
        <f t="shared" si="21"/>
        <v>1314.7215889581023</v>
      </c>
      <c r="K119" s="122">
        <f t="shared" si="21"/>
        <v>1406.1039025660407</v>
      </c>
      <c r="L119" s="122">
        <f t="shared" si="21"/>
        <v>1464.4240383001077</v>
      </c>
      <c r="M119" s="122">
        <f t="shared" si="21"/>
        <v>1509.9343181949994</v>
      </c>
      <c r="N119" s="122">
        <f t="shared" si="21"/>
        <v>1577.0630560695461</v>
      </c>
      <c r="O119" s="122">
        <f t="shared" si="21"/>
        <v>1643.1374403412701</v>
      </c>
      <c r="P119" s="122">
        <f t="shared" si="21"/>
        <v>1669.5097410442313</v>
      </c>
      <c r="Q119" s="122">
        <f t="shared" si="21"/>
        <v>1700.1204435610184</v>
      </c>
      <c r="R119" s="122">
        <f t="shared" ref="R119:V119" si="22">SUM(R120:R121)</f>
        <v>1711.4496848899116</v>
      </c>
      <c r="S119" s="122">
        <f t="shared" si="22"/>
        <v>1734.2035245392083</v>
      </c>
      <c r="T119" s="122">
        <f t="shared" si="22"/>
        <v>1798.8459916491511</v>
      </c>
      <c r="U119" s="122">
        <f t="shared" si="22"/>
        <v>1930.9530845193028</v>
      </c>
      <c r="V119" s="122">
        <f t="shared" si="22"/>
        <v>1970.3645492921926</v>
      </c>
      <c r="W119" s="122">
        <f t="shared" ref="W119:Y119" si="23">SUM(W120:W121)</f>
        <v>2199.6904510962991</v>
      </c>
      <c r="X119" s="122">
        <f t="shared" si="23"/>
        <v>2067.0949577354422</v>
      </c>
      <c r="Y119" s="122">
        <f t="shared" si="23"/>
        <v>1839.5171220956699</v>
      </c>
      <c r="DA119" s="130" t="s">
        <v>1647</v>
      </c>
    </row>
    <row r="120" spans="1:105" ht="12" customHeight="1" x14ac:dyDescent="0.25">
      <c r="A120" s="97" t="s">
        <v>199</v>
      </c>
      <c r="B120" s="98">
        <v>961.91660952286429</v>
      </c>
      <c r="C120" s="98">
        <v>1022.138043502667</v>
      </c>
      <c r="D120" s="98">
        <v>1050.5295483482837</v>
      </c>
      <c r="E120" s="98">
        <v>1078.9598115167826</v>
      </c>
      <c r="F120" s="98">
        <v>1112.0527256151356</v>
      </c>
      <c r="G120" s="98">
        <v>1140.6900531987756</v>
      </c>
      <c r="H120" s="98">
        <v>1191.7860335063285</v>
      </c>
      <c r="I120" s="98">
        <v>1239.0091590970615</v>
      </c>
      <c r="J120" s="98">
        <v>1309.6921734184384</v>
      </c>
      <c r="K120" s="98">
        <v>1400.6250980981649</v>
      </c>
      <c r="L120" s="98">
        <v>1458.4865739174143</v>
      </c>
      <c r="M120" s="98">
        <v>1503.9893682582165</v>
      </c>
      <c r="N120" s="98">
        <v>1570.6194900640951</v>
      </c>
      <c r="O120" s="98">
        <v>1636.257366919365</v>
      </c>
      <c r="P120" s="98">
        <v>1662.7557586110975</v>
      </c>
      <c r="Q120" s="98">
        <v>1693.106878761824</v>
      </c>
      <c r="R120" s="98">
        <v>1704.2660695519257</v>
      </c>
      <c r="S120" s="98">
        <v>1726.8080777682219</v>
      </c>
      <c r="T120" s="98">
        <v>1791.11162224133</v>
      </c>
      <c r="U120" s="98">
        <v>1922.4535492500236</v>
      </c>
      <c r="V120" s="98">
        <v>1961.5269513709759</v>
      </c>
      <c r="W120" s="98">
        <v>2189.7409477405158</v>
      </c>
      <c r="X120" s="98">
        <v>2057.7804432979829</v>
      </c>
      <c r="Y120" s="98">
        <v>1831.2357313461348</v>
      </c>
      <c r="DA120" s="63" t="s">
        <v>1648</v>
      </c>
    </row>
    <row r="121" spans="1:105" ht="12" customHeight="1" x14ac:dyDescent="0.25">
      <c r="A121" s="97" t="s">
        <v>53</v>
      </c>
      <c r="B121" s="98">
        <v>3.4333645343588319</v>
      </c>
      <c r="C121" s="98">
        <v>3.6810771939256335</v>
      </c>
      <c r="D121" s="98">
        <v>3.7678168351564856</v>
      </c>
      <c r="E121" s="98">
        <v>3.940945925596123</v>
      </c>
      <c r="F121" s="98">
        <v>4.100145252217823</v>
      </c>
      <c r="G121" s="98">
        <v>4.2615022940626499</v>
      </c>
      <c r="H121" s="98">
        <v>4.5607970286173831</v>
      </c>
      <c r="I121" s="98">
        <v>4.6891009894342215</v>
      </c>
      <c r="J121" s="98">
        <v>5.0294155396638738</v>
      </c>
      <c r="K121" s="98">
        <v>5.478804467875789</v>
      </c>
      <c r="L121" s="98">
        <v>5.9374643826935101</v>
      </c>
      <c r="M121" s="98">
        <v>5.9449499367829608</v>
      </c>
      <c r="N121" s="98">
        <v>6.4435660054510029</v>
      </c>
      <c r="O121" s="98">
        <v>6.8800734219051201</v>
      </c>
      <c r="P121" s="98">
        <v>6.7539824331339462</v>
      </c>
      <c r="Q121" s="98">
        <v>7.0135647991943504</v>
      </c>
      <c r="R121" s="98">
        <v>7.1836153379859109</v>
      </c>
      <c r="S121" s="98">
        <v>7.3954467709864575</v>
      </c>
      <c r="T121" s="98">
        <v>7.7343694078211325</v>
      </c>
      <c r="U121" s="98">
        <v>8.4995352692793382</v>
      </c>
      <c r="V121" s="98">
        <v>8.8375979212166271</v>
      </c>
      <c r="W121" s="98">
        <v>9.9495033557830279</v>
      </c>
      <c r="X121" s="98">
        <v>9.314514437459481</v>
      </c>
      <c r="Y121" s="98">
        <v>8.2813907495350403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0.10417454771178691</v>
      </c>
      <c r="C122" s="122">
        <f t="shared" si="24"/>
        <v>9.0262691643431398E-2</v>
      </c>
      <c r="D122" s="122">
        <f t="shared" si="24"/>
        <v>8.5684412961897688E-2</v>
      </c>
      <c r="E122" s="122">
        <f t="shared" si="24"/>
        <v>0.11548194114983353</v>
      </c>
      <c r="F122" s="122">
        <f t="shared" si="24"/>
        <v>0.10725585821932951</v>
      </c>
      <c r="G122" s="122">
        <f t="shared" si="24"/>
        <v>0.1322208041690657</v>
      </c>
      <c r="H122" s="122">
        <f t="shared" si="24"/>
        <v>0.17812361844033284</v>
      </c>
      <c r="I122" s="122">
        <f t="shared" si="24"/>
        <v>0.19516580559382624</v>
      </c>
      <c r="J122" s="122">
        <f t="shared" si="24"/>
        <v>0.20904385703869249</v>
      </c>
      <c r="K122" s="122">
        <f t="shared" si="24"/>
        <v>0.24294372532341266</v>
      </c>
      <c r="L122" s="122">
        <f t="shared" si="24"/>
        <v>0.30551770582142002</v>
      </c>
      <c r="M122" s="122">
        <f t="shared" si="24"/>
        <v>0.32728027445774899</v>
      </c>
      <c r="N122" s="122">
        <f t="shared" si="24"/>
        <v>0.38458913468660033</v>
      </c>
      <c r="O122" s="122">
        <f t="shared" si="24"/>
        <v>0.54632149992571388</v>
      </c>
      <c r="P122" s="122">
        <f t="shared" si="24"/>
        <v>0.52688081276074739</v>
      </c>
      <c r="Q122" s="122">
        <f t="shared" si="24"/>
        <v>1.12846809301491</v>
      </c>
      <c r="R122" s="122">
        <f t="shared" si="24"/>
        <v>1.1503463820044408</v>
      </c>
      <c r="S122" s="122">
        <f t="shared" si="24"/>
        <v>1.1126896705511922</v>
      </c>
      <c r="T122" s="122">
        <f t="shared" si="24"/>
        <v>1.4296602082002317</v>
      </c>
      <c r="U122" s="122">
        <f t="shared" si="24"/>
        <v>1.5981527586475777</v>
      </c>
      <c r="V122" s="122">
        <f t="shared" si="24"/>
        <v>1.5360277564775315</v>
      </c>
      <c r="W122" s="122">
        <f t="shared" si="24"/>
        <v>1.8165041854281399</v>
      </c>
      <c r="X122" s="122">
        <f t="shared" si="24"/>
        <v>2.1392271747017517</v>
      </c>
      <c r="Y122" s="122">
        <f t="shared" si="24"/>
        <v>2.0216416243518935</v>
      </c>
      <c r="DA122" s="130" t="s">
        <v>1650</v>
      </c>
    </row>
    <row r="123" spans="1:105" ht="12" customHeight="1" x14ac:dyDescent="0.25">
      <c r="A123" s="97" t="s">
        <v>53</v>
      </c>
      <c r="B123" s="98">
        <v>0.10417454771178691</v>
      </c>
      <c r="C123" s="98">
        <v>9.0262691643431398E-2</v>
      </c>
      <c r="D123" s="98">
        <v>8.5684412961897688E-2</v>
      </c>
      <c r="E123" s="98">
        <v>0.11548194114983353</v>
      </c>
      <c r="F123" s="98">
        <v>0.10725585821932951</v>
      </c>
      <c r="G123" s="98">
        <v>0.1322208041690657</v>
      </c>
      <c r="H123" s="98">
        <v>0.17812361844033284</v>
      </c>
      <c r="I123" s="98">
        <v>0.19516580559382624</v>
      </c>
      <c r="J123" s="98">
        <v>0.20904385703869249</v>
      </c>
      <c r="K123" s="98">
        <v>0.24294372532341266</v>
      </c>
      <c r="L123" s="98">
        <v>0.30551770582142002</v>
      </c>
      <c r="M123" s="98">
        <v>0.32728027445774899</v>
      </c>
      <c r="N123" s="98">
        <v>0.38458913468660033</v>
      </c>
      <c r="O123" s="98">
        <v>0.54632149992571388</v>
      </c>
      <c r="P123" s="98">
        <v>0.52688081276074739</v>
      </c>
      <c r="Q123" s="98">
        <v>1.12846809301491</v>
      </c>
      <c r="R123" s="98">
        <v>1.1503463820044408</v>
      </c>
      <c r="S123" s="98">
        <v>1.1126896705511922</v>
      </c>
      <c r="T123" s="98">
        <v>1.4296602082002317</v>
      </c>
      <c r="U123" s="98">
        <v>1.5981527586475777</v>
      </c>
      <c r="V123" s="98">
        <v>1.5360277564775315</v>
      </c>
      <c r="W123" s="98">
        <v>1.8165041854281399</v>
      </c>
      <c r="X123" s="98">
        <v>2.1392271747017517</v>
      </c>
      <c r="Y123" s="98">
        <v>2.0216416243518935</v>
      </c>
      <c r="DA123" s="63" t="s">
        <v>1651</v>
      </c>
    </row>
    <row r="124" spans="1:105" ht="12" customHeight="1" x14ac:dyDescent="0.25">
      <c r="A124" s="121" t="s">
        <v>55</v>
      </c>
      <c r="B124" s="122">
        <v>115.80660986844022</v>
      </c>
      <c r="C124" s="122">
        <v>117.40994286517773</v>
      </c>
      <c r="D124" s="122">
        <v>124.57714494241856</v>
      </c>
      <c r="E124" s="122">
        <v>132.81664291951276</v>
      </c>
      <c r="F124" s="122">
        <v>138.63746404759837</v>
      </c>
      <c r="G124" s="122">
        <v>152.29280655401769</v>
      </c>
      <c r="H124" s="122">
        <v>164.77567590618435</v>
      </c>
      <c r="I124" s="122">
        <v>172.84659177773344</v>
      </c>
      <c r="J124" s="122">
        <v>175.75185283167107</v>
      </c>
      <c r="K124" s="122">
        <v>177.64689776196818</v>
      </c>
      <c r="L124" s="122">
        <v>177.24017051026732</v>
      </c>
      <c r="M124" s="122">
        <v>171.93180015831783</v>
      </c>
      <c r="N124" s="122">
        <v>174.05759389534288</v>
      </c>
      <c r="O124" s="122">
        <v>179.50774079741123</v>
      </c>
      <c r="P124" s="122">
        <v>197.34746806950793</v>
      </c>
      <c r="Q124" s="122">
        <v>194.84765783399155</v>
      </c>
      <c r="R124" s="122">
        <v>203.5014857442722</v>
      </c>
      <c r="S124" s="122">
        <v>218.21642748517047</v>
      </c>
      <c r="T124" s="122">
        <v>225.66566063766709</v>
      </c>
      <c r="U124" s="122">
        <v>233.22162307417517</v>
      </c>
      <c r="V124" s="122">
        <v>241.62206472471345</v>
      </c>
      <c r="W124" s="122">
        <v>233.03607846318934</v>
      </c>
      <c r="X124" s="122">
        <v>210.77220809198968</v>
      </c>
      <c r="Y124" s="122">
        <v>189.21993863636794</v>
      </c>
      <c r="DA124" s="130" t="s">
        <v>1652</v>
      </c>
    </row>
    <row r="125" spans="1:105" ht="12" customHeight="1" x14ac:dyDescent="0.25">
      <c r="A125" s="97" t="s">
        <v>132</v>
      </c>
      <c r="B125" s="98">
        <v>34.505443038836688</v>
      </c>
      <c r="C125" s="98">
        <v>34.269128555191678</v>
      </c>
      <c r="D125" s="98">
        <v>36.645104523985246</v>
      </c>
      <c r="E125" s="98">
        <v>37.93765240901287</v>
      </c>
      <c r="F125" s="98">
        <v>38.892007137445091</v>
      </c>
      <c r="G125" s="98">
        <v>43.420894722339028</v>
      </c>
      <c r="H125" s="98">
        <v>43.623386319060806</v>
      </c>
      <c r="I125" s="98">
        <v>46.520506415281005</v>
      </c>
      <c r="J125" s="98">
        <v>46.931670034202703</v>
      </c>
      <c r="K125" s="98">
        <v>46.288758475519529</v>
      </c>
      <c r="L125" s="98">
        <v>42.762670498888909</v>
      </c>
      <c r="M125" s="98">
        <v>42.518197495155334</v>
      </c>
      <c r="N125" s="98">
        <v>42.608495568546715</v>
      </c>
      <c r="O125" s="98">
        <v>43.049362582002026</v>
      </c>
      <c r="P125" s="98">
        <v>53.448056997921391</v>
      </c>
      <c r="Q125" s="98">
        <v>51.279568183083079</v>
      </c>
      <c r="R125" s="98">
        <v>62.09783519798016</v>
      </c>
      <c r="S125" s="98">
        <v>73.878192173695041</v>
      </c>
      <c r="T125" s="98">
        <v>80.50858614341746</v>
      </c>
      <c r="U125" s="98">
        <v>83.45096421513685</v>
      </c>
      <c r="V125" s="98">
        <v>85.035739231386373</v>
      </c>
      <c r="W125" s="98">
        <v>93.742338644949712</v>
      </c>
      <c r="X125" s="98">
        <v>87.651770532015021</v>
      </c>
      <c r="Y125" s="98">
        <v>86.422366487022131</v>
      </c>
      <c r="DA125" s="63" t="s">
        <v>1653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4.5420140245793442E-3</v>
      </c>
      <c r="F126" s="98">
        <v>5.3358670756784533E-3</v>
      </c>
      <c r="G126" s="98">
        <v>6.9711351747172769E-3</v>
      </c>
      <c r="H126" s="98">
        <v>8.3490093844196898E-3</v>
      </c>
      <c r="I126" s="98">
        <v>1.2531148767384283E-2</v>
      </c>
      <c r="J126" s="98">
        <v>1.5943188557927961E-2</v>
      </c>
      <c r="K126" s="98">
        <v>2.1468361800298662E-2</v>
      </c>
      <c r="L126" s="98">
        <v>2.4635723603612533E-2</v>
      </c>
      <c r="M126" s="98">
        <v>3.0965736987633694E-2</v>
      </c>
      <c r="N126" s="98">
        <v>3.5041700182075572E-2</v>
      </c>
      <c r="O126" s="98">
        <v>3.7761769672494422E-2</v>
      </c>
      <c r="P126" s="98">
        <v>5.4693337531615691E-2</v>
      </c>
      <c r="Q126" s="98">
        <v>4.8573396671637459E-2</v>
      </c>
      <c r="R126" s="98">
        <v>6.1063553274087606E-2</v>
      </c>
      <c r="S126" s="98">
        <v>7.5840112761923151E-2</v>
      </c>
      <c r="T126" s="98">
        <v>8.644773372216058E-2</v>
      </c>
      <c r="U126" s="98">
        <v>8.8052998860249893E-2</v>
      </c>
      <c r="V126" s="98">
        <v>8.4053187117903966E-2</v>
      </c>
      <c r="W126" s="98">
        <v>0.10539119220661608</v>
      </c>
      <c r="X126" s="98">
        <v>0.10656503811119952</v>
      </c>
      <c r="Y126" s="98">
        <v>0.12251420935388302</v>
      </c>
      <c r="DA126" s="63" t="s">
        <v>1654</v>
      </c>
    </row>
    <row r="127" spans="1:105" ht="12" customHeight="1" x14ac:dyDescent="0.25">
      <c r="A127" s="100" t="s">
        <v>199</v>
      </c>
      <c r="B127" s="101">
        <v>0</v>
      </c>
      <c r="C127" s="101">
        <v>0</v>
      </c>
      <c r="D127" s="101">
        <v>0</v>
      </c>
      <c r="E127" s="101">
        <v>2.8493562069091712E-3</v>
      </c>
      <c r="F127" s="101">
        <v>3.3601558526226969E-3</v>
      </c>
      <c r="G127" s="101">
        <v>4.2676704044441816E-3</v>
      </c>
      <c r="H127" s="101">
        <v>5.2596916844774733E-3</v>
      </c>
      <c r="I127" s="101">
        <v>7.7397947946058528E-3</v>
      </c>
      <c r="J127" s="101">
        <v>9.6405357513608403E-3</v>
      </c>
      <c r="K127" s="101">
        <v>1.3029331849196874E-2</v>
      </c>
      <c r="L127" s="101">
        <v>1.4585661440291726E-2</v>
      </c>
      <c r="M127" s="101">
        <v>1.6631486033893333E-2</v>
      </c>
      <c r="N127" s="101">
        <v>1.8284113115009923E-2</v>
      </c>
      <c r="O127" s="101">
        <v>1.9186578072378377E-2</v>
      </c>
      <c r="P127" s="101">
        <v>2.9155624508574552E-2</v>
      </c>
      <c r="Q127" s="101">
        <v>2.4530412503004535E-2</v>
      </c>
      <c r="R127" s="101">
        <v>2.9899587536132279E-2</v>
      </c>
      <c r="S127" s="101">
        <v>3.7901262819686636E-2</v>
      </c>
      <c r="T127" s="101">
        <v>4.3649454174872128E-2</v>
      </c>
      <c r="U127" s="101">
        <v>4.4043905623619033E-2</v>
      </c>
      <c r="V127" s="101">
        <v>4.3963644317951689E-2</v>
      </c>
      <c r="W127" s="101">
        <v>4.933996401189792E-2</v>
      </c>
      <c r="X127" s="101">
        <v>5.2442709601454203E-2</v>
      </c>
      <c r="Y127" s="101">
        <v>5.3319000701091114E-2</v>
      </c>
      <c r="DA127" s="131" t="s">
        <v>1655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1.6926578176701731E-3</v>
      </c>
      <c r="F128" s="104">
        <v>1.9757112230557564E-3</v>
      </c>
      <c r="G128" s="104">
        <v>2.7034647702730958E-3</v>
      </c>
      <c r="H128" s="104">
        <v>3.089317699942216E-3</v>
      </c>
      <c r="I128" s="104">
        <v>4.7913539727784307E-3</v>
      </c>
      <c r="J128" s="104">
        <v>6.302652806567121E-3</v>
      </c>
      <c r="K128" s="104">
        <v>8.4390299511017883E-3</v>
      </c>
      <c r="L128" s="104">
        <v>1.0050062163320805E-2</v>
      </c>
      <c r="M128" s="104">
        <v>1.4334250953740361E-2</v>
      </c>
      <c r="N128" s="104">
        <v>1.6757587067065653E-2</v>
      </c>
      <c r="O128" s="104">
        <v>1.8575191600116045E-2</v>
      </c>
      <c r="P128" s="104">
        <v>2.5537713023041135E-2</v>
      </c>
      <c r="Q128" s="104">
        <v>2.4042984168632923E-2</v>
      </c>
      <c r="R128" s="104">
        <v>3.1163965737955327E-2</v>
      </c>
      <c r="S128" s="104">
        <v>3.7938849942236515E-2</v>
      </c>
      <c r="T128" s="104">
        <v>4.2798279547288459E-2</v>
      </c>
      <c r="U128" s="104">
        <v>4.4009093236630867E-2</v>
      </c>
      <c r="V128" s="104">
        <v>4.0089542799952284E-2</v>
      </c>
      <c r="W128" s="104">
        <v>5.6051228194718153E-2</v>
      </c>
      <c r="X128" s="104">
        <v>5.412232850974532E-2</v>
      </c>
      <c r="Y128" s="104">
        <v>6.9195208652791898E-2</v>
      </c>
      <c r="DA128" s="132" t="s">
        <v>1656</v>
      </c>
    </row>
    <row r="129" spans="1:105" ht="12" customHeight="1" x14ac:dyDescent="0.25">
      <c r="A129" s="106" t="s">
        <v>124</v>
      </c>
      <c r="B129" s="101">
        <v>0</v>
      </c>
      <c r="C129" s="101">
        <v>0</v>
      </c>
      <c r="D129" s="101">
        <v>0</v>
      </c>
      <c r="E129" s="101">
        <v>0</v>
      </c>
      <c r="F129" s="101">
        <v>0</v>
      </c>
      <c r="G129" s="101">
        <v>0</v>
      </c>
      <c r="H129" s="101">
        <v>0</v>
      </c>
      <c r="I129" s="101">
        <v>0</v>
      </c>
      <c r="J129" s="101">
        <v>0</v>
      </c>
      <c r="K129" s="101">
        <v>0</v>
      </c>
      <c r="L129" s="101">
        <v>0</v>
      </c>
      <c r="M129" s="101">
        <v>0</v>
      </c>
      <c r="N129" s="101">
        <v>0</v>
      </c>
      <c r="O129" s="101">
        <v>0</v>
      </c>
      <c r="P129" s="101">
        <v>0</v>
      </c>
      <c r="Q129" s="101">
        <v>0</v>
      </c>
      <c r="R129" s="101">
        <v>0</v>
      </c>
      <c r="S129" s="101">
        <v>0</v>
      </c>
      <c r="T129" s="101">
        <v>0</v>
      </c>
      <c r="U129" s="101">
        <v>0</v>
      </c>
      <c r="V129" s="101">
        <v>0</v>
      </c>
      <c r="W129" s="101">
        <v>0</v>
      </c>
      <c r="X129" s="101">
        <v>0</v>
      </c>
      <c r="Y129" s="101">
        <v>0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0</v>
      </c>
      <c r="P130" s="104">
        <v>0</v>
      </c>
      <c r="Q130" s="104">
        <v>0</v>
      </c>
      <c r="R130" s="104">
        <v>0</v>
      </c>
      <c r="S130" s="104">
        <v>0</v>
      </c>
      <c r="T130" s="104">
        <v>0</v>
      </c>
      <c r="U130" s="104">
        <v>0</v>
      </c>
      <c r="V130" s="104">
        <v>0</v>
      </c>
      <c r="W130" s="104">
        <v>0</v>
      </c>
      <c r="X130" s="104">
        <v>0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81.301166829603531</v>
      </c>
      <c r="C133" s="101">
        <v>83.140814309986055</v>
      </c>
      <c r="D133" s="101">
        <v>87.932040418433303</v>
      </c>
      <c r="E133" s="101">
        <v>93.232215448844087</v>
      </c>
      <c r="F133" s="101">
        <v>97.882846719943799</v>
      </c>
      <c r="G133" s="101">
        <v>106.71103241921277</v>
      </c>
      <c r="H133" s="101">
        <v>118.26950992676733</v>
      </c>
      <c r="I133" s="101">
        <v>122.41866470983815</v>
      </c>
      <c r="J133" s="101">
        <v>124.0261399788189</v>
      </c>
      <c r="K133" s="101">
        <v>124.83432153344684</v>
      </c>
      <c r="L133" s="101">
        <v>126.0329234972437</v>
      </c>
      <c r="M133" s="101">
        <v>119.90173794640317</v>
      </c>
      <c r="N133" s="101">
        <v>120.79542419995552</v>
      </c>
      <c r="O133" s="101">
        <v>124.83242031068379</v>
      </c>
      <c r="P133" s="101">
        <v>130.58123632192058</v>
      </c>
      <c r="Q133" s="101">
        <v>130.27165796266814</v>
      </c>
      <c r="R133" s="101">
        <v>128.18932726766334</v>
      </c>
      <c r="S133" s="101">
        <v>130.62109664591435</v>
      </c>
      <c r="T133" s="101">
        <v>130.77377047308394</v>
      </c>
      <c r="U133" s="101">
        <v>134.86338565116193</v>
      </c>
      <c r="V133" s="101">
        <v>140.72711325213226</v>
      </c>
      <c r="W133" s="101">
        <v>125.00025241330451</v>
      </c>
      <c r="X133" s="101">
        <v>109.29145317283246</v>
      </c>
      <c r="Y133" s="101">
        <v>90.671673808630075</v>
      </c>
      <c r="DA133" s="131" t="s">
        <v>1661</v>
      </c>
    </row>
    <row r="134" spans="1:105" ht="12" customHeight="1" x14ac:dyDescent="0.25">
      <c r="A134" s="107" t="s">
        <v>121</v>
      </c>
      <c r="B134" s="104">
        <v>0</v>
      </c>
      <c r="C134" s="104">
        <v>0</v>
      </c>
      <c r="D134" s="104">
        <v>0</v>
      </c>
      <c r="E134" s="104">
        <v>1.6422330476312113</v>
      </c>
      <c r="F134" s="104">
        <v>1.857274323133804</v>
      </c>
      <c r="G134" s="104">
        <v>2.1539082772911833</v>
      </c>
      <c r="H134" s="104">
        <v>2.8744306509717781</v>
      </c>
      <c r="I134" s="104">
        <v>3.8948895038468896</v>
      </c>
      <c r="J134" s="104">
        <v>4.7780996300915373</v>
      </c>
      <c r="K134" s="104">
        <v>6.5023493912014931</v>
      </c>
      <c r="L134" s="104">
        <v>8.4199407905310846</v>
      </c>
      <c r="M134" s="104">
        <v>9.4808989797716947</v>
      </c>
      <c r="N134" s="104">
        <v>10.618632426658571</v>
      </c>
      <c r="O134" s="104">
        <v>11.588196135052938</v>
      </c>
      <c r="P134" s="104">
        <v>13.263481412134325</v>
      </c>
      <c r="Q134" s="104">
        <v>13.247858291568688</v>
      </c>
      <c r="R134" s="104">
        <v>13.153259725354609</v>
      </c>
      <c r="S134" s="104">
        <v>13.641298552799149</v>
      </c>
      <c r="T134" s="104">
        <v>14.296856287443532</v>
      </c>
      <c r="U134" s="104">
        <v>14.819220209016109</v>
      </c>
      <c r="V134" s="104">
        <v>15.775159054076902</v>
      </c>
      <c r="W134" s="104">
        <v>14.188096212728517</v>
      </c>
      <c r="X134" s="104">
        <v>13.722419349030979</v>
      </c>
      <c r="Y134" s="104">
        <v>12.003384131361861</v>
      </c>
      <c r="DA134" s="132" t="s">
        <v>1662</v>
      </c>
    </row>
    <row r="135" spans="1:105" ht="12" customHeight="1" x14ac:dyDescent="0.25">
      <c r="A135" s="108" t="s">
        <v>53</v>
      </c>
      <c r="B135" s="98">
        <v>0</v>
      </c>
      <c r="C135" s="98">
        <v>0</v>
      </c>
      <c r="D135" s="98">
        <v>0</v>
      </c>
      <c r="E135" s="98">
        <v>1.0019894212059732</v>
      </c>
      <c r="F135" s="98">
        <v>1.1392368090922109</v>
      </c>
      <c r="G135" s="98">
        <v>1.2865206077877591</v>
      </c>
      <c r="H135" s="98">
        <v>1.7750388368085852</v>
      </c>
      <c r="I135" s="98">
        <v>2.3740641412584806</v>
      </c>
      <c r="J135" s="98">
        <v>2.8673728196010386</v>
      </c>
      <c r="K135" s="98">
        <v>3.9446886473317706</v>
      </c>
      <c r="L135" s="98">
        <v>5.0113000100716807</v>
      </c>
      <c r="M135" s="98">
        <v>5.1608977609636302</v>
      </c>
      <c r="N135" s="98">
        <v>5.6422283845621379</v>
      </c>
      <c r="O135" s="98">
        <v>6.007665491233924</v>
      </c>
      <c r="P135" s="98">
        <v>7.2099523072439684</v>
      </c>
      <c r="Q135" s="98">
        <v>6.7963349565150279</v>
      </c>
      <c r="R135" s="98">
        <v>6.5406879669737554</v>
      </c>
      <c r="S135" s="98">
        <v>6.906619760190619</v>
      </c>
      <c r="T135" s="98">
        <v>7.2935434745206296</v>
      </c>
      <c r="U135" s="98">
        <v>7.4583913598521461</v>
      </c>
      <c r="V135" s="98">
        <v>8.2745707920731206</v>
      </c>
      <c r="W135" s="98">
        <v>6.6884574636880618</v>
      </c>
      <c r="X135" s="98">
        <v>6.8217281916502444</v>
      </c>
      <c r="Y135" s="98">
        <v>5.2881251351152532</v>
      </c>
      <c r="DA135" s="63" t="s">
        <v>1663</v>
      </c>
    </row>
    <row r="136" spans="1:105" ht="12" customHeight="1" x14ac:dyDescent="0.25">
      <c r="A136" s="108" t="s">
        <v>52</v>
      </c>
      <c r="B136" s="98">
        <v>0</v>
      </c>
      <c r="C136" s="98">
        <v>0</v>
      </c>
      <c r="D136" s="98">
        <v>0</v>
      </c>
      <c r="E136" s="98">
        <v>0.64024362642523802</v>
      </c>
      <c r="F136" s="98">
        <v>0.71803751404159299</v>
      </c>
      <c r="G136" s="98">
        <v>0.86738766950342405</v>
      </c>
      <c r="H136" s="98">
        <v>1.0993918141631926</v>
      </c>
      <c r="I136" s="98">
        <v>1.5208253625884089</v>
      </c>
      <c r="J136" s="98">
        <v>1.9107268104904982</v>
      </c>
      <c r="K136" s="98">
        <v>2.5576607438697225</v>
      </c>
      <c r="L136" s="98">
        <v>3.4086407804594039</v>
      </c>
      <c r="M136" s="98">
        <v>4.3200012188080645</v>
      </c>
      <c r="N136" s="98">
        <v>4.9764040420964326</v>
      </c>
      <c r="O136" s="98">
        <v>5.5805306438190136</v>
      </c>
      <c r="P136" s="98">
        <v>6.0535291048903579</v>
      </c>
      <c r="Q136" s="98">
        <v>6.4515233350536603</v>
      </c>
      <c r="R136" s="98">
        <v>6.6125717583808532</v>
      </c>
      <c r="S136" s="98">
        <v>6.7346787926085314</v>
      </c>
      <c r="T136" s="98">
        <v>7.0033128129229016</v>
      </c>
      <c r="U136" s="98">
        <v>7.3608288491639637</v>
      </c>
      <c r="V136" s="98">
        <v>7.50058826200378</v>
      </c>
      <c r="W136" s="98">
        <v>7.4996387490404555</v>
      </c>
      <c r="X136" s="98">
        <v>6.9006911573807352</v>
      </c>
      <c r="Y136" s="98">
        <v>6.7152589962466074</v>
      </c>
      <c r="DA136" s="63" t="s">
        <v>1664</v>
      </c>
    </row>
    <row r="137" spans="1:105" ht="12" customHeight="1" x14ac:dyDescent="0.25">
      <c r="A137" s="121" t="s">
        <v>54</v>
      </c>
      <c r="B137" s="122">
        <v>43.50810063543225</v>
      </c>
      <c r="C137" s="122">
        <v>44.337830013965927</v>
      </c>
      <c r="D137" s="122">
        <v>46.52652369657109</v>
      </c>
      <c r="E137" s="122">
        <v>50.357335744091529</v>
      </c>
      <c r="F137" s="122">
        <v>53.707209298887499</v>
      </c>
      <c r="G137" s="122">
        <v>58.527315008656224</v>
      </c>
      <c r="H137" s="122">
        <v>67.349793787924483</v>
      </c>
      <c r="I137" s="122">
        <v>66.554782222460318</v>
      </c>
      <c r="J137" s="122">
        <v>73.246060266206669</v>
      </c>
      <c r="K137" s="122">
        <v>80.231838464819944</v>
      </c>
      <c r="L137" s="122">
        <v>85.141795376389013</v>
      </c>
      <c r="M137" s="122">
        <v>81.370775604334199</v>
      </c>
      <c r="N137" s="122">
        <v>90.469992734897545</v>
      </c>
      <c r="O137" s="122">
        <v>96.21962274911985</v>
      </c>
      <c r="P137" s="122">
        <v>91.688568144651299</v>
      </c>
      <c r="Q137" s="122">
        <v>96.264744546872421</v>
      </c>
      <c r="R137" s="122">
        <v>97.657041621355077</v>
      </c>
      <c r="S137" s="122">
        <v>97.849188053841999</v>
      </c>
      <c r="T137" s="122">
        <v>98.469136841881493</v>
      </c>
      <c r="U137" s="122">
        <v>100.38665964416545</v>
      </c>
      <c r="V137" s="122">
        <v>108.22038838423219</v>
      </c>
      <c r="W137" s="122">
        <v>123.63095783419882</v>
      </c>
      <c r="X137" s="122">
        <v>99.54634100974917</v>
      </c>
      <c r="Y137" s="122">
        <v>100.91888006265438</v>
      </c>
      <c r="DA137" s="130" t="s">
        <v>1665</v>
      </c>
    </row>
    <row r="138" spans="1:105" ht="12" customHeight="1" x14ac:dyDescent="0.25">
      <c r="A138" s="97" t="s">
        <v>202</v>
      </c>
      <c r="B138" s="98">
        <v>3.9600626575589386</v>
      </c>
      <c r="C138" s="98">
        <v>3.9014263944194689</v>
      </c>
      <c r="D138" s="98">
        <v>4.2555276952289249</v>
      </c>
      <c r="E138" s="98">
        <v>4.5528251530797341</v>
      </c>
      <c r="F138" s="98">
        <v>4.9227583383424411</v>
      </c>
      <c r="G138" s="98">
        <v>5.5522822588675629</v>
      </c>
      <c r="H138" s="98">
        <v>6.1779258139657278</v>
      </c>
      <c r="I138" s="98">
        <v>6.2845207461730466</v>
      </c>
      <c r="J138" s="98">
        <v>7.0810473959577038</v>
      </c>
      <c r="K138" s="98">
        <v>7.9312396318691141</v>
      </c>
      <c r="L138" s="98">
        <v>7.7884485121102065</v>
      </c>
      <c r="M138" s="98">
        <v>7.9326385301558355</v>
      </c>
      <c r="N138" s="98">
        <v>7.4903596609499763</v>
      </c>
      <c r="O138" s="98">
        <v>7.4038345654440869</v>
      </c>
      <c r="P138" s="98">
        <v>10.145188697684739</v>
      </c>
      <c r="Q138" s="98">
        <v>8.6701060475781002</v>
      </c>
      <c r="R138" s="98">
        <v>10.5002627304863</v>
      </c>
      <c r="S138" s="98">
        <v>10.155536447883847</v>
      </c>
      <c r="T138" s="98">
        <v>11.033820578962482</v>
      </c>
      <c r="U138" s="98">
        <v>10.862448648132199</v>
      </c>
      <c r="V138" s="98">
        <v>11.818883156587383</v>
      </c>
      <c r="W138" s="98">
        <v>8.8521543899875734</v>
      </c>
      <c r="X138" s="98">
        <v>4.4664182669341903</v>
      </c>
      <c r="Y138" s="98">
        <v>4.9202254705264199</v>
      </c>
      <c r="DA138" s="63" t="s">
        <v>1666</v>
      </c>
    </row>
    <row r="139" spans="1:105" ht="12" customHeight="1" x14ac:dyDescent="0.25">
      <c r="A139" s="97" t="s">
        <v>50</v>
      </c>
      <c r="B139" s="98">
        <v>3.7876676686904318</v>
      </c>
      <c r="C139" s="98">
        <v>4.1404972739942858</v>
      </c>
      <c r="D139" s="98">
        <v>3.5991953536401509</v>
      </c>
      <c r="E139" s="98">
        <v>3.2413543564594072</v>
      </c>
      <c r="F139" s="98">
        <v>3.5542170436722329</v>
      </c>
      <c r="G139" s="98">
        <v>2.3631660539873995</v>
      </c>
      <c r="H139" s="98">
        <v>2.6438157276591152</v>
      </c>
      <c r="I139" s="98">
        <v>2.2242081022735252</v>
      </c>
      <c r="J139" s="98">
        <v>1.6439974558830639</v>
      </c>
      <c r="K139" s="98">
        <v>0.52382901088140421</v>
      </c>
      <c r="L139" s="98">
        <v>1.8467603123759142</v>
      </c>
      <c r="M139" s="98">
        <v>3.3496118851283825</v>
      </c>
      <c r="N139" s="98">
        <v>4.7593024707196125</v>
      </c>
      <c r="O139" s="98">
        <v>4.0730685876445323</v>
      </c>
      <c r="P139" s="98">
        <v>6.6606292505933835</v>
      </c>
      <c r="Q139" s="98">
        <v>5.3623781239082744</v>
      </c>
      <c r="R139" s="98">
        <v>3.6257951867037965</v>
      </c>
      <c r="S139" s="98">
        <v>3.6191083357924696</v>
      </c>
      <c r="T139" s="98">
        <v>4.5556750580274938</v>
      </c>
      <c r="U139" s="98">
        <v>4.1741099032019253</v>
      </c>
      <c r="V139" s="98">
        <v>4.8380681464959308</v>
      </c>
      <c r="W139" s="98">
        <v>3.3550028241906888</v>
      </c>
      <c r="X139" s="98">
        <v>2.4735398140645954</v>
      </c>
      <c r="Y139" s="98">
        <v>2.566557361755498</v>
      </c>
      <c r="DA139" s="63" t="s">
        <v>1667</v>
      </c>
    </row>
    <row r="140" spans="1:105" ht="12" customHeight="1" x14ac:dyDescent="0.25">
      <c r="A140" s="109" t="s">
        <v>120</v>
      </c>
      <c r="B140" s="33">
        <v>35.760370309182882</v>
      </c>
      <c r="C140" s="33">
        <v>36.295906345552176</v>
      </c>
      <c r="D140" s="33">
        <v>38.671800647702014</v>
      </c>
      <c r="E140" s="33">
        <v>42.563156234552388</v>
      </c>
      <c r="F140" s="33">
        <v>45.230233916872827</v>
      </c>
      <c r="G140" s="33">
        <v>50.611866695801261</v>
      </c>
      <c r="H140" s="33">
        <v>58.528052246299637</v>
      </c>
      <c r="I140" s="33">
        <v>58.046053374013745</v>
      </c>
      <c r="J140" s="33">
        <v>64.521015414365905</v>
      </c>
      <c r="K140" s="33">
        <v>71.776769822069426</v>
      </c>
      <c r="L140" s="33">
        <v>75.506586551902885</v>
      </c>
      <c r="M140" s="33">
        <v>70.088525189049989</v>
      </c>
      <c r="N140" s="33">
        <v>78.220330603227964</v>
      </c>
      <c r="O140" s="33">
        <v>84.742719596031236</v>
      </c>
      <c r="P140" s="33">
        <v>74.882750196373181</v>
      </c>
      <c r="Q140" s="33">
        <v>82.232260375386048</v>
      </c>
      <c r="R140" s="33">
        <v>83.530983704164981</v>
      </c>
      <c r="S140" s="33">
        <v>84.074543270165677</v>
      </c>
      <c r="T140" s="33">
        <v>82.879641204891513</v>
      </c>
      <c r="U140" s="33">
        <v>85.350101092831324</v>
      </c>
      <c r="V140" s="33">
        <v>91.563437081148876</v>
      </c>
      <c r="W140" s="33">
        <v>111.42380062002056</v>
      </c>
      <c r="X140" s="33">
        <v>92.606382928750392</v>
      </c>
      <c r="Y140" s="33">
        <v>93.432097230372463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492.94320774675475</v>
      </c>
      <c r="C142" s="117">
        <f t="shared" si="25"/>
        <v>528.75896264944652</v>
      </c>
      <c r="D142" s="117">
        <f t="shared" si="25"/>
        <v>560.59764171671304</v>
      </c>
      <c r="E142" s="117">
        <f t="shared" si="25"/>
        <v>595.62034945622736</v>
      </c>
      <c r="F142" s="117">
        <f t="shared" si="25"/>
        <v>633.39508874766909</v>
      </c>
      <c r="G142" s="117">
        <f t="shared" si="25"/>
        <v>676.79547195577516</v>
      </c>
      <c r="H142" s="117">
        <f t="shared" si="25"/>
        <v>734.84556009105609</v>
      </c>
      <c r="I142" s="117">
        <f t="shared" si="25"/>
        <v>783.21223295679658</v>
      </c>
      <c r="J142" s="117">
        <f t="shared" si="25"/>
        <v>845.58902003425987</v>
      </c>
      <c r="K142" s="117">
        <f t="shared" si="25"/>
        <v>920.24397232344904</v>
      </c>
      <c r="L142" s="117">
        <f t="shared" si="25"/>
        <v>974.71598452581463</v>
      </c>
      <c r="M142" s="117">
        <f t="shared" si="25"/>
        <v>1018.7603967113216</v>
      </c>
      <c r="N142" s="117">
        <f t="shared" si="25"/>
        <v>1092.6056914324863</v>
      </c>
      <c r="O142" s="117">
        <f t="shared" si="25"/>
        <v>1167.2408749442966</v>
      </c>
      <c r="P142" s="117">
        <f t="shared" si="25"/>
        <v>1201.3158310409847</v>
      </c>
      <c r="Q142" s="117">
        <f t="shared" si="25"/>
        <v>1234.8575740860724</v>
      </c>
      <c r="R142" s="117">
        <f t="shared" ref="R142:V142" si="26">R143+R146+R148+R161</f>
        <v>1261.6645285809734</v>
      </c>
      <c r="S142" s="117">
        <f t="shared" si="26"/>
        <v>1303.1105918898982</v>
      </c>
      <c r="T142" s="117">
        <f t="shared" si="26"/>
        <v>1373.556420525633</v>
      </c>
      <c r="U142" s="117">
        <f t="shared" si="26"/>
        <v>1492.6290214819987</v>
      </c>
      <c r="V142" s="117">
        <f t="shared" si="26"/>
        <v>1553.1841087937132</v>
      </c>
      <c r="W142" s="117">
        <f t="shared" ref="W142:Y142" si="27">W143+W146+W148+W161</f>
        <v>1737.3797416670955</v>
      </c>
      <c r="X142" s="117">
        <f t="shared" si="27"/>
        <v>1634.7760843329761</v>
      </c>
      <c r="Y142" s="117">
        <f t="shared" si="27"/>
        <v>1485.9285989742637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399.85345024813734</v>
      </c>
      <c r="C143" s="122">
        <f t="shared" si="28"/>
        <v>433.5147585283936</v>
      </c>
      <c r="D143" s="122">
        <f t="shared" si="28"/>
        <v>458.91801291580055</v>
      </c>
      <c r="E143" s="122">
        <f t="shared" si="28"/>
        <v>485.09885737041623</v>
      </c>
      <c r="F143" s="122">
        <f t="shared" si="28"/>
        <v>516.00344720424209</v>
      </c>
      <c r="G143" s="122">
        <f t="shared" si="28"/>
        <v>546.65278968815142</v>
      </c>
      <c r="H143" s="122">
        <f t="shared" si="28"/>
        <v>589.17550679211433</v>
      </c>
      <c r="I143" s="122">
        <f t="shared" si="28"/>
        <v>632.01911059690565</v>
      </c>
      <c r="J143" s="122">
        <f t="shared" si="28"/>
        <v>686.26680622433298</v>
      </c>
      <c r="K143" s="122">
        <f t="shared" si="28"/>
        <v>752.89820167021628</v>
      </c>
      <c r="L143" s="122">
        <f t="shared" si="28"/>
        <v>802.30044864740296</v>
      </c>
      <c r="M143" s="122">
        <f t="shared" si="28"/>
        <v>850.79639146258592</v>
      </c>
      <c r="N143" s="122">
        <f t="shared" si="28"/>
        <v>914.36538386276823</v>
      </c>
      <c r="O143" s="122">
        <f t="shared" si="28"/>
        <v>978.24076692403685</v>
      </c>
      <c r="P143" s="122">
        <f t="shared" si="28"/>
        <v>1003.3442372340972</v>
      </c>
      <c r="Q143" s="122">
        <f t="shared" si="28"/>
        <v>1030.3896790738179</v>
      </c>
      <c r="R143" s="122">
        <f t="shared" ref="R143:V143" si="29">SUM(R144:R145)</f>
        <v>1047.8533896909437</v>
      </c>
      <c r="S143" s="122">
        <f t="shared" si="29"/>
        <v>1076.1627087929407</v>
      </c>
      <c r="T143" s="122">
        <f t="shared" si="29"/>
        <v>1136.0203793793846</v>
      </c>
      <c r="U143" s="122">
        <f t="shared" si="29"/>
        <v>1242.6179996252938</v>
      </c>
      <c r="V143" s="122">
        <f t="shared" si="29"/>
        <v>1287.025183776057</v>
      </c>
      <c r="W143" s="122">
        <f t="shared" ref="W143:Y143" si="30">SUM(W144:W145)</f>
        <v>1458.0141931036928</v>
      </c>
      <c r="X143" s="122">
        <f t="shared" si="30"/>
        <v>1386.3077245036227</v>
      </c>
      <c r="Y143" s="122">
        <f t="shared" si="30"/>
        <v>1249.8253548621672</v>
      </c>
      <c r="DA143" s="130" t="s">
        <v>1815</v>
      </c>
    </row>
    <row r="144" spans="1:105" ht="12" customHeight="1" x14ac:dyDescent="0.25">
      <c r="A144" s="97" t="s">
        <v>199</v>
      </c>
      <c r="B144" s="98">
        <v>396.42008571377852</v>
      </c>
      <c r="C144" s="98">
        <v>429.83368133446794</v>
      </c>
      <c r="D144" s="98">
        <v>455.15019608064404</v>
      </c>
      <c r="E144" s="98">
        <v>481.15791144482012</v>
      </c>
      <c r="F144" s="98">
        <v>511.90330195202432</v>
      </c>
      <c r="G144" s="98">
        <v>542.39128739408875</v>
      </c>
      <c r="H144" s="98">
        <v>584.61470976349699</v>
      </c>
      <c r="I144" s="98">
        <v>627.33000960747142</v>
      </c>
      <c r="J144" s="98">
        <v>681.23739068466909</v>
      </c>
      <c r="K144" s="98">
        <v>747.41939720234052</v>
      </c>
      <c r="L144" s="98">
        <v>796.36298426470944</v>
      </c>
      <c r="M144" s="98">
        <v>844.85144152580301</v>
      </c>
      <c r="N144" s="98">
        <v>907.92181785731725</v>
      </c>
      <c r="O144" s="98">
        <v>971.36069350213177</v>
      </c>
      <c r="P144" s="98">
        <v>996.59025480096329</v>
      </c>
      <c r="Q144" s="98">
        <v>1023.3761142746234</v>
      </c>
      <c r="R144" s="98">
        <v>1040.6697743529578</v>
      </c>
      <c r="S144" s="98">
        <v>1068.7672620219544</v>
      </c>
      <c r="T144" s="98">
        <v>1128.2860099715635</v>
      </c>
      <c r="U144" s="98">
        <v>1234.1184643560146</v>
      </c>
      <c r="V144" s="98">
        <v>1278.1875858548403</v>
      </c>
      <c r="W144" s="98">
        <v>1448.0646897479098</v>
      </c>
      <c r="X144" s="98">
        <v>1376.9932100661631</v>
      </c>
      <c r="Y144" s="98">
        <v>1241.543964112632</v>
      </c>
      <c r="DA144" s="63" t="s">
        <v>1816</v>
      </c>
    </row>
    <row r="145" spans="1:105" ht="12" customHeight="1" x14ac:dyDescent="0.25">
      <c r="A145" s="97" t="s">
        <v>53</v>
      </c>
      <c r="B145" s="98">
        <v>3.4333645343588319</v>
      </c>
      <c r="C145" s="98">
        <v>3.6810771939256335</v>
      </c>
      <c r="D145" s="98">
        <v>3.7678168351564856</v>
      </c>
      <c r="E145" s="98">
        <v>3.940945925596123</v>
      </c>
      <c r="F145" s="98">
        <v>4.100145252217823</v>
      </c>
      <c r="G145" s="98">
        <v>4.2615022940626499</v>
      </c>
      <c r="H145" s="98">
        <v>4.5607970286173831</v>
      </c>
      <c r="I145" s="98">
        <v>4.6891009894342215</v>
      </c>
      <c r="J145" s="98">
        <v>5.0294155396638738</v>
      </c>
      <c r="K145" s="98">
        <v>5.478804467875789</v>
      </c>
      <c r="L145" s="98">
        <v>5.9374643826935101</v>
      </c>
      <c r="M145" s="98">
        <v>5.9449499367829608</v>
      </c>
      <c r="N145" s="98">
        <v>6.4435660054510029</v>
      </c>
      <c r="O145" s="98">
        <v>6.8800734219051201</v>
      </c>
      <c r="P145" s="98">
        <v>6.7539824331339462</v>
      </c>
      <c r="Q145" s="98">
        <v>7.0135647991943504</v>
      </c>
      <c r="R145" s="98">
        <v>7.1836153379859109</v>
      </c>
      <c r="S145" s="98">
        <v>7.3954467709864575</v>
      </c>
      <c r="T145" s="98">
        <v>7.7343694078211325</v>
      </c>
      <c r="U145" s="98">
        <v>8.4995352692793382</v>
      </c>
      <c r="V145" s="98">
        <v>8.8375979212166271</v>
      </c>
      <c r="W145" s="98">
        <v>9.9495033557830279</v>
      </c>
      <c r="X145" s="98">
        <v>9.314514437459481</v>
      </c>
      <c r="Y145" s="98">
        <v>8.2813907495350403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0.17813427801492576</v>
      </c>
      <c r="C146" s="122">
        <f t="shared" si="31"/>
        <v>0.15764721057367415</v>
      </c>
      <c r="D146" s="122">
        <f t="shared" si="31"/>
        <v>0.15593574440711233</v>
      </c>
      <c r="E146" s="122">
        <f t="shared" si="31"/>
        <v>0.22821318991740003</v>
      </c>
      <c r="F146" s="122">
        <f t="shared" si="31"/>
        <v>0.23308243080309421</v>
      </c>
      <c r="G146" s="122">
        <f t="shared" si="31"/>
        <v>0.31108482104563095</v>
      </c>
      <c r="H146" s="122">
        <f t="shared" si="31"/>
        <v>0.44662748349576775</v>
      </c>
      <c r="I146" s="122">
        <f t="shared" si="31"/>
        <v>0.5061700131695005</v>
      </c>
      <c r="J146" s="122">
        <f t="shared" si="31"/>
        <v>0.55436568973801081</v>
      </c>
      <c r="K146" s="122">
        <f t="shared" si="31"/>
        <v>0.66239048931519018</v>
      </c>
      <c r="L146" s="122">
        <f t="shared" si="31"/>
        <v>0.8579568093775285</v>
      </c>
      <c r="M146" s="122">
        <f t="shared" si="31"/>
        <v>0.95248822494626839</v>
      </c>
      <c r="N146" s="122">
        <f t="shared" si="31"/>
        <v>1.1654131549671174</v>
      </c>
      <c r="O146" s="122">
        <f t="shared" si="31"/>
        <v>1.737347784251994</v>
      </c>
      <c r="P146" s="122">
        <f t="shared" si="31"/>
        <v>1.7535852920532498</v>
      </c>
      <c r="Q146" s="122">
        <f t="shared" si="31"/>
        <v>3.9108294128601453</v>
      </c>
      <c r="R146" s="122">
        <f t="shared" si="31"/>
        <v>4.1180204996693526</v>
      </c>
      <c r="S146" s="122">
        <f t="shared" si="31"/>
        <v>4.0757720044249117</v>
      </c>
      <c r="T146" s="122">
        <f t="shared" si="31"/>
        <v>5.3251551855819885</v>
      </c>
      <c r="U146" s="122">
        <f t="shared" si="31"/>
        <v>6.0202210965258329</v>
      </c>
      <c r="V146" s="122">
        <f t="shared" si="31"/>
        <v>5.8257442568132873</v>
      </c>
      <c r="W146" s="122">
        <f t="shared" si="31"/>
        <v>6.9261653046364486</v>
      </c>
      <c r="X146" s="122">
        <f t="shared" si="31"/>
        <v>8.1850487184485683</v>
      </c>
      <c r="Y146" s="122">
        <f t="shared" si="31"/>
        <v>7.7612475366581322</v>
      </c>
      <c r="DA146" s="130" t="s">
        <v>1818</v>
      </c>
    </row>
    <row r="147" spans="1:105" ht="12" customHeight="1" x14ac:dyDescent="0.25">
      <c r="A147" s="97" t="s">
        <v>53</v>
      </c>
      <c r="B147" s="98">
        <v>0.17813427801492576</v>
      </c>
      <c r="C147" s="98">
        <v>0.15764721057367415</v>
      </c>
      <c r="D147" s="98">
        <v>0.15593574440711233</v>
      </c>
      <c r="E147" s="98">
        <v>0.22821318991740003</v>
      </c>
      <c r="F147" s="98">
        <v>0.23308243080309421</v>
      </c>
      <c r="G147" s="98">
        <v>0.31108482104563095</v>
      </c>
      <c r="H147" s="98">
        <v>0.44662748349576775</v>
      </c>
      <c r="I147" s="98">
        <v>0.5061700131695005</v>
      </c>
      <c r="J147" s="98">
        <v>0.55436568973801081</v>
      </c>
      <c r="K147" s="98">
        <v>0.66239048931519018</v>
      </c>
      <c r="L147" s="98">
        <v>0.8579568093775285</v>
      </c>
      <c r="M147" s="98">
        <v>0.95248822494626839</v>
      </c>
      <c r="N147" s="98">
        <v>1.1654131549671174</v>
      </c>
      <c r="O147" s="98">
        <v>1.737347784251994</v>
      </c>
      <c r="P147" s="98">
        <v>1.7535852920532498</v>
      </c>
      <c r="Q147" s="98">
        <v>3.9108294128601453</v>
      </c>
      <c r="R147" s="98">
        <v>4.1180204996693526</v>
      </c>
      <c r="S147" s="98">
        <v>4.0757720044249117</v>
      </c>
      <c r="T147" s="98">
        <v>5.3251551855819885</v>
      </c>
      <c r="U147" s="98">
        <v>6.0202210965258329</v>
      </c>
      <c r="V147" s="98">
        <v>5.8257442568132873</v>
      </c>
      <c r="W147" s="98">
        <v>6.9261653046364486</v>
      </c>
      <c r="X147" s="98">
        <v>8.1850487184485683</v>
      </c>
      <c r="Y147" s="98">
        <v>7.7612475366581322</v>
      </c>
      <c r="DA147" s="63" t="s">
        <v>1819</v>
      </c>
    </row>
    <row r="148" spans="1:105" ht="12" customHeight="1" x14ac:dyDescent="0.25">
      <c r="A148" s="121" t="s">
        <v>55</v>
      </c>
      <c r="B148" s="122">
        <v>62.499465269631628</v>
      </c>
      <c r="C148" s="122">
        <v>64.034018531439415</v>
      </c>
      <c r="D148" s="122">
        <v>68.726779552147974</v>
      </c>
      <c r="E148" s="122">
        <v>74.555685816928303</v>
      </c>
      <c r="F148" s="122">
        <v>78.935858448176617</v>
      </c>
      <c r="G148" s="122">
        <v>87.801310702416004</v>
      </c>
      <c r="H148" s="122">
        <v>96.636137529898804</v>
      </c>
      <c r="I148" s="122">
        <v>102.53579823752054</v>
      </c>
      <c r="J148" s="122">
        <v>105.59375125788645</v>
      </c>
      <c r="K148" s="122">
        <v>108.14124310892744</v>
      </c>
      <c r="L148" s="122">
        <v>109.43255547783383</v>
      </c>
      <c r="M148" s="122">
        <v>107.8561483622131</v>
      </c>
      <c r="N148" s="122">
        <v>111.05216781267859</v>
      </c>
      <c r="O148" s="122">
        <v>116.47631088715595</v>
      </c>
      <c r="P148" s="122">
        <v>129.57522848719245</v>
      </c>
      <c r="Q148" s="122">
        <v>129.57114561215508</v>
      </c>
      <c r="R148" s="122">
        <v>137.19151162595804</v>
      </c>
      <c r="S148" s="122">
        <v>149.47917302032084</v>
      </c>
      <c r="T148" s="122">
        <v>157.69866960674719</v>
      </c>
      <c r="U148" s="122">
        <v>166.53485462364287</v>
      </c>
      <c r="V148" s="122">
        <v>175.6328170050013</v>
      </c>
      <c r="W148" s="122">
        <v>172.512131204995</v>
      </c>
      <c r="X148" s="122">
        <v>158.10180385342548</v>
      </c>
      <c r="Y148" s="122">
        <v>144.11784549919722</v>
      </c>
      <c r="DA148" s="130" t="s">
        <v>1820</v>
      </c>
    </row>
    <row r="149" spans="1:105" ht="12" customHeight="1" x14ac:dyDescent="0.25">
      <c r="A149" s="97" t="s">
        <v>132</v>
      </c>
      <c r="B149" s="98">
        <v>14.673337511738724</v>
      </c>
      <c r="C149" s="98">
        <v>14.870435784441717</v>
      </c>
      <c r="D149" s="98">
        <v>16.395505291651443</v>
      </c>
      <c r="E149" s="98">
        <v>17.492243536174012</v>
      </c>
      <c r="F149" s="98">
        <v>18.543034742494854</v>
      </c>
      <c r="G149" s="98">
        <v>21.428815207171095</v>
      </c>
      <c r="H149" s="98">
        <v>22.259395765993034</v>
      </c>
      <c r="I149" s="98">
        <v>24.563414507227492</v>
      </c>
      <c r="J149" s="98">
        <v>25.777837066266727</v>
      </c>
      <c r="K149" s="98">
        <v>26.276064621103519</v>
      </c>
      <c r="L149" s="98">
        <v>25.054452987954487</v>
      </c>
      <c r="M149" s="98">
        <v>25.876944619615625</v>
      </c>
      <c r="N149" s="98">
        <v>26.994390062848193</v>
      </c>
      <c r="O149" s="98">
        <v>28.140580633495865</v>
      </c>
      <c r="P149" s="98">
        <v>35.297280950575654</v>
      </c>
      <c r="Q149" s="98">
        <v>34.16654639089456</v>
      </c>
      <c r="R149" s="98">
        <v>41.938022507584762</v>
      </c>
      <c r="S149" s="98">
        <v>50.763651193494638</v>
      </c>
      <c r="T149" s="98">
        <v>56.331451591207724</v>
      </c>
      <c r="U149" s="98">
        <v>59.387043317810594</v>
      </c>
      <c r="V149" s="98">
        <v>61.499165907446688</v>
      </c>
      <c r="W149" s="98">
        <v>69.038692401918084</v>
      </c>
      <c r="X149" s="98">
        <v>65.579530711297593</v>
      </c>
      <c r="Y149" s="98">
        <v>65.669646249638603</v>
      </c>
      <c r="DA149" s="63" t="s">
        <v>1821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3.3080522688260254E-3</v>
      </c>
      <c r="F150" s="98">
        <v>3.8877530209541402E-3</v>
      </c>
      <c r="G150" s="98">
        <v>5.1516214717548803E-3</v>
      </c>
      <c r="H150" s="98">
        <v>6.138739072788708E-3</v>
      </c>
      <c r="I150" s="98">
        <v>9.3795918498461184E-3</v>
      </c>
      <c r="J150" s="98">
        <v>1.212202044671052E-2</v>
      </c>
      <c r="K150" s="98">
        <v>1.64775810871189E-2</v>
      </c>
      <c r="L150" s="98">
        <v>1.9206787864934457E-2</v>
      </c>
      <c r="M150" s="98">
        <v>2.5009042401717509E-2</v>
      </c>
      <c r="N150" s="98">
        <v>2.8666060527656412E-2</v>
      </c>
      <c r="O150" s="98">
        <v>3.1218427226763937E-2</v>
      </c>
      <c r="P150" s="98">
        <v>4.5012155116499357E-2</v>
      </c>
      <c r="Q150" s="98">
        <v>4.043406449296421E-2</v>
      </c>
      <c r="R150" s="98">
        <v>5.1403550942541981E-2</v>
      </c>
      <c r="S150" s="98">
        <v>6.3964318579937854E-2</v>
      </c>
      <c r="T150" s="98">
        <v>7.3374797789323182E-2</v>
      </c>
      <c r="U150" s="98">
        <v>7.5348211895746753E-2</v>
      </c>
      <c r="V150" s="98">
        <v>7.1706632275108123E-2</v>
      </c>
      <c r="W150" s="98">
        <v>9.2490559179573412E-2</v>
      </c>
      <c r="X150" s="98">
        <v>9.3588780302105518E-2</v>
      </c>
      <c r="Y150" s="98">
        <v>0.110181791022155</v>
      </c>
      <c r="DA150" s="63" t="s">
        <v>1822</v>
      </c>
    </row>
    <row r="151" spans="1:105" ht="12" customHeight="1" x14ac:dyDescent="0.25">
      <c r="A151" s="100" t="s">
        <v>199</v>
      </c>
      <c r="B151" s="101">
        <v>0</v>
      </c>
      <c r="C151" s="101">
        <v>0</v>
      </c>
      <c r="D151" s="101">
        <v>0</v>
      </c>
      <c r="E151" s="101">
        <v>1.6153944511558523E-3</v>
      </c>
      <c r="F151" s="101">
        <v>1.912041797898384E-3</v>
      </c>
      <c r="G151" s="101">
        <v>2.4481567014817841E-3</v>
      </c>
      <c r="H151" s="101">
        <v>3.0494213728464916E-3</v>
      </c>
      <c r="I151" s="101">
        <v>4.5882378770676878E-3</v>
      </c>
      <c r="J151" s="101">
        <v>5.8193676401433981E-3</v>
      </c>
      <c r="K151" s="101">
        <v>8.0385511360171139E-3</v>
      </c>
      <c r="L151" s="101">
        <v>9.1567257016136518E-3</v>
      </c>
      <c r="M151" s="101">
        <v>1.067479144797715E-2</v>
      </c>
      <c r="N151" s="101">
        <v>1.1908473460590761E-2</v>
      </c>
      <c r="O151" s="101">
        <v>1.2643235626647892E-2</v>
      </c>
      <c r="P151" s="101">
        <v>1.9474442093458222E-2</v>
      </c>
      <c r="Q151" s="101">
        <v>1.6391080324331286E-2</v>
      </c>
      <c r="R151" s="101">
        <v>2.0239585204586651E-2</v>
      </c>
      <c r="S151" s="101">
        <v>2.6025468637701343E-2</v>
      </c>
      <c r="T151" s="101">
        <v>3.057651824203473E-2</v>
      </c>
      <c r="U151" s="101">
        <v>3.1339118659115879E-2</v>
      </c>
      <c r="V151" s="101">
        <v>3.1617089475155839E-2</v>
      </c>
      <c r="W151" s="101">
        <v>3.6439330984855252E-2</v>
      </c>
      <c r="X151" s="101">
        <v>3.9466451792360191E-2</v>
      </c>
      <c r="Y151" s="101">
        <v>4.0986582369363103E-2</v>
      </c>
      <c r="DA151" s="131" t="s">
        <v>1823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1.6926578176701731E-3</v>
      </c>
      <c r="F152" s="104">
        <v>1.9757112230557564E-3</v>
      </c>
      <c r="G152" s="104">
        <v>2.7034647702730958E-3</v>
      </c>
      <c r="H152" s="104">
        <v>3.089317699942216E-3</v>
      </c>
      <c r="I152" s="104">
        <v>4.7913539727784307E-3</v>
      </c>
      <c r="J152" s="104">
        <v>6.302652806567121E-3</v>
      </c>
      <c r="K152" s="104">
        <v>8.4390299511017883E-3</v>
      </c>
      <c r="L152" s="104">
        <v>1.0050062163320805E-2</v>
      </c>
      <c r="M152" s="104">
        <v>1.4334250953740361E-2</v>
      </c>
      <c r="N152" s="104">
        <v>1.6757587067065653E-2</v>
      </c>
      <c r="O152" s="104">
        <v>1.8575191600116045E-2</v>
      </c>
      <c r="P152" s="104">
        <v>2.5537713023041135E-2</v>
      </c>
      <c r="Q152" s="104">
        <v>2.4042984168632923E-2</v>
      </c>
      <c r="R152" s="104">
        <v>3.1163965737955327E-2</v>
      </c>
      <c r="S152" s="104">
        <v>3.7938849942236515E-2</v>
      </c>
      <c r="T152" s="104">
        <v>4.2798279547288459E-2</v>
      </c>
      <c r="U152" s="104">
        <v>4.4009093236630867E-2</v>
      </c>
      <c r="V152" s="104">
        <v>4.0089542799952284E-2</v>
      </c>
      <c r="W152" s="104">
        <v>5.6051228194718153E-2</v>
      </c>
      <c r="X152" s="104">
        <v>5.412232850974532E-2</v>
      </c>
      <c r="Y152" s="104">
        <v>6.9195208652791898E-2</v>
      </c>
      <c r="DA152" s="132" t="s">
        <v>1824</v>
      </c>
    </row>
    <row r="153" spans="1:105" ht="12" customHeight="1" x14ac:dyDescent="0.25">
      <c r="A153" s="106" t="s">
        <v>124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47.826127757892905</v>
      </c>
      <c r="C157" s="101">
        <v>49.163582746997704</v>
      </c>
      <c r="D157" s="101">
        <v>52.331274260496535</v>
      </c>
      <c r="E157" s="101">
        <v>55.808854858450545</v>
      </c>
      <c r="F157" s="101">
        <v>58.975932224458241</v>
      </c>
      <c r="G157" s="101">
        <v>64.714572700001227</v>
      </c>
      <c r="H157" s="101">
        <v>72.185681176181717</v>
      </c>
      <c r="I157" s="101">
        <v>74.986006814925446</v>
      </c>
      <c r="J157" s="101">
        <v>76.129353163755198</v>
      </c>
      <c r="K157" s="101">
        <v>76.854858718728195</v>
      </c>
      <c r="L157" s="101">
        <v>77.842744843901286</v>
      </c>
      <c r="M157" s="101">
        <v>74.415480761531612</v>
      </c>
      <c r="N157" s="101">
        <v>75.515135402264463</v>
      </c>
      <c r="O157" s="101">
        <v>78.925599250803884</v>
      </c>
      <c r="P157" s="101">
        <v>83.565196284385337</v>
      </c>
      <c r="Q157" s="101">
        <v>84.511731388409927</v>
      </c>
      <c r="R157" s="101">
        <v>84.295875150158437</v>
      </c>
      <c r="S157" s="101">
        <v>87.298890974358372</v>
      </c>
      <c r="T157" s="101">
        <v>89.288387002030532</v>
      </c>
      <c r="U157" s="101">
        <v>94.469014183539684</v>
      </c>
      <c r="V157" s="101">
        <v>100.63997463063771</v>
      </c>
      <c r="W157" s="101">
        <v>91.014069204733644</v>
      </c>
      <c r="X157" s="101">
        <v>80.487764874498978</v>
      </c>
      <c r="Y157" s="101">
        <v>67.659688239029776</v>
      </c>
      <c r="DA157" s="131" t="s">
        <v>1829</v>
      </c>
    </row>
    <row r="158" spans="1:105" ht="12" customHeight="1" x14ac:dyDescent="0.25">
      <c r="A158" s="107" t="s">
        <v>121</v>
      </c>
      <c r="B158" s="104">
        <v>0</v>
      </c>
      <c r="C158" s="104">
        <v>0</v>
      </c>
      <c r="D158" s="104">
        <v>0</v>
      </c>
      <c r="E158" s="104">
        <v>1.2512793700349243</v>
      </c>
      <c r="F158" s="104">
        <v>1.4130037282025678</v>
      </c>
      <c r="G158" s="104">
        <v>1.6527711737719253</v>
      </c>
      <c r="H158" s="104">
        <v>2.1849218486512738</v>
      </c>
      <c r="I158" s="104">
        <v>2.9769973235177467</v>
      </c>
      <c r="J158" s="104">
        <v>3.6744390074178197</v>
      </c>
      <c r="K158" s="104">
        <v>4.9938421880086015</v>
      </c>
      <c r="L158" s="104">
        <v>6.5161508581131198</v>
      </c>
      <c r="M158" s="104">
        <v>7.5387139386641628</v>
      </c>
      <c r="N158" s="104">
        <v>8.5139762870382771</v>
      </c>
      <c r="O158" s="104">
        <v>9.3789125756294247</v>
      </c>
      <c r="P158" s="104">
        <v>10.667739097114957</v>
      </c>
      <c r="Q158" s="104">
        <v>10.852433768357642</v>
      </c>
      <c r="R158" s="104">
        <v>10.906210417272302</v>
      </c>
      <c r="S158" s="104">
        <v>11.352666533887884</v>
      </c>
      <c r="T158" s="104">
        <v>12.005456215719629</v>
      </c>
      <c r="U158" s="104">
        <v>12.60344891039685</v>
      </c>
      <c r="V158" s="104">
        <v>13.4219698346418</v>
      </c>
      <c r="W158" s="104">
        <v>12.366879039163717</v>
      </c>
      <c r="X158" s="104">
        <v>11.940919487326795</v>
      </c>
      <c r="Y158" s="104">
        <v>10.678329219506686</v>
      </c>
      <c r="DA158" s="132" t="s">
        <v>1830</v>
      </c>
    </row>
    <row r="159" spans="1:105" ht="12" customHeight="1" x14ac:dyDescent="0.25">
      <c r="A159" s="108" t="s">
        <v>53</v>
      </c>
      <c r="B159" s="98">
        <v>0</v>
      </c>
      <c r="C159" s="98">
        <v>0</v>
      </c>
      <c r="D159" s="98">
        <v>0</v>
      </c>
      <c r="E159" s="98">
        <v>0.61103574360968627</v>
      </c>
      <c r="F159" s="98">
        <v>0.69496621416097493</v>
      </c>
      <c r="G159" s="98">
        <v>0.78538350426850134</v>
      </c>
      <c r="H159" s="98">
        <v>1.0855300344880812</v>
      </c>
      <c r="I159" s="98">
        <v>1.4561719609293378</v>
      </c>
      <c r="J159" s="98">
        <v>1.7637121969273215</v>
      </c>
      <c r="K159" s="98">
        <v>2.4361814441388794</v>
      </c>
      <c r="L159" s="98">
        <v>3.1075100776537155</v>
      </c>
      <c r="M159" s="98">
        <v>3.2187127198560979</v>
      </c>
      <c r="N159" s="98">
        <v>3.537572244941845</v>
      </c>
      <c r="O159" s="98">
        <v>3.7983819318104102</v>
      </c>
      <c r="P159" s="98">
        <v>4.6142099922245992</v>
      </c>
      <c r="Q159" s="98">
        <v>4.4009104333039817</v>
      </c>
      <c r="R159" s="98">
        <v>4.2936386588914477</v>
      </c>
      <c r="S159" s="98">
        <v>4.6179877412793537</v>
      </c>
      <c r="T159" s="98">
        <v>5.0021434027967286</v>
      </c>
      <c r="U159" s="98">
        <v>5.2426200612328859</v>
      </c>
      <c r="V159" s="98">
        <v>5.921381572638019</v>
      </c>
      <c r="W159" s="98">
        <v>4.8672402901232621</v>
      </c>
      <c r="X159" s="98">
        <v>5.0402283299460588</v>
      </c>
      <c r="Y159" s="98">
        <v>3.9630702232600785</v>
      </c>
      <c r="DA159" s="63" t="s">
        <v>1831</v>
      </c>
    </row>
    <row r="160" spans="1:105" ht="12" customHeight="1" x14ac:dyDescent="0.25">
      <c r="A160" s="108" t="s">
        <v>52</v>
      </c>
      <c r="B160" s="98">
        <v>0</v>
      </c>
      <c r="C160" s="98">
        <v>0</v>
      </c>
      <c r="D160" s="98">
        <v>0</v>
      </c>
      <c r="E160" s="98">
        <v>0.64024362642523802</v>
      </c>
      <c r="F160" s="98">
        <v>0.71803751404159299</v>
      </c>
      <c r="G160" s="98">
        <v>0.86738766950342405</v>
      </c>
      <c r="H160" s="98">
        <v>1.0993918141631926</v>
      </c>
      <c r="I160" s="98">
        <v>1.5208253625884089</v>
      </c>
      <c r="J160" s="98">
        <v>1.9107268104904982</v>
      </c>
      <c r="K160" s="98">
        <v>2.5576607438697225</v>
      </c>
      <c r="L160" s="98">
        <v>3.4086407804594039</v>
      </c>
      <c r="M160" s="98">
        <v>4.3200012188080645</v>
      </c>
      <c r="N160" s="98">
        <v>4.9764040420964326</v>
      </c>
      <c r="O160" s="98">
        <v>5.5805306438190136</v>
      </c>
      <c r="P160" s="98">
        <v>6.0535291048903579</v>
      </c>
      <c r="Q160" s="98">
        <v>6.4515233350536603</v>
      </c>
      <c r="R160" s="98">
        <v>6.6125717583808532</v>
      </c>
      <c r="S160" s="98">
        <v>6.7346787926085314</v>
      </c>
      <c r="T160" s="98">
        <v>7.0033128129229016</v>
      </c>
      <c r="U160" s="98">
        <v>7.3608288491639637</v>
      </c>
      <c r="V160" s="98">
        <v>7.50058826200378</v>
      </c>
      <c r="W160" s="98">
        <v>7.4996387490404555</v>
      </c>
      <c r="X160" s="98">
        <v>6.9006911573807352</v>
      </c>
      <c r="Y160" s="98">
        <v>6.7152589962466074</v>
      </c>
      <c r="DA160" s="63" t="s">
        <v>1832</v>
      </c>
    </row>
    <row r="161" spans="1:105" ht="12" customHeight="1" x14ac:dyDescent="0.25">
      <c r="A161" s="121" t="s">
        <v>54</v>
      </c>
      <c r="B161" s="122">
        <v>30.412157950970879</v>
      </c>
      <c r="C161" s="122">
        <v>31.052538379039895</v>
      </c>
      <c r="D161" s="122">
        <v>32.796913504357512</v>
      </c>
      <c r="E161" s="122">
        <v>35.737593078965297</v>
      </c>
      <c r="F161" s="122">
        <v>38.222700664447324</v>
      </c>
      <c r="G161" s="122">
        <v>42.030286744162112</v>
      </c>
      <c r="H161" s="122">
        <v>48.587288285547189</v>
      </c>
      <c r="I161" s="122">
        <v>48.15115410920091</v>
      </c>
      <c r="J161" s="122">
        <v>53.174096862302449</v>
      </c>
      <c r="K161" s="122">
        <v>58.542137054990164</v>
      </c>
      <c r="L161" s="122">
        <v>62.125023591200261</v>
      </c>
      <c r="M161" s="122">
        <v>59.155368661576439</v>
      </c>
      <c r="N161" s="122">
        <v>66.022726602072495</v>
      </c>
      <c r="O161" s="122">
        <v>70.786449348851903</v>
      </c>
      <c r="P161" s="122">
        <v>66.642780027641791</v>
      </c>
      <c r="Q161" s="122">
        <v>70.985919987239384</v>
      </c>
      <c r="R161" s="122">
        <v>72.501606764402197</v>
      </c>
      <c r="S161" s="122">
        <v>73.392938072211805</v>
      </c>
      <c r="T161" s="122">
        <v>74.512216353919214</v>
      </c>
      <c r="U161" s="122">
        <v>77.455946136536397</v>
      </c>
      <c r="V161" s="122">
        <v>84.700363755841749</v>
      </c>
      <c r="W161" s="122">
        <v>99.927252053770999</v>
      </c>
      <c r="X161" s="122">
        <v>82.181507257479339</v>
      </c>
      <c r="Y161" s="122">
        <v>84.224151076240915</v>
      </c>
      <c r="DA161" s="130" t="s">
        <v>1833</v>
      </c>
    </row>
    <row r="162" spans="1:105" ht="12" customHeight="1" x14ac:dyDescent="0.25">
      <c r="A162" s="97" t="s">
        <v>202</v>
      </c>
      <c r="B162" s="98">
        <v>2.2468144827711622</v>
      </c>
      <c r="C162" s="98">
        <v>2.2174598708341544</v>
      </c>
      <c r="D162" s="98">
        <v>2.4239331175631835</v>
      </c>
      <c r="E162" s="98">
        <v>2.598481538290454</v>
      </c>
      <c r="F162" s="98">
        <v>2.815191516140064</v>
      </c>
      <c r="G162" s="98">
        <v>3.181123282106495</v>
      </c>
      <c r="H162" s="98">
        <v>3.5457032426241128</v>
      </c>
      <c r="I162" s="98">
        <v>3.6099186521417215</v>
      </c>
      <c r="J162" s="98">
        <v>4.0690141251667447</v>
      </c>
      <c r="K162" s="98">
        <v>4.5596409715234678</v>
      </c>
      <c r="L162" s="98">
        <v>4.4795115975607125</v>
      </c>
      <c r="M162" s="98">
        <v>4.5646342799551265</v>
      </c>
      <c r="N162" s="98">
        <v>4.3121918371937475</v>
      </c>
      <c r="O162" s="98">
        <v>4.264305970321149</v>
      </c>
      <c r="P162" s="98">
        <v>5.8453449753519156</v>
      </c>
      <c r="Q162" s="98">
        <v>4.9974649884871685</v>
      </c>
      <c r="R162" s="98">
        <v>6.0593673501198211</v>
      </c>
      <c r="S162" s="98">
        <v>5.870666034971709</v>
      </c>
      <c r="T162" s="98">
        <v>6.3930574916505858</v>
      </c>
      <c r="U162" s="98">
        <v>6.312124859810277</v>
      </c>
      <c r="V162" s="98">
        <v>6.8870870605906909</v>
      </c>
      <c r="W162" s="98">
        <v>5.1730844839369405</v>
      </c>
      <c r="X162" s="98">
        <v>2.6167154555224483</v>
      </c>
      <c r="Y162" s="98">
        <v>2.8894432313592739</v>
      </c>
      <c r="DA162" s="63" t="s">
        <v>1834</v>
      </c>
    </row>
    <row r="163" spans="1:105" ht="12" customHeight="1" x14ac:dyDescent="0.25">
      <c r="A163" s="97" t="s">
        <v>50</v>
      </c>
      <c r="B163" s="98">
        <v>2.1352230197274427</v>
      </c>
      <c r="C163" s="98">
        <v>2.3383042110838437</v>
      </c>
      <c r="D163" s="98">
        <v>2.0350969063744642</v>
      </c>
      <c r="E163" s="98">
        <v>1.8353822348888289</v>
      </c>
      <c r="F163" s="98">
        <v>2.0167699541614033</v>
      </c>
      <c r="G163" s="98">
        <v>1.3436965128772811</v>
      </c>
      <c r="H163" s="98">
        <v>1.5087835756152204</v>
      </c>
      <c r="I163" s="98">
        <v>1.2713016797360475</v>
      </c>
      <c r="J163" s="98">
        <v>0.9403684263482831</v>
      </c>
      <c r="K163" s="98">
        <v>0.30014511373222097</v>
      </c>
      <c r="L163" s="98">
        <v>1.0593902387595446</v>
      </c>
      <c r="M163" s="98">
        <v>1.9247405035217215</v>
      </c>
      <c r="N163" s="98">
        <v>2.7377845665086533</v>
      </c>
      <c r="O163" s="98">
        <v>2.3442238330928022</v>
      </c>
      <c r="P163" s="98">
        <v>3.8350100189679872</v>
      </c>
      <c r="Q163" s="98">
        <v>3.0882642165336183</v>
      </c>
      <c r="R163" s="98">
        <v>2.088544661143978</v>
      </c>
      <c r="S163" s="98">
        <v>2.0898231203919702</v>
      </c>
      <c r="T163" s="98">
        <v>2.650097407608357</v>
      </c>
      <c r="U163" s="98">
        <v>2.4556832320895423</v>
      </c>
      <c r="V163" s="98">
        <v>2.8736197125745551</v>
      </c>
      <c r="W163" s="98">
        <v>2.0027027236426518</v>
      </c>
      <c r="X163" s="98">
        <v>1.4820590754130867</v>
      </c>
      <c r="Y163" s="98">
        <v>1.5402527812922335</v>
      </c>
      <c r="DA163" s="63" t="s">
        <v>1835</v>
      </c>
    </row>
    <row r="164" spans="1:105" ht="12" customHeight="1" x14ac:dyDescent="0.25">
      <c r="A164" s="109" t="s">
        <v>120</v>
      </c>
      <c r="B164" s="33">
        <v>26.030120448472275</v>
      </c>
      <c r="C164" s="33">
        <v>26.496774297121895</v>
      </c>
      <c r="D164" s="33">
        <v>28.337883480419862</v>
      </c>
      <c r="E164" s="33">
        <v>31.303729305786014</v>
      </c>
      <c r="F164" s="33">
        <v>33.390739194145858</v>
      </c>
      <c r="G164" s="33">
        <v>37.505466949178334</v>
      </c>
      <c r="H164" s="33">
        <v>43.532801467307856</v>
      </c>
      <c r="I164" s="33">
        <v>43.269933777323139</v>
      </c>
      <c r="J164" s="33">
        <v>48.164714310787424</v>
      </c>
      <c r="K164" s="33">
        <v>53.682350969734472</v>
      </c>
      <c r="L164" s="33">
        <v>56.586121754880004</v>
      </c>
      <c r="M164" s="33">
        <v>52.665993878099592</v>
      </c>
      <c r="N164" s="33">
        <v>58.9727501983701</v>
      </c>
      <c r="O164" s="33">
        <v>64.177919545437945</v>
      </c>
      <c r="P164" s="33">
        <v>56.962425033321885</v>
      </c>
      <c r="Q164" s="33">
        <v>62.900190782218594</v>
      </c>
      <c r="R164" s="33">
        <v>64.353694753138399</v>
      </c>
      <c r="S164" s="33">
        <v>65.432448916848131</v>
      </c>
      <c r="T164" s="33">
        <v>65.469061454660277</v>
      </c>
      <c r="U164" s="33">
        <v>68.688138044636574</v>
      </c>
      <c r="V164" s="33">
        <v>74.93965698267651</v>
      </c>
      <c r="W164" s="33">
        <v>92.751464846191411</v>
      </c>
      <c r="X164" s="33">
        <v>78.08273272654381</v>
      </c>
      <c r="Y164" s="33">
        <v>79.79445506358941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0.43826178485891792</v>
      </c>
      <c r="C166" s="119">
        <f t="shared" si="32"/>
        <v>0.44521178511756127</v>
      </c>
      <c r="D166" s="119">
        <f t="shared" si="32"/>
        <v>0.45744897384439326</v>
      </c>
      <c r="E166" s="119">
        <f t="shared" si="32"/>
        <v>0.470403530975672</v>
      </c>
      <c r="F166" s="119">
        <f t="shared" si="32"/>
        <v>0.48402320449442882</v>
      </c>
      <c r="G166" s="119">
        <f t="shared" si="32"/>
        <v>0.49914708042665051</v>
      </c>
      <c r="H166" s="119">
        <f t="shared" si="32"/>
        <v>0.51436344946585688</v>
      </c>
      <c r="I166" s="119">
        <f t="shared" si="32"/>
        <v>0.52802196368090382</v>
      </c>
      <c r="J166" s="119">
        <f t="shared" si="32"/>
        <v>0.54068264323457715</v>
      </c>
      <c r="K166" s="119">
        <f t="shared" si="32"/>
        <v>0.55295627106694334</v>
      </c>
      <c r="L166" s="119">
        <f t="shared" si="32"/>
        <v>0.5643619257763457</v>
      </c>
      <c r="M166" s="119">
        <f t="shared" si="32"/>
        <v>0.57767129293999764</v>
      </c>
      <c r="N166" s="119">
        <f t="shared" si="32"/>
        <v>0.59317067490876663</v>
      </c>
      <c r="O166" s="119">
        <f t="shared" si="32"/>
        <v>0.60812447083660115</v>
      </c>
      <c r="P166" s="119">
        <f t="shared" si="32"/>
        <v>0.61320636888667879</v>
      </c>
      <c r="Q166" s="119">
        <f t="shared" si="32"/>
        <v>0.61979600054834394</v>
      </c>
      <c r="R166" s="119">
        <f t="shared" ref="R166:V166" si="33">IF(R142=0,"",R142/R118)</f>
        <v>0.62652224278295943</v>
      </c>
      <c r="S166" s="119">
        <f t="shared" si="33"/>
        <v>0.6352355144188282</v>
      </c>
      <c r="T166" s="119">
        <f t="shared" si="33"/>
        <v>0.64655887046421101</v>
      </c>
      <c r="U166" s="119">
        <f t="shared" si="33"/>
        <v>0.65866017299807822</v>
      </c>
      <c r="V166" s="119">
        <f t="shared" si="33"/>
        <v>0.668973305236227</v>
      </c>
      <c r="W166" s="119">
        <f t="shared" ref="W166:Y166" si="34">IF(W142=0,"",W142/W118)</f>
        <v>0.6791483876335721</v>
      </c>
      <c r="X166" s="119">
        <f t="shared" si="34"/>
        <v>0.68700981531801275</v>
      </c>
      <c r="Y166" s="119">
        <f t="shared" si="34"/>
        <v>0.69707005000635247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0.41420568808596164</v>
      </c>
      <c r="C167" s="124">
        <f t="shared" si="35"/>
        <v>0.42260350755990117</v>
      </c>
      <c r="D167" s="124">
        <f t="shared" si="35"/>
        <v>0.43528327782167237</v>
      </c>
      <c r="E167" s="124">
        <f t="shared" si="35"/>
        <v>0.44796243241729228</v>
      </c>
      <c r="F167" s="124">
        <f t="shared" si="35"/>
        <v>0.46230535321139299</v>
      </c>
      <c r="G167" s="124">
        <f t="shared" si="35"/>
        <v>0.47744621775970919</v>
      </c>
      <c r="H167" s="124">
        <f t="shared" si="35"/>
        <v>0.49247884622945404</v>
      </c>
      <c r="I167" s="124">
        <f t="shared" si="35"/>
        <v>0.50817720895818452</v>
      </c>
      <c r="J167" s="124">
        <f t="shared" si="35"/>
        <v>0.52198641293187364</v>
      </c>
      <c r="K167" s="124">
        <f t="shared" si="35"/>
        <v>0.53544990544171733</v>
      </c>
      <c r="L167" s="124">
        <f t="shared" si="35"/>
        <v>0.54786074775084082</v>
      </c>
      <c r="M167" s="124">
        <f t="shared" si="35"/>
        <v>0.56346582842069715</v>
      </c>
      <c r="N167" s="124">
        <f t="shared" si="35"/>
        <v>0.57978999656589891</v>
      </c>
      <c r="O167" s="124">
        <f t="shared" si="35"/>
        <v>0.59534932556881059</v>
      </c>
      <c r="P167" s="124">
        <f t="shared" si="35"/>
        <v>0.60098136151426929</v>
      </c>
      <c r="Q167" s="124">
        <f t="shared" si="35"/>
        <v>0.6060686364758936</v>
      </c>
      <c r="R167" s="124">
        <f t="shared" ref="R167:V167" si="36">IF(R143=0,"",R143/R119)</f>
        <v>0.61226070444387415</v>
      </c>
      <c r="S167" s="124">
        <f t="shared" si="36"/>
        <v>0.62055156362277941</v>
      </c>
      <c r="T167" s="124">
        <f t="shared" si="36"/>
        <v>0.6315273150971088</v>
      </c>
      <c r="U167" s="124">
        <f t="shared" si="36"/>
        <v>0.64352573327002127</v>
      </c>
      <c r="V167" s="124">
        <f t="shared" si="36"/>
        <v>0.6531914026967196</v>
      </c>
      <c r="W167" s="124">
        <f t="shared" ref="W167:Y167" si="37">IF(W143=0,"",W143/W119)</f>
        <v>0.66282698657760519</v>
      </c>
      <c r="X167" s="124">
        <f t="shared" si="37"/>
        <v>0.67065507528612034</v>
      </c>
      <c r="Y167" s="124">
        <f t="shared" si="37"/>
        <v>0.67943121586077093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0.4121148151401744</v>
      </c>
      <c r="C168" s="111">
        <f t="shared" si="38"/>
        <v>0.42052410050359934</v>
      </c>
      <c r="D168" s="111">
        <f t="shared" si="38"/>
        <v>0.4332578715146691</v>
      </c>
      <c r="E168" s="111">
        <f t="shared" si="38"/>
        <v>0.4459460920684496</v>
      </c>
      <c r="F168" s="111">
        <f t="shared" si="38"/>
        <v>0.46032286973521269</v>
      </c>
      <c r="G168" s="111">
        <f t="shared" si="38"/>
        <v>0.4754940098522733</v>
      </c>
      <c r="H168" s="111">
        <f t="shared" si="38"/>
        <v>0.49053663436843137</v>
      </c>
      <c r="I168" s="111">
        <f t="shared" si="38"/>
        <v>0.50631587749088436</v>
      </c>
      <c r="J168" s="111">
        <f t="shared" si="38"/>
        <v>0.52015076863944731</v>
      </c>
      <c r="K168" s="111">
        <f t="shared" si="38"/>
        <v>0.53363273171187775</v>
      </c>
      <c r="L168" s="111">
        <f t="shared" si="38"/>
        <v>0.54602009953764774</v>
      </c>
      <c r="M168" s="111">
        <f t="shared" si="38"/>
        <v>0.56174030173114387</v>
      </c>
      <c r="N168" s="111">
        <f t="shared" si="38"/>
        <v>0.57806605839347258</v>
      </c>
      <c r="O168" s="111">
        <f t="shared" si="38"/>
        <v>0.5936478656355535</v>
      </c>
      <c r="P168" s="111">
        <f t="shared" si="38"/>
        <v>0.59936057935136355</v>
      </c>
      <c r="Q168" s="111">
        <f t="shared" si="38"/>
        <v>0.60443680615308981</v>
      </c>
      <c r="R168" s="111">
        <f t="shared" ref="R168:V168" si="39">IF(R144=0,"",R144/R120)</f>
        <v>0.61062635285965872</v>
      </c>
      <c r="S168" s="111">
        <f t="shared" si="39"/>
        <v>0.61892648973663644</v>
      </c>
      <c r="T168" s="111">
        <f t="shared" si="39"/>
        <v>0.62993617815938718</v>
      </c>
      <c r="U168" s="111">
        <f t="shared" si="39"/>
        <v>0.64194969227603016</v>
      </c>
      <c r="V168" s="111">
        <f t="shared" si="39"/>
        <v>0.65162886748075155</v>
      </c>
      <c r="W168" s="111">
        <f t="shared" ref="W168:Y168" si="40">IF(W144=0,"",W144/W120)</f>
        <v>0.66129497703465578</v>
      </c>
      <c r="X168" s="111">
        <f t="shared" si="40"/>
        <v>0.6691643000840608</v>
      </c>
      <c r="Y168" s="111">
        <f t="shared" si="40"/>
        <v>0.67798150880333552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1.7099596967558575</v>
      </c>
      <c r="C170" s="124">
        <f t="shared" si="44"/>
        <v>1.7465378851811191</v>
      </c>
      <c r="D170" s="124">
        <f t="shared" si="44"/>
        <v>1.8198846093099119</v>
      </c>
      <c r="E170" s="124">
        <f t="shared" si="44"/>
        <v>1.9761807573125385</v>
      </c>
      <c r="F170" s="124">
        <f t="shared" si="44"/>
        <v>2.1731440563969904</v>
      </c>
      <c r="G170" s="124">
        <f t="shared" si="44"/>
        <v>2.3527675769378824</v>
      </c>
      <c r="H170" s="124">
        <f t="shared" si="44"/>
        <v>2.507401811205499</v>
      </c>
      <c r="I170" s="124">
        <f t="shared" si="44"/>
        <v>2.5935384102219614</v>
      </c>
      <c r="J170" s="124">
        <f t="shared" si="44"/>
        <v>2.6519109319505225</v>
      </c>
      <c r="K170" s="124">
        <f t="shared" si="44"/>
        <v>2.7265182026553667</v>
      </c>
      <c r="L170" s="124">
        <f t="shared" si="44"/>
        <v>2.8082065066272066</v>
      </c>
      <c r="M170" s="124">
        <f t="shared" si="44"/>
        <v>2.9103135730510763</v>
      </c>
      <c r="N170" s="124">
        <f t="shared" si="44"/>
        <v>3.030281019032965</v>
      </c>
      <c r="O170" s="124">
        <f t="shared" si="44"/>
        <v>3.1800831277704247</v>
      </c>
      <c r="P170" s="124">
        <f t="shared" si="44"/>
        <v>3.3282390430291482</v>
      </c>
      <c r="Q170" s="124">
        <f t="shared" si="44"/>
        <v>3.4656092069131041</v>
      </c>
      <c r="R170" s="124">
        <f t="shared" ref="R170:V170" si="45">IF(R146=0,"",R146/R122)</f>
        <v>3.5798091462623951</v>
      </c>
      <c r="S170" s="124">
        <f t="shared" si="45"/>
        <v>3.6629907801749431</v>
      </c>
      <c r="T170" s="124">
        <f t="shared" si="45"/>
        <v>3.7247698124617394</v>
      </c>
      <c r="U170" s="124">
        <f t="shared" si="45"/>
        <v>3.7669872694900524</v>
      </c>
      <c r="V170" s="124">
        <f t="shared" si="45"/>
        <v>3.7927337134669181</v>
      </c>
      <c r="W170" s="124">
        <f t="shared" ref="W170:Y170" si="46">IF(W146=0,"",W146/W122)</f>
        <v>3.8129090811888169</v>
      </c>
      <c r="X170" s="124">
        <f t="shared" si="46"/>
        <v>3.8261708785509034</v>
      </c>
      <c r="Y170" s="124">
        <f t="shared" si="46"/>
        <v>3.8390817854011421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1.7099596967558575</v>
      </c>
      <c r="C171" s="111">
        <f t="shared" si="47"/>
        <v>1.7465378851811191</v>
      </c>
      <c r="D171" s="111">
        <f t="shared" si="47"/>
        <v>1.8198846093099119</v>
      </c>
      <c r="E171" s="111">
        <f t="shared" si="47"/>
        <v>1.9761807573125385</v>
      </c>
      <c r="F171" s="111">
        <f t="shared" si="47"/>
        <v>2.1731440563969904</v>
      </c>
      <c r="G171" s="111">
        <f t="shared" si="47"/>
        <v>2.3527675769378824</v>
      </c>
      <c r="H171" s="111">
        <f t="shared" si="47"/>
        <v>2.507401811205499</v>
      </c>
      <c r="I171" s="111">
        <f t="shared" si="47"/>
        <v>2.5935384102219614</v>
      </c>
      <c r="J171" s="111">
        <f t="shared" si="47"/>
        <v>2.6519109319505225</v>
      </c>
      <c r="K171" s="111">
        <f t="shared" si="47"/>
        <v>2.7265182026553667</v>
      </c>
      <c r="L171" s="111">
        <f t="shared" si="47"/>
        <v>2.8082065066272066</v>
      </c>
      <c r="M171" s="111">
        <f t="shared" si="47"/>
        <v>2.9103135730510763</v>
      </c>
      <c r="N171" s="111">
        <f t="shared" si="47"/>
        <v>3.030281019032965</v>
      </c>
      <c r="O171" s="111">
        <f t="shared" si="47"/>
        <v>3.1800831277704247</v>
      </c>
      <c r="P171" s="111">
        <f t="shared" si="47"/>
        <v>3.3282390430291482</v>
      </c>
      <c r="Q171" s="111">
        <f t="shared" si="47"/>
        <v>3.4656092069131041</v>
      </c>
      <c r="R171" s="111">
        <f t="shared" ref="R171:V171" si="48">IF(R147=0,"",R147/R123)</f>
        <v>3.5798091462623951</v>
      </c>
      <c r="S171" s="111">
        <f t="shared" si="48"/>
        <v>3.6629907801749431</v>
      </c>
      <c r="T171" s="111">
        <f t="shared" si="48"/>
        <v>3.7247698124617394</v>
      </c>
      <c r="U171" s="111">
        <f t="shared" si="48"/>
        <v>3.7669872694900524</v>
      </c>
      <c r="V171" s="111">
        <f t="shared" si="48"/>
        <v>3.7927337134669181</v>
      </c>
      <c r="W171" s="111">
        <f t="shared" ref="W171:Y171" si="49">IF(W147=0,"",W147/W123)</f>
        <v>3.8129090811888169</v>
      </c>
      <c r="X171" s="111">
        <f t="shared" si="49"/>
        <v>3.8261708785509034</v>
      </c>
      <c r="Y171" s="111">
        <f t="shared" si="49"/>
        <v>3.8390817854011421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0.53968823835386337</v>
      </c>
      <c r="C172" s="124">
        <f t="shared" si="50"/>
        <v>0.54538837996855105</v>
      </c>
      <c r="D172" s="124">
        <f t="shared" si="50"/>
        <v>0.5516804834780451</v>
      </c>
      <c r="E172" s="124">
        <f t="shared" si="50"/>
        <v>0.56134294752585523</v>
      </c>
      <c r="F172" s="124">
        <f t="shared" si="50"/>
        <v>0.56936888589563051</v>
      </c>
      <c r="G172" s="124">
        <f t="shared" si="50"/>
        <v>0.57652959906069634</v>
      </c>
      <c r="H172" s="124">
        <f t="shared" si="50"/>
        <v>0.5864708914009793</v>
      </c>
      <c r="I172" s="124">
        <f t="shared" si="50"/>
        <v>0.59321851349764065</v>
      </c>
      <c r="J172" s="124">
        <f t="shared" si="50"/>
        <v>0.60081159633076775</v>
      </c>
      <c r="K172" s="124">
        <f t="shared" si="50"/>
        <v>0.6087426488799571</v>
      </c>
      <c r="L172" s="124">
        <f t="shared" si="50"/>
        <v>0.61742524374007257</v>
      </c>
      <c r="M172" s="124">
        <f t="shared" si="50"/>
        <v>0.62731936885961337</v>
      </c>
      <c r="N172" s="124">
        <f t="shared" si="50"/>
        <v>0.63801966537266908</v>
      </c>
      <c r="O172" s="124">
        <f t="shared" si="50"/>
        <v>0.64886511506269096</v>
      </c>
      <c r="P172" s="124">
        <f t="shared" si="50"/>
        <v>0.65658419514941357</v>
      </c>
      <c r="Q172" s="124">
        <f t="shared" si="50"/>
        <v>0.66498692903226242</v>
      </c>
      <c r="R172" s="124">
        <f t="shared" ref="R172:V172" si="51">IF(R148=0,"",R148/R124)</f>
        <v>0.67415484031580086</v>
      </c>
      <c r="S172" s="124">
        <f t="shared" si="51"/>
        <v>0.685004216882247</v>
      </c>
      <c r="T172" s="124">
        <f t="shared" si="51"/>
        <v>0.69881553605070224</v>
      </c>
      <c r="U172" s="124">
        <f t="shared" si="51"/>
        <v>0.71406266892618764</v>
      </c>
      <c r="V172" s="124">
        <f t="shared" si="51"/>
        <v>0.72689063892035077</v>
      </c>
      <c r="W172" s="124">
        <f t="shared" ref="W172:Y172" si="52">IF(W148=0,"",W148/W124)</f>
        <v>0.7402807854589144</v>
      </c>
      <c r="X172" s="124">
        <f t="shared" si="52"/>
        <v>0.75010745147397861</v>
      </c>
      <c r="Y172" s="124">
        <f t="shared" si="52"/>
        <v>0.76164196298654685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0.42524703987204387</v>
      </c>
      <c r="C173" s="111">
        <f t="shared" si="53"/>
        <v>0.43393095801932458</v>
      </c>
      <c r="D173" s="111">
        <f t="shared" si="53"/>
        <v>0.44741324945382882</v>
      </c>
      <c r="E173" s="111">
        <f t="shared" si="53"/>
        <v>0.46107870217131225</v>
      </c>
      <c r="F173" s="111">
        <f t="shared" si="53"/>
        <v>0.47678266325940488</v>
      </c>
      <c r="G173" s="111">
        <f t="shared" si="53"/>
        <v>0.49351390256236416</v>
      </c>
      <c r="H173" s="111">
        <f t="shared" si="53"/>
        <v>0.51026290355334036</v>
      </c>
      <c r="I173" s="111">
        <f t="shared" si="53"/>
        <v>0.52801262066998755</v>
      </c>
      <c r="J173" s="111">
        <f t="shared" si="53"/>
        <v>0.54926315316459962</v>
      </c>
      <c r="K173" s="111">
        <f t="shared" si="53"/>
        <v>0.56765541972788036</v>
      </c>
      <c r="L173" s="111">
        <f t="shared" si="53"/>
        <v>0.58589542457610244</v>
      </c>
      <c r="M173" s="111">
        <f t="shared" si="53"/>
        <v>0.60860869331453038</v>
      </c>
      <c r="N173" s="111">
        <f t="shared" si="53"/>
        <v>0.63354478262253544</v>
      </c>
      <c r="O173" s="111">
        <f t="shared" si="53"/>
        <v>0.65368170271726189</v>
      </c>
      <c r="P173" s="111">
        <f t="shared" si="53"/>
        <v>0.66040344463688128</v>
      </c>
      <c r="Q173" s="111">
        <f t="shared" si="53"/>
        <v>0.6662799161824059</v>
      </c>
      <c r="R173" s="111">
        <f t="shared" ref="R173:V173" si="54">IF(R149=0,"",R149/R125)</f>
        <v>0.67535401796017636</v>
      </c>
      <c r="S173" s="111">
        <f t="shared" si="54"/>
        <v>0.68712633186995431</v>
      </c>
      <c r="T173" s="111">
        <f t="shared" si="54"/>
        <v>0.69969495540338078</v>
      </c>
      <c r="U173" s="111">
        <f t="shared" si="54"/>
        <v>0.71163998973949072</v>
      </c>
      <c r="V173" s="111">
        <f t="shared" si="54"/>
        <v>0.7232155145979795</v>
      </c>
      <c r="W173" s="111">
        <f t="shared" ref="W173:Y173" si="55">IF(W149=0,"",W149/W125)</f>
        <v>0.73647290434478063</v>
      </c>
      <c r="X173" s="111">
        <f t="shared" si="55"/>
        <v>0.7481826130065965</v>
      </c>
      <c r="Y173" s="111">
        <f t="shared" si="55"/>
        <v>0.75986864186946423</v>
      </c>
      <c r="DA173" s="63" t="s">
        <v>1989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>
        <f t="shared" si="56"/>
        <v>0.72832277727993111</v>
      </c>
      <c r="F174" s="111">
        <f t="shared" si="56"/>
        <v>0.72860754696739027</v>
      </c>
      <c r="G174" s="111">
        <f t="shared" si="56"/>
        <v>0.73899319732583013</v>
      </c>
      <c r="H174" s="111">
        <f t="shared" si="56"/>
        <v>0.73526556147419997</v>
      </c>
      <c r="I174" s="111">
        <f t="shared" si="56"/>
        <v>0.7485021544280962</v>
      </c>
      <c r="J174" s="111">
        <f t="shared" si="56"/>
        <v>0.7603259788759561</v>
      </c>
      <c r="K174" s="111">
        <f t="shared" si="56"/>
        <v>0.76752857252897932</v>
      </c>
      <c r="L174" s="111">
        <f t="shared" si="56"/>
        <v>0.77963156974686998</v>
      </c>
      <c r="M174" s="111">
        <f t="shared" si="56"/>
        <v>0.80763594975004094</v>
      </c>
      <c r="N174" s="111">
        <f t="shared" si="56"/>
        <v>0.81805564167002354</v>
      </c>
      <c r="O174" s="111">
        <f t="shared" si="56"/>
        <v>0.8267204502733716</v>
      </c>
      <c r="P174" s="111">
        <f t="shared" si="56"/>
        <v>0.82299155889837428</v>
      </c>
      <c r="Q174" s="111">
        <f t="shared" si="56"/>
        <v>0.8324323037629795</v>
      </c>
      <c r="R174" s="111">
        <f t="shared" ref="R174:V174" si="57">IF(R150=0,"",R150/R126)</f>
        <v>0.84180412351397083</v>
      </c>
      <c r="S174" s="111">
        <f t="shared" si="57"/>
        <v>0.84341011966496249</v>
      </c>
      <c r="T174" s="111">
        <f t="shared" si="57"/>
        <v>0.84877641818982474</v>
      </c>
      <c r="U174" s="111">
        <f t="shared" si="57"/>
        <v>0.85571431832018485</v>
      </c>
      <c r="V174" s="111">
        <f t="shared" si="57"/>
        <v>0.85311021192477865</v>
      </c>
      <c r="W174" s="111">
        <f t="shared" ref="W174:Y174" si="58">IF(W150=0,"",W150/W126)</f>
        <v>0.87759287320944823</v>
      </c>
      <c r="X174" s="111">
        <f t="shared" si="58"/>
        <v>0.87823156600804275</v>
      </c>
      <c r="Y174" s="111">
        <f t="shared" si="58"/>
        <v>0.89933887345176633</v>
      </c>
      <c r="DA174" s="63" t="s">
        <v>1990</v>
      </c>
    </row>
    <row r="175" spans="1:105" ht="12" customHeight="1" x14ac:dyDescent="0.25">
      <c r="A175" s="100" t="s">
        <v>199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>
        <f t="shared" si="59"/>
        <v>0.56693313641825971</v>
      </c>
      <c r="F175" s="112">
        <f t="shared" si="59"/>
        <v>0.56903366443731507</v>
      </c>
      <c r="G175" s="112">
        <f t="shared" si="59"/>
        <v>0.5736517747322688</v>
      </c>
      <c r="H175" s="112">
        <f t="shared" si="59"/>
        <v>0.57977188698075521</v>
      </c>
      <c r="I175" s="112">
        <f t="shared" si="59"/>
        <v>0.59281130815837635</v>
      </c>
      <c r="J175" s="112">
        <f t="shared" si="59"/>
        <v>0.60363529478348199</v>
      </c>
      <c r="K175" s="112">
        <f t="shared" si="59"/>
        <v>0.61695804735471593</v>
      </c>
      <c r="L175" s="112">
        <f t="shared" si="59"/>
        <v>0.62778954105700868</v>
      </c>
      <c r="M175" s="112">
        <f t="shared" si="59"/>
        <v>0.64184231199923891</v>
      </c>
      <c r="N175" s="112">
        <f t="shared" si="59"/>
        <v>0.65130167297066066</v>
      </c>
      <c r="O175" s="112">
        <f t="shared" si="59"/>
        <v>0.65896250904946441</v>
      </c>
      <c r="P175" s="112">
        <f t="shared" si="59"/>
        <v>0.66794803478590781</v>
      </c>
      <c r="Q175" s="112">
        <f t="shared" si="59"/>
        <v>0.66819423938850087</v>
      </c>
      <c r="R175" s="112">
        <f t="shared" ref="R175:V175" si="60">IF(R151=0,"",R151/R127)</f>
        <v>0.67691854210791502</v>
      </c>
      <c r="S175" s="112">
        <f t="shared" si="60"/>
        <v>0.68666494732685313</v>
      </c>
      <c r="T175" s="112">
        <f t="shared" si="60"/>
        <v>0.70050173180944031</v>
      </c>
      <c r="U175" s="112">
        <f t="shared" si="60"/>
        <v>0.71154268031829426</v>
      </c>
      <c r="V175" s="112">
        <f t="shared" si="60"/>
        <v>0.71916443610762315</v>
      </c>
      <c r="W175" s="112">
        <f t="shared" ref="W175:Y175" si="61">IF(W151=0,"",W151/W127)</f>
        <v>0.73853582414588326</v>
      </c>
      <c r="X175" s="112">
        <f t="shared" si="61"/>
        <v>0.75256317021548047</v>
      </c>
      <c r="Y175" s="112">
        <f t="shared" si="61"/>
        <v>0.76870499878900311</v>
      </c>
      <c r="DA175" s="131" t="s">
        <v>1991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 t="str">
        <f t="shared" ref="B177:Q177" si="65">IF(B153=0,"",B153/B129)</f>
        <v/>
      </c>
      <c r="C177" s="112" t="str">
        <f t="shared" si="65"/>
        <v/>
      </c>
      <c r="D177" s="112" t="str">
        <f t="shared" si="65"/>
        <v/>
      </c>
      <c r="E177" s="112" t="str">
        <f t="shared" si="65"/>
        <v/>
      </c>
      <c r="F177" s="112" t="str">
        <f t="shared" si="65"/>
        <v/>
      </c>
      <c r="G177" s="112" t="str">
        <f t="shared" si="65"/>
        <v/>
      </c>
      <c r="H177" s="112" t="str">
        <f t="shared" si="65"/>
        <v/>
      </c>
      <c r="I177" s="112" t="str">
        <f t="shared" si="65"/>
        <v/>
      </c>
      <c r="J177" s="112" t="str">
        <f t="shared" si="65"/>
        <v/>
      </c>
      <c r="K177" s="112" t="str">
        <f t="shared" si="65"/>
        <v/>
      </c>
      <c r="L177" s="112" t="str">
        <f t="shared" si="65"/>
        <v/>
      </c>
      <c r="M177" s="112" t="str">
        <f t="shared" si="65"/>
        <v/>
      </c>
      <c r="N177" s="112" t="str">
        <f t="shared" si="65"/>
        <v/>
      </c>
      <c r="O177" s="112" t="str">
        <f t="shared" si="65"/>
        <v/>
      </c>
      <c r="P177" s="112" t="str">
        <f t="shared" si="65"/>
        <v/>
      </c>
      <c r="Q177" s="112" t="str">
        <f t="shared" si="65"/>
        <v/>
      </c>
      <c r="R177" s="112" t="str">
        <f t="shared" ref="R177:V177" si="66">IF(R153=0,"",R153/R129)</f>
        <v/>
      </c>
      <c r="S177" s="112" t="str">
        <f t="shared" si="66"/>
        <v/>
      </c>
      <c r="T177" s="112" t="str">
        <f t="shared" si="66"/>
        <v/>
      </c>
      <c r="U177" s="112" t="str">
        <f t="shared" si="66"/>
        <v/>
      </c>
      <c r="V177" s="112" t="str">
        <f t="shared" si="66"/>
        <v/>
      </c>
      <c r="W177" s="112" t="str">
        <f t="shared" ref="W177:Y177" si="67">IF(W153=0,"",W153/W129)</f>
        <v/>
      </c>
      <c r="X177" s="112" t="str">
        <f t="shared" si="67"/>
        <v/>
      </c>
      <c r="Y177" s="112" t="str">
        <f t="shared" si="67"/>
        <v/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 t="str">
        <f t="shared" si="68"/>
        <v/>
      </c>
      <c r="P178" s="113" t="str">
        <f t="shared" si="68"/>
        <v/>
      </c>
      <c r="Q178" s="113" t="str">
        <f t="shared" si="68"/>
        <v/>
      </c>
      <c r="R178" s="113" t="str">
        <f t="shared" ref="R178:V178" si="69">IF(R154=0,"",R154/R130)</f>
        <v/>
      </c>
      <c r="S178" s="113" t="str">
        <f t="shared" si="69"/>
        <v/>
      </c>
      <c r="T178" s="113" t="str">
        <f t="shared" si="69"/>
        <v/>
      </c>
      <c r="U178" s="113" t="str">
        <f t="shared" si="69"/>
        <v/>
      </c>
      <c r="V178" s="113" t="str">
        <f t="shared" si="69"/>
        <v/>
      </c>
      <c r="W178" s="113" t="str">
        <f t="shared" ref="W178:Y178" si="70">IF(W154=0,"",W154/W130)</f>
        <v/>
      </c>
      <c r="X178" s="113" t="str">
        <f t="shared" si="70"/>
        <v/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 t="str">
        <f t="shared" si="71"/>
        <v/>
      </c>
      <c r="P179" s="111" t="str">
        <f t="shared" si="71"/>
        <v/>
      </c>
      <c r="Q179" s="111" t="str">
        <f t="shared" si="71"/>
        <v/>
      </c>
      <c r="R179" s="111" t="str">
        <f t="shared" ref="R179:V179" si="72">IF(R155=0,"",R155/R131)</f>
        <v/>
      </c>
      <c r="S179" s="111" t="str">
        <f t="shared" si="72"/>
        <v/>
      </c>
      <c r="T179" s="111" t="str">
        <f t="shared" si="72"/>
        <v/>
      </c>
      <c r="U179" s="111" t="str">
        <f t="shared" si="72"/>
        <v/>
      </c>
      <c r="V179" s="111" t="str">
        <f t="shared" si="72"/>
        <v/>
      </c>
      <c r="W179" s="111" t="str">
        <f t="shared" ref="W179:Y179" si="73">IF(W155=0,"",W155/W131)</f>
        <v/>
      </c>
      <c r="X179" s="111" t="str">
        <f t="shared" si="73"/>
        <v/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 t="str">
        <f t="shared" si="74"/>
        <v/>
      </c>
      <c r="P180" s="111" t="str">
        <f t="shared" si="74"/>
        <v/>
      </c>
      <c r="Q180" s="111" t="str">
        <f t="shared" si="74"/>
        <v/>
      </c>
      <c r="R180" s="111" t="str">
        <f t="shared" ref="R180:V180" si="75">IF(R156=0,"",R156/R132)</f>
        <v/>
      </c>
      <c r="S180" s="111" t="str">
        <f t="shared" si="75"/>
        <v/>
      </c>
      <c r="T180" s="111" t="str">
        <f t="shared" si="75"/>
        <v/>
      </c>
      <c r="U180" s="111" t="str">
        <f t="shared" si="75"/>
        <v/>
      </c>
      <c r="V180" s="111" t="str">
        <f t="shared" si="75"/>
        <v/>
      </c>
      <c r="W180" s="111" t="str">
        <f t="shared" ref="W180:Y180" si="76">IF(W156=0,"",W156/W132)</f>
        <v/>
      </c>
      <c r="X180" s="111" t="str">
        <f t="shared" si="76"/>
        <v/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0.58825881131731028</v>
      </c>
      <c r="C181" s="112">
        <f t="shared" si="77"/>
        <v>0.59132909816944934</v>
      </c>
      <c r="D181" s="112">
        <f t="shared" si="77"/>
        <v>0.59513317343112926</v>
      </c>
      <c r="E181" s="112">
        <f t="shared" si="77"/>
        <v>0.59860054370447202</v>
      </c>
      <c r="F181" s="112">
        <f t="shared" si="77"/>
        <v>0.60251549889222611</v>
      </c>
      <c r="G181" s="112">
        <f t="shared" si="77"/>
        <v>0.60644688026043037</v>
      </c>
      <c r="H181" s="112">
        <f t="shared" si="77"/>
        <v>0.61034903434434795</v>
      </c>
      <c r="I181" s="112">
        <f t="shared" si="77"/>
        <v>0.61253736913942347</v>
      </c>
      <c r="J181" s="112">
        <f t="shared" si="77"/>
        <v>0.61381700000303574</v>
      </c>
      <c r="K181" s="112">
        <f t="shared" si="77"/>
        <v>0.61565487579580813</v>
      </c>
      <c r="L181" s="112">
        <f t="shared" si="77"/>
        <v>0.61763817488216621</v>
      </c>
      <c r="M181" s="112">
        <f t="shared" si="77"/>
        <v>0.62063721540713446</v>
      </c>
      <c r="N181" s="112">
        <f t="shared" si="77"/>
        <v>0.62514897317022933</v>
      </c>
      <c r="O181" s="112">
        <f t="shared" si="77"/>
        <v>0.63225241531305176</v>
      </c>
      <c r="P181" s="112">
        <f t="shared" si="77"/>
        <v>0.63994796372101204</v>
      </c>
      <c r="Q181" s="112">
        <f t="shared" si="77"/>
        <v>0.64873459592130467</v>
      </c>
      <c r="R181" s="112">
        <f t="shared" ref="R181:V181" si="78">IF(R157=0,"",R157/R133)</f>
        <v>0.65758887223228812</v>
      </c>
      <c r="S181" s="112">
        <f t="shared" si="78"/>
        <v>0.66833684003593119</v>
      </c>
      <c r="T181" s="112">
        <f t="shared" si="78"/>
        <v>0.68276984504631988</v>
      </c>
      <c r="U181" s="112">
        <f t="shared" si="78"/>
        <v>0.70047933119440986</v>
      </c>
      <c r="V181" s="112">
        <f t="shared" si="78"/>
        <v>0.71514274900478603</v>
      </c>
      <c r="W181" s="112">
        <f t="shared" ref="W181:Y181" si="79">IF(W157=0,"",W157/W133)</f>
        <v>0.72811108335847241</v>
      </c>
      <c r="X181" s="112">
        <f t="shared" si="79"/>
        <v>0.73645067878470238</v>
      </c>
      <c r="Y181" s="112">
        <f t="shared" si="79"/>
        <v>0.74620535164963464</v>
      </c>
      <c r="DA181" s="131" t="s">
        <v>1997</v>
      </c>
    </row>
    <row r="182" spans="1:105" ht="12" customHeight="1" x14ac:dyDescent="0.25">
      <c r="A182" s="107" t="s">
        <v>121</v>
      </c>
      <c r="B182" s="113" t="str">
        <f t="shared" ref="B182:Q182" si="80">IF(B158=0,"",B158/B134)</f>
        <v/>
      </c>
      <c r="C182" s="113" t="str">
        <f t="shared" si="80"/>
        <v/>
      </c>
      <c r="D182" s="113" t="str">
        <f t="shared" si="80"/>
        <v/>
      </c>
      <c r="E182" s="113">
        <f t="shared" si="80"/>
        <v>0.76193776019779524</v>
      </c>
      <c r="F182" s="113">
        <f t="shared" si="80"/>
        <v>0.76079430518287006</v>
      </c>
      <c r="G182" s="113">
        <f t="shared" si="80"/>
        <v>0.76733591267428414</v>
      </c>
      <c r="H182" s="113">
        <f t="shared" si="80"/>
        <v>0.76012334752713639</v>
      </c>
      <c r="I182" s="113">
        <f t="shared" si="80"/>
        <v>0.76433421810232027</v>
      </c>
      <c r="J182" s="113">
        <f t="shared" si="80"/>
        <v>0.76901682507349178</v>
      </c>
      <c r="K182" s="113">
        <f t="shared" si="80"/>
        <v>0.76800582182893862</v>
      </c>
      <c r="L182" s="113">
        <f t="shared" si="80"/>
        <v>0.77389509264020795</v>
      </c>
      <c r="M182" s="113">
        <f t="shared" si="80"/>
        <v>0.79514758618867798</v>
      </c>
      <c r="N182" s="113">
        <f t="shared" si="80"/>
        <v>0.80179593237105962</v>
      </c>
      <c r="O182" s="113">
        <f t="shared" si="80"/>
        <v>0.80935052067847824</v>
      </c>
      <c r="P182" s="113">
        <f t="shared" si="80"/>
        <v>0.80429404359517487</v>
      </c>
      <c r="Q182" s="113">
        <f t="shared" si="80"/>
        <v>0.81918401673004293</v>
      </c>
      <c r="R182" s="113">
        <f t="shared" ref="R182:V182" si="81">IF(R158=0,"",R158/R134)</f>
        <v>0.82916407377322376</v>
      </c>
      <c r="S182" s="113">
        <f t="shared" si="81"/>
        <v>0.83222770104671262</v>
      </c>
      <c r="T182" s="113">
        <f t="shared" si="81"/>
        <v>0.83972699832365483</v>
      </c>
      <c r="U182" s="113">
        <f t="shared" si="81"/>
        <v>0.85047989925467404</v>
      </c>
      <c r="V182" s="113">
        <f t="shared" si="81"/>
        <v>0.85082944575275465</v>
      </c>
      <c r="W182" s="113">
        <f t="shared" ref="W182:Y182" si="82">IF(W158=0,"",W158/W134)</f>
        <v>0.87163766397841747</v>
      </c>
      <c r="X182" s="113">
        <f t="shared" si="82"/>
        <v>0.87017596413638343</v>
      </c>
      <c r="Y182" s="113">
        <f t="shared" si="82"/>
        <v>0.88960988856524759</v>
      </c>
      <c r="DA182" s="132" t="s">
        <v>1998</v>
      </c>
    </row>
    <row r="183" spans="1:105" ht="12" customHeight="1" x14ac:dyDescent="0.25">
      <c r="A183" s="108" t="s">
        <v>53</v>
      </c>
      <c r="B183" s="111" t="str">
        <f t="shared" ref="B183:Q183" si="83">IF(B159=0,"",B159/B135)</f>
        <v/>
      </c>
      <c r="C183" s="111" t="str">
        <f t="shared" si="83"/>
        <v/>
      </c>
      <c r="D183" s="111" t="str">
        <f t="shared" si="83"/>
        <v/>
      </c>
      <c r="E183" s="111">
        <f t="shared" si="83"/>
        <v>0.60982254969743754</v>
      </c>
      <c r="F183" s="111">
        <f t="shared" si="83"/>
        <v>0.61002787885229193</v>
      </c>
      <c r="G183" s="111">
        <f t="shared" si="83"/>
        <v>0.610470986251056</v>
      </c>
      <c r="H183" s="111">
        <f t="shared" si="83"/>
        <v>0.61155283590290332</v>
      </c>
      <c r="I183" s="111">
        <f t="shared" si="83"/>
        <v>0.61336673075624137</v>
      </c>
      <c r="J183" s="111">
        <f t="shared" si="83"/>
        <v>0.61509692247578795</v>
      </c>
      <c r="K183" s="111">
        <f t="shared" si="83"/>
        <v>0.61758522964461049</v>
      </c>
      <c r="L183" s="111">
        <f t="shared" si="83"/>
        <v>0.62010058695513348</v>
      </c>
      <c r="M183" s="111">
        <f t="shared" si="83"/>
        <v>0.62367302530230861</v>
      </c>
      <c r="N183" s="111">
        <f t="shared" si="83"/>
        <v>0.62698139880709147</v>
      </c>
      <c r="O183" s="111">
        <f t="shared" si="83"/>
        <v>0.6322558966295333</v>
      </c>
      <c r="P183" s="111">
        <f t="shared" si="83"/>
        <v>0.63997787996303657</v>
      </c>
      <c r="Q183" s="111">
        <f t="shared" si="83"/>
        <v>0.64754172086312922</v>
      </c>
      <c r="R183" s="111">
        <f t="shared" ref="R183:V183" si="84">IF(R159=0,"",R159/R135)</f>
        <v>0.65645061812634176</v>
      </c>
      <c r="S183" s="111">
        <f t="shared" si="84"/>
        <v>0.66863210971844489</v>
      </c>
      <c r="T183" s="111">
        <f t="shared" si="84"/>
        <v>0.68583171133088994</v>
      </c>
      <c r="U183" s="111">
        <f t="shared" si="84"/>
        <v>0.70291565678001844</v>
      </c>
      <c r="V183" s="111">
        <f t="shared" si="84"/>
        <v>0.71561192978258015</v>
      </c>
      <c r="W183" s="111">
        <f t="shared" ref="W183:Y183" si="85">IF(W159=0,"",W159/W135)</f>
        <v>0.72770744473561055</v>
      </c>
      <c r="X183" s="111">
        <f t="shared" si="85"/>
        <v>0.73884918723605386</v>
      </c>
      <c r="Y183" s="111">
        <f t="shared" si="85"/>
        <v>0.74942822304709034</v>
      </c>
      <c r="DA183" s="63" t="s">
        <v>1999</v>
      </c>
    </row>
    <row r="184" spans="1:105" ht="12" customHeight="1" x14ac:dyDescent="0.25">
      <c r="A184" s="108" t="s">
        <v>52</v>
      </c>
      <c r="B184" s="111" t="str">
        <f t="shared" ref="B184:Q184" si="86">IF(B160=0,"",B160/B136)</f>
        <v/>
      </c>
      <c r="C184" s="111" t="str">
        <f t="shared" si="86"/>
        <v/>
      </c>
      <c r="D184" s="111" t="str">
        <f t="shared" si="86"/>
        <v/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0.69899989902578608</v>
      </c>
      <c r="C185" s="124">
        <f t="shared" si="89"/>
        <v>0.70036215956574077</v>
      </c>
      <c r="D185" s="124">
        <f t="shared" si="89"/>
        <v>0.70490788691299922</v>
      </c>
      <c r="E185" s="124">
        <f t="shared" si="89"/>
        <v>0.70967998109706232</v>
      </c>
      <c r="F185" s="124">
        <f t="shared" si="89"/>
        <v>0.71168659037435922</v>
      </c>
      <c r="G185" s="124">
        <f t="shared" si="89"/>
        <v>0.71813112796898004</v>
      </c>
      <c r="H185" s="124">
        <f t="shared" si="89"/>
        <v>0.72141703118708989</v>
      </c>
      <c r="I185" s="124">
        <f t="shared" si="89"/>
        <v>0.72348150653179188</v>
      </c>
      <c r="J185" s="124">
        <f t="shared" si="89"/>
        <v>0.72596528289775109</v>
      </c>
      <c r="K185" s="124">
        <f t="shared" si="89"/>
        <v>0.72966216623167268</v>
      </c>
      <c r="L185" s="124">
        <f t="shared" si="89"/>
        <v>0.72966541657434181</v>
      </c>
      <c r="M185" s="124">
        <f t="shared" si="89"/>
        <v>0.72698543454003328</v>
      </c>
      <c r="N185" s="124">
        <f t="shared" si="89"/>
        <v>0.72977486353444954</v>
      </c>
      <c r="O185" s="124">
        <f t="shared" si="89"/>
        <v>0.73567581462482312</v>
      </c>
      <c r="P185" s="124">
        <f t="shared" si="89"/>
        <v>0.7268384857150747</v>
      </c>
      <c r="Q185" s="124">
        <f t="shared" si="89"/>
        <v>0.73740308896447049</v>
      </c>
      <c r="R185" s="124">
        <f t="shared" ref="R185:V185" si="90">IF(R161=0,"",R161/R137)</f>
        <v>0.74241043513802252</v>
      </c>
      <c r="S185" s="124">
        <f t="shared" si="90"/>
        <v>0.75006179950953689</v>
      </c>
      <c r="T185" s="124">
        <f t="shared" si="90"/>
        <v>0.75670630152439022</v>
      </c>
      <c r="U185" s="124">
        <f t="shared" si="90"/>
        <v>0.77157608800900268</v>
      </c>
      <c r="V185" s="124">
        <f t="shared" si="90"/>
        <v>0.78266549418688525</v>
      </c>
      <c r="W185" s="124">
        <f t="shared" ref="W185:Y185" si="91">IF(W161=0,"",W161/W137)</f>
        <v>0.80827046723833684</v>
      </c>
      <c r="X185" s="124">
        <f t="shared" si="91"/>
        <v>0.82556030110067846</v>
      </c>
      <c r="Y185" s="124">
        <f t="shared" si="91"/>
        <v>0.83457278780691257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0.5673684173866439</v>
      </c>
      <c r="C186" s="111">
        <f t="shared" si="92"/>
        <v>0.56837157661258708</v>
      </c>
      <c r="D186" s="111">
        <f t="shared" si="92"/>
        <v>0.56959636763280153</v>
      </c>
      <c r="E186" s="111">
        <f t="shared" si="92"/>
        <v>0.57074046354113228</v>
      </c>
      <c r="F186" s="111">
        <f t="shared" si="92"/>
        <v>0.57187278404732267</v>
      </c>
      <c r="G186" s="111">
        <f t="shared" si="92"/>
        <v>0.57293976310838945</v>
      </c>
      <c r="H186" s="111">
        <f t="shared" si="92"/>
        <v>0.57393101655716694</v>
      </c>
      <c r="I186" s="111">
        <f t="shared" si="92"/>
        <v>0.57441431064412962</v>
      </c>
      <c r="J186" s="111">
        <f t="shared" si="92"/>
        <v>0.57463449933827404</v>
      </c>
      <c r="K186" s="111">
        <f t="shared" si="92"/>
        <v>0.57489638230094942</v>
      </c>
      <c r="L186" s="111">
        <f t="shared" si="92"/>
        <v>0.57514813002815002</v>
      </c>
      <c r="M186" s="111">
        <f t="shared" si="92"/>
        <v>0.57542446471028785</v>
      </c>
      <c r="N186" s="111">
        <f t="shared" si="92"/>
        <v>0.57569890264079082</v>
      </c>
      <c r="O186" s="111">
        <f t="shared" si="92"/>
        <v>0.57595911046202219</v>
      </c>
      <c r="P186" s="111">
        <f t="shared" si="92"/>
        <v>0.57616917235712894</v>
      </c>
      <c r="Q186" s="111">
        <f t="shared" si="92"/>
        <v>0.57640182958121444</v>
      </c>
      <c r="R186" s="111">
        <f t="shared" ref="R186:V186" si="93">IF(R162=0,"",R162/R138)</f>
        <v>0.57706816540191397</v>
      </c>
      <c r="S186" s="111">
        <f t="shared" si="93"/>
        <v>0.57807542369610665</v>
      </c>
      <c r="T186" s="111">
        <f t="shared" si="93"/>
        <v>0.57940560532947594</v>
      </c>
      <c r="U186" s="111">
        <f t="shared" si="93"/>
        <v>0.58109594477996895</v>
      </c>
      <c r="V186" s="111">
        <f t="shared" si="93"/>
        <v>0.58271893962773447</v>
      </c>
      <c r="W186" s="111">
        <f t="shared" ref="W186:Y186" si="94">IF(W162=0,"",W162/W138)</f>
        <v>0.58438706059940315</v>
      </c>
      <c r="X186" s="111">
        <f t="shared" si="94"/>
        <v>0.5858643994214624</v>
      </c>
      <c r="Y186" s="111">
        <f t="shared" si="94"/>
        <v>0.58725829713859223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0.56373029697869081</v>
      </c>
      <c r="C187" s="111">
        <f t="shared" si="95"/>
        <v>0.56473994700354213</v>
      </c>
      <c r="D187" s="111">
        <f t="shared" si="95"/>
        <v>0.56543107734238707</v>
      </c>
      <c r="E187" s="111">
        <f t="shared" si="95"/>
        <v>0.56623930402156086</v>
      </c>
      <c r="F187" s="111">
        <f t="shared" si="95"/>
        <v>0.56743016236219146</v>
      </c>
      <c r="G187" s="111">
        <f t="shared" si="95"/>
        <v>0.56860012465482279</v>
      </c>
      <c r="H187" s="111">
        <f t="shared" si="95"/>
        <v>0.57068409111520269</v>
      </c>
      <c r="I187" s="111">
        <f t="shared" si="95"/>
        <v>0.57157497018222236</v>
      </c>
      <c r="J187" s="111">
        <f t="shared" si="95"/>
        <v>0.57200114451708173</v>
      </c>
      <c r="K187" s="111">
        <f t="shared" si="95"/>
        <v>0.57298299158191213</v>
      </c>
      <c r="L187" s="111">
        <f t="shared" si="95"/>
        <v>0.5736479345262766</v>
      </c>
      <c r="M187" s="111">
        <f t="shared" si="95"/>
        <v>0.57461597627689065</v>
      </c>
      <c r="N187" s="111">
        <f t="shared" si="95"/>
        <v>0.57524912176777387</v>
      </c>
      <c r="O187" s="111">
        <f t="shared" si="95"/>
        <v>0.57554243996870036</v>
      </c>
      <c r="P187" s="111">
        <f t="shared" si="95"/>
        <v>0.57577292995648022</v>
      </c>
      <c r="Q187" s="111">
        <f t="shared" si="95"/>
        <v>0.57591317605234293</v>
      </c>
      <c r="R187" s="111">
        <f t="shared" ref="R187:V187" si="96">IF(R163=0,"",R163/R139)</f>
        <v>0.57602389368349016</v>
      </c>
      <c r="S187" s="111">
        <f t="shared" si="96"/>
        <v>0.57744143763918732</v>
      </c>
      <c r="T187" s="111">
        <f t="shared" si="96"/>
        <v>0.58171343957876365</v>
      </c>
      <c r="U187" s="111">
        <f t="shared" si="96"/>
        <v>0.58831302697751398</v>
      </c>
      <c r="V187" s="111">
        <f t="shared" si="96"/>
        <v>0.59396015631897059</v>
      </c>
      <c r="W187" s="111">
        <f t="shared" ref="W187:Y187" si="97">IF(W163=0,"",W163/W139)</f>
        <v>0.59693026461930154</v>
      </c>
      <c r="X187" s="111">
        <f t="shared" si="97"/>
        <v>0.59916523962382573</v>
      </c>
      <c r="Y187" s="111">
        <f t="shared" si="97"/>
        <v>0.60012404329771807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0.72790410791098592</v>
      </c>
      <c r="C188" s="45">
        <f t="shared" si="98"/>
        <v>0.73002101242111295</v>
      </c>
      <c r="D188" s="45">
        <f t="shared" si="98"/>
        <v>0.73277900190312906</v>
      </c>
      <c r="E188" s="45">
        <f t="shared" si="98"/>
        <v>0.73546541363804985</v>
      </c>
      <c r="F188" s="45">
        <f t="shared" si="98"/>
        <v>0.73823936563126358</v>
      </c>
      <c r="G188" s="45">
        <f t="shared" si="98"/>
        <v>0.74104097314967776</v>
      </c>
      <c r="H188" s="45">
        <f t="shared" si="98"/>
        <v>0.7437937842884591</v>
      </c>
      <c r="I188" s="45">
        <f t="shared" si="98"/>
        <v>0.74544144282330094</v>
      </c>
      <c r="J188" s="45">
        <f t="shared" si="98"/>
        <v>0.74649653297401963</v>
      </c>
      <c r="K188" s="45">
        <f t="shared" si="98"/>
        <v>0.74790703319207597</v>
      </c>
      <c r="L188" s="45">
        <f t="shared" si="98"/>
        <v>0.74941967765928552</v>
      </c>
      <c r="M188" s="45">
        <f t="shared" si="98"/>
        <v>0.75142105981033913</v>
      </c>
      <c r="N188" s="45">
        <f t="shared" si="98"/>
        <v>0.75393123173448251</v>
      </c>
      <c r="O188" s="45">
        <f t="shared" si="98"/>
        <v>0.75732664530208915</v>
      </c>
      <c r="P188" s="45">
        <f t="shared" si="98"/>
        <v>0.76068820768392087</v>
      </c>
      <c r="Q188" s="45">
        <f t="shared" si="98"/>
        <v>0.76490893592225795</v>
      </c>
      <c r="R188" s="45">
        <f t="shared" ref="R188:V188" si="99">IF(R164=0,"",R164/R140)</f>
        <v>0.77041705843013586</v>
      </c>
      <c r="S188" s="45">
        <f t="shared" si="99"/>
        <v>0.7782670755235277</v>
      </c>
      <c r="T188" s="45">
        <f t="shared" si="99"/>
        <v>0.78992935421632027</v>
      </c>
      <c r="U188" s="45">
        <f t="shared" si="99"/>
        <v>0.80478098051609437</v>
      </c>
      <c r="V188" s="45">
        <f t="shared" si="99"/>
        <v>0.81844521537849879</v>
      </c>
      <c r="W188" s="45">
        <f t="shared" ref="W188:Y188" si="100">IF(W164=0,"",W164/W140)</f>
        <v>0.83242058097169136</v>
      </c>
      <c r="X188" s="45">
        <f t="shared" si="100"/>
        <v>0.84316793569854898</v>
      </c>
      <c r="Y188" s="45">
        <f t="shared" si="100"/>
        <v>0.85403686130305767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10.006528614017327</v>
      </c>
      <c r="C190" s="117">
        <f t="shared" si="101"/>
        <v>10.938658845645104</v>
      </c>
      <c r="D190" s="117">
        <f t="shared" si="101"/>
        <v>9.5086091082775894</v>
      </c>
      <c r="E190" s="117">
        <f t="shared" si="101"/>
        <v>8.5632394267829</v>
      </c>
      <c r="F190" s="117">
        <f t="shared" si="101"/>
        <v>9.3897822245399976</v>
      </c>
      <c r="G190" s="117">
        <f t="shared" si="101"/>
        <v>6.2431793935805358</v>
      </c>
      <c r="H190" s="117">
        <f t="shared" si="101"/>
        <v>6.9846195714833703</v>
      </c>
      <c r="I190" s="117">
        <f t="shared" si="101"/>
        <v>5.8760704385198403</v>
      </c>
      <c r="J190" s="117">
        <f t="shared" si="101"/>
        <v>4.3432288739717553</v>
      </c>
      <c r="K190" s="117">
        <f t="shared" si="101"/>
        <v>1.3838885680404642</v>
      </c>
      <c r="L190" s="117">
        <f t="shared" si="101"/>
        <v>4.8789021438648073</v>
      </c>
      <c r="M190" s="117">
        <f t="shared" si="101"/>
        <v>8.8492418306536287</v>
      </c>
      <c r="N190" s="117">
        <f t="shared" si="101"/>
        <v>12.573462225762002</v>
      </c>
      <c r="O190" s="117">
        <f t="shared" si="101"/>
        <v>10.760520968095332</v>
      </c>
      <c r="P190" s="117">
        <f t="shared" si="101"/>
        <v>17.596521926768546</v>
      </c>
      <c r="Q190" s="117">
        <f t="shared" si="101"/>
        <v>14.166710184112054</v>
      </c>
      <c r="R190" s="117">
        <f t="shared" ref="R190:V190" si="102">R191+R194+R196+R209</f>
        <v>9.5788824305333105</v>
      </c>
      <c r="S190" s="117">
        <f t="shared" si="102"/>
        <v>9.5612166343667226</v>
      </c>
      <c r="T190" s="117">
        <f t="shared" si="102"/>
        <v>12.035504910091143</v>
      </c>
      <c r="U190" s="117">
        <f t="shared" si="102"/>
        <v>11.027459069259997</v>
      </c>
      <c r="V190" s="117">
        <f t="shared" si="102"/>
        <v>12.781550964637724</v>
      </c>
      <c r="W190" s="117">
        <f t="shared" ref="W190:Y190" si="103">W191+W194+W196+W209</f>
        <v>8.8634839951469164</v>
      </c>
      <c r="X190" s="117">
        <f t="shared" si="103"/>
        <v>6.534772607414685</v>
      </c>
      <c r="Y190" s="117">
        <f t="shared" si="103"/>
        <v>6.7805129505468882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0</v>
      </c>
      <c r="C196" s="122">
        <v>0</v>
      </c>
      <c r="D196" s="122">
        <v>0</v>
      </c>
      <c r="E196" s="122">
        <v>0</v>
      </c>
      <c r="F196" s="122">
        <v>0</v>
      </c>
      <c r="G196" s="122">
        <v>0</v>
      </c>
      <c r="H196" s="122">
        <v>0</v>
      </c>
      <c r="I196" s="122">
        <v>0</v>
      </c>
      <c r="J196" s="122">
        <v>0</v>
      </c>
      <c r="K196" s="122">
        <v>0</v>
      </c>
      <c r="L196" s="122">
        <v>0</v>
      </c>
      <c r="M196" s="122">
        <v>0</v>
      </c>
      <c r="N196" s="122">
        <v>0</v>
      </c>
      <c r="O196" s="122">
        <v>0</v>
      </c>
      <c r="P196" s="122">
        <v>0</v>
      </c>
      <c r="Q196" s="122">
        <v>0</v>
      </c>
      <c r="R196" s="122">
        <v>0</v>
      </c>
      <c r="S196" s="122">
        <v>0</v>
      </c>
      <c r="T196" s="122">
        <v>0</v>
      </c>
      <c r="U196" s="122">
        <v>0</v>
      </c>
      <c r="V196" s="122">
        <v>0</v>
      </c>
      <c r="W196" s="122">
        <v>0</v>
      </c>
      <c r="X196" s="122">
        <v>0</v>
      </c>
      <c r="Y196" s="122">
        <v>0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0</v>
      </c>
      <c r="C201" s="101">
        <v>0</v>
      </c>
      <c r="D201" s="101">
        <v>0</v>
      </c>
      <c r="E201" s="101">
        <v>0</v>
      </c>
      <c r="F201" s="101">
        <v>0</v>
      </c>
      <c r="G201" s="101">
        <v>0</v>
      </c>
      <c r="H201" s="101">
        <v>0</v>
      </c>
      <c r="I201" s="101">
        <v>0</v>
      </c>
      <c r="J201" s="101">
        <v>0</v>
      </c>
      <c r="K201" s="101">
        <v>0</v>
      </c>
      <c r="L201" s="101">
        <v>0</v>
      </c>
      <c r="M201" s="101">
        <v>0</v>
      </c>
      <c r="N201" s="101">
        <v>0</v>
      </c>
      <c r="O201" s="101">
        <v>0</v>
      </c>
      <c r="P201" s="101">
        <v>0</v>
      </c>
      <c r="Q201" s="101">
        <v>0</v>
      </c>
      <c r="R201" s="101">
        <v>0</v>
      </c>
      <c r="S201" s="101">
        <v>0</v>
      </c>
      <c r="T201" s="101">
        <v>0</v>
      </c>
      <c r="U201" s="101">
        <v>0</v>
      </c>
      <c r="V201" s="101">
        <v>0</v>
      </c>
      <c r="W201" s="101">
        <v>0</v>
      </c>
      <c r="X201" s="101">
        <v>0</v>
      </c>
      <c r="Y201" s="101">
        <v>0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0</v>
      </c>
      <c r="P202" s="104">
        <v>0</v>
      </c>
      <c r="Q202" s="104">
        <v>0</v>
      </c>
      <c r="R202" s="104">
        <v>0</v>
      </c>
      <c r="S202" s="104">
        <v>0</v>
      </c>
      <c r="T202" s="104">
        <v>0</v>
      </c>
      <c r="U202" s="104">
        <v>0</v>
      </c>
      <c r="V202" s="104">
        <v>0</v>
      </c>
      <c r="W202" s="104">
        <v>0</v>
      </c>
      <c r="X202" s="104">
        <v>0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10.006528614017327</v>
      </c>
      <c r="C209" s="122">
        <v>10.938658845645104</v>
      </c>
      <c r="D209" s="122">
        <v>9.5086091082775894</v>
      </c>
      <c r="E209" s="122">
        <v>8.5632394267829</v>
      </c>
      <c r="F209" s="122">
        <v>9.3897822245399976</v>
      </c>
      <c r="G209" s="122">
        <v>6.2431793935805358</v>
      </c>
      <c r="H209" s="122">
        <v>6.9846195714833703</v>
      </c>
      <c r="I209" s="122">
        <v>5.8760704385198403</v>
      </c>
      <c r="J209" s="122">
        <v>4.3432288739717553</v>
      </c>
      <c r="K209" s="122">
        <v>1.3838885680404642</v>
      </c>
      <c r="L209" s="122">
        <v>4.8789021438648073</v>
      </c>
      <c r="M209" s="122">
        <v>8.8492418306536287</v>
      </c>
      <c r="N209" s="122">
        <v>12.573462225762002</v>
      </c>
      <c r="O209" s="122">
        <v>10.760520968095332</v>
      </c>
      <c r="P209" s="122">
        <v>17.596521926768546</v>
      </c>
      <c r="Q209" s="122">
        <v>14.166710184112054</v>
      </c>
      <c r="R209" s="122">
        <v>9.5788824305333105</v>
      </c>
      <c r="S209" s="122">
        <v>9.5612166343667226</v>
      </c>
      <c r="T209" s="122">
        <v>12.035504910091143</v>
      </c>
      <c r="U209" s="122">
        <v>11.027459069259997</v>
      </c>
      <c r="V209" s="122">
        <v>12.781550964637724</v>
      </c>
      <c r="W209" s="122">
        <v>8.8634839951469164</v>
      </c>
      <c r="X209" s="122">
        <v>6.534772607414685</v>
      </c>
      <c r="Y209" s="122">
        <v>6.7805129505468882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10.006528614017327</v>
      </c>
      <c r="C211" s="98">
        <v>10.938658845645104</v>
      </c>
      <c r="D211" s="98">
        <v>9.5086091082775894</v>
      </c>
      <c r="E211" s="98">
        <v>8.5632394267829</v>
      </c>
      <c r="F211" s="98">
        <v>9.3897822245399976</v>
      </c>
      <c r="G211" s="98">
        <v>6.2431793935805358</v>
      </c>
      <c r="H211" s="98">
        <v>6.9846195714833703</v>
      </c>
      <c r="I211" s="98">
        <v>5.8760704385198403</v>
      </c>
      <c r="J211" s="98">
        <v>4.3432288739717553</v>
      </c>
      <c r="K211" s="98">
        <v>1.3838885680404642</v>
      </c>
      <c r="L211" s="98">
        <v>4.8789021438648073</v>
      </c>
      <c r="M211" s="98">
        <v>8.8492418306536287</v>
      </c>
      <c r="N211" s="98">
        <v>12.573462225762002</v>
      </c>
      <c r="O211" s="98">
        <v>10.760520968095332</v>
      </c>
      <c r="P211" s="98">
        <v>17.596521926768546</v>
      </c>
      <c r="Q211" s="98">
        <v>14.166710184112054</v>
      </c>
      <c r="R211" s="98">
        <v>9.5788824305333105</v>
      </c>
      <c r="S211" s="98">
        <v>9.5612166343667226</v>
      </c>
      <c r="T211" s="98">
        <v>12.035504910091143</v>
      </c>
      <c r="U211" s="98">
        <v>11.027459069259997</v>
      </c>
      <c r="V211" s="98">
        <v>12.781550964637724</v>
      </c>
      <c r="W211" s="98">
        <v>8.8634839951469164</v>
      </c>
      <c r="X211" s="98">
        <v>6.534772607414685</v>
      </c>
      <c r="Y211" s="98">
        <v>6.7805129505468882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21589.936459167191</v>
      </c>
      <c r="C214" s="117">
        <f t="shared" si="108"/>
        <v>22421.975684981931</v>
      </c>
      <c r="D214" s="117">
        <f t="shared" si="108"/>
        <v>21780.287868487048</v>
      </c>
      <c r="E214" s="117">
        <f t="shared" si="108"/>
        <v>21290.630365222245</v>
      </c>
      <c r="F214" s="117">
        <f t="shared" si="108"/>
        <v>20480.905069989265</v>
      </c>
      <c r="G214" s="117">
        <f t="shared" si="108"/>
        <v>19600.757636383638</v>
      </c>
      <c r="H214" s="117">
        <f t="shared" si="108"/>
        <v>19133.453974154741</v>
      </c>
      <c r="I214" s="117">
        <f t="shared" si="108"/>
        <v>18244.631302197042</v>
      </c>
      <c r="J214" s="117">
        <f t="shared" si="108"/>
        <v>18196.604674653303</v>
      </c>
      <c r="K214" s="117">
        <f t="shared" si="108"/>
        <v>18547.798957454557</v>
      </c>
      <c r="L214" s="117">
        <f t="shared" si="108"/>
        <v>18968.0995924374</v>
      </c>
      <c r="M214" s="117">
        <f t="shared" si="108"/>
        <v>18398.788032878285</v>
      </c>
      <c r="N214" s="117">
        <f t="shared" si="108"/>
        <v>18262.378664880049</v>
      </c>
      <c r="O214" s="117">
        <f t="shared" si="108"/>
        <v>17704.259037425192</v>
      </c>
      <c r="P214" s="117">
        <f t="shared" si="108"/>
        <v>17196.23576984313</v>
      </c>
      <c r="Q214" s="117">
        <f t="shared" si="108"/>
        <v>17238.331664807407</v>
      </c>
      <c r="R214" s="117">
        <f t="shared" ref="R214:V214" si="109">R215+R218+R220+R233</f>
        <v>17302.823666404856</v>
      </c>
      <c r="S214" s="117">
        <f t="shared" si="109"/>
        <v>17461.571613623917</v>
      </c>
      <c r="T214" s="117">
        <f t="shared" si="109"/>
        <v>17293.256969644557</v>
      </c>
      <c r="U214" s="117">
        <f t="shared" si="109"/>
        <v>17291.141949406687</v>
      </c>
      <c r="V214" s="117">
        <f t="shared" si="109"/>
        <v>17388.197735655292</v>
      </c>
      <c r="W214" s="117">
        <f t="shared" ref="W214:Y214" si="110">W215+W218+W220+W233</f>
        <v>18676.542128653025</v>
      </c>
      <c r="X214" s="117">
        <f t="shared" si="110"/>
        <v>17520.427350358681</v>
      </c>
      <c r="Y214" s="117">
        <f t="shared" si="110"/>
        <v>15144.55556008973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18529.89121450948</v>
      </c>
      <c r="C215" s="122">
        <f t="shared" si="111"/>
        <v>19366.608671594033</v>
      </c>
      <c r="D215" s="122">
        <f t="shared" si="111"/>
        <v>18737.7796682673</v>
      </c>
      <c r="E215" s="122">
        <f t="shared" si="111"/>
        <v>18208.669929928845</v>
      </c>
      <c r="F215" s="122">
        <f t="shared" si="111"/>
        <v>17468.850022995077</v>
      </c>
      <c r="G215" s="122">
        <f t="shared" si="111"/>
        <v>16551.259997143268</v>
      </c>
      <c r="H215" s="122">
        <f t="shared" si="111"/>
        <v>16022.286933930711</v>
      </c>
      <c r="I215" s="122">
        <f t="shared" si="111"/>
        <v>15297.576859374067</v>
      </c>
      <c r="J215" s="122">
        <f t="shared" si="111"/>
        <v>15297.03455699515</v>
      </c>
      <c r="K215" s="122">
        <f t="shared" si="111"/>
        <v>15671.032083658485</v>
      </c>
      <c r="L215" s="122">
        <f t="shared" si="111"/>
        <v>16083.119504406483</v>
      </c>
      <c r="M215" s="122">
        <f t="shared" si="111"/>
        <v>15752.736344927605</v>
      </c>
      <c r="N215" s="122">
        <f t="shared" si="111"/>
        <v>15635.890326088362</v>
      </c>
      <c r="O215" s="122">
        <f t="shared" si="111"/>
        <v>15155.966584291447</v>
      </c>
      <c r="P215" s="122">
        <f t="shared" si="111"/>
        <v>14654.526981818384</v>
      </c>
      <c r="Q215" s="122">
        <f t="shared" si="111"/>
        <v>14709.801816454557</v>
      </c>
      <c r="R215" s="122">
        <f t="shared" ref="R215:V215" si="112">SUM(R216:R217)</f>
        <v>14705.294229318943</v>
      </c>
      <c r="S215" s="122">
        <f t="shared" si="112"/>
        <v>14761.717490716461</v>
      </c>
      <c r="T215" s="122">
        <f t="shared" si="112"/>
        <v>14643.077090923593</v>
      </c>
      <c r="U215" s="122">
        <f t="shared" si="112"/>
        <v>14733.465842741114</v>
      </c>
      <c r="V215" s="122">
        <f t="shared" si="112"/>
        <v>14756.623773343292</v>
      </c>
      <c r="W215" s="122">
        <f t="shared" ref="W215:Y215" si="113">SUM(W216:W217)</f>
        <v>16059.349956308577</v>
      </c>
      <c r="X215" s="122">
        <f t="shared" si="113"/>
        <v>15219.829556891724</v>
      </c>
      <c r="Y215" s="122">
        <f t="shared" si="113"/>
        <v>13068.894418685964</v>
      </c>
      <c r="DA215" s="130" t="s">
        <v>2319</v>
      </c>
    </row>
    <row r="216" spans="1:105" ht="12" customHeight="1" x14ac:dyDescent="0.25">
      <c r="A216" s="97" t="s">
        <v>199</v>
      </c>
      <c r="B216" s="98">
        <v>18463.987787740803</v>
      </c>
      <c r="C216" s="98">
        <v>19297.113007040349</v>
      </c>
      <c r="D216" s="98">
        <v>18670.815143818101</v>
      </c>
      <c r="E216" s="98">
        <v>18142.404038915563</v>
      </c>
      <c r="F216" s="98">
        <v>17404.678864766698</v>
      </c>
      <c r="G216" s="98">
        <v>16489.656314341952</v>
      </c>
      <c r="H216" s="98">
        <v>15961.20565150089</v>
      </c>
      <c r="I216" s="98">
        <v>15239.900584437211</v>
      </c>
      <c r="J216" s="98">
        <v>15238.516355150836</v>
      </c>
      <c r="K216" s="98">
        <v>15609.97079192927</v>
      </c>
      <c r="L216" s="98">
        <v>16017.910967314408</v>
      </c>
      <c r="M216" s="98">
        <v>15690.714290186916</v>
      </c>
      <c r="N216" s="98">
        <v>15572.005187835715</v>
      </c>
      <c r="O216" s="98">
        <v>15092.506182063495</v>
      </c>
      <c r="P216" s="98">
        <v>14595.24226165905</v>
      </c>
      <c r="Q216" s="98">
        <v>14649.118969769344</v>
      </c>
      <c r="R216" s="98">
        <v>14643.570429835976</v>
      </c>
      <c r="S216" s="98">
        <v>14698.766692608759</v>
      </c>
      <c r="T216" s="98">
        <v>14580.117300027556</v>
      </c>
      <c r="U216" s="98">
        <v>14668.613095373472</v>
      </c>
      <c r="V216" s="98">
        <v>14690.436474332902</v>
      </c>
      <c r="W216" s="98">
        <v>15986.711301082178</v>
      </c>
      <c r="X216" s="98">
        <v>15151.247646025544</v>
      </c>
      <c r="Y216" s="98">
        <v>13010.059075407258</v>
      </c>
      <c r="DA216" s="63" t="s">
        <v>2320</v>
      </c>
    </row>
    <row r="217" spans="1:105" ht="12" customHeight="1" x14ac:dyDescent="0.25">
      <c r="A217" s="97" t="s">
        <v>53</v>
      </c>
      <c r="B217" s="98">
        <v>65.903426768676695</v>
      </c>
      <c r="C217" s="98">
        <v>69.495664553685685</v>
      </c>
      <c r="D217" s="98">
        <v>66.964524449196986</v>
      </c>
      <c r="E217" s="98">
        <v>66.265891013282484</v>
      </c>
      <c r="F217" s="98">
        <v>64.171158228379056</v>
      </c>
      <c r="G217" s="98">
        <v>61.603682801315337</v>
      </c>
      <c r="H217" s="98">
        <v>61.081282429821066</v>
      </c>
      <c r="I217" s="98">
        <v>57.676274936855052</v>
      </c>
      <c r="J217" s="98">
        <v>58.518201844313417</v>
      </c>
      <c r="K217" s="98">
        <v>61.061291729215171</v>
      </c>
      <c r="L217" s="98">
        <v>65.208537092073598</v>
      </c>
      <c r="M217" s="98">
        <v>62.022054740689569</v>
      </c>
      <c r="N217" s="98">
        <v>63.885138252645874</v>
      </c>
      <c r="O217" s="98">
        <v>63.460402227952741</v>
      </c>
      <c r="P217" s="98">
        <v>59.28472015933361</v>
      </c>
      <c r="Q217" s="98">
        <v>60.682846685213718</v>
      </c>
      <c r="R217" s="98">
        <v>61.723799482966591</v>
      </c>
      <c r="S217" s="98">
        <v>62.950798107702241</v>
      </c>
      <c r="T217" s="98">
        <v>62.959790896037568</v>
      </c>
      <c r="U217" s="98">
        <v>64.852747367642579</v>
      </c>
      <c r="V217" s="98">
        <v>66.187299010389921</v>
      </c>
      <c r="W217" s="98">
        <v>72.638655226399024</v>
      </c>
      <c r="X217" s="98">
        <v>68.581910866179157</v>
      </c>
      <c r="Y217" s="98">
        <v>58.835343278705984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1.9996302774082986</v>
      </c>
      <c r="C218" s="122">
        <f t="shared" si="114"/>
        <v>1.7040842692774574</v>
      </c>
      <c r="D218" s="122">
        <f t="shared" si="114"/>
        <v>1.5228489647278156</v>
      </c>
      <c r="E218" s="122">
        <f t="shared" si="114"/>
        <v>1.9417961755158113</v>
      </c>
      <c r="F218" s="122">
        <f t="shared" si="114"/>
        <v>1.6786558098131334</v>
      </c>
      <c r="G218" s="122">
        <f t="shared" si="114"/>
        <v>1.9113655039243795</v>
      </c>
      <c r="H218" s="122">
        <f t="shared" si="114"/>
        <v>2.3855521254525023</v>
      </c>
      <c r="I218" s="122">
        <f t="shared" si="114"/>
        <v>2.4005532589436736</v>
      </c>
      <c r="J218" s="122">
        <f t="shared" si="114"/>
        <v>2.4322648474819708</v>
      </c>
      <c r="K218" s="122">
        <f t="shared" si="114"/>
        <v>2.7076085253151496</v>
      </c>
      <c r="L218" s="122">
        <f t="shared" si="114"/>
        <v>3.3553654166601645</v>
      </c>
      <c r="M218" s="122">
        <f t="shared" si="114"/>
        <v>3.4144265828671982</v>
      </c>
      <c r="N218" s="122">
        <f t="shared" si="114"/>
        <v>3.8130330346789418</v>
      </c>
      <c r="O218" s="122">
        <f t="shared" si="114"/>
        <v>5.0391587422135462</v>
      </c>
      <c r="P218" s="122">
        <f t="shared" si="114"/>
        <v>4.6248242205375725</v>
      </c>
      <c r="Q218" s="122">
        <f t="shared" si="114"/>
        <v>9.7637447201522161</v>
      </c>
      <c r="R218" s="122">
        <f t="shared" si="114"/>
        <v>9.8841246472845938</v>
      </c>
      <c r="S218" s="122">
        <f t="shared" si="114"/>
        <v>9.4713280990934319</v>
      </c>
      <c r="T218" s="122">
        <f t="shared" si="114"/>
        <v>11.637808205753824</v>
      </c>
      <c r="U218" s="122">
        <f t="shared" si="114"/>
        <v>12.194148718469908</v>
      </c>
      <c r="V218" s="122">
        <f t="shared" si="114"/>
        <v>11.503751280895681</v>
      </c>
      <c r="W218" s="122">
        <f t="shared" si="114"/>
        <v>13.261809813444813</v>
      </c>
      <c r="X218" s="122">
        <f t="shared" si="114"/>
        <v>15.750932418750898</v>
      </c>
      <c r="Y218" s="122">
        <f t="shared" si="114"/>
        <v>14.362802402717509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1.9996302774082986</v>
      </c>
      <c r="C219" s="98">
        <f>RES_hhdet_fech!C86</f>
        <v>1.7040842692774574</v>
      </c>
      <c r="D219" s="98">
        <f>RES_hhdet_fech!D86</f>
        <v>1.5228489647278156</v>
      </c>
      <c r="E219" s="98">
        <f>RES_hhdet_fech!E86</f>
        <v>1.9417961755158113</v>
      </c>
      <c r="F219" s="98">
        <f>RES_hhdet_fech!F86</f>
        <v>1.6786558098131334</v>
      </c>
      <c r="G219" s="98">
        <f>RES_hhdet_fech!G86</f>
        <v>1.9113655039243795</v>
      </c>
      <c r="H219" s="98">
        <f>RES_hhdet_fech!H86</f>
        <v>2.3855521254525023</v>
      </c>
      <c r="I219" s="98">
        <f>RES_hhdet_fech!I86</f>
        <v>2.4005532589436736</v>
      </c>
      <c r="J219" s="98">
        <f>RES_hhdet_fech!J86</f>
        <v>2.4322648474819708</v>
      </c>
      <c r="K219" s="98">
        <f>RES_hhdet_fech!K86</f>
        <v>2.7076085253151496</v>
      </c>
      <c r="L219" s="98">
        <f>RES_hhdet_fech!L86</f>
        <v>3.3553654166601645</v>
      </c>
      <c r="M219" s="98">
        <f>RES_hhdet_fech!M86</f>
        <v>3.4144265828671982</v>
      </c>
      <c r="N219" s="98">
        <f>RES_hhdet_fech!N86</f>
        <v>3.8130330346789418</v>
      </c>
      <c r="O219" s="98">
        <f>RES_hhdet_fech!O86</f>
        <v>5.0391587422135462</v>
      </c>
      <c r="P219" s="98">
        <f>RES_hhdet_fech!P86</f>
        <v>4.6248242205375725</v>
      </c>
      <c r="Q219" s="98">
        <f>RES_hhdet_fech!Q86</f>
        <v>9.7637447201522161</v>
      </c>
      <c r="R219" s="98">
        <f>RES_hhdet_fech!R86</f>
        <v>9.8841246472845938</v>
      </c>
      <c r="S219" s="98">
        <f>RES_hhdet_fech!S86</f>
        <v>9.4713280990934319</v>
      </c>
      <c r="T219" s="98">
        <f>RES_hhdet_fech!T86</f>
        <v>11.637808205753824</v>
      </c>
      <c r="U219" s="98">
        <f>RES_hhdet_fech!U86</f>
        <v>12.194148718469908</v>
      </c>
      <c r="V219" s="98">
        <f>RES_hhdet_fech!V86</f>
        <v>11.503751280895681</v>
      </c>
      <c r="W219" s="98">
        <f>RES_hhdet_fech!W86</f>
        <v>13.261809813444813</v>
      </c>
      <c r="X219" s="98">
        <f>RES_hhdet_fech!X86</f>
        <v>15.750932418750898</v>
      </c>
      <c r="Y219" s="98">
        <f>RES_hhdet_fech!Y86</f>
        <v>14.362802402717509</v>
      </c>
      <c r="DA219" s="63" t="s">
        <v>2323</v>
      </c>
    </row>
    <row r="220" spans="1:105" ht="12" customHeight="1" x14ac:dyDescent="0.25">
      <c r="A220" s="121" t="s">
        <v>55</v>
      </c>
      <c r="B220" s="122">
        <v>2222.9076919788008</v>
      </c>
      <c r="C220" s="122">
        <v>2216.6017105238229</v>
      </c>
      <c r="D220" s="122">
        <v>2214.0803635857396</v>
      </c>
      <c r="E220" s="122">
        <v>2233.2742825247428</v>
      </c>
      <c r="F220" s="122">
        <v>2169.807676195715</v>
      </c>
      <c r="G220" s="122">
        <v>2201.5235709123049</v>
      </c>
      <c r="H220" s="122">
        <v>2206.7874396597408</v>
      </c>
      <c r="I220" s="122">
        <v>2126.0253451000553</v>
      </c>
      <c r="J220" s="122">
        <v>2044.9060765424726</v>
      </c>
      <c r="K220" s="122">
        <v>1979.8751922313579</v>
      </c>
      <c r="L220" s="122">
        <v>1946.5501581133128</v>
      </c>
      <c r="M220" s="122">
        <v>1793.7179681036889</v>
      </c>
      <c r="N220" s="122">
        <v>1725.7049032352656</v>
      </c>
      <c r="O220" s="122">
        <v>1655.7430038123648</v>
      </c>
      <c r="P220" s="122">
        <v>1732.2653019138781</v>
      </c>
      <c r="Q220" s="122">
        <v>1685.8631645737848</v>
      </c>
      <c r="R220" s="122">
        <v>1748.5464225993717</v>
      </c>
      <c r="S220" s="122">
        <v>1857.4805141313575</v>
      </c>
      <c r="T220" s="122">
        <v>1836.9775293893322</v>
      </c>
      <c r="U220" s="122">
        <v>1779.5164703379687</v>
      </c>
      <c r="V220" s="122">
        <v>1809.5767637322901</v>
      </c>
      <c r="W220" s="122">
        <v>1701.3339011500329</v>
      </c>
      <c r="X220" s="122">
        <v>1551.8963318473554</v>
      </c>
      <c r="Y220" s="122">
        <v>1344.3176854650221</v>
      </c>
      <c r="DA220" s="130" t="s">
        <v>2324</v>
      </c>
    </row>
    <row r="221" spans="1:105" ht="12" customHeight="1" x14ac:dyDescent="0.25">
      <c r="A221" s="97" t="s">
        <v>132</v>
      </c>
      <c r="B221" s="98">
        <v>2806.3014604414766</v>
      </c>
      <c r="C221" s="98">
        <v>2740.1919963208288</v>
      </c>
      <c r="D221" s="98">
        <v>2753.6865864645688</v>
      </c>
      <c r="E221" s="98">
        <v>2692.3047200196465</v>
      </c>
      <c r="F221" s="98">
        <v>2563.702561970676</v>
      </c>
      <c r="G221" s="98">
        <v>2639.6991470162825</v>
      </c>
      <c r="H221" s="98">
        <v>2455.0094741994008</v>
      </c>
      <c r="I221" s="98">
        <v>2403.2367934975287</v>
      </c>
      <c r="J221" s="98">
        <v>2292.6384869253443</v>
      </c>
      <c r="K221" s="98">
        <v>2165.3316590188606</v>
      </c>
      <c r="L221" s="98">
        <v>1966.4301842634852</v>
      </c>
      <c r="M221" s="98">
        <v>1846.2084941649894</v>
      </c>
      <c r="N221" s="98">
        <v>1720.183854946674</v>
      </c>
      <c r="O221" s="98">
        <v>1600.5578116426268</v>
      </c>
      <c r="P221" s="98">
        <v>1781.9798492251889</v>
      </c>
      <c r="Q221" s="98">
        <v>1596.6005000087175</v>
      </c>
      <c r="R221" s="98">
        <v>1742.2970872828075</v>
      </c>
      <c r="S221" s="98">
        <v>1876.1005015144415</v>
      </c>
      <c r="T221" s="98">
        <v>1868.0529838853708</v>
      </c>
      <c r="U221" s="98">
        <v>1803.3879697087025</v>
      </c>
      <c r="V221" s="98">
        <v>1741.9463399555841</v>
      </c>
      <c r="W221" s="98">
        <v>1757.0022311624541</v>
      </c>
      <c r="X221" s="98">
        <v>1531.5678083483347</v>
      </c>
      <c r="Y221" s="98">
        <v>1389.9286046590389</v>
      </c>
      <c r="DA221" s="63" t="s">
        <v>2325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1703.9878421244441</v>
      </c>
      <c r="F222" s="98">
        <v>1677.1928132470382</v>
      </c>
      <c r="G222" s="98">
        <v>1762.4848278687375</v>
      </c>
      <c r="H222" s="98">
        <v>1703.4908621193156</v>
      </c>
      <c r="I222" s="98">
        <v>1694.6193042404559</v>
      </c>
      <c r="J222" s="98">
        <v>1655.5293118634124</v>
      </c>
      <c r="K222" s="98">
        <v>1600.4938957530348</v>
      </c>
      <c r="L222" s="98">
        <v>1476.8735335567719</v>
      </c>
      <c r="M222" s="98">
        <v>1390.4691936918141</v>
      </c>
      <c r="N222" s="98">
        <v>1331.813637639016</v>
      </c>
      <c r="O222" s="98">
        <v>1265.6178135190494</v>
      </c>
      <c r="P222" s="98">
        <v>1429.4011584105403</v>
      </c>
      <c r="Q222" s="98">
        <v>1278.073763102135</v>
      </c>
      <c r="R222" s="98">
        <v>1397.9707176725174</v>
      </c>
      <c r="S222" s="98">
        <v>1528.6317355652795</v>
      </c>
      <c r="T222" s="98">
        <v>1539.6434045769181</v>
      </c>
      <c r="U222" s="98">
        <v>1499.350478396349</v>
      </c>
      <c r="V222" s="98">
        <v>1476.6443597903674</v>
      </c>
      <c r="W222" s="98">
        <v>1473.1965929843091</v>
      </c>
      <c r="X222" s="98">
        <v>1303.2086153872247</v>
      </c>
      <c r="Y222" s="98">
        <v>1171.7436305803121</v>
      </c>
      <c r="DA222" s="63" t="s">
        <v>2326</v>
      </c>
    </row>
    <row r="223" spans="1:105" ht="12" customHeight="1" x14ac:dyDescent="0.25">
      <c r="A223" s="100" t="s">
        <v>199</v>
      </c>
      <c r="B223" s="101">
        <v>0</v>
      </c>
      <c r="C223" s="101">
        <v>0</v>
      </c>
      <c r="D223" s="101">
        <v>0</v>
      </c>
      <c r="E223" s="101">
        <v>1068.9681511726988</v>
      </c>
      <c r="F223" s="101">
        <v>1056.1787180000531</v>
      </c>
      <c r="G223" s="101">
        <v>1078.9784087757789</v>
      </c>
      <c r="H223" s="101">
        <v>1073.1616542188249</v>
      </c>
      <c r="I223" s="101">
        <v>1046.6722495496053</v>
      </c>
      <c r="J223" s="101">
        <v>1001.0663463243444</v>
      </c>
      <c r="K223" s="101">
        <v>971.35339362922844</v>
      </c>
      <c r="L223" s="101">
        <v>874.38784819893192</v>
      </c>
      <c r="M223" s="101">
        <v>746.81151573042257</v>
      </c>
      <c r="N223" s="101">
        <v>694.9158023776647</v>
      </c>
      <c r="O223" s="101">
        <v>643.05447545175934</v>
      </c>
      <c r="P223" s="101">
        <v>761.9773326622967</v>
      </c>
      <c r="Q223" s="101">
        <v>645.44954165145418</v>
      </c>
      <c r="R223" s="101">
        <v>684.51221071893394</v>
      </c>
      <c r="S223" s="101">
        <v>763.93706515243593</v>
      </c>
      <c r="T223" s="101">
        <v>777.4014579690089</v>
      </c>
      <c r="U223" s="101">
        <v>749.97162870086299</v>
      </c>
      <c r="V223" s="101">
        <v>772.35224081235367</v>
      </c>
      <c r="W223" s="101">
        <v>689.69204502208254</v>
      </c>
      <c r="X223" s="101">
        <v>641.33408271809935</v>
      </c>
      <c r="Y223" s="101">
        <v>509.95063992902107</v>
      </c>
      <c r="DA223" s="131" t="s">
        <v>2327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635.01969095174559</v>
      </c>
      <c r="F224" s="104">
        <v>621.01409524698499</v>
      </c>
      <c r="G224" s="104">
        <v>683.50641909295882</v>
      </c>
      <c r="H224" s="104">
        <v>630.3292079004907</v>
      </c>
      <c r="I224" s="104">
        <v>647.94705469085056</v>
      </c>
      <c r="J224" s="104">
        <v>654.46296553906802</v>
      </c>
      <c r="K224" s="104">
        <v>629.1405021238063</v>
      </c>
      <c r="L224" s="104">
        <v>602.48568535784</v>
      </c>
      <c r="M224" s="104">
        <v>643.65767796139153</v>
      </c>
      <c r="N224" s="104">
        <v>636.89783526135136</v>
      </c>
      <c r="O224" s="104">
        <v>622.56333806728992</v>
      </c>
      <c r="P224" s="104">
        <v>667.42382574824364</v>
      </c>
      <c r="Q224" s="104">
        <v>632.62422145068081</v>
      </c>
      <c r="R224" s="104">
        <v>713.45850695358354</v>
      </c>
      <c r="S224" s="104">
        <v>764.69467041284349</v>
      </c>
      <c r="T224" s="104">
        <v>762.24194660790931</v>
      </c>
      <c r="U224" s="104">
        <v>749.37884969548611</v>
      </c>
      <c r="V224" s="104">
        <v>704.29211897801372</v>
      </c>
      <c r="W224" s="104">
        <v>783.50454796222607</v>
      </c>
      <c r="X224" s="104">
        <v>661.8745326691253</v>
      </c>
      <c r="Y224" s="104">
        <v>661.79299065129089</v>
      </c>
      <c r="DA224" s="132" t="s">
        <v>2328</v>
      </c>
    </row>
    <row r="225" spans="1:105" ht="12" customHeight="1" x14ac:dyDescent="0.25">
      <c r="A225" s="106" t="s">
        <v>124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0</v>
      </c>
      <c r="P227" s="98">
        <v>0</v>
      </c>
      <c r="Q227" s="98">
        <v>0</v>
      </c>
      <c r="R227" s="98">
        <v>0</v>
      </c>
      <c r="S227" s="98">
        <v>0</v>
      </c>
      <c r="T227" s="98">
        <v>0</v>
      </c>
      <c r="U227" s="98">
        <v>0</v>
      </c>
      <c r="V227" s="98">
        <v>0</v>
      </c>
      <c r="W227" s="98">
        <v>0</v>
      </c>
      <c r="X227" s="98">
        <v>0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2042.6811026172402</v>
      </c>
      <c r="C229" s="101">
        <v>2054.7703572956984</v>
      </c>
      <c r="D229" s="101">
        <v>2046.9204211062747</v>
      </c>
      <c r="E229" s="101">
        <v>2100.6667745198856</v>
      </c>
      <c r="F229" s="101">
        <v>2057.2244763821959</v>
      </c>
      <c r="G229" s="101">
        <v>2075.694279666438</v>
      </c>
      <c r="H229" s="101">
        <v>2141.7062038984354</v>
      </c>
      <c r="I229" s="101">
        <v>2055.0421198898057</v>
      </c>
      <c r="J229" s="101">
        <v>1985.9865371983019</v>
      </c>
      <c r="K229" s="101">
        <v>1945.5177415228166</v>
      </c>
      <c r="L229" s="101">
        <v>1971.192401576327</v>
      </c>
      <c r="M229" s="101">
        <v>1813.8856095944013</v>
      </c>
      <c r="N229" s="101">
        <v>1767.1012353984609</v>
      </c>
      <c r="O229" s="101">
        <v>1713.9314359604848</v>
      </c>
      <c r="P229" s="101">
        <v>1755.256000499229</v>
      </c>
      <c r="Q229" s="101">
        <v>1762.1497874521599</v>
      </c>
      <c r="R229" s="101">
        <v>1794.0357041620084</v>
      </c>
      <c r="S229" s="101">
        <v>1891.1763730356629</v>
      </c>
      <c r="T229" s="101">
        <v>1861.6884721902873</v>
      </c>
      <c r="U229" s="101">
        <v>1804.1665086449302</v>
      </c>
      <c r="V229" s="101">
        <v>1884.1768748126917</v>
      </c>
      <c r="W229" s="101">
        <v>1699.4550480484293</v>
      </c>
      <c r="X229" s="101">
        <v>1598.6481936500313</v>
      </c>
      <c r="Y229" s="101">
        <v>1337.8544151177384</v>
      </c>
      <c r="DA229" s="131" t="s">
        <v>2333</v>
      </c>
    </row>
    <row r="230" spans="1:105" ht="12" customHeight="1" x14ac:dyDescent="0.25">
      <c r="A230" s="107" t="s">
        <v>121</v>
      </c>
      <c r="B230" s="104">
        <v>0</v>
      </c>
      <c r="C230" s="104">
        <v>0</v>
      </c>
      <c r="D230" s="104">
        <v>0</v>
      </c>
      <c r="E230" s="104">
        <v>1649.323863899049</v>
      </c>
      <c r="F230" s="104">
        <v>1628.598384833457</v>
      </c>
      <c r="G230" s="104">
        <v>1640.2536187072069</v>
      </c>
      <c r="H230" s="104">
        <v>1719.6310941770462</v>
      </c>
      <c r="I230" s="104">
        <v>1646.4657214938691</v>
      </c>
      <c r="J230" s="104">
        <v>1584.6155668405549</v>
      </c>
      <c r="K230" s="104">
        <v>1559.0945781723851</v>
      </c>
      <c r="L230" s="104">
        <v>1572.9232747667133</v>
      </c>
      <c r="M230" s="104">
        <v>1415.5318715545902</v>
      </c>
      <c r="N230" s="104">
        <v>1377.6586062408853</v>
      </c>
      <c r="O230" s="104">
        <v>1338.9105680744076</v>
      </c>
      <c r="P230" s="104">
        <v>1396.4213573935599</v>
      </c>
      <c r="Q230" s="104">
        <v>1395.4333942954013</v>
      </c>
      <c r="R230" s="104">
        <v>1422.7212414865385</v>
      </c>
      <c r="S230" s="104">
        <v>1518.5869970523315</v>
      </c>
      <c r="T230" s="104">
        <v>1513.2597233540073</v>
      </c>
      <c r="U230" s="104">
        <v>1485.6905394668968</v>
      </c>
      <c r="V230" s="104">
        <v>1583.5751568677604</v>
      </c>
      <c r="W230" s="104">
        <v>1419.6152498755325</v>
      </c>
      <c r="X230" s="104">
        <v>1353.4128549435222</v>
      </c>
      <c r="Y230" s="104">
        <v>1121.883724154673</v>
      </c>
      <c r="DA230" s="132" t="s">
        <v>2334</v>
      </c>
    </row>
    <row r="231" spans="1:105" ht="12" customHeight="1" x14ac:dyDescent="0.25">
      <c r="A231" s="108" t="s">
        <v>53</v>
      </c>
      <c r="B231" s="98">
        <v>0</v>
      </c>
      <c r="C231" s="98">
        <v>0</v>
      </c>
      <c r="D231" s="98">
        <v>0</v>
      </c>
      <c r="E231" s="98">
        <v>1006.3158003994361</v>
      </c>
      <c r="F231" s="98">
        <v>998.96886750677925</v>
      </c>
      <c r="G231" s="98">
        <v>979.71678028887095</v>
      </c>
      <c r="H231" s="98">
        <v>1061.918810292379</v>
      </c>
      <c r="I231" s="98">
        <v>1003.5753839355965</v>
      </c>
      <c r="J231" s="98">
        <v>950.93948591194476</v>
      </c>
      <c r="K231" s="98">
        <v>945.83393057208673</v>
      </c>
      <c r="L231" s="98">
        <v>936.15746461599917</v>
      </c>
      <c r="M231" s="98">
        <v>770.54035509348512</v>
      </c>
      <c r="N231" s="98">
        <v>732.0212415352089</v>
      </c>
      <c r="O231" s="98">
        <v>694.13105559524467</v>
      </c>
      <c r="P231" s="98">
        <v>759.08662852374846</v>
      </c>
      <c r="Q231" s="98">
        <v>715.87667594346419</v>
      </c>
      <c r="R231" s="98">
        <v>707.47296859129631</v>
      </c>
      <c r="S231" s="98">
        <v>768.86397001097805</v>
      </c>
      <c r="T231" s="98">
        <v>771.98968490835136</v>
      </c>
      <c r="U231" s="98">
        <v>747.73580031102506</v>
      </c>
      <c r="V231" s="98">
        <v>830.63534859790593</v>
      </c>
      <c r="W231" s="98">
        <v>669.22553041874289</v>
      </c>
      <c r="X231" s="98">
        <v>672.81245330562206</v>
      </c>
      <c r="Y231" s="98">
        <v>494.2490763815901</v>
      </c>
      <c r="DA231" s="63" t="s">
        <v>2335</v>
      </c>
    </row>
    <row r="232" spans="1:105" ht="12" customHeight="1" x14ac:dyDescent="0.25">
      <c r="A232" s="108" t="s">
        <v>52</v>
      </c>
      <c r="B232" s="98">
        <v>0</v>
      </c>
      <c r="C232" s="98">
        <v>0</v>
      </c>
      <c r="D232" s="98">
        <v>0</v>
      </c>
      <c r="E232" s="98">
        <v>643.00806349961294</v>
      </c>
      <c r="F232" s="98">
        <v>629.62951732667773</v>
      </c>
      <c r="G232" s="98">
        <v>660.53683841833561</v>
      </c>
      <c r="H232" s="98">
        <v>657.71228388466727</v>
      </c>
      <c r="I232" s="98">
        <v>642.89033755827268</v>
      </c>
      <c r="J232" s="98">
        <v>633.67608092860996</v>
      </c>
      <c r="K232" s="98">
        <v>613.2606476002984</v>
      </c>
      <c r="L232" s="98">
        <v>636.76581015071429</v>
      </c>
      <c r="M232" s="98">
        <v>644.99151646110522</v>
      </c>
      <c r="N232" s="98">
        <v>645.63736470567608</v>
      </c>
      <c r="O232" s="98">
        <v>644.77951247916315</v>
      </c>
      <c r="P232" s="98">
        <v>637.33472886981156</v>
      </c>
      <c r="Q232" s="98">
        <v>679.55671835193709</v>
      </c>
      <c r="R232" s="98">
        <v>715.24827289524217</v>
      </c>
      <c r="S232" s="98">
        <v>749.72302704135348</v>
      </c>
      <c r="T232" s="98">
        <v>741.27003844565604</v>
      </c>
      <c r="U232" s="98">
        <v>737.95473915587172</v>
      </c>
      <c r="V232" s="98">
        <v>752.93980826985421</v>
      </c>
      <c r="W232" s="98">
        <v>750.38971945678963</v>
      </c>
      <c r="X232" s="98">
        <v>680.60040163790052</v>
      </c>
      <c r="Y232" s="98">
        <v>627.63464777308297</v>
      </c>
      <c r="DA232" s="63" t="s">
        <v>2336</v>
      </c>
    </row>
    <row r="233" spans="1:105" ht="12" customHeight="1" x14ac:dyDescent="0.25">
      <c r="A233" s="121" t="s">
        <v>54</v>
      </c>
      <c r="B233" s="122">
        <v>835.13792240149917</v>
      </c>
      <c r="C233" s="122">
        <v>837.06121859479879</v>
      </c>
      <c r="D233" s="122">
        <v>826.90498766927954</v>
      </c>
      <c r="E233" s="122">
        <v>846.74435659313963</v>
      </c>
      <c r="F233" s="122">
        <v>840.56871498865746</v>
      </c>
      <c r="G233" s="122">
        <v>846.06270282414062</v>
      </c>
      <c r="H233" s="122">
        <v>901.99404843883963</v>
      </c>
      <c r="I233" s="122">
        <v>818.62854446397762</v>
      </c>
      <c r="J233" s="122">
        <v>852.23177626819916</v>
      </c>
      <c r="K233" s="122">
        <v>894.18407303940035</v>
      </c>
      <c r="L233" s="122">
        <v>935.07456450094458</v>
      </c>
      <c r="M233" s="122">
        <v>848.91929326412276</v>
      </c>
      <c r="N233" s="122">
        <v>896.97040252174168</v>
      </c>
      <c r="O233" s="122">
        <v>887.51029057916696</v>
      </c>
      <c r="P233" s="122">
        <v>804.81866189032769</v>
      </c>
      <c r="Q233" s="122">
        <v>832.90293905891463</v>
      </c>
      <c r="R233" s="122">
        <v>839.09888983925782</v>
      </c>
      <c r="S233" s="122">
        <v>832.90228067700298</v>
      </c>
      <c r="T233" s="122">
        <v>801.5645411258771</v>
      </c>
      <c r="U233" s="122">
        <v>765.96548760913424</v>
      </c>
      <c r="V233" s="122">
        <v>810.493447298815</v>
      </c>
      <c r="W233" s="122">
        <v>902.59646138096969</v>
      </c>
      <c r="X233" s="122">
        <v>732.95052920085084</v>
      </c>
      <c r="Y233" s="122">
        <v>716.98065353602533</v>
      </c>
      <c r="DA233" s="130" t="s">
        <v>2337</v>
      </c>
    </row>
    <row r="234" spans="1:105" ht="12" customHeight="1" x14ac:dyDescent="0.25">
      <c r="A234" s="97" t="s">
        <v>202</v>
      </c>
      <c r="B234" s="98">
        <v>1031.7329847758788</v>
      </c>
      <c r="C234" s="98">
        <v>1002.089025091067</v>
      </c>
      <c r="D234" s="98">
        <v>1027.205477169681</v>
      </c>
      <c r="E234" s="98">
        <v>1037.1651753176625</v>
      </c>
      <c r="F234" s="98">
        <v>1039.8997270896846</v>
      </c>
      <c r="G234" s="98">
        <v>1080.0696261771948</v>
      </c>
      <c r="H234" s="98">
        <v>1110.516039141585</v>
      </c>
      <c r="I234" s="98">
        <v>1033.4249031883003</v>
      </c>
      <c r="J234" s="98">
        <v>1096.1636302708457</v>
      </c>
      <c r="K234" s="98">
        <v>1169.6272893326122</v>
      </c>
      <c r="L234" s="98">
        <v>1145.2587044776485</v>
      </c>
      <c r="M234" s="98">
        <v>1142.8502459673257</v>
      </c>
      <c r="N234" s="98">
        <v>1057.3234962598401</v>
      </c>
      <c r="O234" s="98">
        <v>986.12652598679233</v>
      </c>
      <c r="P234" s="98">
        <v>1173.5716301704185</v>
      </c>
      <c r="Q234" s="98">
        <v>983.44240603654794</v>
      </c>
      <c r="R234" s="98">
        <v>1112.8653691738643</v>
      </c>
      <c r="S234" s="98">
        <v>1050.1648384760786</v>
      </c>
      <c r="T234" s="98">
        <v>1145.3963380164384</v>
      </c>
      <c r="U234" s="98">
        <v>1156.4153106174078</v>
      </c>
      <c r="V234" s="98">
        <v>1380.3335118609286</v>
      </c>
      <c r="W234" s="98">
        <v>1195.2787678716777</v>
      </c>
      <c r="X234" s="98">
        <v>870.71834729276759</v>
      </c>
      <c r="Y234" s="98">
        <v>1054.7291803627866</v>
      </c>
      <c r="DA234" s="63" t="s">
        <v>2338</v>
      </c>
    </row>
    <row r="235" spans="1:105" ht="12" customHeight="1" x14ac:dyDescent="0.25">
      <c r="A235" s="97" t="s">
        <v>50</v>
      </c>
      <c r="B235" s="98">
        <v>1010.7979574775062</v>
      </c>
      <c r="C235" s="98">
        <v>1096.8267156356865</v>
      </c>
      <c r="D235" s="98">
        <v>1026.7775888055278</v>
      </c>
      <c r="E235" s="98">
        <v>1013.9040119855542</v>
      </c>
      <c r="F235" s="98">
        <v>1191.3977292955201</v>
      </c>
      <c r="G235" s="98">
        <v>933.51520695198724</v>
      </c>
      <c r="H235" s="98">
        <v>1126.2436142513282</v>
      </c>
      <c r="I235" s="98">
        <v>1148.1376045024897</v>
      </c>
      <c r="J235" s="98">
        <v>905.80303259048856</v>
      </c>
      <c r="K235" s="98">
        <v>272.68839338215525</v>
      </c>
      <c r="L235" s="98">
        <v>927.64749418787562</v>
      </c>
      <c r="M235" s="98">
        <v>1211.7701326378963</v>
      </c>
      <c r="N235" s="98">
        <v>1255.943539617188</v>
      </c>
      <c r="O235" s="98">
        <v>924.19837429140398</v>
      </c>
      <c r="P235" s="98">
        <v>1368.77561154915</v>
      </c>
      <c r="Q235" s="98">
        <v>1134.7864254062856</v>
      </c>
      <c r="R235" s="98">
        <v>884.19194442064861</v>
      </c>
      <c r="S235" s="98">
        <v>926.97506816866553</v>
      </c>
      <c r="T235" s="98">
        <v>1139.9479522539643</v>
      </c>
      <c r="U235" s="98">
        <v>1007.9502133266557</v>
      </c>
      <c r="V235" s="98">
        <v>1223.3760038211831</v>
      </c>
      <c r="W235" s="98">
        <v>1055.7288575269274</v>
      </c>
      <c r="X235" s="98">
        <v>899.08951236314681</v>
      </c>
      <c r="Y235" s="98">
        <v>1009.2666819008095</v>
      </c>
      <c r="DA235" s="63" t="s">
        <v>2339</v>
      </c>
    </row>
    <row r="236" spans="1:105" ht="12" customHeight="1" x14ac:dyDescent="0.25">
      <c r="A236" s="109" t="s">
        <v>120</v>
      </c>
      <c r="B236" s="33">
        <v>803.39736413260425</v>
      </c>
      <c r="C236" s="33">
        <v>801.23109400895487</v>
      </c>
      <c r="D236" s="33">
        <v>795.42616077982962</v>
      </c>
      <c r="E236" s="33">
        <v>820.33446963966344</v>
      </c>
      <c r="F236" s="33">
        <v>805.14103073033004</v>
      </c>
      <c r="G236" s="33">
        <v>822.90425808820271</v>
      </c>
      <c r="H236" s="33">
        <v>876.73157985337787</v>
      </c>
      <c r="I236" s="33">
        <v>792.09309834439387</v>
      </c>
      <c r="J236" s="33">
        <v>830.69241315801912</v>
      </c>
      <c r="K236" s="33">
        <v>885.86683302752635</v>
      </c>
      <c r="L236" s="33">
        <v>917.87839298786105</v>
      </c>
      <c r="M236" s="33">
        <v>813.59348345189414</v>
      </c>
      <c r="N236" s="33">
        <v>869.23021679151157</v>
      </c>
      <c r="O236" s="33">
        <v>878.1621148982473</v>
      </c>
      <c r="P236" s="33">
        <v>745.74257716687043</v>
      </c>
      <c r="Q236" s="33">
        <v>805.91533177582426</v>
      </c>
      <c r="R236" s="33">
        <v>812.18525380080212</v>
      </c>
      <c r="S236" s="33">
        <v>809.14695691307463</v>
      </c>
      <c r="T236" s="33">
        <v>758.85575076849852</v>
      </c>
      <c r="U236" s="33">
        <v>726.23184603403706</v>
      </c>
      <c r="V236" s="33">
        <v>756.67852846686549</v>
      </c>
      <c r="W236" s="33">
        <v>881.59597225312382</v>
      </c>
      <c r="X236" s="33">
        <v>723.8540005493478</v>
      </c>
      <c r="Y236" s="33">
        <v>699.61716091111964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9462.04408758524</v>
      </c>
      <c r="C238" s="117">
        <f t="shared" si="115"/>
        <v>9982.5278205733612</v>
      </c>
      <c r="D238" s="117">
        <f t="shared" si="115"/>
        <v>9963.3703354748886</v>
      </c>
      <c r="E238" s="117">
        <f t="shared" si="115"/>
        <v>10015.187700498402</v>
      </c>
      <c r="F238" s="117">
        <f t="shared" si="115"/>
        <v>9913.2333029223955</v>
      </c>
      <c r="G238" s="117">
        <f t="shared" si="115"/>
        <v>9783.6609483512675</v>
      </c>
      <c r="H238" s="117">
        <f t="shared" si="115"/>
        <v>9841.5493863424435</v>
      </c>
      <c r="I238" s="117">
        <f t="shared" si="115"/>
        <v>9633.5660468201659</v>
      </c>
      <c r="J238" s="117">
        <f t="shared" si="115"/>
        <v>9838.5883133862135</v>
      </c>
      <c r="K238" s="117">
        <f t="shared" si="115"/>
        <v>10256.121748013413</v>
      </c>
      <c r="L238" s="117">
        <f t="shared" si="115"/>
        <v>10704.873214305486</v>
      </c>
      <c r="M238" s="117">
        <f t="shared" si="115"/>
        <v>10628.451671481755</v>
      </c>
      <c r="N238" s="117">
        <f t="shared" si="115"/>
        <v>10832.707478086359</v>
      </c>
      <c r="O238" s="117">
        <f t="shared" si="115"/>
        <v>10766.393158688312</v>
      </c>
      <c r="P238" s="117">
        <f t="shared" si="115"/>
        <v>10544.841294944723</v>
      </c>
      <c r="Q238" s="117">
        <f t="shared" si="115"/>
        <v>10684.249021973508</v>
      </c>
      <c r="R238" s="117">
        <f t="shared" ref="R238:V238" si="116">R239+R242+R244+R257</f>
        <v>10840.603889954038</v>
      </c>
      <c r="S238" s="117">
        <f t="shared" si="116"/>
        <v>11092.210426541598</v>
      </c>
      <c r="T238" s="117">
        <f t="shared" si="116"/>
        <v>11181.108692940727</v>
      </c>
      <c r="U238" s="117">
        <f t="shared" si="116"/>
        <v>11388.986547730537</v>
      </c>
      <c r="V238" s="117">
        <f t="shared" si="116"/>
        <v>11632.2401113224</v>
      </c>
      <c r="W238" s="117">
        <f t="shared" ref="W238:Y238" si="117">W239+W242+W244+W257</f>
        <v>12684.143473245183</v>
      </c>
      <c r="X238" s="117">
        <f t="shared" si="117"/>
        <v>12036.705558262574</v>
      </c>
      <c r="Y238" s="117">
        <f t="shared" si="117"/>
        <v>10556.816101595727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7675.1863406639159</v>
      </c>
      <c r="C239" s="122">
        <f t="shared" si="118"/>
        <v>8184.3967541556358</v>
      </c>
      <c r="D239" s="122">
        <f t="shared" si="118"/>
        <v>8156.2421531036789</v>
      </c>
      <c r="E239" s="122">
        <f t="shared" si="118"/>
        <v>8156.8000728945326</v>
      </c>
      <c r="F239" s="122">
        <f t="shared" si="118"/>
        <v>8075.9428800775895</v>
      </c>
      <c r="G239" s="122">
        <f t="shared" si="118"/>
        <v>7902.33648479363</v>
      </c>
      <c r="H239" s="122">
        <f t="shared" si="118"/>
        <v>7890.6373831794535</v>
      </c>
      <c r="I239" s="122">
        <f t="shared" si="118"/>
        <v>7773.8799122200235</v>
      </c>
      <c r="J239" s="122">
        <f t="shared" si="118"/>
        <v>7984.8441969008109</v>
      </c>
      <c r="K239" s="122">
        <f t="shared" si="118"/>
        <v>8391.052647369057</v>
      </c>
      <c r="L239" s="122">
        <f t="shared" si="118"/>
        <v>8811.3098778502681</v>
      </c>
      <c r="M239" s="122">
        <f t="shared" si="118"/>
        <v>8876.1286344874607</v>
      </c>
      <c r="N239" s="122">
        <f t="shared" si="118"/>
        <v>9065.5327984675441</v>
      </c>
      <c r="O239" s="122">
        <f t="shared" si="118"/>
        <v>9023.0944843013422</v>
      </c>
      <c r="P239" s="122">
        <f t="shared" si="118"/>
        <v>8807.0975778808061</v>
      </c>
      <c r="Q239" s="122">
        <f t="shared" si="118"/>
        <v>8915.1495297292367</v>
      </c>
      <c r="R239" s="122">
        <f t="shared" ref="R239:V239" si="119">SUM(R240:R241)</f>
        <v>9003.4738038972519</v>
      </c>
      <c r="S239" s="122">
        <f t="shared" si="119"/>
        <v>9160.4068706218313</v>
      </c>
      <c r="T239" s="122">
        <f t="shared" si="119"/>
        <v>9247.503159990958</v>
      </c>
      <c r="U239" s="122">
        <f t="shared" si="119"/>
        <v>9481.3644100587899</v>
      </c>
      <c r="V239" s="122">
        <f t="shared" si="119"/>
        <v>9638.8997815778657</v>
      </c>
      <c r="W239" s="122">
        <f t="shared" ref="W239:Y239" si="120">SUM(W240:W241)</f>
        <v>10644.570537935209</v>
      </c>
      <c r="X239" s="122">
        <f t="shared" si="120"/>
        <v>10207.255937319136</v>
      </c>
      <c r="Y239" s="122">
        <f t="shared" si="120"/>
        <v>8879.4148248438451</v>
      </c>
      <c r="DA239" s="130" t="s">
        <v>2487</v>
      </c>
    </row>
    <row r="240" spans="1:105" ht="12" customHeight="1" x14ac:dyDescent="0.25">
      <c r="A240" s="97" t="s">
        <v>199</v>
      </c>
      <c r="B240" s="98">
        <v>7609.2829138952393</v>
      </c>
      <c r="C240" s="98">
        <v>8114.9010896019499</v>
      </c>
      <c r="D240" s="98">
        <v>8089.2776286544822</v>
      </c>
      <c r="E240" s="98">
        <v>8090.5341818812503</v>
      </c>
      <c r="F240" s="98">
        <v>8011.7717218492107</v>
      </c>
      <c r="G240" s="98">
        <v>7840.7328019923143</v>
      </c>
      <c r="H240" s="98">
        <v>7829.5561007496326</v>
      </c>
      <c r="I240" s="98">
        <v>7716.2036372831681</v>
      </c>
      <c r="J240" s="98">
        <v>7926.325995056497</v>
      </c>
      <c r="K240" s="98">
        <v>8329.9913556398424</v>
      </c>
      <c r="L240" s="98">
        <v>8746.1013407581941</v>
      </c>
      <c r="M240" s="98">
        <v>8814.1065797467709</v>
      </c>
      <c r="N240" s="98">
        <v>9001.6476602148978</v>
      </c>
      <c r="O240" s="98">
        <v>8959.6340820733894</v>
      </c>
      <c r="P240" s="98">
        <v>8747.812857721472</v>
      </c>
      <c r="Q240" s="98">
        <v>8854.4666830440237</v>
      </c>
      <c r="R240" s="98">
        <v>8941.7500044142853</v>
      </c>
      <c r="S240" s="98">
        <v>9097.4560725141291</v>
      </c>
      <c r="T240" s="98">
        <v>9184.5433690949212</v>
      </c>
      <c r="U240" s="98">
        <v>9416.5116626911476</v>
      </c>
      <c r="V240" s="98">
        <v>9572.7124825674764</v>
      </c>
      <c r="W240" s="98">
        <v>10571.93188270881</v>
      </c>
      <c r="X240" s="98">
        <v>10138.674026452956</v>
      </c>
      <c r="Y240" s="98">
        <v>8820.5794815651388</v>
      </c>
      <c r="DA240" s="63" t="s">
        <v>2488</v>
      </c>
    </row>
    <row r="241" spans="1:105" ht="12" customHeight="1" x14ac:dyDescent="0.25">
      <c r="A241" s="97" t="s">
        <v>53</v>
      </c>
      <c r="B241" s="98">
        <v>65.903426768676695</v>
      </c>
      <c r="C241" s="98">
        <v>69.495664553685685</v>
      </c>
      <c r="D241" s="98">
        <v>66.964524449196986</v>
      </c>
      <c r="E241" s="98">
        <v>66.265891013282484</v>
      </c>
      <c r="F241" s="98">
        <v>64.171158228379056</v>
      </c>
      <c r="G241" s="98">
        <v>61.603682801315337</v>
      </c>
      <c r="H241" s="98">
        <v>61.081282429821066</v>
      </c>
      <c r="I241" s="98">
        <v>57.676274936855052</v>
      </c>
      <c r="J241" s="98">
        <v>58.518201844313417</v>
      </c>
      <c r="K241" s="98">
        <v>61.061291729215171</v>
      </c>
      <c r="L241" s="98">
        <v>65.208537092073598</v>
      </c>
      <c r="M241" s="98">
        <v>62.022054740689569</v>
      </c>
      <c r="N241" s="98">
        <v>63.885138252645874</v>
      </c>
      <c r="O241" s="98">
        <v>63.460402227952741</v>
      </c>
      <c r="P241" s="98">
        <v>59.28472015933361</v>
      </c>
      <c r="Q241" s="98">
        <v>60.682846685213718</v>
      </c>
      <c r="R241" s="98">
        <v>61.723799482966591</v>
      </c>
      <c r="S241" s="98">
        <v>62.950798107702241</v>
      </c>
      <c r="T241" s="98">
        <v>62.959790896037568</v>
      </c>
      <c r="U241" s="98">
        <v>64.852747367642579</v>
      </c>
      <c r="V241" s="98">
        <v>66.187299010389921</v>
      </c>
      <c r="W241" s="98">
        <v>72.638655226399024</v>
      </c>
      <c r="X241" s="98">
        <v>68.581910866179157</v>
      </c>
      <c r="Y241" s="98">
        <v>58.835343278705984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3.4192871827809257</v>
      </c>
      <c r="C242" s="122">
        <f t="shared" si="121"/>
        <v>2.9762477358342632</v>
      </c>
      <c r="D242" s="122">
        <f t="shared" si="121"/>
        <v>2.7714093932116848</v>
      </c>
      <c r="E242" s="122">
        <f t="shared" si="121"/>
        <v>3.8373402366774267</v>
      </c>
      <c r="F242" s="122">
        <f t="shared" si="121"/>
        <v>3.6479608958316878</v>
      </c>
      <c r="G242" s="122">
        <f t="shared" si="121"/>
        <v>4.4969987853108178</v>
      </c>
      <c r="H242" s="122">
        <f t="shared" si="121"/>
        <v>5.9815377200847308</v>
      </c>
      <c r="I242" s="122">
        <f t="shared" si="121"/>
        <v>6.2259270828539242</v>
      </c>
      <c r="J242" s="122">
        <f t="shared" si="121"/>
        <v>6.4501497384364086</v>
      </c>
      <c r="K242" s="122">
        <f t="shared" si="121"/>
        <v>7.38234392993661</v>
      </c>
      <c r="L242" s="122">
        <f t="shared" si="121"/>
        <v>9.422558995176983</v>
      </c>
      <c r="M242" s="122">
        <f t="shared" si="121"/>
        <v>9.9370520283048123</v>
      </c>
      <c r="N242" s="122">
        <f t="shared" si="121"/>
        <v>11.554561629933263</v>
      </c>
      <c r="O242" s="122">
        <f t="shared" si="121"/>
        <v>16.024943694270135</v>
      </c>
      <c r="P242" s="122">
        <f t="shared" si="121"/>
        <v>15.392520537939998</v>
      </c>
      <c r="Q242" s="122">
        <f t="shared" si="121"/>
        <v>33.837323596108732</v>
      </c>
      <c r="R242" s="122">
        <f t="shared" si="121"/>
        <v>35.383279815146963</v>
      </c>
      <c r="S242" s="122">
        <f t="shared" si="121"/>
        <v>34.693387502991115</v>
      </c>
      <c r="T242" s="122">
        <f t="shared" si="121"/>
        <v>43.348156688011372</v>
      </c>
      <c r="U242" s="122">
        <f t="shared" si="121"/>
        <v>45.935202984744571</v>
      </c>
      <c r="V242" s="122">
        <f t="shared" si="121"/>
        <v>43.630665314391301</v>
      </c>
      <c r="W242" s="122">
        <f t="shared" si="121"/>
        <v>50.5660750706827</v>
      </c>
      <c r="X242" s="122">
        <f t="shared" si="121"/>
        <v>60.265758930648026</v>
      </c>
      <c r="Y242" s="122">
        <f t="shared" si="121"/>
        <v>55.139973091588551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3.4192871827809257</v>
      </c>
      <c r="C243" s="98">
        <f>RES_hhdet_tesh!C86</f>
        <v>2.9762477358342632</v>
      </c>
      <c r="D243" s="98">
        <f>RES_hhdet_tesh!D86</f>
        <v>2.7714093932116848</v>
      </c>
      <c r="E243" s="98">
        <f>RES_hhdet_tesh!E86</f>
        <v>3.8373402366774267</v>
      </c>
      <c r="F243" s="98">
        <f>RES_hhdet_tesh!F86</f>
        <v>3.6479608958316878</v>
      </c>
      <c r="G243" s="98">
        <f>RES_hhdet_tesh!G86</f>
        <v>4.4969987853108178</v>
      </c>
      <c r="H243" s="98">
        <f>RES_hhdet_tesh!H86</f>
        <v>5.9815377200847308</v>
      </c>
      <c r="I243" s="98">
        <f>RES_hhdet_tesh!I86</f>
        <v>6.2259270828539242</v>
      </c>
      <c r="J243" s="98">
        <f>RES_hhdet_tesh!J86</f>
        <v>6.4501497384364086</v>
      </c>
      <c r="K243" s="98">
        <f>RES_hhdet_tesh!K86</f>
        <v>7.38234392993661</v>
      </c>
      <c r="L243" s="98">
        <f>RES_hhdet_tesh!L86</f>
        <v>9.422558995176983</v>
      </c>
      <c r="M243" s="98">
        <f>RES_hhdet_tesh!M86</f>
        <v>9.9370520283048123</v>
      </c>
      <c r="N243" s="98">
        <f>RES_hhdet_tesh!N86</f>
        <v>11.554561629933263</v>
      </c>
      <c r="O243" s="98">
        <f>RES_hhdet_tesh!O86</f>
        <v>16.024943694270135</v>
      </c>
      <c r="P243" s="98">
        <f>RES_hhdet_tesh!P86</f>
        <v>15.392520537939998</v>
      </c>
      <c r="Q243" s="98">
        <f>RES_hhdet_tesh!Q86</f>
        <v>33.837323596108732</v>
      </c>
      <c r="R243" s="98">
        <f>RES_hhdet_tesh!R86</f>
        <v>35.383279815146963</v>
      </c>
      <c r="S243" s="98">
        <f>RES_hhdet_tesh!S86</f>
        <v>34.693387502991115</v>
      </c>
      <c r="T243" s="98">
        <f>RES_hhdet_tesh!T86</f>
        <v>43.348156688011372</v>
      </c>
      <c r="U243" s="98">
        <f>RES_hhdet_tesh!U86</f>
        <v>45.935202984744571</v>
      </c>
      <c r="V243" s="98">
        <f>RES_hhdet_tesh!V86</f>
        <v>43.630665314391301</v>
      </c>
      <c r="W243" s="98">
        <f>RES_hhdet_tesh!W86</f>
        <v>50.5660750706827</v>
      </c>
      <c r="X243" s="98">
        <f>RES_hhdet_tesh!X86</f>
        <v>60.265758930648026</v>
      </c>
      <c r="Y243" s="98">
        <f>RES_hhdet_tesh!Y86</f>
        <v>55.139973091588551</v>
      </c>
      <c r="DA243" s="63" t="s">
        <v>2491</v>
      </c>
    </row>
    <row r="244" spans="1:105" ht="12" customHeight="1" x14ac:dyDescent="0.25">
      <c r="A244" s="121" t="s">
        <v>55</v>
      </c>
      <c r="B244" s="122">
        <v>1199.6771363072914</v>
      </c>
      <c r="C244" s="122">
        <v>1208.9088159381067</v>
      </c>
      <c r="D244" s="122">
        <v>1221.464925442227</v>
      </c>
      <c r="E244" s="122">
        <v>1253.6327683861286</v>
      </c>
      <c r="F244" s="122">
        <v>1235.4209792033412</v>
      </c>
      <c r="G244" s="122">
        <v>1269.2435016607435</v>
      </c>
      <c r="H244" s="122">
        <v>1294.2165968697332</v>
      </c>
      <c r="I244" s="122">
        <v>1261.1975948785635</v>
      </c>
      <c r="J244" s="122">
        <v>1228.60328419397</v>
      </c>
      <c r="K244" s="122">
        <v>1205.234468970631</v>
      </c>
      <c r="L244" s="122">
        <v>1201.8492058253892</v>
      </c>
      <c r="M244" s="122">
        <v>1125.2340236629543</v>
      </c>
      <c r="N244" s="122">
        <v>1101.0336648941384</v>
      </c>
      <c r="O244" s="122">
        <v>1074.3538746829556</v>
      </c>
      <c r="P244" s="122">
        <v>1137.3780190423793</v>
      </c>
      <c r="Q244" s="122">
        <v>1121.0769685785328</v>
      </c>
      <c r="R244" s="122">
        <v>1178.7910343122442</v>
      </c>
      <c r="S244" s="122">
        <v>1272.3819849565841</v>
      </c>
      <c r="T244" s="122">
        <v>1283.7084369133008</v>
      </c>
      <c r="U244" s="122">
        <v>1270.6862802076389</v>
      </c>
      <c r="V244" s="122">
        <v>1315.364409964785</v>
      </c>
      <c r="W244" s="122">
        <v>1259.4647966712253</v>
      </c>
      <c r="X244" s="122">
        <v>1164.0890024338357</v>
      </c>
      <c r="Y244" s="122">
        <v>1023.8887608351107</v>
      </c>
      <c r="DA244" s="130" t="s">
        <v>2492</v>
      </c>
    </row>
    <row r="245" spans="1:105" ht="12" customHeight="1" x14ac:dyDescent="0.25">
      <c r="A245" s="97" t="s">
        <v>132</v>
      </c>
      <c r="B245" s="98">
        <v>1193.3713890413314</v>
      </c>
      <c r="C245" s="98">
        <v>1189.0541381203825</v>
      </c>
      <c r="D245" s="98">
        <v>1232.0358636275346</v>
      </c>
      <c r="E245" s="98">
        <v>1241.3643661563567</v>
      </c>
      <c r="F245" s="98">
        <v>1222.3289353013386</v>
      </c>
      <c r="G245" s="98">
        <v>1302.7282276345495</v>
      </c>
      <c r="H245" s="98">
        <v>1252.700262555946</v>
      </c>
      <c r="I245" s="98">
        <v>1268.9393574251676</v>
      </c>
      <c r="J245" s="98">
        <v>1259.261844395131</v>
      </c>
      <c r="K245" s="98">
        <v>1229.162251750419</v>
      </c>
      <c r="L245" s="98">
        <v>1152.1224477083181</v>
      </c>
      <c r="M245" s="98">
        <v>1123.6185392199407</v>
      </c>
      <c r="N245" s="98">
        <v>1089.8135064529856</v>
      </c>
      <c r="O245" s="98">
        <v>1046.2553556119672</v>
      </c>
      <c r="P245" s="98">
        <v>1176.8256307018253</v>
      </c>
      <c r="Q245" s="98">
        <v>1063.7828473225954</v>
      </c>
      <c r="R245" s="98">
        <v>1176.6673383767561</v>
      </c>
      <c r="S245" s="98">
        <v>1289.1180558249998</v>
      </c>
      <c r="T245" s="98">
        <v>1307.067249250827</v>
      </c>
      <c r="U245" s="98">
        <v>1283.362996259822</v>
      </c>
      <c r="V245" s="98">
        <v>1259.8026186530446</v>
      </c>
      <c r="W245" s="98">
        <v>1293.9845361244725</v>
      </c>
      <c r="X245" s="98">
        <v>1145.8924048468432</v>
      </c>
      <c r="Y245" s="98">
        <v>1056.1631611177831</v>
      </c>
      <c r="DA245" s="63" t="s">
        <v>2493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1241.053157627312</v>
      </c>
      <c r="F246" s="98">
        <v>1222.0153414512608</v>
      </c>
      <c r="G246" s="98">
        <v>1302.4642981849838</v>
      </c>
      <c r="H246" s="98">
        <v>1252.5181652023275</v>
      </c>
      <c r="I246" s="98">
        <v>1268.4262001594227</v>
      </c>
      <c r="J246" s="98">
        <v>1258.7419446003871</v>
      </c>
      <c r="K246" s="98">
        <v>1228.4247951486718</v>
      </c>
      <c r="L246" s="98">
        <v>1151.4172312844728</v>
      </c>
      <c r="M246" s="98">
        <v>1122.992907845462</v>
      </c>
      <c r="N246" s="98">
        <v>1089.4976599236734</v>
      </c>
      <c r="O246" s="98">
        <v>1046.3121286664687</v>
      </c>
      <c r="P246" s="98">
        <v>1176.3850876514325</v>
      </c>
      <c r="Q246" s="98">
        <v>1063.9098869981306</v>
      </c>
      <c r="R246" s="98">
        <v>1176.8175146885103</v>
      </c>
      <c r="S246" s="98">
        <v>1289.2634750167717</v>
      </c>
      <c r="T246" s="98">
        <v>1306.813014226384</v>
      </c>
      <c r="U246" s="98">
        <v>1283.0156725439749</v>
      </c>
      <c r="V246" s="98">
        <v>1259.7403827182891</v>
      </c>
      <c r="W246" s="98">
        <v>1292.8668308394699</v>
      </c>
      <c r="X246" s="98">
        <v>1144.5189431266951</v>
      </c>
      <c r="Y246" s="98">
        <v>1053.7945967003805</v>
      </c>
      <c r="DA246" s="63" t="s">
        <v>2494</v>
      </c>
    </row>
    <row r="247" spans="1:105" ht="12" customHeight="1" x14ac:dyDescent="0.25">
      <c r="A247" s="100" t="s">
        <v>199</v>
      </c>
      <c r="B247" s="101">
        <v>0</v>
      </c>
      <c r="C247" s="101">
        <v>0</v>
      </c>
      <c r="D247" s="101">
        <v>0</v>
      </c>
      <c r="E247" s="101">
        <v>606.0334666755665</v>
      </c>
      <c r="F247" s="101">
        <v>601.00124620427584</v>
      </c>
      <c r="G247" s="101">
        <v>618.957879092025</v>
      </c>
      <c r="H247" s="101">
        <v>622.18895730183681</v>
      </c>
      <c r="I247" s="101">
        <v>620.47914546857214</v>
      </c>
      <c r="J247" s="101">
        <v>604.27897906131886</v>
      </c>
      <c r="K247" s="101">
        <v>599.28429302486563</v>
      </c>
      <c r="L247" s="101">
        <v>548.93154592663291</v>
      </c>
      <c r="M247" s="101">
        <v>479.33522988407049</v>
      </c>
      <c r="N247" s="101">
        <v>452.59982466232202</v>
      </c>
      <c r="O247" s="101">
        <v>423.74879059917862</v>
      </c>
      <c r="P247" s="101">
        <v>508.96126190318904</v>
      </c>
      <c r="Q247" s="101">
        <v>431.28566554744992</v>
      </c>
      <c r="R247" s="101">
        <v>463.35900773492665</v>
      </c>
      <c r="S247" s="101">
        <v>524.56880460392836</v>
      </c>
      <c r="T247" s="101">
        <v>544.57106761847456</v>
      </c>
      <c r="U247" s="101">
        <v>533.63682284848858</v>
      </c>
      <c r="V247" s="101">
        <v>555.44826374027548</v>
      </c>
      <c r="W247" s="101">
        <v>509.3622828772435</v>
      </c>
      <c r="X247" s="101">
        <v>482.6444104575699</v>
      </c>
      <c r="Y247" s="101">
        <v>392.00160604908956</v>
      </c>
      <c r="DA247" s="131" t="s">
        <v>2495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635.01969095174559</v>
      </c>
      <c r="F248" s="104">
        <v>621.01409524698499</v>
      </c>
      <c r="G248" s="104">
        <v>683.50641909295882</v>
      </c>
      <c r="H248" s="104">
        <v>630.3292079004907</v>
      </c>
      <c r="I248" s="104">
        <v>647.94705469085056</v>
      </c>
      <c r="J248" s="104">
        <v>654.46296553906802</v>
      </c>
      <c r="K248" s="104">
        <v>629.1405021238063</v>
      </c>
      <c r="L248" s="104">
        <v>602.48568535784</v>
      </c>
      <c r="M248" s="104">
        <v>643.65767796139153</v>
      </c>
      <c r="N248" s="104">
        <v>636.89783526135136</v>
      </c>
      <c r="O248" s="104">
        <v>622.56333806728992</v>
      </c>
      <c r="P248" s="104">
        <v>667.42382574824364</v>
      </c>
      <c r="Q248" s="104">
        <v>632.62422145068081</v>
      </c>
      <c r="R248" s="104">
        <v>713.45850695358354</v>
      </c>
      <c r="S248" s="104">
        <v>764.69467041284349</v>
      </c>
      <c r="T248" s="104">
        <v>762.24194660790931</v>
      </c>
      <c r="U248" s="104">
        <v>749.37884969548611</v>
      </c>
      <c r="V248" s="104">
        <v>704.29211897801372</v>
      </c>
      <c r="W248" s="104">
        <v>783.50454796222607</v>
      </c>
      <c r="X248" s="104">
        <v>661.8745326691253</v>
      </c>
      <c r="Y248" s="104">
        <v>661.79299065129089</v>
      </c>
      <c r="DA248" s="132" t="s">
        <v>2496</v>
      </c>
    </row>
    <row r="249" spans="1:105" ht="12" customHeight="1" x14ac:dyDescent="0.25">
      <c r="A249" s="106" t="s">
        <v>124</v>
      </c>
      <c r="B249" s="101">
        <v>0</v>
      </c>
      <c r="C249" s="101">
        <v>0</v>
      </c>
      <c r="D249" s="101">
        <v>0</v>
      </c>
      <c r="E249" s="101">
        <v>0</v>
      </c>
      <c r="F249" s="101">
        <v>0</v>
      </c>
      <c r="G249" s="101">
        <v>0</v>
      </c>
      <c r="H249" s="101">
        <v>0</v>
      </c>
      <c r="I249" s="101">
        <v>0</v>
      </c>
      <c r="J249" s="101">
        <v>0</v>
      </c>
      <c r="K249" s="101">
        <v>0</v>
      </c>
      <c r="L249" s="101">
        <v>0</v>
      </c>
      <c r="M249" s="101">
        <v>0</v>
      </c>
      <c r="N249" s="101">
        <v>0</v>
      </c>
      <c r="O249" s="101">
        <v>0</v>
      </c>
      <c r="P249" s="101">
        <v>0</v>
      </c>
      <c r="Q249" s="101">
        <v>0</v>
      </c>
      <c r="R249" s="101">
        <v>0</v>
      </c>
      <c r="S249" s="101">
        <v>0</v>
      </c>
      <c r="T249" s="101">
        <v>0</v>
      </c>
      <c r="U249" s="101">
        <v>0</v>
      </c>
      <c r="V249" s="101">
        <v>0</v>
      </c>
      <c r="W249" s="101">
        <v>0</v>
      </c>
      <c r="X249" s="101">
        <v>0</v>
      </c>
      <c r="Y249" s="101">
        <v>0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0</v>
      </c>
      <c r="P250" s="104">
        <v>0</v>
      </c>
      <c r="Q250" s="104">
        <v>0</v>
      </c>
      <c r="R250" s="104">
        <v>0</v>
      </c>
      <c r="S250" s="104">
        <v>0</v>
      </c>
      <c r="T250" s="104">
        <v>0</v>
      </c>
      <c r="U250" s="104">
        <v>0</v>
      </c>
      <c r="V250" s="104">
        <v>0</v>
      </c>
      <c r="W250" s="104">
        <v>0</v>
      </c>
      <c r="X250" s="104">
        <v>0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0</v>
      </c>
      <c r="P252" s="98">
        <v>0</v>
      </c>
      <c r="Q252" s="98">
        <v>0</v>
      </c>
      <c r="R252" s="98">
        <v>0</v>
      </c>
      <c r="S252" s="98">
        <v>0</v>
      </c>
      <c r="T252" s="98">
        <v>0</v>
      </c>
      <c r="U252" s="98">
        <v>0</v>
      </c>
      <c r="V252" s="98">
        <v>0</v>
      </c>
      <c r="W252" s="98">
        <v>0</v>
      </c>
      <c r="X252" s="98">
        <v>0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1201.6251573259506</v>
      </c>
      <c r="C253" s="101">
        <v>1215.0455023249824</v>
      </c>
      <c r="D253" s="101">
        <v>1218.1902459739608</v>
      </c>
      <c r="E253" s="101">
        <v>1257.4602733695231</v>
      </c>
      <c r="F253" s="101">
        <v>1239.5096317207174</v>
      </c>
      <c r="G253" s="101">
        <v>1258.7983202781325</v>
      </c>
      <c r="H253" s="101">
        <v>1307.1883133987094</v>
      </c>
      <c r="I253" s="101">
        <v>1258.7900935880052</v>
      </c>
      <c r="J253" s="101">
        <v>1219.0322983094793</v>
      </c>
      <c r="K253" s="101">
        <v>1197.7674835157709</v>
      </c>
      <c r="L253" s="101">
        <v>1217.4836772511967</v>
      </c>
      <c r="M253" s="101">
        <v>1125.764913805742</v>
      </c>
      <c r="N253" s="101">
        <v>1104.7015227971915</v>
      </c>
      <c r="O253" s="101">
        <v>1083.6372900669837</v>
      </c>
      <c r="P253" s="101">
        <v>1123.2725033285692</v>
      </c>
      <c r="Q253" s="101">
        <v>1143.1675303155898</v>
      </c>
      <c r="R253" s="101">
        <v>1179.7379154443538</v>
      </c>
      <c r="S253" s="101">
        <v>1263.9428411052684</v>
      </c>
      <c r="T253" s="101">
        <v>1271.1047496818826</v>
      </c>
      <c r="U253" s="101">
        <v>1263.7813493389544</v>
      </c>
      <c r="V253" s="101">
        <v>1347.455429864795</v>
      </c>
      <c r="W253" s="101">
        <v>1237.3920561535663</v>
      </c>
      <c r="X253" s="101">
        <v>1177.3255473515039</v>
      </c>
      <c r="Y253" s="101">
        <v>998.31412428894839</v>
      </c>
      <c r="DA253" s="131" t="s">
        <v>2501</v>
      </c>
    </row>
    <row r="254" spans="1:105" ht="12" customHeight="1" x14ac:dyDescent="0.25">
      <c r="A254" s="107" t="s">
        <v>121</v>
      </c>
      <c r="B254" s="104">
        <v>0</v>
      </c>
      <c r="C254" s="104">
        <v>0</v>
      </c>
      <c r="D254" s="104">
        <v>0</v>
      </c>
      <c r="E254" s="104">
        <v>1256.6821307000148</v>
      </c>
      <c r="F254" s="104">
        <v>1239.0283766113146</v>
      </c>
      <c r="G254" s="104">
        <v>1258.6255075279919</v>
      </c>
      <c r="H254" s="104">
        <v>1307.1317438176088</v>
      </c>
      <c r="I254" s="104">
        <v>1258.450089870289</v>
      </c>
      <c r="J254" s="104">
        <v>1218.596032173755</v>
      </c>
      <c r="K254" s="104">
        <v>1197.393712818325</v>
      </c>
      <c r="L254" s="104">
        <v>1217.2776034415251</v>
      </c>
      <c r="M254" s="104">
        <v>1125.5567508397742</v>
      </c>
      <c r="N254" s="104">
        <v>1104.601066679925</v>
      </c>
      <c r="O254" s="104">
        <v>1083.6479654129391</v>
      </c>
      <c r="P254" s="104">
        <v>1123.1333801007293</v>
      </c>
      <c r="Q254" s="104">
        <v>1143.1167330181445</v>
      </c>
      <c r="R254" s="104">
        <v>1179.6693404346768</v>
      </c>
      <c r="S254" s="104">
        <v>1263.8101653962929</v>
      </c>
      <c r="T254" s="104">
        <v>1270.7250451761449</v>
      </c>
      <c r="U254" s="104">
        <v>1263.5499403294286</v>
      </c>
      <c r="V254" s="104">
        <v>1347.3523730256281</v>
      </c>
      <c r="W254" s="104">
        <v>1237.3901201496467</v>
      </c>
      <c r="X254" s="104">
        <v>1177.7073359250548</v>
      </c>
      <c r="Y254" s="104">
        <v>998.03885482840371</v>
      </c>
      <c r="DA254" s="132" t="s">
        <v>2502</v>
      </c>
    </row>
    <row r="255" spans="1:105" ht="12" customHeight="1" x14ac:dyDescent="0.25">
      <c r="A255" s="108" t="s">
        <v>53</v>
      </c>
      <c r="B255" s="98">
        <v>0</v>
      </c>
      <c r="C255" s="98">
        <v>0</v>
      </c>
      <c r="D255" s="98">
        <v>0</v>
      </c>
      <c r="E255" s="98">
        <v>613.67406720040162</v>
      </c>
      <c r="F255" s="98">
        <v>609.39885928463684</v>
      </c>
      <c r="G255" s="98">
        <v>598.08866910965617</v>
      </c>
      <c r="H255" s="98">
        <v>649.41945993294166</v>
      </c>
      <c r="I255" s="98">
        <v>615.55975231201637</v>
      </c>
      <c r="J255" s="98">
        <v>584.91995124514517</v>
      </c>
      <c r="K255" s="98">
        <v>584.13306521802667</v>
      </c>
      <c r="L255" s="98">
        <v>580.51179329081072</v>
      </c>
      <c r="M255" s="98">
        <v>480.56523437866889</v>
      </c>
      <c r="N255" s="98">
        <v>458.96370197424909</v>
      </c>
      <c r="O255" s="98">
        <v>438.86845293377581</v>
      </c>
      <c r="P255" s="98">
        <v>485.79865123091764</v>
      </c>
      <c r="Q255" s="98">
        <v>463.56001466620756</v>
      </c>
      <c r="R255" s="98">
        <v>464.42106753943449</v>
      </c>
      <c r="S255" s="98">
        <v>514.0871383549395</v>
      </c>
      <c r="T255" s="98">
        <v>529.45500673048912</v>
      </c>
      <c r="U255" s="98">
        <v>525.5952011735568</v>
      </c>
      <c r="V255" s="98">
        <v>594.4125647557737</v>
      </c>
      <c r="W255" s="98">
        <v>487.00040069285706</v>
      </c>
      <c r="X255" s="98">
        <v>497.10693428715433</v>
      </c>
      <c r="Y255" s="98">
        <v>370.40420705532063</v>
      </c>
      <c r="DA255" s="63" t="s">
        <v>2503</v>
      </c>
    </row>
    <row r="256" spans="1:105" ht="12" customHeight="1" x14ac:dyDescent="0.25">
      <c r="A256" s="108" t="s">
        <v>52</v>
      </c>
      <c r="B256" s="98">
        <v>0</v>
      </c>
      <c r="C256" s="98">
        <v>0</v>
      </c>
      <c r="D256" s="98">
        <v>0</v>
      </c>
      <c r="E256" s="98">
        <v>643.00806349961294</v>
      </c>
      <c r="F256" s="98">
        <v>629.62951732667773</v>
      </c>
      <c r="G256" s="98">
        <v>660.53683841833561</v>
      </c>
      <c r="H256" s="98">
        <v>657.71228388466727</v>
      </c>
      <c r="I256" s="98">
        <v>642.89033755827268</v>
      </c>
      <c r="J256" s="98">
        <v>633.67608092860996</v>
      </c>
      <c r="K256" s="98">
        <v>613.2606476002984</v>
      </c>
      <c r="L256" s="98">
        <v>636.76581015071429</v>
      </c>
      <c r="M256" s="98">
        <v>644.99151646110522</v>
      </c>
      <c r="N256" s="98">
        <v>645.63736470567608</v>
      </c>
      <c r="O256" s="98">
        <v>644.77951247916315</v>
      </c>
      <c r="P256" s="98">
        <v>637.33472886981156</v>
      </c>
      <c r="Q256" s="98">
        <v>679.55671835193709</v>
      </c>
      <c r="R256" s="98">
        <v>715.24827289524217</v>
      </c>
      <c r="S256" s="98">
        <v>749.72302704135348</v>
      </c>
      <c r="T256" s="98">
        <v>741.27003844565604</v>
      </c>
      <c r="U256" s="98">
        <v>737.95473915587172</v>
      </c>
      <c r="V256" s="98">
        <v>752.93980826985421</v>
      </c>
      <c r="W256" s="98">
        <v>750.38971945678963</v>
      </c>
      <c r="X256" s="98">
        <v>680.60040163790052</v>
      </c>
      <c r="Y256" s="98">
        <v>627.63464777308297</v>
      </c>
      <c r="DA256" s="63" t="s">
        <v>2504</v>
      </c>
    </row>
    <row r="257" spans="1:105" ht="12" customHeight="1" x14ac:dyDescent="0.25">
      <c r="A257" s="121" t="s">
        <v>54</v>
      </c>
      <c r="B257" s="122">
        <v>583.76132343125266</v>
      </c>
      <c r="C257" s="122">
        <v>586.24600274378395</v>
      </c>
      <c r="D257" s="122">
        <v>582.89184753577149</v>
      </c>
      <c r="E257" s="122">
        <v>600.91751898106338</v>
      </c>
      <c r="F257" s="122">
        <v>598.22148274563426</v>
      </c>
      <c r="G257" s="122">
        <v>607.58396311158401</v>
      </c>
      <c r="H257" s="122">
        <v>650.71386857317191</v>
      </c>
      <c r="I257" s="122">
        <v>592.26261263872641</v>
      </c>
      <c r="J257" s="122">
        <v>618.69068255299612</v>
      </c>
      <c r="K257" s="122">
        <v>652.45228774378916</v>
      </c>
      <c r="L257" s="122">
        <v>682.29157163465288</v>
      </c>
      <c r="M257" s="122">
        <v>617.15196130303627</v>
      </c>
      <c r="N257" s="122">
        <v>654.58645309474423</v>
      </c>
      <c r="O257" s="122">
        <v>652.91985600974215</v>
      </c>
      <c r="P257" s="122">
        <v>584.97317748359853</v>
      </c>
      <c r="Q257" s="122">
        <v>614.1852000696299</v>
      </c>
      <c r="R257" s="122">
        <v>622.95577192939504</v>
      </c>
      <c r="S257" s="122">
        <v>624.72818346019028</v>
      </c>
      <c r="T257" s="122">
        <v>606.54893934845745</v>
      </c>
      <c r="U257" s="122">
        <v>591.00065447936402</v>
      </c>
      <c r="V257" s="122">
        <v>634.34525446535929</v>
      </c>
      <c r="W257" s="122">
        <v>729.54206356806583</v>
      </c>
      <c r="X257" s="122">
        <v>605.09485957895606</v>
      </c>
      <c r="Y257" s="122">
        <v>598.37254282518279</v>
      </c>
      <c r="DA257" s="130" t="s">
        <v>2505</v>
      </c>
    </row>
    <row r="258" spans="1:105" ht="12" customHeight="1" x14ac:dyDescent="0.25">
      <c r="A258" s="97" t="s">
        <v>202</v>
      </c>
      <c r="B258" s="98">
        <v>585.37271073788872</v>
      </c>
      <c r="C258" s="98">
        <v>569.55891909718014</v>
      </c>
      <c r="D258" s="98">
        <v>585.09250860836892</v>
      </c>
      <c r="E258" s="98">
        <v>591.95213292952246</v>
      </c>
      <c r="F258" s="98">
        <v>594.69035206082901</v>
      </c>
      <c r="G258" s="98">
        <v>618.81483576252856</v>
      </c>
      <c r="H258" s="98">
        <v>637.35959924756844</v>
      </c>
      <c r="I258" s="98">
        <v>593.6140533673838</v>
      </c>
      <c r="J258" s="98">
        <v>629.89343887351242</v>
      </c>
      <c r="K258" s="98">
        <v>672.41449727778456</v>
      </c>
      <c r="L258" s="98">
        <v>658.69340227878126</v>
      </c>
      <c r="M258" s="98">
        <v>657.62399102976929</v>
      </c>
      <c r="N258" s="98">
        <v>608.69997653311418</v>
      </c>
      <c r="O258" s="98">
        <v>567.96855671035712</v>
      </c>
      <c r="P258" s="98">
        <v>676.17579485709666</v>
      </c>
      <c r="Q258" s="98">
        <v>566.85800212721779</v>
      </c>
      <c r="R258" s="98">
        <v>642.1991769284856</v>
      </c>
      <c r="S258" s="98">
        <v>607.07448395281267</v>
      </c>
      <c r="T258" s="98">
        <v>663.64905857057954</v>
      </c>
      <c r="U258" s="98">
        <v>671.98824748124377</v>
      </c>
      <c r="V258" s="98">
        <v>804.34648036422709</v>
      </c>
      <c r="W258" s="98">
        <v>698.50544575340609</v>
      </c>
      <c r="X258" s="98">
        <v>510.1228816019256</v>
      </c>
      <c r="Y258" s="98">
        <v>619.39846240223324</v>
      </c>
      <c r="DA258" s="63" t="s">
        <v>2506</v>
      </c>
    </row>
    <row r="259" spans="1:105" ht="12" customHeight="1" x14ac:dyDescent="0.25">
      <c r="A259" s="97" t="s">
        <v>50</v>
      </c>
      <c r="B259" s="98">
        <v>569.81743275424878</v>
      </c>
      <c r="C259" s="98">
        <v>619.42186126016668</v>
      </c>
      <c r="D259" s="98">
        <v>580.57195822932817</v>
      </c>
      <c r="E259" s="98">
        <v>574.11230209136841</v>
      </c>
      <c r="F259" s="98">
        <v>676.03500697210325</v>
      </c>
      <c r="G259" s="98">
        <v>530.79686304007271</v>
      </c>
      <c r="H259" s="98">
        <v>642.72931337332022</v>
      </c>
      <c r="I259" s="98">
        <v>656.24671705859885</v>
      </c>
      <c r="J259" s="98">
        <v>518.12037134880291</v>
      </c>
      <c r="K259" s="98">
        <v>156.24581140977259</v>
      </c>
      <c r="L259" s="98">
        <v>532.14306900935094</v>
      </c>
      <c r="M259" s="98">
        <v>696.30247778890202</v>
      </c>
      <c r="N259" s="98">
        <v>722.48041815469662</v>
      </c>
      <c r="O259" s="98">
        <v>531.91538735478082</v>
      </c>
      <c r="P259" s="98">
        <v>788.10394431462703</v>
      </c>
      <c r="Q259" s="98">
        <v>653.53845439681902</v>
      </c>
      <c r="R259" s="98">
        <v>509.31568658875813</v>
      </c>
      <c r="S259" s="98">
        <v>535.27381601899776</v>
      </c>
      <c r="T259" s="98">
        <v>663.12304424642173</v>
      </c>
      <c r="U259" s="98">
        <v>592.99024104483567</v>
      </c>
      <c r="V259" s="98">
        <v>726.6366024665075</v>
      </c>
      <c r="W259" s="98">
        <v>630.19650628978161</v>
      </c>
      <c r="X259" s="98">
        <v>538.70318311833341</v>
      </c>
      <c r="Y259" s="98">
        <v>605.68520190798574</v>
      </c>
      <c r="DA259" s="63" t="s">
        <v>2507</v>
      </c>
    </row>
    <row r="260" spans="1:105" ht="12" customHeight="1" x14ac:dyDescent="0.25">
      <c r="A260" s="109" t="s">
        <v>120</v>
      </c>
      <c r="B260" s="33">
        <v>584.79624163698077</v>
      </c>
      <c r="C260" s="33">
        <v>584.91553443169312</v>
      </c>
      <c r="D260" s="33">
        <v>582.8715881838815</v>
      </c>
      <c r="E260" s="33">
        <v>603.32763003508535</v>
      </c>
      <c r="F260" s="33">
        <v>594.38680377006062</v>
      </c>
      <c r="G260" s="33">
        <v>609.8057722226954</v>
      </c>
      <c r="H260" s="33">
        <v>652.10749958434326</v>
      </c>
      <c r="I260" s="33">
        <v>590.45902208022369</v>
      </c>
      <c r="J260" s="33">
        <v>620.10900639028318</v>
      </c>
      <c r="K260" s="33">
        <v>662.54603489287729</v>
      </c>
      <c r="L260" s="33">
        <v>687.87612940338579</v>
      </c>
      <c r="M260" s="33">
        <v>611.35127759020793</v>
      </c>
      <c r="N260" s="33">
        <v>655.33980800645566</v>
      </c>
      <c r="O260" s="33">
        <v>665.05556850727737</v>
      </c>
      <c r="P260" s="33">
        <v>567.27758441865467</v>
      </c>
      <c r="Q260" s="33">
        <v>616.45183887207907</v>
      </c>
      <c r="R260" s="33">
        <v>625.72137413354722</v>
      </c>
      <c r="S260" s="33">
        <v>629.73243582550037</v>
      </c>
      <c r="T260" s="33">
        <v>599.44243314790083</v>
      </c>
      <c r="U260" s="33">
        <v>584.45757713328567</v>
      </c>
      <c r="V260" s="33">
        <v>619.29992120334919</v>
      </c>
      <c r="W260" s="33">
        <v>733.8586314052485</v>
      </c>
      <c r="X260" s="33">
        <v>610.33048339032996</v>
      </c>
      <c r="Y260" s="33">
        <v>597.49884421828881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16.515503078985564</v>
      </c>
      <c r="C262" s="117">
        <f t="shared" si="122"/>
        <v>17.756900059973578</v>
      </c>
      <c r="D262" s="117">
        <f t="shared" si="122"/>
        <v>14.530892379682488</v>
      </c>
      <c r="E262" s="117">
        <f t="shared" si="122"/>
        <v>12.380778055540471</v>
      </c>
      <c r="F262" s="117">
        <f t="shared" si="122"/>
        <v>12.636198534947498</v>
      </c>
      <c r="G262" s="117">
        <f t="shared" si="122"/>
        <v>7.7601488016185289</v>
      </c>
      <c r="H262" s="117">
        <f t="shared" si="122"/>
        <v>8.0432291800104441</v>
      </c>
      <c r="I262" s="117">
        <f t="shared" si="122"/>
        <v>6.2146245395615338</v>
      </c>
      <c r="J262" s="117">
        <f t="shared" si="122"/>
        <v>4.3451668183727499</v>
      </c>
      <c r="K262" s="117">
        <f t="shared" si="122"/>
        <v>1.3261773100394765</v>
      </c>
      <c r="L262" s="117">
        <f t="shared" si="122"/>
        <v>4.6072930065430802</v>
      </c>
      <c r="M262" s="117">
        <f t="shared" si="122"/>
        <v>7.9382413186805314</v>
      </c>
      <c r="N262" s="117">
        <f t="shared" si="122"/>
        <v>10.718863095288922</v>
      </c>
      <c r="O262" s="117">
        <f t="shared" si="122"/>
        <v>8.5342101107215207</v>
      </c>
      <c r="P262" s="117">
        <f t="shared" si="122"/>
        <v>13.280975262893429</v>
      </c>
      <c r="Q262" s="117">
        <f t="shared" si="122"/>
        <v>10.539413081066725</v>
      </c>
      <c r="R262" s="117">
        <f t="shared" ref="R262:V262" si="123">R263+R266+R268+R281</f>
        <v>7.0769269185351495</v>
      </c>
      <c r="S262" s="117">
        <f t="shared" si="123"/>
        <v>6.9979408722648362</v>
      </c>
      <c r="T262" s="117">
        <f t="shared" si="123"/>
        <v>8.424089372157745</v>
      </c>
      <c r="U262" s="117">
        <f t="shared" si="123"/>
        <v>7.2348401205997037</v>
      </c>
      <c r="V262" s="117">
        <f t="shared" si="123"/>
        <v>8.2308419262454873</v>
      </c>
      <c r="W262" s="117">
        <f t="shared" ref="W262:Y262" si="124">W263+W266+W268+W281</f>
        <v>5.564051520157312</v>
      </c>
      <c r="X262" s="117">
        <f t="shared" si="124"/>
        <v>4.1371391319965412</v>
      </c>
      <c r="Y262" s="117">
        <f t="shared" si="124"/>
        <v>4.1420739655811678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0</v>
      </c>
      <c r="C268" s="122">
        <v>0</v>
      </c>
      <c r="D268" s="122">
        <v>0</v>
      </c>
      <c r="E268" s="122">
        <v>0</v>
      </c>
      <c r="F268" s="122">
        <v>0</v>
      </c>
      <c r="G268" s="122">
        <v>0</v>
      </c>
      <c r="H268" s="122">
        <v>0</v>
      </c>
      <c r="I268" s="122">
        <v>0</v>
      </c>
      <c r="J268" s="122">
        <v>0</v>
      </c>
      <c r="K268" s="122">
        <v>0</v>
      </c>
      <c r="L268" s="122">
        <v>0</v>
      </c>
      <c r="M268" s="122">
        <v>0</v>
      </c>
      <c r="N268" s="122">
        <v>0</v>
      </c>
      <c r="O268" s="122">
        <v>0</v>
      </c>
      <c r="P268" s="122">
        <v>0</v>
      </c>
      <c r="Q268" s="122">
        <v>0</v>
      </c>
      <c r="R268" s="122">
        <v>0</v>
      </c>
      <c r="S268" s="122">
        <v>0</v>
      </c>
      <c r="T268" s="122">
        <v>0</v>
      </c>
      <c r="U268" s="122">
        <v>0</v>
      </c>
      <c r="V268" s="122">
        <v>0</v>
      </c>
      <c r="W268" s="122">
        <v>0</v>
      </c>
      <c r="X268" s="122">
        <v>0</v>
      </c>
      <c r="Y268" s="122">
        <v>0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0</v>
      </c>
      <c r="C273" s="101">
        <v>0</v>
      </c>
      <c r="D273" s="101">
        <v>0</v>
      </c>
      <c r="E273" s="101">
        <v>0</v>
      </c>
      <c r="F273" s="101">
        <v>0</v>
      </c>
      <c r="G273" s="101">
        <v>0</v>
      </c>
      <c r="H273" s="101">
        <v>0</v>
      </c>
      <c r="I273" s="101">
        <v>0</v>
      </c>
      <c r="J273" s="101">
        <v>0</v>
      </c>
      <c r="K273" s="101">
        <v>0</v>
      </c>
      <c r="L273" s="101">
        <v>0</v>
      </c>
      <c r="M273" s="101">
        <v>0</v>
      </c>
      <c r="N273" s="101">
        <v>0</v>
      </c>
      <c r="O273" s="101">
        <v>0</v>
      </c>
      <c r="P273" s="101">
        <v>0</v>
      </c>
      <c r="Q273" s="101">
        <v>0</v>
      </c>
      <c r="R273" s="101">
        <v>0</v>
      </c>
      <c r="S273" s="101">
        <v>0</v>
      </c>
      <c r="T273" s="101">
        <v>0</v>
      </c>
      <c r="U273" s="101">
        <v>0</v>
      </c>
      <c r="V273" s="101">
        <v>0</v>
      </c>
      <c r="W273" s="101">
        <v>0</v>
      </c>
      <c r="X273" s="101">
        <v>0</v>
      </c>
      <c r="Y273" s="101">
        <v>0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0</v>
      </c>
      <c r="P274" s="104">
        <v>0</v>
      </c>
      <c r="Q274" s="104">
        <v>0</v>
      </c>
      <c r="R274" s="104">
        <v>0</v>
      </c>
      <c r="S274" s="104">
        <v>0</v>
      </c>
      <c r="T274" s="104">
        <v>0</v>
      </c>
      <c r="U274" s="104">
        <v>0</v>
      </c>
      <c r="V274" s="104">
        <v>0</v>
      </c>
      <c r="W274" s="104">
        <v>0</v>
      </c>
      <c r="X274" s="104">
        <v>0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0</v>
      </c>
      <c r="P275" s="98">
        <v>0</v>
      </c>
      <c r="Q275" s="98">
        <v>0</v>
      </c>
      <c r="R275" s="98">
        <v>0</v>
      </c>
      <c r="S275" s="98">
        <v>0</v>
      </c>
      <c r="T275" s="98">
        <v>0</v>
      </c>
      <c r="U275" s="98">
        <v>0</v>
      </c>
      <c r="V275" s="98">
        <v>0</v>
      </c>
      <c r="W275" s="98">
        <v>0</v>
      </c>
      <c r="X275" s="98">
        <v>0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16.515503078985564</v>
      </c>
      <c r="C281" s="122">
        <v>17.756900059973578</v>
      </c>
      <c r="D281" s="122">
        <v>14.530892379682488</v>
      </c>
      <c r="E281" s="122">
        <v>12.380778055540471</v>
      </c>
      <c r="F281" s="122">
        <v>12.636198534947498</v>
      </c>
      <c r="G281" s="122">
        <v>7.7601488016185289</v>
      </c>
      <c r="H281" s="122">
        <v>8.0432291800104441</v>
      </c>
      <c r="I281" s="122">
        <v>6.2146245395615338</v>
      </c>
      <c r="J281" s="122">
        <v>4.3451668183727499</v>
      </c>
      <c r="K281" s="122">
        <v>1.3261773100394765</v>
      </c>
      <c r="L281" s="122">
        <v>4.6072930065430802</v>
      </c>
      <c r="M281" s="122">
        <v>7.9382413186805314</v>
      </c>
      <c r="N281" s="122">
        <v>10.718863095288922</v>
      </c>
      <c r="O281" s="122">
        <v>8.5342101107215207</v>
      </c>
      <c r="P281" s="122">
        <v>13.280975262893429</v>
      </c>
      <c r="Q281" s="122">
        <v>10.539413081066725</v>
      </c>
      <c r="R281" s="122">
        <v>7.0769269185351495</v>
      </c>
      <c r="S281" s="122">
        <v>6.9979408722648362</v>
      </c>
      <c r="T281" s="122">
        <v>8.424089372157745</v>
      </c>
      <c r="U281" s="122">
        <v>7.2348401205997037</v>
      </c>
      <c r="V281" s="122">
        <v>8.2308419262454873</v>
      </c>
      <c r="W281" s="122">
        <v>5.564051520157312</v>
      </c>
      <c r="X281" s="122">
        <v>4.1371391319965412</v>
      </c>
      <c r="Y281" s="122">
        <v>4.1420739655811678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229.61286402059034</v>
      </c>
      <c r="C283" s="98">
        <v>249.15515672380255</v>
      </c>
      <c r="D283" s="98">
        <v>233.24279707306374</v>
      </c>
      <c r="E283" s="98">
        <v>230.31843536263852</v>
      </c>
      <c r="F283" s="98">
        <v>270.63790818677035</v>
      </c>
      <c r="G283" s="98">
        <v>212.05731441121347</v>
      </c>
      <c r="H283" s="98">
        <v>255.83749941333176</v>
      </c>
      <c r="I283" s="98">
        <v>260.81093823878564</v>
      </c>
      <c r="J283" s="98">
        <v>205.76221688325543</v>
      </c>
      <c r="K283" s="98">
        <v>61.943895440690405</v>
      </c>
      <c r="L283" s="98">
        <v>210.72440477971787</v>
      </c>
      <c r="M283" s="98">
        <v>275.26570333002451</v>
      </c>
      <c r="N283" s="98">
        <v>285.30013445944047</v>
      </c>
      <c r="O283" s="98">
        <v>209.94090270403535</v>
      </c>
      <c r="P283" s="98">
        <v>310.93106791950498</v>
      </c>
      <c r="Q283" s="98">
        <v>257.77808439529184</v>
      </c>
      <c r="R283" s="98">
        <v>200.8530420945946</v>
      </c>
      <c r="S283" s="98">
        <v>210.5716564851941</v>
      </c>
      <c r="T283" s="98">
        <v>258.95057683401058</v>
      </c>
      <c r="U283" s="98">
        <v>228.9659704592832</v>
      </c>
      <c r="V283" s="98">
        <v>277.90209302801998</v>
      </c>
      <c r="W283" s="98">
        <v>239.81936727581692</v>
      </c>
      <c r="X283" s="98">
        <v>204.23717362841248</v>
      </c>
      <c r="Y283" s="98">
        <v>229.26501946058795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296.74855721226322</v>
      </c>
      <c r="C286" s="118">
        <f t="shared" si="129"/>
        <v>307.44390056242719</v>
      </c>
      <c r="D286" s="118">
        <f t="shared" si="129"/>
        <v>297.8129314316086</v>
      </c>
      <c r="E286" s="118">
        <f t="shared" si="129"/>
        <v>290.21444787111756</v>
      </c>
      <c r="F286" s="118">
        <f t="shared" si="129"/>
        <v>278.15394963744666</v>
      </c>
      <c r="G286" s="118">
        <f t="shared" si="129"/>
        <v>265.06402736957995</v>
      </c>
      <c r="H286" s="118">
        <f t="shared" si="129"/>
        <v>257.63687888917337</v>
      </c>
      <c r="I286" s="118">
        <f t="shared" si="129"/>
        <v>244.39403108919788</v>
      </c>
      <c r="J286" s="118">
        <f t="shared" si="129"/>
        <v>242.00327958612968</v>
      </c>
      <c r="K286" s="118">
        <f t="shared" si="129"/>
        <v>244.97309911249869</v>
      </c>
      <c r="L286" s="118">
        <f t="shared" si="129"/>
        <v>248.55936032878671</v>
      </c>
      <c r="M286" s="118">
        <f t="shared" si="129"/>
        <v>238.67022045139026</v>
      </c>
      <c r="N286" s="118">
        <f t="shared" si="129"/>
        <v>234.13305980615445</v>
      </c>
      <c r="O286" s="118">
        <f t="shared" si="129"/>
        <v>224.39837701274061</v>
      </c>
      <c r="P286" s="118">
        <f t="shared" si="129"/>
        <v>215.91940326888206</v>
      </c>
      <c r="Q286" s="118">
        <f t="shared" si="129"/>
        <v>214.39576721770817</v>
      </c>
      <c r="R286" s="118">
        <f t="shared" ref="R286:V286" si="130">R287+R290+R292+R305</f>
        <v>213.00649844694985</v>
      </c>
      <c r="S286" s="118">
        <f t="shared" si="130"/>
        <v>212.86654103619327</v>
      </c>
      <c r="T286" s="118">
        <f t="shared" si="130"/>
        <v>208.56005123164582</v>
      </c>
      <c r="U286" s="118">
        <f t="shared" si="130"/>
        <v>206.02740979196375</v>
      </c>
      <c r="V286" s="118">
        <f t="shared" si="130"/>
        <v>205.12735432265123</v>
      </c>
      <c r="W286" s="118">
        <f t="shared" ref="W286:Y286" si="131">W287+W290+W292+W305</f>
        <v>217.68075509071076</v>
      </c>
      <c r="X286" s="118">
        <f t="shared" si="131"/>
        <v>202.19798670797192</v>
      </c>
      <c r="Y286" s="118">
        <f t="shared" si="131"/>
        <v>171.9775494000761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254.68896092425038</v>
      </c>
      <c r="C287" s="123">
        <f t="shared" si="132"/>
        <v>265.54955702003713</v>
      </c>
      <c r="D287" s="123">
        <f t="shared" si="132"/>
        <v>256.21117247032578</v>
      </c>
      <c r="E287" s="123">
        <f t="shared" si="132"/>
        <v>248.20397515395777</v>
      </c>
      <c r="F287" s="123">
        <f t="shared" si="132"/>
        <v>237.24682151084394</v>
      </c>
      <c r="G287" s="123">
        <f t="shared" si="132"/>
        <v>223.82520687568942</v>
      </c>
      <c r="H287" s="123">
        <f t="shared" si="132"/>
        <v>215.74421449993585</v>
      </c>
      <c r="I287" s="123">
        <f t="shared" si="132"/>
        <v>204.91707465247862</v>
      </c>
      <c r="J287" s="123">
        <f t="shared" si="132"/>
        <v>203.44083948208961</v>
      </c>
      <c r="K287" s="123">
        <f t="shared" si="132"/>
        <v>206.97772844266728</v>
      </c>
      <c r="L287" s="123">
        <f t="shared" si="132"/>
        <v>210.75437086488935</v>
      </c>
      <c r="M287" s="123">
        <f t="shared" si="132"/>
        <v>204.34547370391846</v>
      </c>
      <c r="N287" s="123">
        <f t="shared" si="132"/>
        <v>200.46013238574821</v>
      </c>
      <c r="O287" s="123">
        <f t="shared" si="132"/>
        <v>192.09921727788668</v>
      </c>
      <c r="P287" s="123">
        <f t="shared" si="132"/>
        <v>184.00519529111006</v>
      </c>
      <c r="Q287" s="123">
        <f t="shared" si="132"/>
        <v>182.94805479915601</v>
      </c>
      <c r="R287" s="123">
        <f t="shared" ref="R287:V287" si="133">SUM(R288:R289)</f>
        <v>181.0295991457788</v>
      </c>
      <c r="S287" s="123">
        <f t="shared" si="133"/>
        <v>179.95377572718672</v>
      </c>
      <c r="T287" s="123">
        <f t="shared" si="133"/>
        <v>176.59836511032512</v>
      </c>
      <c r="U287" s="123">
        <f t="shared" si="133"/>
        <v>175.55218815044668</v>
      </c>
      <c r="V287" s="123">
        <f t="shared" si="133"/>
        <v>174.08286007431767</v>
      </c>
      <c r="W287" s="123">
        <f t="shared" ref="W287:Y287" si="134">SUM(W288:W289)</f>
        <v>187.17658765066841</v>
      </c>
      <c r="X287" s="123">
        <f t="shared" si="134"/>
        <v>175.64747896283416</v>
      </c>
      <c r="Y287" s="123">
        <f t="shared" si="134"/>
        <v>148.4068929310084</v>
      </c>
      <c r="DA287" s="130" t="s">
        <v>2823</v>
      </c>
    </row>
    <row r="288" spans="1:105" ht="12" customHeight="1" x14ac:dyDescent="0.25">
      <c r="A288" s="97" t="s">
        <v>199</v>
      </c>
      <c r="B288" s="99">
        <v>253.78313395037594</v>
      </c>
      <c r="C288" s="99">
        <v>264.59665177730807</v>
      </c>
      <c r="D288" s="99">
        <v>255.29553253716429</v>
      </c>
      <c r="E288" s="99">
        <v>247.30069898771887</v>
      </c>
      <c r="F288" s="99">
        <v>236.37530430723228</v>
      </c>
      <c r="G288" s="99">
        <v>222.99213090143195</v>
      </c>
      <c r="H288" s="99">
        <v>214.92173932190349</v>
      </c>
      <c r="I288" s="99">
        <v>204.1444782049785</v>
      </c>
      <c r="J288" s="99">
        <v>202.66258458151836</v>
      </c>
      <c r="K288" s="99">
        <v>206.17125140973039</v>
      </c>
      <c r="L288" s="99">
        <v>209.89987343943065</v>
      </c>
      <c r="M288" s="99">
        <v>203.54091975985671</v>
      </c>
      <c r="N288" s="99">
        <v>199.64109215173994</v>
      </c>
      <c r="O288" s="99">
        <v>191.29486781404154</v>
      </c>
      <c r="P288" s="99">
        <v>183.26080439236381</v>
      </c>
      <c r="Q288" s="99">
        <v>182.19333295454783</v>
      </c>
      <c r="R288" s="99">
        <v>180.26974799938841</v>
      </c>
      <c r="S288" s="99">
        <v>179.18636950825285</v>
      </c>
      <c r="T288" s="99">
        <v>175.83905775498653</v>
      </c>
      <c r="U288" s="99">
        <v>174.77945471287831</v>
      </c>
      <c r="V288" s="99">
        <v>173.30205313031084</v>
      </c>
      <c r="W288" s="99">
        <v>186.32996212386931</v>
      </c>
      <c r="X288" s="99">
        <v>174.85599574016933</v>
      </c>
      <c r="Y288" s="99">
        <v>147.73877440385604</v>
      </c>
      <c r="DA288" s="63" t="s">
        <v>2824</v>
      </c>
    </row>
    <row r="289" spans="1:105" ht="12" customHeight="1" x14ac:dyDescent="0.25">
      <c r="A289" s="97" t="s">
        <v>53</v>
      </c>
      <c r="B289" s="99">
        <v>0.90582697387444</v>
      </c>
      <c r="C289" s="99">
        <v>0.95290524272907551</v>
      </c>
      <c r="D289" s="99">
        <v>0.91563993316146652</v>
      </c>
      <c r="E289" s="99">
        <v>0.90327616623889839</v>
      </c>
      <c r="F289" s="99">
        <v>0.87151720361167251</v>
      </c>
      <c r="G289" s="99">
        <v>0.83307597425746627</v>
      </c>
      <c r="H289" s="99">
        <v>0.82247517803237635</v>
      </c>
      <c r="I289" s="99">
        <v>0.77259644750011758</v>
      </c>
      <c r="J289" s="99">
        <v>0.77825490057126645</v>
      </c>
      <c r="K289" s="99">
        <v>0.80647703293690787</v>
      </c>
      <c r="L289" s="99">
        <v>0.85449742545868945</v>
      </c>
      <c r="M289" s="99">
        <v>0.80455394406176217</v>
      </c>
      <c r="N289" s="99">
        <v>0.81904023400828041</v>
      </c>
      <c r="O289" s="99">
        <v>0.80434946384513306</v>
      </c>
      <c r="P289" s="99">
        <v>0.74439089874625231</v>
      </c>
      <c r="Q289" s="99">
        <v>0.7547218446081746</v>
      </c>
      <c r="R289" s="99">
        <v>0.7598511463903822</v>
      </c>
      <c r="S289" s="99">
        <v>0.76740621893388128</v>
      </c>
      <c r="T289" s="99">
        <v>0.75930735533858162</v>
      </c>
      <c r="U289" s="99">
        <v>0.77273343756838864</v>
      </c>
      <c r="V289" s="99">
        <v>0.78080694400683137</v>
      </c>
      <c r="W289" s="99">
        <v>0.8466255267990942</v>
      </c>
      <c r="X289" s="99">
        <v>0.79148322266483517</v>
      </c>
      <c r="Y289" s="99">
        <v>0.66811852715235076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2.748444400941788E-2</v>
      </c>
      <c r="C290" s="123">
        <f t="shared" si="135"/>
        <v>2.3365930014126547E-2</v>
      </c>
      <c r="D290" s="123">
        <f t="shared" si="135"/>
        <v>2.082268687409616E-2</v>
      </c>
      <c r="E290" s="123">
        <f t="shared" si="135"/>
        <v>2.6468793797486338E-2</v>
      </c>
      <c r="F290" s="123">
        <f t="shared" si="135"/>
        <v>2.2798052233812455E-2</v>
      </c>
      <c r="G290" s="123">
        <f t="shared" si="135"/>
        <v>2.5847686484580058E-2</v>
      </c>
      <c r="H290" s="123">
        <f t="shared" si="135"/>
        <v>3.2122072933575906E-2</v>
      </c>
      <c r="I290" s="123">
        <f t="shared" si="135"/>
        <v>3.2156357565137891E-2</v>
      </c>
      <c r="J290" s="123">
        <f t="shared" si="135"/>
        <v>3.2347576948385248E-2</v>
      </c>
      <c r="K290" s="123">
        <f t="shared" si="135"/>
        <v>3.5761184017108982E-2</v>
      </c>
      <c r="L290" s="123">
        <f t="shared" si="135"/>
        <v>4.3968953113621513E-2</v>
      </c>
      <c r="M290" s="123">
        <f t="shared" si="135"/>
        <v>4.4292153580537556E-2</v>
      </c>
      <c r="N290" s="123">
        <f t="shared" si="135"/>
        <v>4.888503890614028E-2</v>
      </c>
      <c r="O290" s="123">
        <f t="shared" si="135"/>
        <v>6.3870452915985879E-2</v>
      </c>
      <c r="P290" s="123">
        <f t="shared" si="135"/>
        <v>5.8070225326473005E-2</v>
      </c>
      <c r="Q290" s="123">
        <f t="shared" si="135"/>
        <v>0.12143318627918211</v>
      </c>
      <c r="R290" s="123">
        <f t="shared" si="135"/>
        <v>0.12167856656940296</v>
      </c>
      <c r="S290" s="123">
        <f t="shared" si="135"/>
        <v>0.1154609044411497</v>
      </c>
      <c r="T290" s="123">
        <f t="shared" si="135"/>
        <v>0.14035423632902702</v>
      </c>
      <c r="U290" s="123">
        <f t="shared" si="135"/>
        <v>0.1452957174508972</v>
      </c>
      <c r="V290" s="123">
        <f t="shared" si="135"/>
        <v>0.13570895045650411</v>
      </c>
      <c r="W290" s="123">
        <f t="shared" si="135"/>
        <v>0.15457040999206995</v>
      </c>
      <c r="X290" s="123">
        <f t="shared" si="135"/>
        <v>0.18177677748137563</v>
      </c>
      <c r="Y290" s="123">
        <f t="shared" si="135"/>
        <v>0.16310016823776949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2.748444400941788E-2</v>
      </c>
      <c r="C291" s="99">
        <f>RES_hhdet_fecs!C86</f>
        <v>2.3365930014126547E-2</v>
      </c>
      <c r="D291" s="99">
        <f>RES_hhdet_fecs!D86</f>
        <v>2.082268687409616E-2</v>
      </c>
      <c r="E291" s="99">
        <f>RES_hhdet_fecs!E86</f>
        <v>2.6468793797486338E-2</v>
      </c>
      <c r="F291" s="99">
        <f>RES_hhdet_fecs!F86</f>
        <v>2.2798052233812455E-2</v>
      </c>
      <c r="G291" s="99">
        <f>RES_hhdet_fecs!G86</f>
        <v>2.5847686484580058E-2</v>
      </c>
      <c r="H291" s="99">
        <f>RES_hhdet_fecs!H86</f>
        <v>3.2122072933575906E-2</v>
      </c>
      <c r="I291" s="99">
        <f>RES_hhdet_fecs!I86</f>
        <v>3.2156357565137891E-2</v>
      </c>
      <c r="J291" s="99">
        <f>RES_hhdet_fecs!J86</f>
        <v>3.2347576948385248E-2</v>
      </c>
      <c r="K291" s="99">
        <f>RES_hhdet_fecs!K86</f>
        <v>3.5761184017108982E-2</v>
      </c>
      <c r="L291" s="99">
        <f>RES_hhdet_fecs!L86</f>
        <v>4.3968953113621513E-2</v>
      </c>
      <c r="M291" s="99">
        <f>RES_hhdet_fecs!M86</f>
        <v>4.4292153580537556E-2</v>
      </c>
      <c r="N291" s="99">
        <f>RES_hhdet_fecs!N86</f>
        <v>4.888503890614028E-2</v>
      </c>
      <c r="O291" s="99">
        <f>RES_hhdet_fecs!O86</f>
        <v>6.3870452915985879E-2</v>
      </c>
      <c r="P291" s="99">
        <f>RES_hhdet_fecs!P86</f>
        <v>5.8070225326473005E-2</v>
      </c>
      <c r="Q291" s="99">
        <f>RES_hhdet_fecs!Q86</f>
        <v>0.12143318627918211</v>
      </c>
      <c r="R291" s="99">
        <f>RES_hhdet_fecs!R86</f>
        <v>0.12167856656940296</v>
      </c>
      <c r="S291" s="99">
        <f>RES_hhdet_fecs!S86</f>
        <v>0.1154609044411497</v>
      </c>
      <c r="T291" s="99">
        <f>RES_hhdet_fecs!T86</f>
        <v>0.14035423632902702</v>
      </c>
      <c r="U291" s="99">
        <f>RES_hhdet_fecs!U86</f>
        <v>0.1452957174508972</v>
      </c>
      <c r="V291" s="99">
        <f>RES_hhdet_fecs!V86</f>
        <v>0.13570895045650411</v>
      </c>
      <c r="W291" s="99">
        <f>RES_hhdet_fecs!W86</f>
        <v>0.15457040999206995</v>
      </c>
      <c r="X291" s="99">
        <f>RES_hhdet_fecs!X86</f>
        <v>0.18177677748137563</v>
      </c>
      <c r="Y291" s="99">
        <f>RES_hhdet_fecs!Y86</f>
        <v>0.16310016823776949</v>
      </c>
      <c r="DA291" s="63" t="s">
        <v>2827</v>
      </c>
    </row>
    <row r="292" spans="1:105" ht="12" customHeight="1" x14ac:dyDescent="0.25">
      <c r="A292" s="121" t="s">
        <v>55</v>
      </c>
      <c r="B292" s="123">
        <v>30.553339129011796</v>
      </c>
      <c r="C292" s="123">
        <v>30.393426763603294</v>
      </c>
      <c r="D292" s="123">
        <v>30.274244651222528</v>
      </c>
      <c r="E292" s="123">
        <v>30.441957411763035</v>
      </c>
      <c r="F292" s="123">
        <v>29.468452347443282</v>
      </c>
      <c r="G292" s="123">
        <v>29.77153816604914</v>
      </c>
      <c r="H292" s="123">
        <v>29.714960461072859</v>
      </c>
      <c r="I292" s="123">
        <v>28.478947898729864</v>
      </c>
      <c r="J292" s="123">
        <v>27.195951432533512</v>
      </c>
      <c r="K292" s="123">
        <v>26.149526572366511</v>
      </c>
      <c r="L292" s="123">
        <v>25.507735226224163</v>
      </c>
      <c r="M292" s="123">
        <v>23.268220825736353</v>
      </c>
      <c r="N292" s="123">
        <v>22.124421836349558</v>
      </c>
      <c r="O292" s="123">
        <v>20.986252066255929</v>
      </c>
      <c r="P292" s="123">
        <v>21.750672373809081</v>
      </c>
      <c r="Q292" s="123">
        <v>20.967338001203732</v>
      </c>
      <c r="R292" s="123">
        <v>21.525489598150656</v>
      </c>
      <c r="S292" s="123">
        <v>22.643749419254771</v>
      </c>
      <c r="T292" s="123">
        <v>22.154307214269995</v>
      </c>
      <c r="U292" s="123">
        <v>21.203294157124759</v>
      </c>
      <c r="V292" s="123">
        <v>21.347450703703487</v>
      </c>
      <c r="W292" s="123">
        <v>19.829561902445899</v>
      </c>
      <c r="X292" s="123">
        <v>17.90996918078017</v>
      </c>
      <c r="Y292" s="123">
        <v>15.265714483607271</v>
      </c>
      <c r="DA292" s="130" t="s">
        <v>2828</v>
      </c>
    </row>
    <row r="293" spans="1:105" ht="12" customHeight="1" x14ac:dyDescent="0.25">
      <c r="A293" s="97" t="s">
        <v>132</v>
      </c>
      <c r="B293" s="99">
        <v>38.571948141842682</v>
      </c>
      <c r="C293" s="99">
        <v>37.572751280927037</v>
      </c>
      <c r="D293" s="99">
        <v>37.652554434115451</v>
      </c>
      <c r="E293" s="99">
        <v>36.699041522867063</v>
      </c>
      <c r="F293" s="99">
        <v>34.817992216208161</v>
      </c>
      <c r="G293" s="99">
        <v>35.697053141119</v>
      </c>
      <c r="H293" s="99">
        <v>33.05733399889322</v>
      </c>
      <c r="I293" s="99">
        <v>32.192304568742443</v>
      </c>
      <c r="J293" s="99">
        <v>30.490635075133124</v>
      </c>
      <c r="K293" s="99">
        <v>28.598973297748941</v>
      </c>
      <c r="L293" s="99">
        <v>25.768244538668753</v>
      </c>
      <c r="M293" s="99">
        <v>23.949131188107661</v>
      </c>
      <c r="N293" s="99">
        <v>22.053639165983</v>
      </c>
      <c r="O293" s="99">
        <v>20.2867894379783</v>
      </c>
      <c r="P293" s="99">
        <v>22.374898252827649</v>
      </c>
      <c r="Q293" s="99">
        <v>19.857164590838597</v>
      </c>
      <c r="R293" s="99">
        <v>21.448557124060503</v>
      </c>
      <c r="S293" s="99">
        <v>22.870737710805926</v>
      </c>
      <c r="T293" s="99">
        <v>22.529083255192592</v>
      </c>
      <c r="U293" s="99">
        <v>21.487727839850471</v>
      </c>
      <c r="V293" s="99">
        <v>20.549619317614027</v>
      </c>
      <c r="W293" s="99">
        <v>20.478393149058284</v>
      </c>
      <c r="X293" s="99">
        <v>17.675363800326163</v>
      </c>
      <c r="Y293" s="99">
        <v>15.783659964261933</v>
      </c>
      <c r="DA293" s="63" t="s">
        <v>2829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23.227207569628032</v>
      </c>
      <c r="F294" s="99">
        <v>22.778183079018039</v>
      </c>
      <c r="G294" s="99">
        <v>23.834350453142083</v>
      </c>
      <c r="H294" s="99">
        <v>22.937942596537177</v>
      </c>
      <c r="I294" s="99">
        <v>22.700093855830552</v>
      </c>
      <c r="J294" s="99">
        <v>22.017487882230295</v>
      </c>
      <c r="K294" s="99">
        <v>21.138785828583561</v>
      </c>
      <c r="L294" s="99">
        <v>19.353058486351767</v>
      </c>
      <c r="M294" s="99">
        <v>18.037252692745753</v>
      </c>
      <c r="N294" s="99">
        <v>17.07453381588482</v>
      </c>
      <c r="O294" s="99">
        <v>16.041483728391711</v>
      </c>
      <c r="P294" s="99">
        <v>17.947849127371448</v>
      </c>
      <c r="Q294" s="99">
        <v>15.895598850816459</v>
      </c>
      <c r="R294" s="99">
        <v>17.209725605708829</v>
      </c>
      <c r="S294" s="99">
        <v>18.634894800308455</v>
      </c>
      <c r="T294" s="99">
        <v>18.568399689004774</v>
      </c>
      <c r="U294" s="99">
        <v>17.865060407126037</v>
      </c>
      <c r="V294" s="99">
        <v>17.41987038588551</v>
      </c>
      <c r="W294" s="99">
        <v>17.170552479620873</v>
      </c>
      <c r="X294" s="99">
        <v>15.039938982218146</v>
      </c>
      <c r="Y294" s="99">
        <v>13.306009365068235</v>
      </c>
      <c r="DA294" s="63" t="s">
        <v>2830</v>
      </c>
    </row>
    <row r="295" spans="1:105" ht="12" customHeight="1" x14ac:dyDescent="0.25">
      <c r="A295" s="100" t="s">
        <v>199</v>
      </c>
      <c r="B295" s="102">
        <v>0</v>
      </c>
      <c r="C295" s="102">
        <v>0</v>
      </c>
      <c r="D295" s="102">
        <v>0</v>
      </c>
      <c r="E295" s="102">
        <v>14.571198525486013</v>
      </c>
      <c r="F295" s="102">
        <v>14.344106421605701</v>
      </c>
      <c r="G295" s="102">
        <v>14.591189166282447</v>
      </c>
      <c r="H295" s="102">
        <v>14.450397691391975</v>
      </c>
      <c r="I295" s="102">
        <v>14.020587539405255</v>
      </c>
      <c r="J295" s="102">
        <v>13.313546303022676</v>
      </c>
      <c r="K295" s="102">
        <v>12.829309381486373</v>
      </c>
      <c r="L295" s="102">
        <v>11.458042128492584</v>
      </c>
      <c r="M295" s="102">
        <v>9.6876853397355518</v>
      </c>
      <c r="N295" s="102">
        <v>8.909176953559804</v>
      </c>
      <c r="O295" s="102">
        <v>8.1506026497418613</v>
      </c>
      <c r="P295" s="102">
        <v>9.5675410115849129</v>
      </c>
      <c r="Q295" s="102">
        <v>8.0275546597813783</v>
      </c>
      <c r="R295" s="102">
        <v>8.4266910395970047</v>
      </c>
      <c r="S295" s="102">
        <v>9.312829579524383</v>
      </c>
      <c r="T295" s="102">
        <v>9.375613176058943</v>
      </c>
      <c r="U295" s="102">
        <v>8.9360617436837995</v>
      </c>
      <c r="V295" s="102">
        <v>9.1113854449757135</v>
      </c>
      <c r="W295" s="102">
        <v>8.0385696723878066</v>
      </c>
      <c r="X295" s="102">
        <v>7.4014439111354697</v>
      </c>
      <c r="Y295" s="102">
        <v>5.7908639855439921</v>
      </c>
      <c r="DA295" s="131" t="s">
        <v>2831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8.6560090441420243</v>
      </c>
      <c r="F296" s="105">
        <v>8.4340766574123336</v>
      </c>
      <c r="G296" s="105">
        <v>9.2431612868596371</v>
      </c>
      <c r="H296" s="105">
        <v>8.4875449051452012</v>
      </c>
      <c r="I296" s="105">
        <v>8.6795063164252984</v>
      </c>
      <c r="J296" s="105">
        <v>8.7039415792076191</v>
      </c>
      <c r="K296" s="105">
        <v>8.309476447097186</v>
      </c>
      <c r="L296" s="105">
        <v>7.8950163578591823</v>
      </c>
      <c r="M296" s="105">
        <v>8.349567353010201</v>
      </c>
      <c r="N296" s="105">
        <v>8.1653568623250177</v>
      </c>
      <c r="O296" s="105">
        <v>7.8908810786498478</v>
      </c>
      <c r="P296" s="105">
        <v>8.3803081157865371</v>
      </c>
      <c r="Q296" s="105">
        <v>7.8680441910350805</v>
      </c>
      <c r="R296" s="105">
        <v>8.7830345661118265</v>
      </c>
      <c r="S296" s="105">
        <v>9.3220652207840704</v>
      </c>
      <c r="T296" s="105">
        <v>9.1927865129458333</v>
      </c>
      <c r="U296" s="105">
        <v>8.9289986634422398</v>
      </c>
      <c r="V296" s="105">
        <v>8.3084849409097981</v>
      </c>
      <c r="W296" s="105">
        <v>9.1319828072330615</v>
      </c>
      <c r="X296" s="105">
        <v>7.6384950710826773</v>
      </c>
      <c r="Y296" s="105">
        <v>7.5151453795242409</v>
      </c>
      <c r="DA296" s="132" t="s">
        <v>2832</v>
      </c>
    </row>
    <row r="297" spans="1:105" ht="12" customHeight="1" x14ac:dyDescent="0.25">
      <c r="A297" s="106" t="s">
        <v>124</v>
      </c>
      <c r="B297" s="102">
        <v>0</v>
      </c>
      <c r="C297" s="102">
        <v>0</v>
      </c>
      <c r="D297" s="102">
        <v>0</v>
      </c>
      <c r="E297" s="102">
        <v>0</v>
      </c>
      <c r="F297" s="102">
        <v>0</v>
      </c>
      <c r="G297" s="102">
        <v>0</v>
      </c>
      <c r="H297" s="102">
        <v>0</v>
      </c>
      <c r="I297" s="102">
        <v>0</v>
      </c>
      <c r="J297" s="102">
        <v>0</v>
      </c>
      <c r="K297" s="102">
        <v>0</v>
      </c>
      <c r="L297" s="102">
        <v>0</v>
      </c>
      <c r="M297" s="102">
        <v>0</v>
      </c>
      <c r="N297" s="102">
        <v>0</v>
      </c>
      <c r="O297" s="102">
        <v>0</v>
      </c>
      <c r="P297" s="102">
        <v>0</v>
      </c>
      <c r="Q297" s="102">
        <v>0</v>
      </c>
      <c r="R297" s="102">
        <v>0</v>
      </c>
      <c r="S297" s="102">
        <v>0</v>
      </c>
      <c r="T297" s="102">
        <v>0</v>
      </c>
      <c r="U297" s="102">
        <v>0</v>
      </c>
      <c r="V297" s="102">
        <v>0</v>
      </c>
      <c r="W297" s="102">
        <v>0</v>
      </c>
      <c r="X297" s="102">
        <v>0</v>
      </c>
      <c r="Y297" s="102">
        <v>0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0</v>
      </c>
      <c r="P298" s="105">
        <v>0</v>
      </c>
      <c r="Q298" s="105">
        <v>0</v>
      </c>
      <c r="R298" s="105">
        <v>0</v>
      </c>
      <c r="S298" s="105">
        <v>0</v>
      </c>
      <c r="T298" s="105">
        <v>0</v>
      </c>
      <c r="U298" s="105">
        <v>0</v>
      </c>
      <c r="V298" s="105">
        <v>0</v>
      </c>
      <c r="W298" s="105">
        <v>0</v>
      </c>
      <c r="X298" s="105">
        <v>0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0</v>
      </c>
      <c r="P299" s="99">
        <v>0</v>
      </c>
      <c r="Q299" s="99">
        <v>0</v>
      </c>
      <c r="R299" s="99">
        <v>0</v>
      </c>
      <c r="S299" s="99">
        <v>0</v>
      </c>
      <c r="T299" s="99">
        <v>0</v>
      </c>
      <c r="U299" s="99">
        <v>0</v>
      </c>
      <c r="V299" s="99">
        <v>0</v>
      </c>
      <c r="W299" s="99">
        <v>0</v>
      </c>
      <c r="X299" s="99">
        <v>0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0</v>
      </c>
      <c r="P300" s="99">
        <v>0</v>
      </c>
      <c r="Q300" s="99">
        <v>0</v>
      </c>
      <c r="R300" s="99">
        <v>0</v>
      </c>
      <c r="S300" s="99">
        <v>0</v>
      </c>
      <c r="T300" s="99">
        <v>0</v>
      </c>
      <c r="U300" s="99">
        <v>0</v>
      </c>
      <c r="V300" s="99">
        <v>0</v>
      </c>
      <c r="W300" s="99">
        <v>0</v>
      </c>
      <c r="X300" s="99">
        <v>0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28.076167393676677</v>
      </c>
      <c r="C301" s="102">
        <v>28.174440213587747</v>
      </c>
      <c r="D301" s="102">
        <v>27.98858190937344</v>
      </c>
      <c r="E301" s="102">
        <v>28.63437285184046</v>
      </c>
      <c r="F301" s="102">
        <v>27.939444640804435</v>
      </c>
      <c r="G301" s="102">
        <v>28.06992951818858</v>
      </c>
      <c r="H301" s="102">
        <v>28.838624882643462</v>
      </c>
      <c r="I301" s="102">
        <v>27.528099604702884</v>
      </c>
      <c r="J301" s="102">
        <v>26.412358998234225</v>
      </c>
      <c r="K301" s="102">
        <v>25.695744902801156</v>
      </c>
      <c r="L301" s="102">
        <v>25.830648981626158</v>
      </c>
      <c r="M301" s="102">
        <v>23.52983672304282</v>
      </c>
      <c r="N301" s="102">
        <v>22.655144043570012</v>
      </c>
      <c r="O301" s="102">
        <v>21.72378023432848</v>
      </c>
      <c r="P301" s="102">
        <v>22.039348220414375</v>
      </c>
      <c r="Q301" s="102">
        <v>21.916126396651972</v>
      </c>
      <c r="R301" s="102">
        <v>22.085485629395993</v>
      </c>
      <c r="S301" s="102">
        <v>23.054521203771966</v>
      </c>
      <c r="T301" s="102">
        <v>22.45232600307282</v>
      </c>
      <c r="U301" s="102">
        <v>21.497004286768927</v>
      </c>
      <c r="V301" s="102">
        <v>22.227503004162443</v>
      </c>
      <c r="W301" s="102">
        <v>19.807663300496763</v>
      </c>
      <c r="X301" s="102">
        <v>18.449518367698655</v>
      </c>
      <c r="Y301" s="102">
        <v>15.192319302677349</v>
      </c>
      <c r="DA301" s="131" t="s">
        <v>2837</v>
      </c>
    </row>
    <row r="302" spans="1:105" ht="12" customHeight="1" x14ac:dyDescent="0.25">
      <c r="A302" s="107" t="s">
        <v>121</v>
      </c>
      <c r="B302" s="105">
        <v>0</v>
      </c>
      <c r="C302" s="105">
        <v>0</v>
      </c>
      <c r="D302" s="105">
        <v>0</v>
      </c>
      <c r="E302" s="105">
        <v>22.482078093093804</v>
      </c>
      <c r="F302" s="105">
        <v>22.118215555736175</v>
      </c>
      <c r="G302" s="105">
        <v>22.181399216682301</v>
      </c>
      <c r="H302" s="105">
        <v>23.155274972464579</v>
      </c>
      <c r="I302" s="105">
        <v>22.055057625506269</v>
      </c>
      <c r="J302" s="105">
        <v>21.074380133828708</v>
      </c>
      <c r="K302" s="105">
        <v>20.591997546473234</v>
      </c>
      <c r="L302" s="105">
        <v>20.611701299699668</v>
      </c>
      <c r="M302" s="105">
        <v>18.36236730572579</v>
      </c>
      <c r="N302" s="105">
        <v>17.662289823601093</v>
      </c>
      <c r="O302" s="105">
        <v>16.970456532859185</v>
      </c>
      <c r="P302" s="105">
        <v>17.533748096726075</v>
      </c>
      <c r="Q302" s="105">
        <v>17.355218532078037</v>
      </c>
      <c r="R302" s="105">
        <v>17.514417054572672</v>
      </c>
      <c r="S302" s="105">
        <v>18.512443695094305</v>
      </c>
      <c r="T302" s="105">
        <v>18.250207348649887</v>
      </c>
      <c r="U302" s="105">
        <v>17.702299506557061</v>
      </c>
      <c r="V302" s="105">
        <v>18.6813255311258</v>
      </c>
      <c r="W302" s="105">
        <v>16.54604569745808</v>
      </c>
      <c r="X302" s="105">
        <v>15.619331023262184</v>
      </c>
      <c r="Y302" s="105">
        <v>12.739813514263901</v>
      </c>
      <c r="DA302" s="132" t="s">
        <v>2838</v>
      </c>
    </row>
    <row r="303" spans="1:105" ht="12" customHeight="1" x14ac:dyDescent="0.25">
      <c r="A303" s="108" t="s">
        <v>53</v>
      </c>
      <c r="B303" s="99">
        <v>0</v>
      </c>
      <c r="C303" s="99">
        <v>0</v>
      </c>
      <c r="D303" s="99">
        <v>0</v>
      </c>
      <c r="E303" s="99">
        <v>13.71717884285647</v>
      </c>
      <c r="F303" s="99">
        <v>13.567131682525956</v>
      </c>
      <c r="G303" s="99">
        <v>13.248859063635599</v>
      </c>
      <c r="H303" s="99">
        <v>14.299009906261269</v>
      </c>
      <c r="I303" s="99">
        <v>13.443288029195438</v>
      </c>
      <c r="J303" s="99">
        <v>12.646890911423474</v>
      </c>
      <c r="K303" s="99">
        <v>12.492256884468535</v>
      </c>
      <c r="L303" s="99">
        <v>12.267475686638926</v>
      </c>
      <c r="M303" s="99">
        <v>9.9954973169004298</v>
      </c>
      <c r="N303" s="99">
        <v>9.3848877119898582</v>
      </c>
      <c r="O303" s="99">
        <v>8.7979893414599779</v>
      </c>
      <c r="P303" s="99">
        <v>9.5312447476248199</v>
      </c>
      <c r="Q303" s="99">
        <v>8.9034676995742998</v>
      </c>
      <c r="R303" s="99">
        <v>8.7093495657643896</v>
      </c>
      <c r="S303" s="99">
        <v>9.3728913665421096</v>
      </c>
      <c r="T303" s="99">
        <v>9.3103461376539745</v>
      </c>
      <c r="U303" s="99">
        <v>8.9094214018691584</v>
      </c>
      <c r="V303" s="99">
        <v>9.7989471971196433</v>
      </c>
      <c r="W303" s="99">
        <v>7.8000262459740357</v>
      </c>
      <c r="X303" s="99">
        <v>7.7647263260198436</v>
      </c>
      <c r="Y303" s="99">
        <v>5.6125612014231523</v>
      </c>
      <c r="DA303" s="63" t="s">
        <v>2839</v>
      </c>
    </row>
    <row r="304" spans="1:105" ht="12" customHeight="1" x14ac:dyDescent="0.25">
      <c r="A304" s="108" t="s">
        <v>52</v>
      </c>
      <c r="B304" s="99">
        <v>0</v>
      </c>
      <c r="C304" s="99">
        <v>0</v>
      </c>
      <c r="D304" s="99">
        <v>0</v>
      </c>
      <c r="E304" s="99">
        <v>8.7648992502373346</v>
      </c>
      <c r="F304" s="99">
        <v>8.5510838732102172</v>
      </c>
      <c r="G304" s="99">
        <v>8.9325401530466984</v>
      </c>
      <c r="H304" s="99">
        <v>8.8562650662033136</v>
      </c>
      <c r="I304" s="99">
        <v>8.6117695963108325</v>
      </c>
      <c r="J304" s="99">
        <v>8.4274892224052298</v>
      </c>
      <c r="K304" s="99">
        <v>8.0997406620046988</v>
      </c>
      <c r="L304" s="99">
        <v>8.3442256130607415</v>
      </c>
      <c r="M304" s="99">
        <v>8.3668699888253606</v>
      </c>
      <c r="N304" s="99">
        <v>8.2774021116112326</v>
      </c>
      <c r="O304" s="99">
        <v>8.1724671913992104</v>
      </c>
      <c r="P304" s="99">
        <v>8.0025033491012572</v>
      </c>
      <c r="Q304" s="99">
        <v>8.4517508325037376</v>
      </c>
      <c r="R304" s="99">
        <v>8.8050674888082838</v>
      </c>
      <c r="S304" s="99">
        <v>9.1395523285521936</v>
      </c>
      <c r="T304" s="99">
        <v>8.9398612109959128</v>
      </c>
      <c r="U304" s="99">
        <v>8.792878104687901</v>
      </c>
      <c r="V304" s="99">
        <v>8.8823783340061535</v>
      </c>
      <c r="W304" s="99">
        <v>8.7460194514840452</v>
      </c>
      <c r="X304" s="99">
        <v>7.8546046972423449</v>
      </c>
      <c r="Y304" s="99">
        <v>7.1272523128407483</v>
      </c>
      <c r="DA304" s="63" t="s">
        <v>2840</v>
      </c>
    </row>
    <row r="305" spans="1:105" ht="12" customHeight="1" x14ac:dyDescent="0.25">
      <c r="A305" s="121" t="s">
        <v>54</v>
      </c>
      <c r="B305" s="123">
        <v>11.478772714991658</v>
      </c>
      <c r="C305" s="123">
        <v>11.477550848772621</v>
      </c>
      <c r="D305" s="123">
        <v>11.30669162318619</v>
      </c>
      <c r="E305" s="123">
        <v>11.54204651159926</v>
      </c>
      <c r="F305" s="123">
        <v>11.415877726925613</v>
      </c>
      <c r="G305" s="123">
        <v>11.44143464135681</v>
      </c>
      <c r="H305" s="123">
        <v>12.145581855231061</v>
      </c>
      <c r="I305" s="123">
        <v>10.96585218042426</v>
      </c>
      <c r="J305" s="123">
        <v>11.334141094558149</v>
      </c>
      <c r="K305" s="123">
        <v>11.810082913447788</v>
      </c>
      <c r="L305" s="123">
        <v>12.253285284559571</v>
      </c>
      <c r="M305" s="123">
        <v>11.012233768154905</v>
      </c>
      <c r="N305" s="123">
        <v>11.499620545150535</v>
      </c>
      <c r="O305" s="123">
        <v>11.24903721568203</v>
      </c>
      <c r="P305" s="123">
        <v>10.105465378636467</v>
      </c>
      <c r="Q305" s="123">
        <v>10.358941231069245</v>
      </c>
      <c r="R305" s="123">
        <v>10.329731136450983</v>
      </c>
      <c r="S305" s="123">
        <v>10.153554985310663</v>
      </c>
      <c r="T305" s="123">
        <v>9.6670246707216823</v>
      </c>
      <c r="U305" s="123">
        <v>9.1266317669414185</v>
      </c>
      <c r="V305" s="123">
        <v>9.5613345941735446</v>
      </c>
      <c r="W305" s="123">
        <v>10.520035127604388</v>
      </c>
      <c r="X305" s="123">
        <v>8.4587617868761988</v>
      </c>
      <c r="Y305" s="123">
        <v>8.1418418172226694</v>
      </c>
      <c r="DA305" s="130" t="s">
        <v>2841</v>
      </c>
    </row>
    <row r="306" spans="1:105" ht="12" customHeight="1" x14ac:dyDescent="0.25">
      <c r="A306" s="97" t="s">
        <v>202</v>
      </c>
      <c r="B306" s="99">
        <v>14.180925230585604</v>
      </c>
      <c r="C306" s="99">
        <v>13.740366277854424</v>
      </c>
      <c r="D306" s="99">
        <v>14.045501886185914</v>
      </c>
      <c r="E306" s="99">
        <v>14.137689375211895</v>
      </c>
      <c r="F306" s="99">
        <v>14.123019238087329</v>
      </c>
      <c r="G306" s="99">
        <v>14.605945865208113</v>
      </c>
      <c r="H306" s="99">
        <v>14.953384091930243</v>
      </c>
      <c r="I306" s="99">
        <v>13.843134110785721</v>
      </c>
      <c r="J306" s="99">
        <v>14.578279752271234</v>
      </c>
      <c r="K306" s="99">
        <v>15.448044403090904</v>
      </c>
      <c r="L306" s="99">
        <v>15.007553582723459</v>
      </c>
      <c r="M306" s="99">
        <v>14.825124332131148</v>
      </c>
      <c r="N306" s="99">
        <v>13.555429439228719</v>
      </c>
      <c r="O306" s="99">
        <v>12.498980696840892</v>
      </c>
      <c r="P306" s="99">
        <v>14.735601992853903</v>
      </c>
      <c r="Q306" s="99">
        <v>12.231223604258815</v>
      </c>
      <c r="R306" s="99">
        <v>13.699934767921622</v>
      </c>
      <c r="S306" s="99">
        <v>12.802109777439544</v>
      </c>
      <c r="T306" s="99">
        <v>13.81370318827558</v>
      </c>
      <c r="U306" s="99">
        <v>13.778919390482997</v>
      </c>
      <c r="V306" s="99">
        <v>16.283698039062791</v>
      </c>
      <c r="W306" s="99">
        <v>13.931336054709307</v>
      </c>
      <c r="X306" s="99">
        <v>10.048698772674973</v>
      </c>
      <c r="Y306" s="99">
        <v>11.97722435629324</v>
      </c>
      <c r="DA306" s="63" t="s">
        <v>2842</v>
      </c>
    </row>
    <row r="307" spans="1:105" ht="12" customHeight="1" x14ac:dyDescent="0.25">
      <c r="A307" s="97" t="s">
        <v>50</v>
      </c>
      <c r="B307" s="99">
        <v>13.893178244495999</v>
      </c>
      <c r="C307" s="99">
        <v>15.039383167379583</v>
      </c>
      <c r="D307" s="99">
        <v>14.039651151391984</v>
      </c>
      <c r="E307" s="99">
        <v>13.820614419822371</v>
      </c>
      <c r="F307" s="99">
        <v>16.180534154138734</v>
      </c>
      <c r="G307" s="99">
        <v>12.624068158780307</v>
      </c>
      <c r="H307" s="99">
        <v>15.165159935917568</v>
      </c>
      <c r="I307" s="99">
        <v>15.379755982005987</v>
      </c>
      <c r="J307" s="99">
        <v>12.046604763101865</v>
      </c>
      <c r="K307" s="99">
        <v>3.6015767138766934</v>
      </c>
      <c r="L307" s="99">
        <v>12.15596041354986</v>
      </c>
      <c r="M307" s="99">
        <v>15.719157380164292</v>
      </c>
      <c r="N307" s="99">
        <v>16.101840251502409</v>
      </c>
      <c r="O307" s="99">
        <v>11.714052239656219</v>
      </c>
      <c r="P307" s="99">
        <v>17.186622538229351</v>
      </c>
      <c r="Q307" s="99">
        <v>14.11351231859126</v>
      </c>
      <c r="R307" s="99">
        <v>10.884849413435363</v>
      </c>
      <c r="S307" s="99">
        <v>11.300356047785428</v>
      </c>
      <c r="T307" s="99">
        <v>13.747994593547244</v>
      </c>
      <c r="U307" s="99">
        <v>12.009928104145478</v>
      </c>
      <c r="V307" s="99">
        <v>14.432081278387859</v>
      </c>
      <c r="W307" s="99">
        <v>12.304839584033283</v>
      </c>
      <c r="X307" s="99">
        <v>10.376121862481783</v>
      </c>
      <c r="Y307" s="99">
        <v>11.460964302039841</v>
      </c>
      <c r="DA307" s="63" t="s">
        <v>2843</v>
      </c>
    </row>
    <row r="308" spans="1:105" ht="12" customHeight="1" x14ac:dyDescent="0.25">
      <c r="A308" s="109" t="s">
        <v>120</v>
      </c>
      <c r="B308" s="110">
        <v>11.042506267926363</v>
      </c>
      <c r="C308" s="110">
        <v>10.986258135986038</v>
      </c>
      <c r="D308" s="110">
        <v>10.876265644862038</v>
      </c>
      <c r="E308" s="110">
        <v>11.182051028653788</v>
      </c>
      <c r="F308" s="110">
        <v>10.934729541858255</v>
      </c>
      <c r="G308" s="110">
        <v>11.128259470110926</v>
      </c>
      <c r="H308" s="110">
        <v>11.805416218217177</v>
      </c>
      <c r="I308" s="110">
        <v>10.610399415361568</v>
      </c>
      <c r="J308" s="110">
        <v>11.047681251853488</v>
      </c>
      <c r="K308" s="110">
        <v>11.700231600823313</v>
      </c>
      <c r="L308" s="110">
        <v>12.027945399002437</v>
      </c>
      <c r="M308" s="110">
        <v>10.55398517045151</v>
      </c>
      <c r="N308" s="110">
        <v>11.143977138352712</v>
      </c>
      <c r="O308" s="110">
        <v>11.130550729103067</v>
      </c>
      <c r="P308" s="110">
        <v>9.3636941484861858</v>
      </c>
      <c r="Q308" s="110">
        <v>10.023292232005101</v>
      </c>
      <c r="R308" s="110">
        <v>9.9984106835842148</v>
      </c>
      <c r="S308" s="110">
        <v>9.863964007321206</v>
      </c>
      <c r="T308" s="110">
        <v>9.1519483308157952</v>
      </c>
      <c r="U308" s="110">
        <v>8.6531974917922039</v>
      </c>
      <c r="V308" s="110">
        <v>8.9264837550638525</v>
      </c>
      <c r="W308" s="110">
        <v>10.275268066382148</v>
      </c>
      <c r="X308" s="110">
        <v>8.3537814834518276</v>
      </c>
      <c r="Y308" s="110">
        <v>7.944666608032187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130.05355233815524</v>
      </c>
      <c r="C310" s="118">
        <f t="shared" si="136"/>
        <v>136.87764779290421</v>
      </c>
      <c r="D310" s="118">
        <f t="shared" si="136"/>
        <v>136.23421988098005</v>
      </c>
      <c r="E310" s="118">
        <f t="shared" si="136"/>
        <v>136.51790101872874</v>
      </c>
      <c r="F310" s="118">
        <f t="shared" si="136"/>
        <v>134.63296604629889</v>
      </c>
      <c r="G310" s="118">
        <f t="shared" si="136"/>
        <v>132.30593538765564</v>
      </c>
      <c r="H310" s="118">
        <f t="shared" si="136"/>
        <v>132.51899373505242</v>
      </c>
      <c r="I310" s="118">
        <f t="shared" si="136"/>
        <v>129.04541620761012</v>
      </c>
      <c r="J310" s="118">
        <f t="shared" si="136"/>
        <v>130.846972878065</v>
      </c>
      <c r="K310" s="118">
        <f t="shared" si="136"/>
        <v>135.45941139696006</v>
      </c>
      <c r="L310" s="118">
        <f t="shared" si="136"/>
        <v>140.27743926489066</v>
      </c>
      <c r="M310" s="118">
        <f t="shared" si="136"/>
        <v>137.87293483442892</v>
      </c>
      <c r="N310" s="118">
        <f t="shared" si="136"/>
        <v>138.88086510367128</v>
      </c>
      <c r="O310" s="118">
        <f t="shared" si="136"/>
        <v>136.46214427746503</v>
      </c>
      <c r="P310" s="118">
        <f t="shared" si="136"/>
        <v>132.40315325068963</v>
      </c>
      <c r="Q310" s="118">
        <f t="shared" si="136"/>
        <v>132.88163905602926</v>
      </c>
      <c r="R310" s="118">
        <f t="shared" ref="R310:V310" si="137">R311+R314+R316+R329</f>
        <v>133.45330913432792</v>
      </c>
      <c r="S310" s="118">
        <f t="shared" si="137"/>
        <v>135.2203866976829</v>
      </c>
      <c r="T310" s="118">
        <f t="shared" si="137"/>
        <v>134.84635114829089</v>
      </c>
      <c r="U310" s="118">
        <f t="shared" si="137"/>
        <v>135.70204937592084</v>
      </c>
      <c r="V310" s="118">
        <f t="shared" si="137"/>
        <v>137.22472421558666</v>
      </c>
      <c r="W310" s="118">
        <f t="shared" ref="W310:Y310" si="138">W311+W314+W316+W329</f>
        <v>147.83753383871471</v>
      </c>
      <c r="X310" s="118">
        <f t="shared" si="138"/>
        <v>138.91200150591774</v>
      </c>
      <c r="Y310" s="118">
        <f t="shared" si="138"/>
        <v>119.88039896028094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105.49361630752774</v>
      </c>
      <c r="C311" s="123">
        <f t="shared" si="139"/>
        <v>112.22217422764565</v>
      </c>
      <c r="D311" s="123">
        <f t="shared" si="139"/>
        <v>111.52443896741724</v>
      </c>
      <c r="E311" s="123">
        <f t="shared" si="139"/>
        <v>111.1860564456081</v>
      </c>
      <c r="F311" s="123">
        <f t="shared" si="139"/>
        <v>109.68047561685103</v>
      </c>
      <c r="G311" s="123">
        <f t="shared" si="139"/>
        <v>106.86449846208239</v>
      </c>
      <c r="H311" s="123">
        <f t="shared" si="139"/>
        <v>106.24946183760827</v>
      </c>
      <c r="I311" s="123">
        <f t="shared" si="139"/>
        <v>104.13418706477253</v>
      </c>
      <c r="J311" s="123">
        <f t="shared" si="139"/>
        <v>106.19335404510505</v>
      </c>
      <c r="K311" s="123">
        <f t="shared" si="139"/>
        <v>110.8262051231677</v>
      </c>
      <c r="L311" s="123">
        <f t="shared" si="139"/>
        <v>115.46404721379629</v>
      </c>
      <c r="M311" s="123">
        <f t="shared" si="139"/>
        <v>115.14169162459825</v>
      </c>
      <c r="N311" s="123">
        <f t="shared" si="139"/>
        <v>116.22477946753261</v>
      </c>
      <c r="O311" s="123">
        <f t="shared" si="139"/>
        <v>114.36613944868623</v>
      </c>
      <c r="P311" s="123">
        <f t="shared" si="139"/>
        <v>110.58369279175031</v>
      </c>
      <c r="Q311" s="123">
        <f t="shared" si="139"/>
        <v>110.87907811804155</v>
      </c>
      <c r="R311" s="123">
        <f t="shared" ref="R311:V311" si="140">SUM(R312:R313)</f>
        <v>110.83730989818666</v>
      </c>
      <c r="S311" s="123">
        <f t="shared" si="140"/>
        <v>111.6705969073287</v>
      </c>
      <c r="T311" s="123">
        <f t="shared" si="140"/>
        <v>111.52669136866254</v>
      </c>
      <c r="U311" s="123">
        <f t="shared" si="140"/>
        <v>112.97235060667299</v>
      </c>
      <c r="V311" s="123">
        <f t="shared" si="140"/>
        <v>113.70942755740035</v>
      </c>
      <c r="W311" s="123">
        <f t="shared" ref="W311:Y311" si="141">SUM(W312:W313)</f>
        <v>124.06569355037152</v>
      </c>
      <c r="X311" s="123">
        <f t="shared" si="141"/>
        <v>117.79887322763675</v>
      </c>
      <c r="Y311" s="123">
        <f t="shared" si="141"/>
        <v>100.83227570623424</v>
      </c>
      <c r="DA311" s="130" t="s">
        <v>2991</v>
      </c>
    </row>
    <row r="312" spans="1:105" ht="12" customHeight="1" x14ac:dyDescent="0.25">
      <c r="A312" s="97" t="s">
        <v>199</v>
      </c>
      <c r="B312" s="99">
        <v>104.5877893336533</v>
      </c>
      <c r="C312" s="99">
        <v>111.26926898491658</v>
      </c>
      <c r="D312" s="99">
        <v>110.60879903425577</v>
      </c>
      <c r="E312" s="99">
        <v>110.28278027936921</v>
      </c>
      <c r="F312" s="99">
        <v>108.80895841323935</v>
      </c>
      <c r="G312" s="99">
        <v>106.03142248782493</v>
      </c>
      <c r="H312" s="99">
        <v>105.42698665957589</v>
      </c>
      <c r="I312" s="99">
        <v>103.36159061727241</v>
      </c>
      <c r="J312" s="99">
        <v>105.41509914453378</v>
      </c>
      <c r="K312" s="99">
        <v>110.01972809023079</v>
      </c>
      <c r="L312" s="99">
        <v>114.6095497883376</v>
      </c>
      <c r="M312" s="99">
        <v>114.33713768053649</v>
      </c>
      <c r="N312" s="99">
        <v>115.40573923352433</v>
      </c>
      <c r="O312" s="99">
        <v>113.5617899848411</v>
      </c>
      <c r="P312" s="99">
        <v>109.83930189300406</v>
      </c>
      <c r="Q312" s="99">
        <v>110.12435627343338</v>
      </c>
      <c r="R312" s="99">
        <v>110.07745875179627</v>
      </c>
      <c r="S312" s="99">
        <v>110.90319068839482</v>
      </c>
      <c r="T312" s="99">
        <v>110.76738401332396</v>
      </c>
      <c r="U312" s="99">
        <v>112.1996171691046</v>
      </c>
      <c r="V312" s="99">
        <v>112.92862061339352</v>
      </c>
      <c r="W312" s="99">
        <v>123.21906802357243</v>
      </c>
      <c r="X312" s="99">
        <v>117.00739000497191</v>
      </c>
      <c r="Y312" s="99">
        <v>100.1641571790819</v>
      </c>
      <c r="DA312" s="63" t="s">
        <v>2992</v>
      </c>
    </row>
    <row r="313" spans="1:105" ht="12" customHeight="1" x14ac:dyDescent="0.25">
      <c r="A313" s="97" t="s">
        <v>53</v>
      </c>
      <c r="B313" s="99">
        <v>0.90582697387444</v>
      </c>
      <c r="C313" s="99">
        <v>0.95290524272907551</v>
      </c>
      <c r="D313" s="99">
        <v>0.91563993316146652</v>
      </c>
      <c r="E313" s="99">
        <v>0.90327616623889839</v>
      </c>
      <c r="F313" s="99">
        <v>0.87151720361167251</v>
      </c>
      <c r="G313" s="99">
        <v>0.83307597425746627</v>
      </c>
      <c r="H313" s="99">
        <v>0.82247517803237635</v>
      </c>
      <c r="I313" s="99">
        <v>0.77259644750011758</v>
      </c>
      <c r="J313" s="99">
        <v>0.77825490057126645</v>
      </c>
      <c r="K313" s="99">
        <v>0.80647703293690787</v>
      </c>
      <c r="L313" s="99">
        <v>0.85449742545868945</v>
      </c>
      <c r="M313" s="99">
        <v>0.80455394406176217</v>
      </c>
      <c r="N313" s="99">
        <v>0.81904023400828041</v>
      </c>
      <c r="O313" s="99">
        <v>0.80434946384513306</v>
      </c>
      <c r="P313" s="99">
        <v>0.74439089874625231</v>
      </c>
      <c r="Q313" s="99">
        <v>0.7547218446081746</v>
      </c>
      <c r="R313" s="99">
        <v>0.7598511463903822</v>
      </c>
      <c r="S313" s="99">
        <v>0.76740621893388128</v>
      </c>
      <c r="T313" s="99">
        <v>0.75930735533858162</v>
      </c>
      <c r="U313" s="99">
        <v>0.77273343756838864</v>
      </c>
      <c r="V313" s="99">
        <v>0.78080694400683137</v>
      </c>
      <c r="W313" s="99">
        <v>0.8466255267990942</v>
      </c>
      <c r="X313" s="99">
        <v>0.79148322266483517</v>
      </c>
      <c r="Y313" s="99">
        <v>0.66811852715235076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4.6997291543847547E-2</v>
      </c>
      <c r="C314" s="123">
        <f t="shared" si="142"/>
        <v>4.0809481992162618E-2</v>
      </c>
      <c r="D314" s="123">
        <f t="shared" si="142"/>
        <v>3.7894887366647124E-2</v>
      </c>
      <c r="E314" s="123">
        <f t="shared" si="142"/>
        <v>5.2307120971865975E-2</v>
      </c>
      <c r="F314" s="123">
        <f t="shared" si="142"/>
        <v>4.9543451709337674E-2</v>
      </c>
      <c r="G314" s="123">
        <f t="shared" si="142"/>
        <v>6.0813598699775484E-2</v>
      </c>
      <c r="H314" s="123">
        <f t="shared" si="142"/>
        <v>8.0542943853323334E-2</v>
      </c>
      <c r="I314" s="123">
        <f t="shared" si="142"/>
        <v>8.3398748478016677E-2</v>
      </c>
      <c r="J314" s="123">
        <f t="shared" si="142"/>
        <v>8.5782892931533558E-2</v>
      </c>
      <c r="K314" s="123">
        <f t="shared" si="142"/>
        <v>9.7503519171155809E-2</v>
      </c>
      <c r="L314" s="123">
        <f t="shared" si="142"/>
        <v>0.12347390022325852</v>
      </c>
      <c r="M314" s="123">
        <f t="shared" si="142"/>
        <v>0.12890405574510128</v>
      </c>
      <c r="N314" s="123">
        <f t="shared" si="142"/>
        <v>0.14813540551196491</v>
      </c>
      <c r="O314" s="123">
        <f t="shared" si="142"/>
        <v>0.20311334968118203</v>
      </c>
      <c r="P314" s="123">
        <f t="shared" si="142"/>
        <v>0.19327159116906753</v>
      </c>
      <c r="Q314" s="123">
        <f t="shared" si="142"/>
        <v>0.42083996839392757</v>
      </c>
      <c r="R314" s="123">
        <f t="shared" si="142"/>
        <v>0.43558604550924646</v>
      </c>
      <c r="S314" s="123">
        <f t="shared" si="142"/>
        <v>0.42293222843859152</v>
      </c>
      <c r="T314" s="123">
        <f t="shared" si="142"/>
        <v>0.52278722252948073</v>
      </c>
      <c r="U314" s="123">
        <f t="shared" si="142"/>
        <v>0.54732711794895328</v>
      </c>
      <c r="V314" s="123">
        <f t="shared" si="142"/>
        <v>0.51470791161559493</v>
      </c>
      <c r="W314" s="123">
        <f t="shared" si="142"/>
        <v>0.5893629199418422</v>
      </c>
      <c r="X314" s="123">
        <f t="shared" si="142"/>
        <v>0.69550901239606711</v>
      </c>
      <c r="Y314" s="123">
        <f t="shared" si="142"/>
        <v>0.62615488507748274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4.6997291543847547E-2</v>
      </c>
      <c r="C315" s="99">
        <f>RES_hhdet_tess!C86</f>
        <v>4.0809481992162618E-2</v>
      </c>
      <c r="D315" s="99">
        <f>RES_hhdet_tess!D86</f>
        <v>3.7894887366647124E-2</v>
      </c>
      <c r="E315" s="99">
        <f>RES_hhdet_tess!E86</f>
        <v>5.2307120971865975E-2</v>
      </c>
      <c r="F315" s="99">
        <f>RES_hhdet_tess!F86</f>
        <v>4.9543451709337674E-2</v>
      </c>
      <c r="G315" s="99">
        <f>RES_hhdet_tess!G86</f>
        <v>6.0813598699775484E-2</v>
      </c>
      <c r="H315" s="99">
        <f>RES_hhdet_tess!H86</f>
        <v>8.0542943853323334E-2</v>
      </c>
      <c r="I315" s="99">
        <f>RES_hhdet_tess!I86</f>
        <v>8.3398748478016677E-2</v>
      </c>
      <c r="J315" s="99">
        <f>RES_hhdet_tess!J86</f>
        <v>8.5782892931533558E-2</v>
      </c>
      <c r="K315" s="99">
        <f>RES_hhdet_tess!K86</f>
        <v>9.7503519171155809E-2</v>
      </c>
      <c r="L315" s="99">
        <f>RES_hhdet_tess!L86</f>
        <v>0.12347390022325852</v>
      </c>
      <c r="M315" s="99">
        <f>RES_hhdet_tess!M86</f>
        <v>0.12890405574510128</v>
      </c>
      <c r="N315" s="99">
        <f>RES_hhdet_tess!N86</f>
        <v>0.14813540551196491</v>
      </c>
      <c r="O315" s="99">
        <f>RES_hhdet_tess!O86</f>
        <v>0.20311334968118203</v>
      </c>
      <c r="P315" s="99">
        <f>RES_hhdet_tess!P86</f>
        <v>0.19327159116906753</v>
      </c>
      <c r="Q315" s="99">
        <f>RES_hhdet_tess!Q86</f>
        <v>0.42083996839392757</v>
      </c>
      <c r="R315" s="99">
        <f>RES_hhdet_tess!R86</f>
        <v>0.43558604550924646</v>
      </c>
      <c r="S315" s="99">
        <f>RES_hhdet_tess!S86</f>
        <v>0.42293222843859152</v>
      </c>
      <c r="T315" s="99">
        <f>RES_hhdet_tess!T86</f>
        <v>0.52278722252948073</v>
      </c>
      <c r="U315" s="99">
        <f>RES_hhdet_tess!U86</f>
        <v>0.54732711794895328</v>
      </c>
      <c r="V315" s="99">
        <f>RES_hhdet_tess!V86</f>
        <v>0.51470791161559493</v>
      </c>
      <c r="W315" s="99">
        <f>RES_hhdet_tess!W86</f>
        <v>0.5893629199418422</v>
      </c>
      <c r="X315" s="99">
        <f>RES_hhdet_tess!X86</f>
        <v>0.69550901239606711</v>
      </c>
      <c r="Y315" s="99">
        <f>RES_hhdet_tess!Y86</f>
        <v>0.62615488507748274</v>
      </c>
      <c r="DA315" s="63" t="s">
        <v>2995</v>
      </c>
    </row>
    <row r="316" spans="1:105" ht="12" customHeight="1" x14ac:dyDescent="0.25">
      <c r="A316" s="121" t="s">
        <v>55</v>
      </c>
      <c r="B316" s="123">
        <v>16.489277770364538</v>
      </c>
      <c r="C316" s="123">
        <v>16.5762217842944</v>
      </c>
      <c r="D316" s="123">
        <v>16.701709926119069</v>
      </c>
      <c r="E316" s="123">
        <v>17.088378101975618</v>
      </c>
      <c r="F316" s="123">
        <v>16.778419882132258</v>
      </c>
      <c r="G316" s="123">
        <v>17.164172962292529</v>
      </c>
      <c r="H316" s="123">
        <v>17.426959349550255</v>
      </c>
      <c r="I316" s="123">
        <v>16.894239138461291</v>
      </c>
      <c r="J316" s="123">
        <v>16.339642993914488</v>
      </c>
      <c r="K316" s="123">
        <v>15.918332072619215</v>
      </c>
      <c r="L316" s="123">
        <v>15.749119639308692</v>
      </c>
      <c r="M316" s="123">
        <v>14.596605602887042</v>
      </c>
      <c r="N316" s="123">
        <v>14.115816216591517</v>
      </c>
      <c r="O316" s="123">
        <v>13.617246861705789</v>
      </c>
      <c r="P316" s="123">
        <v>14.281147714516017</v>
      </c>
      <c r="Q316" s="123">
        <v>13.943005707401927</v>
      </c>
      <c r="R316" s="123">
        <v>14.511513002760687</v>
      </c>
      <c r="S316" s="123">
        <v>15.511063838214449</v>
      </c>
      <c r="T316" s="123">
        <v>15.481774071772028</v>
      </c>
      <c r="U316" s="123">
        <v>15.140480815863546</v>
      </c>
      <c r="V316" s="123">
        <v>15.517262081335719</v>
      </c>
      <c r="W316" s="123">
        <v>14.679443660448813</v>
      </c>
      <c r="X316" s="123">
        <v>13.434401338172515</v>
      </c>
      <c r="Y316" s="123">
        <v>11.627008745686801</v>
      </c>
      <c r="DA316" s="130" t="s">
        <v>2996</v>
      </c>
    </row>
    <row r="317" spans="1:105" ht="12" customHeight="1" x14ac:dyDescent="0.25">
      <c r="A317" s="97" t="s">
        <v>132</v>
      </c>
      <c r="B317" s="99">
        <v>16.402606769416582</v>
      </c>
      <c r="C317" s="99">
        <v>16.303979958754468</v>
      </c>
      <c r="D317" s="99">
        <v>16.846251729604766</v>
      </c>
      <c r="E317" s="99">
        <v>16.921146436294642</v>
      </c>
      <c r="F317" s="99">
        <v>16.600615058188957</v>
      </c>
      <c r="G317" s="99">
        <v>17.616992005649738</v>
      </c>
      <c r="H317" s="99">
        <v>16.867931230007812</v>
      </c>
      <c r="I317" s="99">
        <v>16.99794310074811</v>
      </c>
      <c r="J317" s="99">
        <v>16.747382363358756</v>
      </c>
      <c r="K317" s="99">
        <v>16.23436219112012</v>
      </c>
      <c r="L317" s="99">
        <v>15.097496574564163</v>
      </c>
      <c r="M317" s="99">
        <v>14.575649438412466</v>
      </c>
      <c r="N317" s="99">
        <v>13.971968031448533</v>
      </c>
      <c r="O317" s="99">
        <v>13.261103062484224</v>
      </c>
      <c r="P317" s="99">
        <v>14.776459879567117</v>
      </c>
      <c r="Q317" s="99">
        <v>13.230429959204177</v>
      </c>
      <c r="R317" s="99">
        <v>14.485369233182624</v>
      </c>
      <c r="S317" s="99">
        <v>15.715086110385911</v>
      </c>
      <c r="T317" s="99">
        <v>15.763485903521035</v>
      </c>
      <c r="U317" s="99">
        <v>15.291526419476158</v>
      </c>
      <c r="V317" s="99">
        <v>14.86180350958081</v>
      </c>
      <c r="W317" s="99">
        <v>15.081781678801217</v>
      </c>
      <c r="X317" s="99">
        <v>13.224399873970233</v>
      </c>
      <c r="Y317" s="99">
        <v>11.993508260773149</v>
      </c>
      <c r="DA317" s="63" t="s">
        <v>2997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16.916904325568929</v>
      </c>
      <c r="F318" s="99">
        <v>16.596356097577448</v>
      </c>
      <c r="G318" s="99">
        <v>17.613422847551817</v>
      </c>
      <c r="H318" s="99">
        <v>16.865479242305874</v>
      </c>
      <c r="I318" s="99">
        <v>16.991069156809161</v>
      </c>
      <c r="J318" s="99">
        <v>16.740468026446251</v>
      </c>
      <c r="K318" s="99">
        <v>16.224622112008557</v>
      </c>
      <c r="L318" s="99">
        <v>15.088255367117412</v>
      </c>
      <c r="M318" s="99">
        <v>14.567533709387201</v>
      </c>
      <c r="N318" s="99">
        <v>13.967918716970171</v>
      </c>
      <c r="O318" s="99">
        <v>13.261822650988959</v>
      </c>
      <c r="P318" s="99">
        <v>14.770928332208255</v>
      </c>
      <c r="Q318" s="99">
        <v>13.232009971077311</v>
      </c>
      <c r="R318" s="99">
        <v>14.487217979429664</v>
      </c>
      <c r="S318" s="99">
        <v>15.716858853472141</v>
      </c>
      <c r="T318" s="99">
        <v>15.760419779550531</v>
      </c>
      <c r="U318" s="99">
        <v>15.287387988032782</v>
      </c>
      <c r="V318" s="99">
        <v>14.86106931660496</v>
      </c>
      <c r="W318" s="99">
        <v>15.068754485184098</v>
      </c>
      <c r="X318" s="99">
        <v>13.20854916501885</v>
      </c>
      <c r="Y318" s="99">
        <v>11.966611472519117</v>
      </c>
      <c r="DA318" s="63" t="s">
        <v>2998</v>
      </c>
    </row>
    <row r="319" spans="1:105" ht="12" customHeight="1" x14ac:dyDescent="0.25">
      <c r="A319" s="100" t="s">
        <v>199</v>
      </c>
      <c r="B319" s="102">
        <v>0</v>
      </c>
      <c r="C319" s="102">
        <v>0</v>
      </c>
      <c r="D319" s="102">
        <v>0</v>
      </c>
      <c r="E319" s="102">
        <v>8.2608952814269063</v>
      </c>
      <c r="F319" s="102">
        <v>8.1622794401651149</v>
      </c>
      <c r="G319" s="102">
        <v>8.37026156069218</v>
      </c>
      <c r="H319" s="102">
        <v>8.3779343371606743</v>
      </c>
      <c r="I319" s="102">
        <v>8.3115628403838606</v>
      </c>
      <c r="J319" s="102">
        <v>8.0365264472386286</v>
      </c>
      <c r="K319" s="102">
        <v>7.9151456649113721</v>
      </c>
      <c r="L319" s="102">
        <v>7.1932390092582317</v>
      </c>
      <c r="M319" s="102">
        <v>6.2179663563770005</v>
      </c>
      <c r="N319" s="102">
        <v>5.8025618546451545</v>
      </c>
      <c r="O319" s="102">
        <v>5.3709415723391105</v>
      </c>
      <c r="P319" s="102">
        <v>6.390620216421719</v>
      </c>
      <c r="Q319" s="102">
        <v>5.3639657800422338</v>
      </c>
      <c r="R319" s="102">
        <v>5.7041834133178346</v>
      </c>
      <c r="S319" s="102">
        <v>6.3947936326880725</v>
      </c>
      <c r="T319" s="102">
        <v>6.5676332666046964</v>
      </c>
      <c r="U319" s="102">
        <v>6.3583893245905401</v>
      </c>
      <c r="V319" s="102">
        <v>6.5525843756951643</v>
      </c>
      <c r="W319" s="102">
        <v>5.9367716779510333</v>
      </c>
      <c r="X319" s="102">
        <v>5.5700540939361725</v>
      </c>
      <c r="Y319" s="102">
        <v>4.4514660929948775</v>
      </c>
      <c r="DA319" s="131" t="s">
        <v>2999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8.6560090441420243</v>
      </c>
      <c r="F320" s="105">
        <v>8.4340766574123336</v>
      </c>
      <c r="G320" s="105">
        <v>9.2431612868596371</v>
      </c>
      <c r="H320" s="105">
        <v>8.4875449051452012</v>
      </c>
      <c r="I320" s="105">
        <v>8.6795063164252984</v>
      </c>
      <c r="J320" s="105">
        <v>8.7039415792076191</v>
      </c>
      <c r="K320" s="105">
        <v>8.309476447097186</v>
      </c>
      <c r="L320" s="105">
        <v>7.8950163578591823</v>
      </c>
      <c r="M320" s="105">
        <v>8.349567353010201</v>
      </c>
      <c r="N320" s="105">
        <v>8.1653568623250177</v>
      </c>
      <c r="O320" s="105">
        <v>7.8908810786498478</v>
      </c>
      <c r="P320" s="105">
        <v>8.3803081157865371</v>
      </c>
      <c r="Q320" s="105">
        <v>7.8680441910350805</v>
      </c>
      <c r="R320" s="105">
        <v>8.7830345661118265</v>
      </c>
      <c r="S320" s="105">
        <v>9.3220652207840704</v>
      </c>
      <c r="T320" s="105">
        <v>9.1927865129458333</v>
      </c>
      <c r="U320" s="105">
        <v>8.9289986634422398</v>
      </c>
      <c r="V320" s="105">
        <v>8.3084849409097981</v>
      </c>
      <c r="W320" s="105">
        <v>9.1319828072330615</v>
      </c>
      <c r="X320" s="105">
        <v>7.6384950710826773</v>
      </c>
      <c r="Y320" s="105">
        <v>7.5151453795242409</v>
      </c>
      <c r="DA320" s="132" t="s">
        <v>3000</v>
      </c>
    </row>
    <row r="321" spans="1:105" ht="12" customHeight="1" x14ac:dyDescent="0.25">
      <c r="A321" s="106" t="s">
        <v>124</v>
      </c>
      <c r="B321" s="102">
        <v>0</v>
      </c>
      <c r="C321" s="102">
        <v>0</v>
      </c>
      <c r="D321" s="102">
        <v>0</v>
      </c>
      <c r="E321" s="102">
        <v>0</v>
      </c>
      <c r="F321" s="102">
        <v>0</v>
      </c>
      <c r="G321" s="102">
        <v>0</v>
      </c>
      <c r="H321" s="102">
        <v>0</v>
      </c>
      <c r="I321" s="102">
        <v>0</v>
      </c>
      <c r="J321" s="102">
        <v>0</v>
      </c>
      <c r="K321" s="102">
        <v>0</v>
      </c>
      <c r="L321" s="102">
        <v>0</v>
      </c>
      <c r="M321" s="102">
        <v>0</v>
      </c>
      <c r="N321" s="102">
        <v>0</v>
      </c>
      <c r="O321" s="102">
        <v>0</v>
      </c>
      <c r="P321" s="102">
        <v>0</v>
      </c>
      <c r="Q321" s="102">
        <v>0</v>
      </c>
      <c r="R321" s="102">
        <v>0</v>
      </c>
      <c r="S321" s="102">
        <v>0</v>
      </c>
      <c r="T321" s="102">
        <v>0</v>
      </c>
      <c r="U321" s="102">
        <v>0</v>
      </c>
      <c r="V321" s="102">
        <v>0</v>
      </c>
      <c r="W321" s="102">
        <v>0</v>
      </c>
      <c r="X321" s="102">
        <v>0</v>
      </c>
      <c r="Y321" s="102">
        <v>0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0</v>
      </c>
      <c r="P322" s="105">
        <v>0</v>
      </c>
      <c r="Q322" s="105">
        <v>0</v>
      </c>
      <c r="R322" s="105">
        <v>0</v>
      </c>
      <c r="S322" s="105">
        <v>0</v>
      </c>
      <c r="T322" s="105">
        <v>0</v>
      </c>
      <c r="U322" s="105">
        <v>0</v>
      </c>
      <c r="V322" s="105">
        <v>0</v>
      </c>
      <c r="W322" s="105">
        <v>0</v>
      </c>
      <c r="X322" s="105">
        <v>0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0</v>
      </c>
      <c r="P323" s="99">
        <v>0</v>
      </c>
      <c r="Q323" s="99">
        <v>0</v>
      </c>
      <c r="R323" s="99">
        <v>0</v>
      </c>
      <c r="S323" s="99">
        <v>0</v>
      </c>
      <c r="T323" s="99">
        <v>0</v>
      </c>
      <c r="U323" s="99">
        <v>0</v>
      </c>
      <c r="V323" s="99">
        <v>0</v>
      </c>
      <c r="W323" s="99">
        <v>0</v>
      </c>
      <c r="X323" s="99">
        <v>0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0</v>
      </c>
      <c r="P324" s="99">
        <v>0</v>
      </c>
      <c r="Q324" s="99">
        <v>0</v>
      </c>
      <c r="R324" s="99">
        <v>0</v>
      </c>
      <c r="S324" s="99">
        <v>0</v>
      </c>
      <c r="T324" s="99">
        <v>0</v>
      </c>
      <c r="U324" s="99">
        <v>0</v>
      </c>
      <c r="V324" s="99">
        <v>0</v>
      </c>
      <c r="W324" s="99">
        <v>0</v>
      </c>
      <c r="X324" s="99">
        <v>0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16.516052857350068</v>
      </c>
      <c r="C325" s="102">
        <v>16.66036632292991</v>
      </c>
      <c r="D325" s="102">
        <v>16.656933571562512</v>
      </c>
      <c r="E325" s="102">
        <v>17.140551157748273</v>
      </c>
      <c r="F325" s="102">
        <v>16.833948426526018</v>
      </c>
      <c r="G325" s="102">
        <v>17.022921185435628</v>
      </c>
      <c r="H325" s="102">
        <v>17.601626848940324</v>
      </c>
      <c r="I325" s="102">
        <v>16.861989709272709</v>
      </c>
      <c r="J325" s="102">
        <v>16.212354963299322</v>
      </c>
      <c r="K325" s="102">
        <v>15.819710636614817</v>
      </c>
      <c r="L325" s="102">
        <v>15.953994893033466</v>
      </c>
      <c r="M325" s="102">
        <v>14.603492342773832</v>
      </c>
      <c r="N325" s="102">
        <v>14.16284003586143</v>
      </c>
      <c r="O325" s="102">
        <v>13.734912522884118</v>
      </c>
      <c r="P325" s="102">
        <v>14.104036015392488</v>
      </c>
      <c r="Q325" s="102">
        <v>14.217749402092256</v>
      </c>
      <c r="R325" s="102">
        <v>14.523169587736916</v>
      </c>
      <c r="S325" s="102">
        <v>15.408185849870328</v>
      </c>
      <c r="T325" s="102">
        <v>15.32977114604749</v>
      </c>
      <c r="U325" s="102">
        <v>15.058207185479263</v>
      </c>
      <c r="V325" s="102">
        <v>15.89583760190887</v>
      </c>
      <c r="W325" s="102">
        <v>14.42217918452455</v>
      </c>
      <c r="X325" s="102">
        <v>13.587160325142507</v>
      </c>
      <c r="Y325" s="102">
        <v>11.336589967627885</v>
      </c>
      <c r="DA325" s="131" t="s">
        <v>3005</v>
      </c>
    </row>
    <row r="326" spans="1:105" ht="12" customHeight="1" x14ac:dyDescent="0.25">
      <c r="A326" s="107" t="s">
        <v>121</v>
      </c>
      <c r="B326" s="105">
        <v>0</v>
      </c>
      <c r="C326" s="105">
        <v>0</v>
      </c>
      <c r="D326" s="105">
        <v>0</v>
      </c>
      <c r="E326" s="105">
        <v>17.129944226843815</v>
      </c>
      <c r="F326" s="105">
        <v>16.827412435611254</v>
      </c>
      <c r="G326" s="105">
        <v>17.020584212325566</v>
      </c>
      <c r="H326" s="105">
        <v>17.600865124981098</v>
      </c>
      <c r="I326" s="105">
        <v>16.857435225392951</v>
      </c>
      <c r="J326" s="105">
        <v>16.206552900908822</v>
      </c>
      <c r="K326" s="105">
        <v>15.814773998778662</v>
      </c>
      <c r="L326" s="105">
        <v>15.951294486803372</v>
      </c>
      <c r="M326" s="105">
        <v>14.60079203985776</v>
      </c>
      <c r="N326" s="105">
        <v>14.161552136922115</v>
      </c>
      <c r="O326" s="105">
        <v>13.735047831021069</v>
      </c>
      <c r="P326" s="105">
        <v>14.102289156095019</v>
      </c>
      <c r="Q326" s="105">
        <v>14.217117628335366</v>
      </c>
      <c r="R326" s="105">
        <v>14.522325394732706</v>
      </c>
      <c r="S326" s="105">
        <v>15.406568457125044</v>
      </c>
      <c r="T326" s="105">
        <v>15.325191835666077</v>
      </c>
      <c r="U326" s="105">
        <v>15.055449900912713</v>
      </c>
      <c r="V326" s="105">
        <v>15.89462184757455</v>
      </c>
      <c r="W326" s="105">
        <v>14.422156619812508</v>
      </c>
      <c r="X326" s="105">
        <v>13.591566432332497</v>
      </c>
      <c r="Y326" s="105">
        <v>11.333464080766344</v>
      </c>
      <c r="DA326" s="132" t="s">
        <v>3006</v>
      </c>
    </row>
    <row r="327" spans="1:105" ht="12" customHeight="1" x14ac:dyDescent="0.25">
      <c r="A327" s="108" t="s">
        <v>53</v>
      </c>
      <c r="B327" s="99">
        <v>0</v>
      </c>
      <c r="C327" s="99">
        <v>0</v>
      </c>
      <c r="D327" s="99">
        <v>0</v>
      </c>
      <c r="E327" s="99">
        <v>8.3650449766064767</v>
      </c>
      <c r="F327" s="99">
        <v>8.2763285624010354</v>
      </c>
      <c r="G327" s="99">
        <v>8.0880440592788663</v>
      </c>
      <c r="H327" s="99">
        <v>8.7446000587777863</v>
      </c>
      <c r="I327" s="99">
        <v>8.2456656290821186</v>
      </c>
      <c r="J327" s="99">
        <v>7.7790636785035927</v>
      </c>
      <c r="K327" s="99">
        <v>7.7150333367739652</v>
      </c>
      <c r="L327" s="99">
        <v>7.6070688737426275</v>
      </c>
      <c r="M327" s="99">
        <v>6.2339220510323985</v>
      </c>
      <c r="N327" s="99">
        <v>5.8841500253108858</v>
      </c>
      <c r="O327" s="99">
        <v>5.5625806396218556</v>
      </c>
      <c r="P327" s="99">
        <v>6.0997858069937596</v>
      </c>
      <c r="Q327" s="99">
        <v>5.7653667958316301</v>
      </c>
      <c r="R327" s="99">
        <v>5.71725790592442</v>
      </c>
      <c r="S327" s="99">
        <v>6.2670161285728501</v>
      </c>
      <c r="T327" s="99">
        <v>6.3853306246701669</v>
      </c>
      <c r="U327" s="99">
        <v>6.2625717962248117</v>
      </c>
      <c r="V327" s="99">
        <v>7.0122435135683929</v>
      </c>
      <c r="W327" s="99">
        <v>5.6761371683284629</v>
      </c>
      <c r="X327" s="99">
        <v>5.7369617350901523</v>
      </c>
      <c r="Y327" s="99">
        <v>4.2062117679255948</v>
      </c>
      <c r="DA327" s="63" t="s">
        <v>3007</v>
      </c>
    </row>
    <row r="328" spans="1:105" ht="12" customHeight="1" x14ac:dyDescent="0.25">
      <c r="A328" s="108" t="s">
        <v>52</v>
      </c>
      <c r="B328" s="99">
        <v>0</v>
      </c>
      <c r="C328" s="99">
        <v>0</v>
      </c>
      <c r="D328" s="99">
        <v>0</v>
      </c>
      <c r="E328" s="99">
        <v>8.7648992502373346</v>
      </c>
      <c r="F328" s="99">
        <v>8.5510838732102172</v>
      </c>
      <c r="G328" s="99">
        <v>8.9325401530466984</v>
      </c>
      <c r="H328" s="99">
        <v>8.8562650662033136</v>
      </c>
      <c r="I328" s="99">
        <v>8.6117695963108325</v>
      </c>
      <c r="J328" s="99">
        <v>8.4274892224052298</v>
      </c>
      <c r="K328" s="99">
        <v>8.0997406620046988</v>
      </c>
      <c r="L328" s="99">
        <v>8.3442256130607415</v>
      </c>
      <c r="M328" s="99">
        <v>8.3668699888253606</v>
      </c>
      <c r="N328" s="99">
        <v>8.2774021116112326</v>
      </c>
      <c r="O328" s="99">
        <v>8.1724671913992104</v>
      </c>
      <c r="P328" s="99">
        <v>8.0025033491012572</v>
      </c>
      <c r="Q328" s="99">
        <v>8.4517508325037376</v>
      </c>
      <c r="R328" s="99">
        <v>8.8050674888082838</v>
      </c>
      <c r="S328" s="99">
        <v>9.1395523285521936</v>
      </c>
      <c r="T328" s="99">
        <v>8.9398612109959128</v>
      </c>
      <c r="U328" s="99">
        <v>8.792878104687901</v>
      </c>
      <c r="V328" s="99">
        <v>8.8823783340061535</v>
      </c>
      <c r="W328" s="99">
        <v>8.7460194514840452</v>
      </c>
      <c r="X328" s="99">
        <v>7.8546046972423449</v>
      </c>
      <c r="Y328" s="99">
        <v>7.1272523128407483</v>
      </c>
      <c r="DA328" s="63" t="s">
        <v>3008</v>
      </c>
    </row>
    <row r="329" spans="1:105" ht="12" customHeight="1" x14ac:dyDescent="0.25">
      <c r="A329" s="121" t="s">
        <v>54</v>
      </c>
      <c r="B329" s="123">
        <v>8.0236609687191169</v>
      </c>
      <c r="C329" s="123">
        <v>8.0384422989719937</v>
      </c>
      <c r="D329" s="123">
        <v>7.9701761000770865</v>
      </c>
      <c r="E329" s="123">
        <v>8.1911593501731748</v>
      </c>
      <c r="F329" s="123">
        <v>8.1245270956062807</v>
      </c>
      <c r="G329" s="123">
        <v>8.216450364580929</v>
      </c>
      <c r="H329" s="123">
        <v>8.7620296040405794</v>
      </c>
      <c r="I329" s="123">
        <v>7.9335912558982775</v>
      </c>
      <c r="J329" s="123">
        <v>8.228192946113932</v>
      </c>
      <c r="K329" s="123">
        <v>8.6173706820019795</v>
      </c>
      <c r="L329" s="123">
        <v>8.9407985115624111</v>
      </c>
      <c r="M329" s="123">
        <v>8.0057335511985226</v>
      </c>
      <c r="N329" s="123">
        <v>8.3921340140351823</v>
      </c>
      <c r="O329" s="123">
        <v>8.2756446173918299</v>
      </c>
      <c r="P329" s="123">
        <v>7.3450411532542441</v>
      </c>
      <c r="Q329" s="123">
        <v>7.6387152621918784</v>
      </c>
      <c r="R329" s="123">
        <v>7.6689001878713539</v>
      </c>
      <c r="S329" s="123">
        <v>7.6157937237011462</v>
      </c>
      <c r="T329" s="123">
        <v>7.3150984853268399</v>
      </c>
      <c r="U329" s="123">
        <v>7.0418908354353524</v>
      </c>
      <c r="V329" s="123">
        <v>7.4833266652349995</v>
      </c>
      <c r="W329" s="123">
        <v>8.5030337079525147</v>
      </c>
      <c r="X329" s="123">
        <v>6.9832179277124276</v>
      </c>
      <c r="Y329" s="123">
        <v>6.7949596232824225</v>
      </c>
      <c r="DA329" s="130" t="s">
        <v>3009</v>
      </c>
    </row>
    <row r="330" spans="1:105" ht="12" customHeight="1" x14ac:dyDescent="0.25">
      <c r="A330" s="97" t="s">
        <v>202</v>
      </c>
      <c r="B330" s="99">
        <v>8.0458091051556817</v>
      </c>
      <c r="C330" s="99">
        <v>7.8096336445785441</v>
      </c>
      <c r="D330" s="99">
        <v>8.0002668559511587</v>
      </c>
      <c r="E330" s="99">
        <v>8.068951387408978</v>
      </c>
      <c r="F330" s="99">
        <v>8.0765703308388996</v>
      </c>
      <c r="G330" s="99">
        <v>8.3683271639862955</v>
      </c>
      <c r="H330" s="99">
        <v>8.582210932851293</v>
      </c>
      <c r="I330" s="99">
        <v>7.9516943374012143</v>
      </c>
      <c r="J330" s="99">
        <v>8.3771824866596791</v>
      </c>
      <c r="K330" s="99">
        <v>8.8810248409613894</v>
      </c>
      <c r="L330" s="99">
        <v>8.6315663794006614</v>
      </c>
      <c r="M330" s="99">
        <v>8.5307392330800305</v>
      </c>
      <c r="N330" s="99">
        <v>7.8038458529886432</v>
      </c>
      <c r="O330" s="99">
        <v>7.1989018038344668</v>
      </c>
      <c r="P330" s="99">
        <v>8.4901996044066941</v>
      </c>
      <c r="Q330" s="99">
        <v>7.0500996635117179</v>
      </c>
      <c r="R330" s="99">
        <v>7.9057962226504266</v>
      </c>
      <c r="S330" s="99">
        <v>7.4005850337974355</v>
      </c>
      <c r="T330" s="99">
        <v>8.0037370576445248</v>
      </c>
      <c r="U330" s="99">
        <v>8.0068741812597501</v>
      </c>
      <c r="V330" s="99">
        <v>9.4888192545408891</v>
      </c>
      <c r="W330" s="99">
        <v>8.1412925272340591</v>
      </c>
      <c r="X330" s="99">
        <v>5.8871748714204086</v>
      </c>
      <c r="Y330" s="99">
        <v>7.0337243799236404</v>
      </c>
      <c r="DA330" s="63" t="s">
        <v>3010</v>
      </c>
    </row>
    <row r="331" spans="1:105" ht="12" customHeight="1" x14ac:dyDescent="0.25">
      <c r="A331" s="97" t="s">
        <v>50</v>
      </c>
      <c r="B331" s="99">
        <v>7.8320054977476179</v>
      </c>
      <c r="C331" s="99">
        <v>8.4933404529119088</v>
      </c>
      <c r="D331" s="99">
        <v>7.9384550760428567</v>
      </c>
      <c r="E331" s="99">
        <v>7.8257750902305654</v>
      </c>
      <c r="F331" s="99">
        <v>9.1813231221899265</v>
      </c>
      <c r="G331" s="99">
        <v>7.1780467287334631</v>
      </c>
      <c r="H331" s="99">
        <v>8.6545155146458033</v>
      </c>
      <c r="I331" s="99">
        <v>8.7906835668249297</v>
      </c>
      <c r="J331" s="99">
        <v>6.890671712039194</v>
      </c>
      <c r="K331" s="99">
        <v>2.0636421999288199</v>
      </c>
      <c r="L331" s="99">
        <v>6.9732415834160584</v>
      </c>
      <c r="M331" s="99">
        <v>9.0324789642531957</v>
      </c>
      <c r="N331" s="99">
        <v>9.2625694635217517</v>
      </c>
      <c r="O331" s="99">
        <v>6.7419342079325597</v>
      </c>
      <c r="P331" s="99">
        <v>9.8955920148923902</v>
      </c>
      <c r="Q331" s="99">
        <v>8.1281577046537574</v>
      </c>
      <c r="R331" s="99">
        <v>6.2699333412854923</v>
      </c>
      <c r="S331" s="99">
        <v>6.5252938420679003</v>
      </c>
      <c r="T331" s="99">
        <v>7.9973932223226125</v>
      </c>
      <c r="U331" s="99">
        <v>7.0655971567321405</v>
      </c>
      <c r="V331" s="99">
        <v>8.5720812521193412</v>
      </c>
      <c r="W331" s="99">
        <v>7.3451311489950433</v>
      </c>
      <c r="X331" s="99">
        <v>6.2170115420999146</v>
      </c>
      <c r="Y331" s="99">
        <v>6.8780002370309594</v>
      </c>
      <c r="DA331" s="63" t="s">
        <v>3011</v>
      </c>
    </row>
    <row r="332" spans="1:105" ht="12" customHeight="1" x14ac:dyDescent="0.25">
      <c r="A332" s="109" t="s">
        <v>120</v>
      </c>
      <c r="B332" s="110">
        <v>8.03788567405641</v>
      </c>
      <c r="C332" s="110">
        <v>8.0201992871522148</v>
      </c>
      <c r="D332" s="110">
        <v>7.9698990836752968</v>
      </c>
      <c r="E332" s="110">
        <v>8.2240117851106387</v>
      </c>
      <c r="F332" s="110">
        <v>8.0724478003308775</v>
      </c>
      <c r="G332" s="110">
        <v>8.2464962271931181</v>
      </c>
      <c r="H332" s="110">
        <v>8.7807952040481041</v>
      </c>
      <c r="I332" s="110">
        <v>7.9094314491186353</v>
      </c>
      <c r="J332" s="110">
        <v>8.2470557519107057</v>
      </c>
      <c r="K332" s="110">
        <v>8.7506855042319369</v>
      </c>
      <c r="L332" s="110">
        <v>9.0139789638238934</v>
      </c>
      <c r="M332" s="110">
        <v>7.9304867220032769</v>
      </c>
      <c r="N332" s="110">
        <v>8.4017924103391746</v>
      </c>
      <c r="O332" s="110">
        <v>8.4294626440363487</v>
      </c>
      <c r="P332" s="110">
        <v>7.122851719112373</v>
      </c>
      <c r="Q332" s="110">
        <v>7.6669057956208535</v>
      </c>
      <c r="R332" s="110">
        <v>7.7029461478233934</v>
      </c>
      <c r="S332" s="110">
        <v>7.6767984210472102</v>
      </c>
      <c r="T332" s="110">
        <v>7.2293926347824495</v>
      </c>
      <c r="U332" s="110">
        <v>6.9639287620439383</v>
      </c>
      <c r="V332" s="110">
        <v>7.3058379194859047</v>
      </c>
      <c r="W332" s="110">
        <v>8.5533446134576963</v>
      </c>
      <c r="X332" s="110">
        <v>7.0436406886788401</v>
      </c>
      <c r="Y332" s="110">
        <v>6.7850381340230177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0.2270016736544257</v>
      </c>
      <c r="C334" s="118">
        <f t="shared" si="143"/>
        <v>0.24347767980107293</v>
      </c>
      <c r="D334" s="118">
        <f t="shared" si="143"/>
        <v>0.19868826720934751</v>
      </c>
      <c r="E334" s="118">
        <f t="shared" si="143"/>
        <v>0.16876347040774992</v>
      </c>
      <c r="F334" s="118">
        <f t="shared" si="143"/>
        <v>0.17161392618575358</v>
      </c>
      <c r="G334" s="118">
        <f t="shared" si="143"/>
        <v>0.10494167279156939</v>
      </c>
      <c r="H334" s="118">
        <f t="shared" si="143"/>
        <v>0.10830414962857017</v>
      </c>
      <c r="I334" s="118">
        <f t="shared" si="143"/>
        <v>8.3247346453441104E-2</v>
      </c>
      <c r="J334" s="118">
        <f t="shared" si="143"/>
        <v>5.7787957654527052E-2</v>
      </c>
      <c r="K334" s="118">
        <f t="shared" si="143"/>
        <v>1.7515704497243094E-2</v>
      </c>
      <c r="L334" s="118">
        <f t="shared" si="143"/>
        <v>6.0374303549641163E-2</v>
      </c>
      <c r="M334" s="118">
        <f t="shared" si="143"/>
        <v>0.10297535914540482</v>
      </c>
      <c r="N334" s="118">
        <f t="shared" si="143"/>
        <v>0.13742132173447336</v>
      </c>
      <c r="O334" s="118">
        <f t="shared" si="143"/>
        <v>0.10816961579037915</v>
      </c>
      <c r="P334" s="118">
        <f t="shared" si="143"/>
        <v>0.16675860298575643</v>
      </c>
      <c r="Q334" s="118">
        <f t="shared" si="143"/>
        <v>0.1310802923088378</v>
      </c>
      <c r="R334" s="118">
        <f t="shared" ref="R334:V334" si="144">R335+R338+R340+R353</f>
        <v>8.7120544700976285E-2</v>
      </c>
      <c r="S334" s="118">
        <f t="shared" si="144"/>
        <v>8.5308900070173305E-2</v>
      </c>
      <c r="T334" s="118">
        <f t="shared" si="144"/>
        <v>0.1015961605220566</v>
      </c>
      <c r="U334" s="118">
        <f t="shared" si="144"/>
        <v>8.6204565011814158E-2</v>
      </c>
      <c r="V334" s="118">
        <f t="shared" si="144"/>
        <v>9.7098667374630188E-2</v>
      </c>
      <c r="W334" s="118">
        <f t="shared" ref="W334:Y334" si="145">W335+W338+W340+W353</f>
        <v>6.485070565676565E-2</v>
      </c>
      <c r="X334" s="118">
        <f t="shared" si="145"/>
        <v>4.7745479404835506E-2</v>
      </c>
      <c r="Y334" s="118">
        <f t="shared" si="145"/>
        <v>4.7036291504765945E-2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</v>
      </c>
      <c r="C340" s="123">
        <v>0</v>
      </c>
      <c r="D340" s="123">
        <v>0</v>
      </c>
      <c r="E340" s="123">
        <v>0</v>
      </c>
      <c r="F340" s="123">
        <v>0</v>
      </c>
      <c r="G340" s="123">
        <v>0</v>
      </c>
      <c r="H340" s="123">
        <v>0</v>
      </c>
      <c r="I340" s="123">
        <v>0</v>
      </c>
      <c r="J340" s="123">
        <v>0</v>
      </c>
      <c r="K340" s="123">
        <v>0</v>
      </c>
      <c r="L340" s="123">
        <v>0</v>
      </c>
      <c r="M340" s="123">
        <v>0</v>
      </c>
      <c r="N340" s="123">
        <v>0</v>
      </c>
      <c r="O340" s="123">
        <v>0</v>
      </c>
      <c r="P340" s="123">
        <v>0</v>
      </c>
      <c r="Q340" s="123">
        <v>0</v>
      </c>
      <c r="R340" s="123">
        <v>0</v>
      </c>
      <c r="S340" s="123">
        <v>0</v>
      </c>
      <c r="T340" s="123">
        <v>0</v>
      </c>
      <c r="U340" s="123">
        <v>0</v>
      </c>
      <c r="V340" s="123">
        <v>0</v>
      </c>
      <c r="W340" s="123">
        <v>0</v>
      </c>
      <c r="X340" s="123">
        <v>0</v>
      </c>
      <c r="Y340" s="123">
        <v>0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0</v>
      </c>
      <c r="C345" s="102">
        <v>0</v>
      </c>
      <c r="D345" s="102">
        <v>0</v>
      </c>
      <c r="E345" s="102">
        <v>0</v>
      </c>
      <c r="F345" s="102">
        <v>0</v>
      </c>
      <c r="G345" s="102">
        <v>0</v>
      </c>
      <c r="H345" s="102">
        <v>0</v>
      </c>
      <c r="I345" s="102">
        <v>0</v>
      </c>
      <c r="J345" s="102">
        <v>0</v>
      </c>
      <c r="K345" s="102">
        <v>0</v>
      </c>
      <c r="L345" s="102">
        <v>0</v>
      </c>
      <c r="M345" s="102">
        <v>0</v>
      </c>
      <c r="N345" s="102">
        <v>0</v>
      </c>
      <c r="O345" s="102">
        <v>0</v>
      </c>
      <c r="P345" s="102">
        <v>0</v>
      </c>
      <c r="Q345" s="102">
        <v>0</v>
      </c>
      <c r="R345" s="102">
        <v>0</v>
      </c>
      <c r="S345" s="102">
        <v>0</v>
      </c>
      <c r="T345" s="102">
        <v>0</v>
      </c>
      <c r="U345" s="102">
        <v>0</v>
      </c>
      <c r="V345" s="102">
        <v>0</v>
      </c>
      <c r="W345" s="102">
        <v>0</v>
      </c>
      <c r="X345" s="102">
        <v>0</v>
      </c>
      <c r="Y345" s="102">
        <v>0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0</v>
      </c>
      <c r="P346" s="105">
        <v>0</v>
      </c>
      <c r="Q346" s="105">
        <v>0</v>
      </c>
      <c r="R346" s="105">
        <v>0</v>
      </c>
      <c r="S346" s="105">
        <v>0</v>
      </c>
      <c r="T346" s="105">
        <v>0</v>
      </c>
      <c r="U346" s="105">
        <v>0</v>
      </c>
      <c r="V346" s="105">
        <v>0</v>
      </c>
      <c r="W346" s="105">
        <v>0</v>
      </c>
      <c r="X346" s="105">
        <v>0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0</v>
      </c>
      <c r="P347" s="99">
        <v>0</v>
      </c>
      <c r="Q347" s="99">
        <v>0</v>
      </c>
      <c r="R347" s="99">
        <v>0</v>
      </c>
      <c r="S347" s="99">
        <v>0</v>
      </c>
      <c r="T347" s="99">
        <v>0</v>
      </c>
      <c r="U347" s="99">
        <v>0</v>
      </c>
      <c r="V347" s="99">
        <v>0</v>
      </c>
      <c r="W347" s="99">
        <v>0</v>
      </c>
      <c r="X347" s="99">
        <v>0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0.2270016736544257</v>
      </c>
      <c r="C353" s="123">
        <v>0.24347767980107293</v>
      </c>
      <c r="D353" s="123">
        <v>0.19868826720934751</v>
      </c>
      <c r="E353" s="123">
        <v>0.16876347040774992</v>
      </c>
      <c r="F353" s="123">
        <v>0.17161392618575358</v>
      </c>
      <c r="G353" s="123">
        <v>0.10494167279156939</v>
      </c>
      <c r="H353" s="123">
        <v>0.10830414962857017</v>
      </c>
      <c r="I353" s="123">
        <v>8.3247346453441104E-2</v>
      </c>
      <c r="J353" s="123">
        <v>5.7787957654527052E-2</v>
      </c>
      <c r="K353" s="123">
        <v>1.7515704497243094E-2</v>
      </c>
      <c r="L353" s="123">
        <v>6.0374303549641163E-2</v>
      </c>
      <c r="M353" s="123">
        <v>0.10297535914540482</v>
      </c>
      <c r="N353" s="123">
        <v>0.13742132173447336</v>
      </c>
      <c r="O353" s="123">
        <v>0.10816961579037915</v>
      </c>
      <c r="P353" s="123">
        <v>0.16675860298575643</v>
      </c>
      <c r="Q353" s="123">
        <v>0.1310802923088378</v>
      </c>
      <c r="R353" s="123">
        <v>8.7120544700976285E-2</v>
      </c>
      <c r="S353" s="123">
        <v>8.5308900070173305E-2</v>
      </c>
      <c r="T353" s="123">
        <v>0.1015961605220566</v>
      </c>
      <c r="U353" s="123">
        <v>8.6204565011814158E-2</v>
      </c>
      <c r="V353" s="123">
        <v>9.7098667374630188E-2</v>
      </c>
      <c r="W353" s="123">
        <v>6.485070565676565E-2</v>
      </c>
      <c r="X353" s="123">
        <v>4.7745479404835506E-2</v>
      </c>
      <c r="Y353" s="123">
        <v>4.7036291504765945E-2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3.1559743700197118</v>
      </c>
      <c r="C355" s="99">
        <v>3.4163462803019464</v>
      </c>
      <c r="D355" s="99">
        <v>3.1892471555502042</v>
      </c>
      <c r="E355" s="99">
        <v>3.1394907716068503</v>
      </c>
      <c r="F355" s="99">
        <v>3.6755701384541548</v>
      </c>
      <c r="G355" s="99">
        <v>2.8676833229485355</v>
      </c>
      <c r="H355" s="99">
        <v>3.4449177310430357</v>
      </c>
      <c r="I355" s="99">
        <v>3.493665368872481</v>
      </c>
      <c r="J355" s="99">
        <v>2.73650673798622</v>
      </c>
      <c r="K355" s="99">
        <v>0.81813416632422997</v>
      </c>
      <c r="L355" s="99">
        <v>2.7613479675419863</v>
      </c>
      <c r="M355" s="99">
        <v>3.5707637904781206</v>
      </c>
      <c r="N355" s="99">
        <v>3.657694031531288</v>
      </c>
      <c r="O355" s="99">
        <v>2.6609641067603071</v>
      </c>
      <c r="P355" s="99">
        <v>3.9041131757841798</v>
      </c>
      <c r="Q355" s="99">
        <v>3.2060254582911907</v>
      </c>
      <c r="R355" s="99">
        <v>2.4726023927559782</v>
      </c>
      <c r="S355" s="99">
        <v>2.5669888798149381</v>
      </c>
      <c r="T355" s="99">
        <v>3.1229944518701922</v>
      </c>
      <c r="U355" s="99">
        <v>2.7281752681376878</v>
      </c>
      <c r="V355" s="99">
        <v>3.2783915831985864</v>
      </c>
      <c r="W355" s="99">
        <v>2.7951673599090014</v>
      </c>
      <c r="X355" s="99">
        <v>2.3570398422813628</v>
      </c>
      <c r="Y355" s="99">
        <v>2.6034726508513706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32.457285346509934</v>
      </c>
      <c r="D360" s="117">
        <f t="shared" si="150"/>
        <v>48.756031758746559</v>
      </c>
      <c r="E360" s="117">
        <f t="shared" si="150"/>
        <v>49.503210025350306</v>
      </c>
      <c r="F360" s="117">
        <f t="shared" si="150"/>
        <v>57.739499902998674</v>
      </c>
      <c r="G360" s="117">
        <f t="shared" si="150"/>
        <v>61.418501462991962</v>
      </c>
      <c r="H360" s="117">
        <f t="shared" si="150"/>
        <v>55.691973384995805</v>
      </c>
      <c r="I360" s="117">
        <f t="shared" si="150"/>
        <v>61.942628407905026</v>
      </c>
      <c r="J360" s="117">
        <f t="shared" si="150"/>
        <v>61.289209363815715</v>
      </c>
      <c r="K360" s="117">
        <f t="shared" si="150"/>
        <v>50.156938080664297</v>
      </c>
      <c r="L360" s="117">
        <f t="shared" si="150"/>
        <v>38.74824758361968</v>
      </c>
      <c r="M360" s="117">
        <f t="shared" si="150"/>
        <v>62.796497841042779</v>
      </c>
      <c r="N360" s="117">
        <f t="shared" si="150"/>
        <v>68.373649027460857</v>
      </c>
      <c r="O360" s="117">
        <f t="shared" si="150"/>
        <v>82.629002337236813</v>
      </c>
      <c r="P360" s="117">
        <f t="shared" si="150"/>
        <v>92.901482859554946</v>
      </c>
      <c r="Q360" s="117">
        <f t="shared" si="150"/>
        <v>52.396749922128286</v>
      </c>
      <c r="R360" s="117">
        <f t="shared" ref="R360:V360" si="151">R361+R364+R366+R379</f>
        <v>45.920921417818519</v>
      </c>
      <c r="S360" s="117">
        <f t="shared" si="151"/>
        <v>43.582911990647368</v>
      </c>
      <c r="T360" s="117">
        <f t="shared" si="151"/>
        <v>67.064060347663442</v>
      </c>
      <c r="U360" s="117">
        <f t="shared" si="151"/>
        <v>83.964151246588926</v>
      </c>
      <c r="V360" s="117">
        <f t="shared" si="151"/>
        <v>46.600165941474067</v>
      </c>
      <c r="W360" s="117">
        <f t="shared" ref="W360:Y360" si="152">W361+W364+W366+W379</f>
        <v>54.163453276407026</v>
      </c>
      <c r="X360" s="117">
        <f t="shared" si="152"/>
        <v>21.587979420234941</v>
      </c>
      <c r="Y360" s="117">
        <f t="shared" si="152"/>
        <v>38.502636198647096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27.7294545480393</v>
      </c>
      <c r="D361" s="122">
        <f t="shared" si="153"/>
        <v>41.501566988159468</v>
      </c>
      <c r="E361" s="122">
        <f t="shared" si="153"/>
        <v>41.86449895079852</v>
      </c>
      <c r="F361" s="122">
        <f t="shared" si="153"/>
        <v>48.589718893984283</v>
      </c>
      <c r="G361" s="122">
        <f t="shared" si="153"/>
        <v>51.218426036780812</v>
      </c>
      <c r="H361" s="122">
        <f t="shared" si="153"/>
        <v>45.980801582472907</v>
      </c>
      <c r="I361" s="122">
        <f t="shared" si="153"/>
        <v>51.400957700850974</v>
      </c>
      <c r="J361" s="122">
        <f t="shared" si="153"/>
        <v>50.917477295642371</v>
      </c>
      <c r="K361" s="122">
        <f t="shared" si="153"/>
        <v>41.965155883227361</v>
      </c>
      <c r="L361" s="122">
        <f t="shared" si="153"/>
        <v>32.449410006470124</v>
      </c>
      <c r="M361" s="122">
        <f t="shared" si="153"/>
        <v>53.225185295188147</v>
      </c>
      <c r="N361" s="122">
        <f t="shared" si="153"/>
        <v>57.870212223685499</v>
      </c>
      <c r="O361" s="122">
        <f t="shared" si="153"/>
        <v>69.883661192196513</v>
      </c>
      <c r="P361" s="122">
        <f t="shared" si="153"/>
        <v>78.093935396817102</v>
      </c>
      <c r="Q361" s="122">
        <f t="shared" si="153"/>
        <v>43.815845910819469</v>
      </c>
      <c r="R361" s="122">
        <f t="shared" ref="R361:V361" si="154">SUM(R362:R363)</f>
        <v>38.008364922085704</v>
      </c>
      <c r="S361" s="122">
        <f t="shared" si="154"/>
        <v>35.571553799433353</v>
      </c>
      <c r="T361" s="122">
        <f t="shared" si="154"/>
        <v>54.375374112444511</v>
      </c>
      <c r="U361" s="122">
        <f t="shared" si="154"/>
        <v>67.843348681942118</v>
      </c>
      <c r="V361" s="122">
        <f t="shared" si="154"/>
        <v>36.850103669398628</v>
      </c>
      <c r="W361" s="122">
        <f t="shared" ref="W361:Y361" si="155">SUM(W362:W363)</f>
        <v>42.213887455507788</v>
      </c>
      <c r="X361" s="122">
        <f t="shared" si="155"/>
        <v>16.218403827948759</v>
      </c>
      <c r="Y361" s="122">
        <f t="shared" si="155"/>
        <v>25.836925113238145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27.60605128261054</v>
      </c>
      <c r="D362" s="98">
        <v>41.319471997633649</v>
      </c>
      <c r="E362" s="98">
        <v>41.679182404058402</v>
      </c>
      <c r="F362" s="98">
        <v>48.375282567796681</v>
      </c>
      <c r="G362" s="98">
        <v>50.992429304684535</v>
      </c>
      <c r="H362" s="98">
        <v>45.775530145385929</v>
      </c>
      <c r="I362" s="98">
        <v>51.176953832772249</v>
      </c>
      <c r="J362" s="98">
        <v>50.694278066166618</v>
      </c>
      <c r="K362" s="98">
        <v>41.779221840231493</v>
      </c>
      <c r="L362" s="98">
        <v>32.300627101987082</v>
      </c>
      <c r="M362" s="98">
        <v>52.991157680857064</v>
      </c>
      <c r="N362" s="98">
        <v>57.610124757733587</v>
      </c>
      <c r="O362" s="98">
        <v>69.566795034560329</v>
      </c>
      <c r="P362" s="98">
        <v>77.751920878732122</v>
      </c>
      <c r="Q362" s="98">
        <v>43.619674907419885</v>
      </c>
      <c r="R362" s="98">
        <v>37.834186164270825</v>
      </c>
      <c r="S362" s="98">
        <v>35.4052089022126</v>
      </c>
      <c r="T362" s="98">
        <v>54.118969704130919</v>
      </c>
      <c r="U362" s="98">
        <v>67.516744397021441</v>
      </c>
      <c r="V362" s="98">
        <v>36.66963338449154</v>
      </c>
      <c r="W362" s="98">
        <v>42.006261835603517</v>
      </c>
      <c r="X362" s="98">
        <v>16.139113909484841</v>
      </c>
      <c r="Y362" s="98">
        <v>25.711248310135936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0.12340326542876007</v>
      </c>
      <c r="D363" s="98">
        <v>0.18209499052581871</v>
      </c>
      <c r="E363" s="98">
        <v>0.18531654674011974</v>
      </c>
      <c r="F363" s="98">
        <v>0.21443632618760017</v>
      </c>
      <c r="G363" s="98">
        <v>0.22599673209627608</v>
      </c>
      <c r="H363" s="98">
        <v>0.20527143708697809</v>
      </c>
      <c r="I363" s="98">
        <v>0.22400386807872841</v>
      </c>
      <c r="J363" s="98">
        <v>0.22319922947575035</v>
      </c>
      <c r="K363" s="98">
        <v>0.18593404299586494</v>
      </c>
      <c r="L363" s="98">
        <v>0.14878290448304476</v>
      </c>
      <c r="M363" s="98">
        <v>0.23402761433108138</v>
      </c>
      <c r="N363" s="98">
        <v>0.26008746595191018</v>
      </c>
      <c r="O363" s="98">
        <v>0.31686615763618081</v>
      </c>
      <c r="P363" s="98">
        <v>0.34201451808498023</v>
      </c>
      <c r="Q363" s="98">
        <v>0.19617100339958526</v>
      </c>
      <c r="R363" s="98">
        <v>0.17417875781488135</v>
      </c>
      <c r="S363" s="98">
        <v>0.16634489722075105</v>
      </c>
      <c r="T363" s="98">
        <v>0.25640440831359423</v>
      </c>
      <c r="U363" s="98">
        <v>0.32660428492067978</v>
      </c>
      <c r="V363" s="98">
        <v>0.18047028490708569</v>
      </c>
      <c r="W363" s="98">
        <v>0.20762561990427197</v>
      </c>
      <c r="X363" s="98">
        <v>7.9289918463918641E-2</v>
      </c>
      <c r="Y363" s="98">
        <v>0.12567680310220949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</v>
      </c>
      <c r="D364" s="122">
        <f t="shared" si="156"/>
        <v>0</v>
      </c>
      <c r="E364" s="122">
        <f t="shared" si="156"/>
        <v>3.483834991648992E-3</v>
      </c>
      <c r="F364" s="122">
        <f t="shared" si="156"/>
        <v>8.968245646715077E-3</v>
      </c>
      <c r="G364" s="122">
        <f t="shared" si="156"/>
        <v>1.2482272226790596E-2</v>
      </c>
      <c r="H364" s="122">
        <f t="shared" si="156"/>
        <v>1.3420069654658253E-2</v>
      </c>
      <c r="I364" s="122">
        <f t="shared" si="156"/>
        <v>1.4623957136274969E-2</v>
      </c>
      <c r="J364" s="122">
        <f t="shared" si="156"/>
        <v>1.29744483666972E-2</v>
      </c>
      <c r="K364" s="122">
        <f t="shared" si="156"/>
        <v>1.3555322338793949E-2</v>
      </c>
      <c r="L364" s="122">
        <f t="shared" si="156"/>
        <v>1.3262964795086584E-2</v>
      </c>
      <c r="M364" s="122">
        <f t="shared" si="156"/>
        <v>2.1216793515806576E-2</v>
      </c>
      <c r="N364" s="122">
        <f t="shared" si="156"/>
        <v>2.6469120663110916E-2</v>
      </c>
      <c r="O364" s="122">
        <f t="shared" si="156"/>
        <v>4.8253213548841746E-2</v>
      </c>
      <c r="P364" s="122">
        <f t="shared" si="156"/>
        <v>4.7560312289877095E-2</v>
      </c>
      <c r="Q364" s="122">
        <f t="shared" si="156"/>
        <v>7.1019794284993151E-2</v>
      </c>
      <c r="R364" s="122">
        <f t="shared" si="156"/>
        <v>7.8433269972655775E-2</v>
      </c>
      <c r="S364" s="122">
        <f t="shared" si="156"/>
        <v>8.9118768582061844E-2</v>
      </c>
      <c r="T364" s="122">
        <f t="shared" si="156"/>
        <v>0.15632806788171924</v>
      </c>
      <c r="U364" s="122">
        <f t="shared" si="156"/>
        <v>0.18572982451489936</v>
      </c>
      <c r="V364" s="122">
        <f t="shared" si="156"/>
        <v>0.10036667179678575</v>
      </c>
      <c r="W364" s="122">
        <f t="shared" si="156"/>
        <v>8.1329040709261113E-2</v>
      </c>
      <c r="X364" s="122">
        <f t="shared" si="156"/>
        <v>3.0427611144288092E-2</v>
      </c>
      <c r="Y364" s="122">
        <f t="shared" si="156"/>
        <v>4.6925640067929722E-2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0</v>
      </c>
      <c r="E365" s="98">
        <v>3.483834991648992E-3</v>
      </c>
      <c r="F365" s="98">
        <v>8.968245646715077E-3</v>
      </c>
      <c r="G365" s="98">
        <v>1.2482272226790596E-2</v>
      </c>
      <c r="H365" s="98">
        <v>1.3420069654658253E-2</v>
      </c>
      <c r="I365" s="98">
        <v>1.4623957136274969E-2</v>
      </c>
      <c r="J365" s="98">
        <v>1.29744483666972E-2</v>
      </c>
      <c r="K365" s="98">
        <v>1.3555322338793949E-2</v>
      </c>
      <c r="L365" s="98">
        <v>1.3262964795086584E-2</v>
      </c>
      <c r="M365" s="98">
        <v>2.1216793515806576E-2</v>
      </c>
      <c r="N365" s="98">
        <v>2.6469120663110916E-2</v>
      </c>
      <c r="O365" s="98">
        <v>4.8253213548841746E-2</v>
      </c>
      <c r="P365" s="98">
        <v>4.7560312289877095E-2</v>
      </c>
      <c r="Q365" s="98">
        <v>7.1019794284993151E-2</v>
      </c>
      <c r="R365" s="98">
        <v>7.8433269972655775E-2</v>
      </c>
      <c r="S365" s="98">
        <v>8.9118768582061844E-2</v>
      </c>
      <c r="T365" s="98">
        <v>0.15632806788171924</v>
      </c>
      <c r="U365" s="98">
        <v>0.18572982451489936</v>
      </c>
      <c r="V365" s="98">
        <v>0.10036667179678575</v>
      </c>
      <c r="W365" s="98">
        <v>8.1329040709261113E-2</v>
      </c>
      <c r="X365" s="98">
        <v>3.0427611144288092E-2</v>
      </c>
      <c r="Y365" s="98">
        <v>4.6925640067929722E-2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3.3616761549725918</v>
      </c>
      <c r="D366" s="122">
        <v>5.1902685115562175</v>
      </c>
      <c r="E366" s="122">
        <v>5.4212402527967543</v>
      </c>
      <c r="F366" s="122">
        <v>6.4996350505767229</v>
      </c>
      <c r="G366" s="122">
        <v>7.2453141076114695</v>
      </c>
      <c r="H366" s="122">
        <v>6.7982435434417425</v>
      </c>
      <c r="I366" s="122">
        <v>7.5157965841972505</v>
      </c>
      <c r="J366" s="122">
        <v>7.1926508784118086</v>
      </c>
      <c r="K366" s="122">
        <v>5.5549612419421992</v>
      </c>
      <c r="L366" s="122">
        <v>4.1824881903637303</v>
      </c>
      <c r="M366" s="122">
        <v>6.3527007268346658</v>
      </c>
      <c r="N366" s="122">
        <v>6.7433169276662497</v>
      </c>
      <c r="O366" s="122">
        <v>8.1075316141135119</v>
      </c>
      <c r="P366" s="122">
        <v>9.8353091159557096</v>
      </c>
      <c r="Q366" s="122">
        <v>5.5934169599597183</v>
      </c>
      <c r="R366" s="122">
        <v>5.1642626036189681</v>
      </c>
      <c r="S366" s="122">
        <v>5.3379114438685562</v>
      </c>
      <c r="T366" s="122">
        <v>8.5403145695177383</v>
      </c>
      <c r="U366" s="122">
        <v>10.940648977503717</v>
      </c>
      <c r="V366" s="122">
        <v>6.581460341837996</v>
      </c>
      <c r="W366" s="122">
        <v>7.5125371238639964</v>
      </c>
      <c r="X366" s="122">
        <v>3.4767611012941684</v>
      </c>
      <c r="Y366" s="122">
        <v>7.8397417159023544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8.1501605001175689E-2</v>
      </c>
      <c r="D367" s="98">
        <v>0.2714243543830307</v>
      </c>
      <c r="E367" s="98">
        <v>0.35514524844157513</v>
      </c>
      <c r="F367" s="98">
        <v>0.45316331075565253</v>
      </c>
      <c r="G367" s="98">
        <v>0.53078849716794207</v>
      </c>
      <c r="H367" s="98">
        <v>0.4349727478312489</v>
      </c>
      <c r="I367" s="98">
        <v>0.87449266869334863</v>
      </c>
      <c r="J367" s="98">
        <v>1.1460597927772842</v>
      </c>
      <c r="K367" s="98">
        <v>0.59955191161463894</v>
      </c>
      <c r="L367" s="98">
        <v>0.37703003221356063</v>
      </c>
      <c r="M367" s="98">
        <v>0.73815687062372914</v>
      </c>
      <c r="N367" s="98">
        <v>0.9395757377755044</v>
      </c>
      <c r="O367" s="98">
        <v>1.1056435337050099</v>
      </c>
      <c r="P367" s="98">
        <v>1.4847860650166547</v>
      </c>
      <c r="Q367" s="98">
        <v>0.72952278397008874</v>
      </c>
      <c r="R367" s="98">
        <v>1.2459751811995696</v>
      </c>
      <c r="S367" s="98">
        <v>1.3994509714949017</v>
      </c>
      <c r="T367" s="98">
        <v>1.8343685171405835</v>
      </c>
      <c r="U367" s="98">
        <v>1.8959756611510241</v>
      </c>
      <c r="V367" s="98">
        <v>1.378092433272011</v>
      </c>
      <c r="W367" s="98">
        <v>2.4274167599081622</v>
      </c>
      <c r="X367" s="98">
        <v>1.48637927572177</v>
      </c>
      <c r="Y367" s="98">
        <v>2.8172804480517262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4.3685016720407401E-4</v>
      </c>
      <c r="F368" s="98">
        <v>1.4121816749164659E-4</v>
      </c>
      <c r="G368" s="98">
        <v>1.4669855599484051E-4</v>
      </c>
      <c r="H368" s="98">
        <v>1.402056985975336E-4</v>
      </c>
      <c r="I368" s="98">
        <v>6.9600993463763534E-4</v>
      </c>
      <c r="J368" s="98">
        <v>6.7679021445562516E-4</v>
      </c>
      <c r="K368" s="98">
        <v>7.8272894090793198E-4</v>
      </c>
      <c r="L368" s="98">
        <v>4.7902106577913512E-4</v>
      </c>
      <c r="M368" s="98">
        <v>1.0153976700491281E-3</v>
      </c>
      <c r="N368" s="98">
        <v>8.6048915800850134E-4</v>
      </c>
      <c r="O368" s="98">
        <v>8.1356498503861374E-4</v>
      </c>
      <c r="P368" s="98">
        <v>2.631830060989401E-3</v>
      </c>
      <c r="Q368" s="98">
        <v>0</v>
      </c>
      <c r="R368" s="98">
        <v>1.4261960801017453E-3</v>
      </c>
      <c r="S368" s="98">
        <v>1.5439102035789513E-3</v>
      </c>
      <c r="T368" s="98">
        <v>2.496462131684982E-3</v>
      </c>
      <c r="U368" s="98">
        <v>2.0678609851778546E-3</v>
      </c>
      <c r="V368" s="98">
        <v>7.8218803287885747E-4</v>
      </c>
      <c r="W368" s="98">
        <v>4.6724106646432095E-3</v>
      </c>
      <c r="X368" s="98">
        <v>2.6216403708660694E-3</v>
      </c>
      <c r="Y368" s="98">
        <v>7.3871037161675627E-3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2.7405061470005444E-4</v>
      </c>
      <c r="F369" s="101">
        <v>8.8290688577381877E-5</v>
      </c>
      <c r="G369" s="101">
        <v>8.8620638113471895E-5</v>
      </c>
      <c r="H369" s="101">
        <v>8.682537426123398E-5</v>
      </c>
      <c r="I369" s="101">
        <v>4.2239222677750146E-4</v>
      </c>
      <c r="J369" s="101">
        <v>4.0131461185240435E-4</v>
      </c>
      <c r="K369" s="101">
        <v>4.6605418633546407E-4</v>
      </c>
      <c r="L369" s="101">
        <v>2.7768865776139819E-4</v>
      </c>
      <c r="M369" s="101">
        <v>5.3343659739845133E-4</v>
      </c>
      <c r="N369" s="101">
        <v>4.3862672786545303E-4</v>
      </c>
      <c r="O369" s="101">
        <v>4.0337422709026171E-4</v>
      </c>
      <c r="P369" s="101">
        <v>1.3725517863274167E-3</v>
      </c>
      <c r="Q369" s="101">
        <v>0</v>
      </c>
      <c r="R369" s="101">
        <v>6.7539700361967086E-4</v>
      </c>
      <c r="S369" s="101">
        <v>7.4426750110777578E-4</v>
      </c>
      <c r="T369" s="101">
        <v>1.2160742132051412E-3</v>
      </c>
      <c r="U369" s="101">
        <v>9.9606150521656966E-4</v>
      </c>
      <c r="V369" s="101">
        <v>3.9374924007685075E-4</v>
      </c>
      <c r="W369" s="101">
        <v>2.1129592624246967E-3</v>
      </c>
      <c r="X369" s="101">
        <v>1.2541936593270932E-3</v>
      </c>
      <c r="Y369" s="101">
        <v>3.1377162637044997E-3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1.6279955250401957E-4</v>
      </c>
      <c r="F370" s="104">
        <v>5.2927478914264714E-5</v>
      </c>
      <c r="G370" s="104">
        <v>5.8077917881368608E-5</v>
      </c>
      <c r="H370" s="104">
        <v>5.3380324336299612E-5</v>
      </c>
      <c r="I370" s="104">
        <v>2.7361770786013388E-4</v>
      </c>
      <c r="J370" s="104">
        <v>2.7547560260322081E-4</v>
      </c>
      <c r="K370" s="104">
        <v>3.1667475457246796E-4</v>
      </c>
      <c r="L370" s="104">
        <v>2.0133240801773692E-4</v>
      </c>
      <c r="M370" s="104">
        <v>4.8196107265067675E-4</v>
      </c>
      <c r="N370" s="104">
        <v>4.2186243014304836E-4</v>
      </c>
      <c r="O370" s="104">
        <v>4.1019075794835203E-4</v>
      </c>
      <c r="P370" s="104">
        <v>1.2592782746619841E-3</v>
      </c>
      <c r="Q370" s="104">
        <v>0</v>
      </c>
      <c r="R370" s="104">
        <v>7.5079907648207449E-4</v>
      </c>
      <c r="S370" s="104">
        <v>7.9964270247117567E-4</v>
      </c>
      <c r="T370" s="104">
        <v>1.280387918479841E-3</v>
      </c>
      <c r="U370" s="104">
        <v>1.0717994799612851E-3</v>
      </c>
      <c r="V370" s="104">
        <v>3.8843879280200673E-4</v>
      </c>
      <c r="W370" s="104">
        <v>2.5594514022185127E-3</v>
      </c>
      <c r="X370" s="104">
        <v>1.367446711538976E-3</v>
      </c>
      <c r="Y370" s="104">
        <v>4.249387452463063E-3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</v>
      </c>
      <c r="D371" s="101">
        <v>0</v>
      </c>
      <c r="E371" s="101">
        <v>0</v>
      </c>
      <c r="F371" s="101">
        <v>0</v>
      </c>
      <c r="G371" s="101">
        <v>0</v>
      </c>
      <c r="H371" s="101">
        <v>0</v>
      </c>
      <c r="I371" s="101">
        <v>0</v>
      </c>
      <c r="J371" s="101">
        <v>0</v>
      </c>
      <c r="K371" s="101">
        <v>0</v>
      </c>
      <c r="L371" s="101">
        <v>0</v>
      </c>
      <c r="M371" s="101">
        <v>0</v>
      </c>
      <c r="N371" s="101">
        <v>0</v>
      </c>
      <c r="O371" s="101">
        <v>0</v>
      </c>
      <c r="P371" s="101">
        <v>0</v>
      </c>
      <c r="Q371" s="101">
        <v>0</v>
      </c>
      <c r="R371" s="101">
        <v>0</v>
      </c>
      <c r="S371" s="101">
        <v>0</v>
      </c>
      <c r="T371" s="101">
        <v>0</v>
      </c>
      <c r="U371" s="101">
        <v>0</v>
      </c>
      <c r="V371" s="101">
        <v>0</v>
      </c>
      <c r="W371" s="101">
        <v>0</v>
      </c>
      <c r="X371" s="101">
        <v>0</v>
      </c>
      <c r="Y371" s="101">
        <v>0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0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3.2801745499714161</v>
      </c>
      <c r="D375" s="101">
        <v>4.9188441571731865</v>
      </c>
      <c r="E375" s="101">
        <v>4.5932959362081061</v>
      </c>
      <c r="F375" s="101">
        <v>5.9745790113767789</v>
      </c>
      <c r="G375" s="101">
        <v>6.6247310765172385</v>
      </c>
      <c r="H375" s="101">
        <v>6.1965294389186845</v>
      </c>
      <c r="I375" s="101">
        <v>6.2580393311143272</v>
      </c>
      <c r="J375" s="101">
        <v>5.639655310185602</v>
      </c>
      <c r="K375" s="101">
        <v>4.4675252252810385</v>
      </c>
      <c r="L375" s="101">
        <v>3.3514272508087735</v>
      </c>
      <c r="M375" s="101">
        <v>4.9866604377208743</v>
      </c>
      <c r="N375" s="101">
        <v>5.3328695609173593</v>
      </c>
      <c r="O375" s="101">
        <v>6.4700978281456374</v>
      </c>
      <c r="P375" s="101">
        <v>7.462112654194109</v>
      </c>
      <c r="Q375" s="101">
        <v>4.4490220725624354</v>
      </c>
      <c r="R375" s="101">
        <v>3.5275267421379972</v>
      </c>
      <c r="S375" s="101">
        <v>3.5052926701218086</v>
      </c>
      <c r="T375" s="101">
        <v>5.8929368746462565</v>
      </c>
      <c r="U375" s="101">
        <v>8.1685654973749475</v>
      </c>
      <c r="V375" s="101">
        <v>4.7227308625010798</v>
      </c>
      <c r="W375" s="101">
        <v>4.5393722535469347</v>
      </c>
      <c r="X375" s="101">
        <v>1.5808796389455533</v>
      </c>
      <c r="Y375" s="101">
        <v>4.2745205782897493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0</v>
      </c>
      <c r="D376" s="104">
        <v>0</v>
      </c>
      <c r="E376" s="104">
        <v>0.47236221797986916</v>
      </c>
      <c r="F376" s="104">
        <v>7.1751510276799518E-2</v>
      </c>
      <c r="G376" s="104">
        <v>8.9647835370293832E-2</v>
      </c>
      <c r="H376" s="104">
        <v>0.16660115099321177</v>
      </c>
      <c r="I376" s="104">
        <v>0.38256857445493708</v>
      </c>
      <c r="J376" s="104">
        <v>0.40625898523446696</v>
      </c>
      <c r="K376" s="104">
        <v>0.48710137610561444</v>
      </c>
      <c r="L376" s="104">
        <v>0.45355188627561721</v>
      </c>
      <c r="M376" s="104">
        <v>0.62686802082001336</v>
      </c>
      <c r="N376" s="104">
        <v>0.47001113981537712</v>
      </c>
      <c r="O376" s="104">
        <v>0.53097668727782499</v>
      </c>
      <c r="P376" s="104">
        <v>0.88577856668395671</v>
      </c>
      <c r="Q376" s="104">
        <v>0.41487210342719338</v>
      </c>
      <c r="R376" s="104">
        <v>0.38933448420129912</v>
      </c>
      <c r="S376" s="104">
        <v>0.43162389204826668</v>
      </c>
      <c r="T376" s="104">
        <v>0.81051271559921312</v>
      </c>
      <c r="U376" s="104">
        <v>0.87403995799256651</v>
      </c>
      <c r="V376" s="104">
        <v>0.47985485803202677</v>
      </c>
      <c r="W376" s="104">
        <v>0.54107569974425651</v>
      </c>
      <c r="X376" s="104">
        <v>0.40688054625597908</v>
      </c>
      <c r="Y376" s="104">
        <v>0.74055358584471154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0</v>
      </c>
      <c r="D377" s="98">
        <v>0</v>
      </c>
      <c r="E377" s="98">
        <v>0.28820632131104579</v>
      </c>
      <c r="F377" s="98">
        <v>4.397288447293294E-2</v>
      </c>
      <c r="G377" s="98">
        <v>5.3451742658305545E-2</v>
      </c>
      <c r="H377" s="98">
        <v>0.10265967635162528</v>
      </c>
      <c r="I377" s="98">
        <v>0.23265274512774853</v>
      </c>
      <c r="J377" s="98">
        <v>0.24314660644502467</v>
      </c>
      <c r="K377" s="98">
        <v>0.29470792689545228</v>
      </c>
      <c r="L377" s="98">
        <v>0.26911396621258915</v>
      </c>
      <c r="M377" s="98">
        <v>0.33954457907289592</v>
      </c>
      <c r="N377" s="98">
        <v>0.24736359045132636</v>
      </c>
      <c r="O377" s="98">
        <v>0.27076670541722375</v>
      </c>
      <c r="P377" s="98">
        <v>0.47055084506986811</v>
      </c>
      <c r="Q377" s="98">
        <v>0.20617836299694703</v>
      </c>
      <c r="R377" s="98">
        <v>0.18700056481189986</v>
      </c>
      <c r="S377" s="98">
        <v>0.21140934627477351</v>
      </c>
      <c r="T377" s="98">
        <v>0.40198535997812568</v>
      </c>
      <c r="U377" s="98">
        <v>0.42939735503435206</v>
      </c>
      <c r="V377" s="98">
        <v>0.24624371952773413</v>
      </c>
      <c r="W377" s="98">
        <v>0.24933039559884795</v>
      </c>
      <c r="X377" s="98">
        <v>0.19794064677354081</v>
      </c>
      <c r="Y377" s="98">
        <v>0.31855827403643777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0</v>
      </c>
      <c r="D378" s="98">
        <v>0</v>
      </c>
      <c r="E378" s="98">
        <v>0.18415589666882337</v>
      </c>
      <c r="F378" s="98">
        <v>2.7778625803866579E-2</v>
      </c>
      <c r="G378" s="98">
        <v>3.6196092711988294E-2</v>
      </c>
      <c r="H378" s="98">
        <v>6.394147464158649E-2</v>
      </c>
      <c r="I378" s="98">
        <v>0.14991582932718855</v>
      </c>
      <c r="J378" s="98">
        <v>0.16311237878944229</v>
      </c>
      <c r="K378" s="98">
        <v>0.19239344921016219</v>
      </c>
      <c r="L378" s="98">
        <v>0.18443792006302806</v>
      </c>
      <c r="M378" s="98">
        <v>0.28732344174711744</v>
      </c>
      <c r="N378" s="98">
        <v>0.22264754936405073</v>
      </c>
      <c r="O378" s="98">
        <v>0.26020998186060118</v>
      </c>
      <c r="P378" s="98">
        <v>0.41522772161408861</v>
      </c>
      <c r="Q378" s="98">
        <v>0.20869374043024638</v>
      </c>
      <c r="R378" s="98">
        <v>0.20233391938939924</v>
      </c>
      <c r="S378" s="98">
        <v>0.2202145457734932</v>
      </c>
      <c r="T378" s="98">
        <v>0.40852735562108744</v>
      </c>
      <c r="U378" s="98">
        <v>0.44464260295821445</v>
      </c>
      <c r="V378" s="98">
        <v>0.2336111385042926</v>
      </c>
      <c r="W378" s="98">
        <v>0.2917453041454085</v>
      </c>
      <c r="X378" s="98">
        <v>0.20893989948243827</v>
      </c>
      <c r="Y378" s="98">
        <v>0.42199531180827377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1.3661546434980392</v>
      </c>
      <c r="D379" s="122">
        <v>2.0641962590308722</v>
      </c>
      <c r="E379" s="122">
        <v>2.2139869867633775</v>
      </c>
      <c r="F379" s="122">
        <v>2.6411777127909555</v>
      </c>
      <c r="G379" s="122">
        <v>2.9422790463728887</v>
      </c>
      <c r="H379" s="122">
        <v>2.8995081894264962</v>
      </c>
      <c r="I379" s="122">
        <v>3.0112501657205315</v>
      </c>
      <c r="J379" s="122">
        <v>3.1661067413948341</v>
      </c>
      <c r="K379" s="122">
        <v>2.623265633155937</v>
      </c>
      <c r="L379" s="122">
        <v>2.1030864219907395</v>
      </c>
      <c r="M379" s="122">
        <v>3.1973950255041608</v>
      </c>
      <c r="N379" s="122">
        <v>3.7336507554460057</v>
      </c>
      <c r="O379" s="122">
        <v>4.5895563173779417</v>
      </c>
      <c r="P379" s="122">
        <v>4.9246780344922563</v>
      </c>
      <c r="Q379" s="122">
        <v>2.9164672570641028</v>
      </c>
      <c r="R379" s="122">
        <v>2.6698606221411953</v>
      </c>
      <c r="S379" s="122">
        <v>2.5843279787633979</v>
      </c>
      <c r="T379" s="122">
        <v>3.9920435978194733</v>
      </c>
      <c r="U379" s="122">
        <v>4.9944237626282071</v>
      </c>
      <c r="V379" s="122">
        <v>3.0682352584406591</v>
      </c>
      <c r="W379" s="122">
        <v>4.3556996563259816</v>
      </c>
      <c r="X379" s="122">
        <v>1.8623868798477277</v>
      </c>
      <c r="Y379" s="122">
        <v>4.7790437294386701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2.0583963917272696E-2</v>
      </c>
      <c r="D380" s="98">
        <v>5.6037894034819666E-2</v>
      </c>
      <c r="E380" s="98">
        <v>6.6864797259756401E-2</v>
      </c>
      <c r="F380" s="98">
        <v>8.5038805834655201E-2</v>
      </c>
      <c r="G380" s="98">
        <v>0.10196574738157071</v>
      </c>
      <c r="H380" s="98">
        <v>9.9248740796553769E-2</v>
      </c>
      <c r="I380" s="98">
        <v>8.9284374757505974E-2</v>
      </c>
      <c r="J380" s="98">
        <v>0.17696275692258323</v>
      </c>
      <c r="K380" s="98">
        <v>0.1218255848327626</v>
      </c>
      <c r="L380" s="98">
        <v>7.5521206447617631E-2</v>
      </c>
      <c r="M380" s="98">
        <v>0.12286896655027985</v>
      </c>
      <c r="N380" s="98">
        <v>0.13967803579114865</v>
      </c>
      <c r="O380" s="98">
        <v>0.18394915644438492</v>
      </c>
      <c r="P380" s="98">
        <v>0.39598732920684038</v>
      </c>
      <c r="Q380" s="98">
        <v>0.105854844658966</v>
      </c>
      <c r="R380" s="98">
        <v>0.17054244587575756</v>
      </c>
      <c r="S380" s="98">
        <v>0.12533765404158725</v>
      </c>
      <c r="T380" s="98">
        <v>0.15629279690781978</v>
      </c>
      <c r="U380" s="98">
        <v>0.1672428400538504</v>
      </c>
      <c r="V380" s="98">
        <v>8.6096038497683894E-2</v>
      </c>
      <c r="W380" s="98">
        <v>4.9891958237242136E-2</v>
      </c>
      <c r="X380" s="98">
        <v>5.6247402215650688E-3</v>
      </c>
      <c r="Y380" s="98">
        <v>4.0436034808776465E-2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0.13221654525702758</v>
      </c>
      <c r="D381" s="98">
        <v>7.7078628914892977E-2</v>
      </c>
      <c r="E381" s="98">
        <v>7.1044469438601737E-2</v>
      </c>
      <c r="F381" s="98">
        <v>0.12312180165147114</v>
      </c>
      <c r="G381" s="98">
        <v>4.6093348249816535E-2</v>
      </c>
      <c r="H381" s="98">
        <v>0.12241443982992235</v>
      </c>
      <c r="I381" s="98">
        <v>3.2470221880841377E-3</v>
      </c>
      <c r="J381" s="98">
        <v>5.2384190566569747E-2</v>
      </c>
      <c r="K381" s="98">
        <v>2.9411473958680007E-2</v>
      </c>
      <c r="L381" s="98">
        <v>5.9977702469303895E-2</v>
      </c>
      <c r="M381" s="98">
        <v>0.28060657663018418</v>
      </c>
      <c r="N381" s="98">
        <v>0.36815847728158474</v>
      </c>
      <c r="O381" s="98">
        <v>0.20349453555845134</v>
      </c>
      <c r="P381" s="98">
        <v>0.37417312170020761</v>
      </c>
      <c r="Q381" s="98">
        <v>5.1224554121940997E-2</v>
      </c>
      <c r="R381" s="98">
        <v>3.3079131182103564E-3</v>
      </c>
      <c r="S381" s="98">
        <v>7.2083080082495768E-2</v>
      </c>
      <c r="T381" s="98">
        <v>0.23267411522024925</v>
      </c>
      <c r="U381" s="98">
        <v>0.28194038506957891</v>
      </c>
      <c r="V381" s="98">
        <v>0.15422234823121067</v>
      </c>
      <c r="W381" s="98">
        <v>8.375146840631115E-3</v>
      </c>
      <c r="X381" s="98">
        <v>4.6428100648287186E-3</v>
      </c>
      <c r="Y381" s="98">
        <v>1.1295195202587989E-2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1.2133541343237388</v>
      </c>
      <c r="D382" s="33">
        <v>1.9310797360811598</v>
      </c>
      <c r="E382" s="33">
        <v>2.0760777200650193</v>
      </c>
      <c r="F382" s="33">
        <v>2.4330171053048293</v>
      </c>
      <c r="G382" s="33">
        <v>2.7942199507415015</v>
      </c>
      <c r="H382" s="33">
        <v>2.6778450088000203</v>
      </c>
      <c r="I382" s="33">
        <v>2.9187187687749412</v>
      </c>
      <c r="J382" s="33">
        <v>2.9367597939056811</v>
      </c>
      <c r="K382" s="33">
        <v>2.4720285743644945</v>
      </c>
      <c r="L382" s="33">
        <v>1.9675875130738181</v>
      </c>
      <c r="M382" s="33">
        <v>2.7939194823236968</v>
      </c>
      <c r="N382" s="33">
        <v>3.2258142423732723</v>
      </c>
      <c r="O382" s="33">
        <v>4.2021126253751051</v>
      </c>
      <c r="P382" s="33">
        <v>4.154517583585208</v>
      </c>
      <c r="Q382" s="33">
        <v>2.7593878582831959</v>
      </c>
      <c r="R382" s="33">
        <v>2.4960102631472276</v>
      </c>
      <c r="S382" s="33">
        <v>2.3869072446393149</v>
      </c>
      <c r="T382" s="33">
        <v>3.6030766856914043</v>
      </c>
      <c r="U382" s="33">
        <v>4.5452405375047773</v>
      </c>
      <c r="V382" s="33">
        <v>2.8279168717117646</v>
      </c>
      <c r="W382" s="33">
        <v>4.2974325512481082</v>
      </c>
      <c r="X382" s="33">
        <v>1.8521193295613338</v>
      </c>
      <c r="Y382" s="33">
        <v>4.7273124994273052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17.553097788416061</v>
      </c>
      <c r="D384" s="117">
        <f t="shared" si="157"/>
        <v>26.829778955642219</v>
      </c>
      <c r="E384" s="117">
        <f t="shared" si="157"/>
        <v>27.803785151814999</v>
      </c>
      <c r="F384" s="117">
        <f t="shared" si="157"/>
        <v>32.910503699796436</v>
      </c>
      <c r="G384" s="117">
        <f t="shared" si="157"/>
        <v>35.637853013849011</v>
      </c>
      <c r="H384" s="117">
        <f t="shared" si="157"/>
        <v>32.884186412089129</v>
      </c>
      <c r="I384" s="117">
        <f t="shared" si="157"/>
        <v>37.169784381198838</v>
      </c>
      <c r="J384" s="117">
        <f t="shared" si="157"/>
        <v>37.362146024930269</v>
      </c>
      <c r="K384" s="117">
        <f t="shared" si="157"/>
        <v>31.080903787962896</v>
      </c>
      <c r="L384" s="117">
        <f t="shared" si="157"/>
        <v>24.403601183913459</v>
      </c>
      <c r="M384" s="117">
        <f t="shared" si="157"/>
        <v>40.051097779654199</v>
      </c>
      <c r="N384" s="117">
        <f t="shared" si="157"/>
        <v>44.17944175116903</v>
      </c>
      <c r="O384" s="117">
        <f t="shared" si="157"/>
        <v>54.101627271237788</v>
      </c>
      <c r="P384" s="117">
        <f t="shared" si="157"/>
        <v>61.43184041617527</v>
      </c>
      <c r="Q384" s="117">
        <f t="shared" si="157"/>
        <v>35.278907154724507</v>
      </c>
      <c r="R384" s="117">
        <f t="shared" ref="R384:V384" si="158">R385+R388+R390+R403</f>
        <v>31.503653372254732</v>
      </c>
      <c r="S384" s="117">
        <f t="shared" si="158"/>
        <v>30.50377772987752</v>
      </c>
      <c r="T384" s="117">
        <f t="shared" si="158"/>
        <v>47.828363801536852</v>
      </c>
      <c r="U384" s="117">
        <f t="shared" si="158"/>
        <v>60.80114968903807</v>
      </c>
      <c r="V384" s="117">
        <f t="shared" si="158"/>
        <v>34.262419436604205</v>
      </c>
      <c r="W384" s="117">
        <f t="shared" ref="W384:Y384" si="159">W385+W388+W390+W403</f>
        <v>40.345652376786624</v>
      </c>
      <c r="X384" s="117">
        <f t="shared" si="159"/>
        <v>16.310855119894239</v>
      </c>
      <c r="Y384" s="117">
        <f t="shared" si="159"/>
        <v>29.631099077461776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14.533011397381998</v>
      </c>
      <c r="D385" s="122">
        <f t="shared" si="160"/>
        <v>22.179069437317686</v>
      </c>
      <c r="E385" s="122">
        <f t="shared" si="160"/>
        <v>22.810981620323869</v>
      </c>
      <c r="F385" s="122">
        <f t="shared" si="160"/>
        <v>26.98682039587818</v>
      </c>
      <c r="G385" s="122">
        <f t="shared" si="160"/>
        <v>28.990185980413539</v>
      </c>
      <c r="H385" s="122">
        <f t="shared" si="160"/>
        <v>26.517492933100222</v>
      </c>
      <c r="I385" s="122">
        <f t="shared" si="160"/>
        <v>30.192296090954244</v>
      </c>
      <c r="J385" s="122">
        <f t="shared" si="160"/>
        <v>30.455670476234324</v>
      </c>
      <c r="K385" s="122">
        <f t="shared" si="160"/>
        <v>25.551086449912194</v>
      </c>
      <c r="L385" s="122">
        <f t="shared" si="160"/>
        <v>20.104304350144059</v>
      </c>
      <c r="M385" s="122">
        <f t="shared" si="160"/>
        <v>33.492266863937267</v>
      </c>
      <c r="N385" s="122">
        <f t="shared" si="160"/>
        <v>36.907354629692783</v>
      </c>
      <c r="O385" s="122">
        <f t="shared" si="160"/>
        <v>45.053500747737381</v>
      </c>
      <c r="P385" s="122">
        <f t="shared" si="160"/>
        <v>50.808289652558592</v>
      </c>
      <c r="Q385" s="122">
        <f t="shared" si="160"/>
        <v>28.820233793192656</v>
      </c>
      <c r="R385" s="122">
        <f t="shared" ref="R385:V385" si="161">SUM(R386:R387)</f>
        <v>25.406956414185366</v>
      </c>
      <c r="S385" s="122">
        <f t="shared" si="161"/>
        <v>24.205998735501495</v>
      </c>
      <c r="T385" s="122">
        <f t="shared" si="161"/>
        <v>37.660553543306065</v>
      </c>
      <c r="U385" s="122">
        <f t="shared" si="161"/>
        <v>47.749006309093851</v>
      </c>
      <c r="V385" s="122">
        <f t="shared" si="161"/>
        <v>26.282006000866339</v>
      </c>
      <c r="W385" s="122">
        <f t="shared" ref="W385:Y385" si="162">SUM(W386:W387)</f>
        <v>30.42574989398123</v>
      </c>
      <c r="X385" s="122">
        <f t="shared" si="162"/>
        <v>11.800961518695486</v>
      </c>
      <c r="Y385" s="122">
        <f t="shared" si="162"/>
        <v>18.967110692606859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14.409608131953238</v>
      </c>
      <c r="D386" s="98">
        <v>21.996974446791867</v>
      </c>
      <c r="E386" s="98">
        <v>22.62566507358375</v>
      </c>
      <c r="F386" s="98">
        <v>26.772384069690581</v>
      </c>
      <c r="G386" s="98">
        <v>28.764189248317262</v>
      </c>
      <c r="H386" s="98">
        <v>26.312221496013244</v>
      </c>
      <c r="I386" s="98">
        <v>29.968292222875515</v>
      </c>
      <c r="J386" s="98">
        <v>30.232471246758575</v>
      </c>
      <c r="K386" s="98">
        <v>25.36515240691633</v>
      </c>
      <c r="L386" s="98">
        <v>19.955521445661013</v>
      </c>
      <c r="M386" s="98">
        <v>33.258239249606184</v>
      </c>
      <c r="N386" s="98">
        <v>36.647267163740871</v>
      </c>
      <c r="O386" s="98">
        <v>44.736634590101197</v>
      </c>
      <c r="P386" s="98">
        <v>50.466275134473612</v>
      </c>
      <c r="Q386" s="98">
        <v>28.624062789793072</v>
      </c>
      <c r="R386" s="98">
        <v>25.232777656370484</v>
      </c>
      <c r="S386" s="98">
        <v>24.039653838280746</v>
      </c>
      <c r="T386" s="98">
        <v>37.404149134992473</v>
      </c>
      <c r="U386" s="98">
        <v>47.422402024173174</v>
      </c>
      <c r="V386" s="98">
        <v>26.101535715959255</v>
      </c>
      <c r="W386" s="98">
        <v>30.21812427407696</v>
      </c>
      <c r="X386" s="98">
        <v>11.721671600231566</v>
      </c>
      <c r="Y386" s="98">
        <v>18.84143388950465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0.12340326542876007</v>
      </c>
      <c r="D387" s="98">
        <v>0.18209499052581871</v>
      </c>
      <c r="E387" s="98">
        <v>0.18531654674011974</v>
      </c>
      <c r="F387" s="98">
        <v>0.21443632618760017</v>
      </c>
      <c r="G387" s="98">
        <v>0.22599673209627608</v>
      </c>
      <c r="H387" s="98">
        <v>0.20527143708697809</v>
      </c>
      <c r="I387" s="98">
        <v>0.22400386807872841</v>
      </c>
      <c r="J387" s="98">
        <v>0.22319922947575035</v>
      </c>
      <c r="K387" s="98">
        <v>0.18593404299586494</v>
      </c>
      <c r="L387" s="98">
        <v>0.14878290448304476</v>
      </c>
      <c r="M387" s="98">
        <v>0.23402761433108138</v>
      </c>
      <c r="N387" s="98">
        <v>0.26008746595191018</v>
      </c>
      <c r="O387" s="98">
        <v>0.31686615763618081</v>
      </c>
      <c r="P387" s="98">
        <v>0.34201451808498023</v>
      </c>
      <c r="Q387" s="98">
        <v>0.19617100339958526</v>
      </c>
      <c r="R387" s="98">
        <v>0.17417875781488135</v>
      </c>
      <c r="S387" s="98">
        <v>0.16634489722075105</v>
      </c>
      <c r="T387" s="98">
        <v>0.25640440831359423</v>
      </c>
      <c r="U387" s="98">
        <v>0.32660428492067978</v>
      </c>
      <c r="V387" s="98">
        <v>0.18047028490708569</v>
      </c>
      <c r="W387" s="98">
        <v>0.20762561990427197</v>
      </c>
      <c r="X387" s="98">
        <v>7.9289918463918641E-2</v>
      </c>
      <c r="Y387" s="98">
        <v>0.12567680310220949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</v>
      </c>
      <c r="D388" s="122">
        <f t="shared" si="163"/>
        <v>0</v>
      </c>
      <c r="E388" s="122">
        <f t="shared" si="163"/>
        <v>8.3630527053441678E-3</v>
      </c>
      <c r="F388" s="122">
        <f t="shared" si="163"/>
        <v>2.2361868895874687E-2</v>
      </c>
      <c r="G388" s="122">
        <f t="shared" si="163"/>
        <v>3.2299717696392179E-2</v>
      </c>
      <c r="H388" s="122">
        <f t="shared" si="163"/>
        <v>3.6006569619643519E-2</v>
      </c>
      <c r="I388" s="122">
        <f t="shared" si="163"/>
        <v>4.0650762290005506E-2</v>
      </c>
      <c r="J388" s="122">
        <f t="shared" si="163"/>
        <v>3.7343689243978059E-2</v>
      </c>
      <c r="K388" s="122">
        <f t="shared" si="163"/>
        <v>4.0380940799445764E-2</v>
      </c>
      <c r="L388" s="122">
        <f t="shared" si="163"/>
        <v>4.0875978147203527E-2</v>
      </c>
      <c r="M388" s="122">
        <f t="shared" si="163"/>
        <v>6.7893392545954084E-2</v>
      </c>
      <c r="N388" s="122">
        <f t="shared" si="163"/>
        <v>8.8322722516268368E-2</v>
      </c>
      <c r="O388" s="122">
        <f t="shared" si="163"/>
        <v>0.16851143211928873</v>
      </c>
      <c r="P388" s="122">
        <f t="shared" si="163"/>
        <v>0.17364709815347892</v>
      </c>
      <c r="Q388" s="122">
        <f t="shared" si="163"/>
        <v>0.26795876326432505</v>
      </c>
      <c r="R388" s="122">
        <f t="shared" si="163"/>
        <v>0.29800196883295388</v>
      </c>
      <c r="S388" s="122">
        <f t="shared" si="163"/>
        <v>0.33886240002543827</v>
      </c>
      <c r="T388" s="122">
        <f t="shared" si="163"/>
        <v>0.59492678465521587</v>
      </c>
      <c r="U388" s="122">
        <f t="shared" si="163"/>
        <v>0.70749205179103858</v>
      </c>
      <c r="V388" s="122">
        <f t="shared" si="163"/>
        <v>0.38336146250879977</v>
      </c>
      <c r="W388" s="122">
        <f t="shared" si="163"/>
        <v>0.31340937977746214</v>
      </c>
      <c r="X388" s="122">
        <f t="shared" si="163"/>
        <v>0.11853014585100588</v>
      </c>
      <c r="Y388" s="122">
        <f t="shared" si="163"/>
        <v>0.18501319550457002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8.3630527053441678E-3</v>
      </c>
      <c r="F389" s="98">
        <v>2.2361868895874687E-2</v>
      </c>
      <c r="G389" s="98">
        <v>3.2299717696392179E-2</v>
      </c>
      <c r="H389" s="98">
        <v>3.6006569619643519E-2</v>
      </c>
      <c r="I389" s="98">
        <v>4.0650762290005506E-2</v>
      </c>
      <c r="J389" s="98">
        <v>3.7343689243978059E-2</v>
      </c>
      <c r="K389" s="98">
        <v>4.0380940799445764E-2</v>
      </c>
      <c r="L389" s="98">
        <v>4.0875978147203527E-2</v>
      </c>
      <c r="M389" s="98">
        <v>6.7893392545954084E-2</v>
      </c>
      <c r="N389" s="98">
        <v>8.8322722516268368E-2</v>
      </c>
      <c r="O389" s="98">
        <v>0.16851143211928873</v>
      </c>
      <c r="P389" s="98">
        <v>0.17364709815347892</v>
      </c>
      <c r="Q389" s="98">
        <v>0.26795876326432505</v>
      </c>
      <c r="R389" s="98">
        <v>0.29800196883295388</v>
      </c>
      <c r="S389" s="98">
        <v>0.33886240002543827</v>
      </c>
      <c r="T389" s="98">
        <v>0.59492678465521587</v>
      </c>
      <c r="U389" s="98">
        <v>0.70749205179103858</v>
      </c>
      <c r="V389" s="98">
        <v>0.38336146250879977</v>
      </c>
      <c r="W389" s="98">
        <v>0.31340937977746214</v>
      </c>
      <c r="X389" s="98">
        <v>0.11853014585100588</v>
      </c>
      <c r="Y389" s="98">
        <v>0.18501319550457002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2.0344736016726395</v>
      </c>
      <c r="D390" s="122">
        <v>3.1421617221006035</v>
      </c>
      <c r="E390" s="122">
        <v>3.3626678272130079</v>
      </c>
      <c r="F390" s="122">
        <v>3.9706714637684186</v>
      </c>
      <c r="G390" s="122">
        <v>4.4460539212069827</v>
      </c>
      <c r="H390" s="122">
        <v>4.201990078186955</v>
      </c>
      <c r="I390" s="122">
        <v>4.6975583833216703</v>
      </c>
      <c r="J390" s="122">
        <v>4.5327846818128785</v>
      </c>
      <c r="K390" s="122">
        <v>3.542318030850673</v>
      </c>
      <c r="L390" s="122">
        <v>2.6960184801604665</v>
      </c>
      <c r="M390" s="122">
        <v>4.1429035126555487</v>
      </c>
      <c r="N390" s="122">
        <v>4.4360023744090551</v>
      </c>
      <c r="O390" s="122">
        <v>5.435452256421458</v>
      </c>
      <c r="P390" s="122">
        <v>6.7919187543637243</v>
      </c>
      <c r="Q390" s="122">
        <v>3.9399063404988537</v>
      </c>
      <c r="R390" s="122">
        <v>3.7127802894670796</v>
      </c>
      <c r="S390" s="122">
        <v>3.9076909501389707</v>
      </c>
      <c r="T390" s="122">
        <v>6.3599102332293267</v>
      </c>
      <c r="U390" s="122">
        <v>8.2404364761130626</v>
      </c>
      <c r="V390" s="122">
        <v>5.0280381573227739</v>
      </c>
      <c r="W390" s="122">
        <v>5.8440623619763485</v>
      </c>
      <c r="X390" s="122">
        <v>2.7644961680119309</v>
      </c>
      <c r="Y390" s="122">
        <v>6.279565174237673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4.4079715408022059E-2</v>
      </c>
      <c r="D391" s="98">
        <v>0.15032217639922732</v>
      </c>
      <c r="E391" s="98">
        <v>0.2013436095830243</v>
      </c>
      <c r="F391" s="98">
        <v>0.26290264772367161</v>
      </c>
      <c r="G391" s="98">
        <v>0.31500407080787418</v>
      </c>
      <c r="H391" s="98">
        <v>0.26396810794693837</v>
      </c>
      <c r="I391" s="98">
        <v>0.54246550286696082</v>
      </c>
      <c r="J391" s="98">
        <v>0.72636992880028617</v>
      </c>
      <c r="K391" s="98">
        <v>0.38805123668848618</v>
      </c>
      <c r="L391" s="98">
        <v>0.2490594062658408</v>
      </c>
      <c r="M391" s="98">
        <v>0.4966634675006793</v>
      </c>
      <c r="N391" s="98">
        <v>0.64217317523605311</v>
      </c>
      <c r="O391" s="98">
        <v>0.76527545582033885</v>
      </c>
      <c r="P391" s="98">
        <v>1.0388189825165177</v>
      </c>
      <c r="Q391" s="98">
        <v>0.51692318427902129</v>
      </c>
      <c r="R391" s="98">
        <v>0.89954497384266552</v>
      </c>
      <c r="S391" s="98">
        <v>1.031428214514059</v>
      </c>
      <c r="T391" s="98">
        <v>1.3798433846691749</v>
      </c>
      <c r="U391" s="98">
        <v>1.4527955536776258</v>
      </c>
      <c r="V391" s="98">
        <v>1.0721906116977808</v>
      </c>
      <c r="W391" s="98">
        <v>1.9115487202580266</v>
      </c>
      <c r="X391" s="98">
        <v>1.1817539480995669</v>
      </c>
      <c r="Y391" s="98">
        <v>2.2599999365990646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3.181679270332735E-4</v>
      </c>
      <c r="F392" s="98">
        <v>1.0414931273314542E-4</v>
      </c>
      <c r="G392" s="98">
        <v>1.1067111067337911E-4</v>
      </c>
      <c r="H392" s="98">
        <v>1.0607127998765088E-4</v>
      </c>
      <c r="I392" s="98">
        <v>5.3563615570866702E-4</v>
      </c>
      <c r="J392" s="98">
        <v>5.2982783437582057E-4</v>
      </c>
      <c r="K392" s="98">
        <v>6.1832153422207718E-4</v>
      </c>
      <c r="L392" s="98">
        <v>3.8476865001353991E-4</v>
      </c>
      <c r="M392" s="98">
        <v>8.4087999720367933E-4</v>
      </c>
      <c r="N392" s="98">
        <v>7.2165126807498248E-4</v>
      </c>
      <c r="O392" s="98">
        <v>6.8938779215724309E-4</v>
      </c>
      <c r="P392" s="98">
        <v>2.2195734200153869E-3</v>
      </c>
      <c r="Q392" s="98">
        <v>0</v>
      </c>
      <c r="R392" s="98">
        <v>1.2384090940183382E-3</v>
      </c>
      <c r="S392" s="98">
        <v>1.348185320558336E-3</v>
      </c>
      <c r="T392" s="98">
        <v>2.1951397487028883E-3</v>
      </c>
      <c r="U392" s="98">
        <v>1.8350338165716901E-3</v>
      </c>
      <c r="V392" s="98">
        <v>6.9478561568613278E-4</v>
      </c>
      <c r="W392" s="98">
        <v>4.2233702812321371E-3</v>
      </c>
      <c r="X392" s="98">
        <v>2.3646002192609671E-3</v>
      </c>
      <c r="Y392" s="98">
        <v>6.7664384481997235E-3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1.5536837452925393E-4</v>
      </c>
      <c r="F393" s="101">
        <v>5.1221833818880698E-5</v>
      </c>
      <c r="G393" s="101">
        <v>5.2593192792010495E-5</v>
      </c>
      <c r="H393" s="101">
        <v>5.2690955651351272E-5</v>
      </c>
      <c r="I393" s="101">
        <v>2.6201844784853309E-4</v>
      </c>
      <c r="J393" s="101">
        <v>2.5435223177259976E-4</v>
      </c>
      <c r="K393" s="101">
        <v>3.0164677964960928E-4</v>
      </c>
      <c r="L393" s="101">
        <v>1.8343624199580296E-4</v>
      </c>
      <c r="M393" s="101">
        <v>3.5891892455300252E-4</v>
      </c>
      <c r="N393" s="101">
        <v>2.9978883793193412E-4</v>
      </c>
      <c r="O393" s="101">
        <v>2.7919703420889111E-4</v>
      </c>
      <c r="P393" s="101">
        <v>9.6029514535340304E-4</v>
      </c>
      <c r="Q393" s="101">
        <v>0</v>
      </c>
      <c r="R393" s="101">
        <v>4.876100175362637E-4</v>
      </c>
      <c r="S393" s="101">
        <v>5.485426180871604E-4</v>
      </c>
      <c r="T393" s="101">
        <v>9.1475183022304721E-4</v>
      </c>
      <c r="U393" s="101">
        <v>7.6323433661040492E-4</v>
      </c>
      <c r="V393" s="101">
        <v>3.06346822884126E-4</v>
      </c>
      <c r="W393" s="101">
        <v>1.6639188790136242E-3</v>
      </c>
      <c r="X393" s="101">
        <v>9.9715350772199116E-4</v>
      </c>
      <c r="Y393" s="101">
        <v>2.5170509957366609E-3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1.6279955250401957E-4</v>
      </c>
      <c r="F394" s="104">
        <v>5.2927478914264714E-5</v>
      </c>
      <c r="G394" s="104">
        <v>5.8077917881368608E-5</v>
      </c>
      <c r="H394" s="104">
        <v>5.3380324336299612E-5</v>
      </c>
      <c r="I394" s="104">
        <v>2.7361770786013388E-4</v>
      </c>
      <c r="J394" s="104">
        <v>2.7547560260322081E-4</v>
      </c>
      <c r="K394" s="104">
        <v>3.1667475457246796E-4</v>
      </c>
      <c r="L394" s="104">
        <v>2.0133240801773692E-4</v>
      </c>
      <c r="M394" s="104">
        <v>4.8196107265067675E-4</v>
      </c>
      <c r="N394" s="104">
        <v>4.2186243014304836E-4</v>
      </c>
      <c r="O394" s="104">
        <v>4.1019075794835203E-4</v>
      </c>
      <c r="P394" s="104">
        <v>1.2592782746619841E-3</v>
      </c>
      <c r="Q394" s="104">
        <v>0</v>
      </c>
      <c r="R394" s="104">
        <v>7.5079907648207449E-4</v>
      </c>
      <c r="S394" s="104">
        <v>7.9964270247117567E-4</v>
      </c>
      <c r="T394" s="104">
        <v>1.280387918479841E-3</v>
      </c>
      <c r="U394" s="104">
        <v>1.0717994799612851E-3</v>
      </c>
      <c r="V394" s="104">
        <v>3.8843879280200673E-4</v>
      </c>
      <c r="W394" s="104">
        <v>2.5594514022185127E-3</v>
      </c>
      <c r="X394" s="104">
        <v>1.367446711538976E-3</v>
      </c>
      <c r="Y394" s="104">
        <v>4.249387452463063E-3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0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1.9903938862646173</v>
      </c>
      <c r="D399" s="101">
        <v>2.9918395457013762</v>
      </c>
      <c r="E399" s="101">
        <v>2.8010954393333058</v>
      </c>
      <c r="F399" s="101">
        <v>3.6529999715627111</v>
      </c>
      <c r="G399" s="101">
        <v>4.0619690281773417</v>
      </c>
      <c r="H399" s="101">
        <v>3.8108391614588295</v>
      </c>
      <c r="I399" s="101">
        <v>3.861098814660247</v>
      </c>
      <c r="J399" s="101">
        <v>3.492210315115682</v>
      </c>
      <c r="K399" s="101">
        <v>2.7779995419928012</v>
      </c>
      <c r="L399" s="101">
        <v>2.0939923265342237</v>
      </c>
      <c r="M399" s="101">
        <v>3.1439990206915969</v>
      </c>
      <c r="N399" s="101">
        <v>3.41218671840288</v>
      </c>
      <c r="O399" s="101">
        <v>4.2321657982632601</v>
      </c>
      <c r="P399" s="101">
        <v>5.0191514954974954</v>
      </c>
      <c r="Q399" s="101">
        <v>3.071928858146642</v>
      </c>
      <c r="R399" s="101">
        <v>2.478284641462662</v>
      </c>
      <c r="S399" s="101">
        <v>2.5036982857926895</v>
      </c>
      <c r="T399" s="101">
        <v>4.2775521012419393</v>
      </c>
      <c r="U399" s="101">
        <v>6.0244744618725115</v>
      </c>
      <c r="V399" s="101">
        <v>3.5371159948232007</v>
      </c>
      <c r="W399" s="101">
        <v>3.4472032474691785</v>
      </c>
      <c r="X399" s="101">
        <v>1.2188291225195329</v>
      </c>
      <c r="Y399" s="101">
        <v>3.3417591756858203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0</v>
      </c>
      <c r="D400" s="104">
        <v>0</v>
      </c>
      <c r="E400" s="104">
        <v>0.35991061036964422</v>
      </c>
      <c r="F400" s="104">
        <v>5.4664695169302627E-2</v>
      </c>
      <c r="G400" s="104">
        <v>6.8970151111093447E-2</v>
      </c>
      <c r="H400" s="104">
        <v>0.12707673750119966</v>
      </c>
      <c r="I400" s="104">
        <v>0.29345842963875435</v>
      </c>
      <c r="J400" s="104">
        <v>0.31367461006253472</v>
      </c>
      <c r="K400" s="104">
        <v>0.37564893063516352</v>
      </c>
      <c r="L400" s="104">
        <v>0.35258197871038838</v>
      </c>
      <c r="M400" s="104">
        <v>0.50140014446606829</v>
      </c>
      <c r="N400" s="104">
        <v>0.38092082950204681</v>
      </c>
      <c r="O400" s="104">
        <v>0.43732161454570184</v>
      </c>
      <c r="P400" s="104">
        <v>0.73172870292969483</v>
      </c>
      <c r="Q400" s="104">
        <v>0.3510542980731905</v>
      </c>
      <c r="R400" s="104">
        <v>0.33371226506773366</v>
      </c>
      <c r="S400" s="104">
        <v>0.37121626451166356</v>
      </c>
      <c r="T400" s="104">
        <v>0.70031960756950973</v>
      </c>
      <c r="U400" s="104">
        <v>0.76133142674635479</v>
      </c>
      <c r="V400" s="104">
        <v>0.41803676518610677</v>
      </c>
      <c r="W400" s="104">
        <v>0.48108702396791059</v>
      </c>
      <c r="X400" s="104">
        <v>0.36154849717357002</v>
      </c>
      <c r="Y400" s="104">
        <v>0.67103962350458857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0</v>
      </c>
      <c r="D401" s="98">
        <v>0</v>
      </c>
      <c r="E401" s="98">
        <v>0.17575471370082088</v>
      </c>
      <c r="F401" s="98">
        <v>2.6886069365436048E-2</v>
      </c>
      <c r="G401" s="98">
        <v>3.277405839910516E-2</v>
      </c>
      <c r="H401" s="98">
        <v>6.313526285961317E-2</v>
      </c>
      <c r="I401" s="98">
        <v>0.14354260031156579</v>
      </c>
      <c r="J401" s="98">
        <v>0.1505622312730924</v>
      </c>
      <c r="K401" s="98">
        <v>0.18325548142500134</v>
      </c>
      <c r="L401" s="98">
        <v>0.16814405864736032</v>
      </c>
      <c r="M401" s="98">
        <v>0.21407670271895091</v>
      </c>
      <c r="N401" s="98">
        <v>0.15827328013799608</v>
      </c>
      <c r="O401" s="98">
        <v>0.17711163268510069</v>
      </c>
      <c r="P401" s="98">
        <v>0.31650098131560628</v>
      </c>
      <c r="Q401" s="98">
        <v>0.14236055764294411</v>
      </c>
      <c r="R401" s="98">
        <v>0.1313783456783344</v>
      </c>
      <c r="S401" s="98">
        <v>0.15100171873817037</v>
      </c>
      <c r="T401" s="98">
        <v>0.29179225194842229</v>
      </c>
      <c r="U401" s="98">
        <v>0.31668882378814034</v>
      </c>
      <c r="V401" s="98">
        <v>0.1844256266818142</v>
      </c>
      <c r="W401" s="98">
        <v>0.18934171982250209</v>
      </c>
      <c r="X401" s="98">
        <v>0.15260859769113175</v>
      </c>
      <c r="Y401" s="98">
        <v>0.24904431169631475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0</v>
      </c>
      <c r="D402" s="98">
        <v>0</v>
      </c>
      <c r="E402" s="98">
        <v>0.18415589666882337</v>
      </c>
      <c r="F402" s="98">
        <v>2.7778625803866579E-2</v>
      </c>
      <c r="G402" s="98">
        <v>3.6196092711988294E-2</v>
      </c>
      <c r="H402" s="98">
        <v>6.394147464158649E-2</v>
      </c>
      <c r="I402" s="98">
        <v>0.14991582932718855</v>
      </c>
      <c r="J402" s="98">
        <v>0.16311237878944229</v>
      </c>
      <c r="K402" s="98">
        <v>0.19239344921016219</v>
      </c>
      <c r="L402" s="98">
        <v>0.18443792006302806</v>
      </c>
      <c r="M402" s="98">
        <v>0.28732344174711744</v>
      </c>
      <c r="N402" s="98">
        <v>0.22264754936405073</v>
      </c>
      <c r="O402" s="98">
        <v>0.26020998186060118</v>
      </c>
      <c r="P402" s="98">
        <v>0.41522772161408861</v>
      </c>
      <c r="Q402" s="98">
        <v>0.20869374043024638</v>
      </c>
      <c r="R402" s="98">
        <v>0.20233391938939924</v>
      </c>
      <c r="S402" s="98">
        <v>0.2202145457734932</v>
      </c>
      <c r="T402" s="98">
        <v>0.40852735562108744</v>
      </c>
      <c r="U402" s="98">
        <v>0.44464260295821445</v>
      </c>
      <c r="V402" s="98">
        <v>0.2336111385042926</v>
      </c>
      <c r="W402" s="98">
        <v>0.2917453041454085</v>
      </c>
      <c r="X402" s="98">
        <v>0.20893989948243827</v>
      </c>
      <c r="Y402" s="98">
        <v>0.42199531180827377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0.98561278936142049</v>
      </c>
      <c r="D403" s="122">
        <v>1.5085477962239295</v>
      </c>
      <c r="E403" s="122">
        <v>1.6217726515727775</v>
      </c>
      <c r="F403" s="122">
        <v>1.9306499712539611</v>
      </c>
      <c r="G403" s="122">
        <v>2.1693133945320984</v>
      </c>
      <c r="H403" s="122">
        <v>2.1286968311823036</v>
      </c>
      <c r="I403" s="122">
        <v>2.2392791446329134</v>
      </c>
      <c r="J403" s="122">
        <v>2.3363471776390807</v>
      </c>
      <c r="K403" s="122">
        <v>1.9471183664005847</v>
      </c>
      <c r="L403" s="122">
        <v>1.5624023754617307</v>
      </c>
      <c r="M403" s="122">
        <v>2.3480340105154234</v>
      </c>
      <c r="N403" s="122">
        <v>2.7477620245509216</v>
      </c>
      <c r="O403" s="122">
        <v>3.4441628349596654</v>
      </c>
      <c r="P403" s="122">
        <v>3.6579849110994718</v>
      </c>
      <c r="Q403" s="122">
        <v>2.2508082577686723</v>
      </c>
      <c r="R403" s="122">
        <v>2.0859146997693339</v>
      </c>
      <c r="S403" s="122">
        <v>2.051225644211617</v>
      </c>
      <c r="T403" s="122">
        <v>3.2129732403462428</v>
      </c>
      <c r="U403" s="122">
        <v>4.1042148520401227</v>
      </c>
      <c r="V403" s="122">
        <v>2.5690138159062981</v>
      </c>
      <c r="W403" s="122">
        <v>3.7624307410515825</v>
      </c>
      <c r="X403" s="122">
        <v>1.6268672873358165</v>
      </c>
      <c r="Y403" s="122">
        <v>4.199410015112675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1.1802553697542597E-2</v>
      </c>
      <c r="D404" s="98">
        <v>3.2147387188370402E-2</v>
      </c>
      <c r="E404" s="98">
        <v>3.8377636133177996E-2</v>
      </c>
      <c r="F404" s="98">
        <v>4.8833128651598605E-2</v>
      </c>
      <c r="G404" s="98">
        <v>5.8582556678808594E-2</v>
      </c>
      <c r="H404" s="98">
        <v>5.7049986484670578E-2</v>
      </c>
      <c r="I404" s="98">
        <v>5.134787082438419E-2</v>
      </c>
      <c r="J404" s="98">
        <v>0.10182284308531421</v>
      </c>
      <c r="K404" s="98">
        <v>7.0132311710916009E-2</v>
      </c>
      <c r="L404" s="98">
        <v>4.3497552274299592E-2</v>
      </c>
      <c r="M404" s="98">
        <v>7.0794947271648354E-2</v>
      </c>
      <c r="N404" s="98">
        <v>8.0497039029056527E-2</v>
      </c>
      <c r="O404" s="98">
        <v>0.10602405301962048</v>
      </c>
      <c r="P404" s="98">
        <v>0.22831834448872063</v>
      </c>
      <c r="Q404" s="98">
        <v>6.1121232559547142E-2</v>
      </c>
      <c r="R404" s="98">
        <v>9.8842349673429822E-2</v>
      </c>
      <c r="S404" s="98">
        <v>7.302641470765156E-2</v>
      </c>
      <c r="T404" s="98">
        <v>9.1586993895595686E-2</v>
      </c>
      <c r="U404" s="98">
        <v>9.8515903865478677E-2</v>
      </c>
      <c r="V404" s="98">
        <v>5.0902752325715325E-2</v>
      </c>
      <c r="W404" s="98">
        <v>2.9549843448897401E-2</v>
      </c>
      <c r="X404" s="98">
        <v>3.3335631127898767E-3</v>
      </c>
      <c r="Y404" s="98">
        <v>2.3966406541789085E-2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7.5363880798206009E-2</v>
      </c>
      <c r="D405" s="98">
        <v>4.3979698641447802E-2</v>
      </c>
      <c r="E405" s="98">
        <v>4.057784284773043E-2</v>
      </c>
      <c r="F405" s="98">
        <v>7.0393670975341133E-2</v>
      </c>
      <c r="G405" s="98">
        <v>2.6380102049626996E-2</v>
      </c>
      <c r="H405" s="98">
        <v>7.0130997306168827E-2</v>
      </c>
      <c r="I405" s="98">
        <v>1.8620930062711745E-3</v>
      </c>
      <c r="J405" s="98">
        <v>3.0071474691353555E-2</v>
      </c>
      <c r="K405" s="98">
        <v>1.6900879686456916E-2</v>
      </c>
      <c r="L405" s="98">
        <v>3.4500075153314769E-2</v>
      </c>
      <c r="M405" s="98">
        <v>0.16153259544922241</v>
      </c>
      <c r="N405" s="98">
        <v>0.21202284326414272</v>
      </c>
      <c r="O405" s="98">
        <v>0.11722262577732612</v>
      </c>
      <c r="P405" s="98">
        <v>0.21569517237776881</v>
      </c>
      <c r="Q405" s="98">
        <v>2.9614339249107741E-2</v>
      </c>
      <c r="R405" s="98">
        <v>1.9269037153830954E-3</v>
      </c>
      <c r="S405" s="98">
        <v>4.2435293067026016E-2</v>
      </c>
      <c r="T405" s="98">
        <v>0.13855451397410201</v>
      </c>
      <c r="U405" s="98">
        <v>0.16963701908479506</v>
      </c>
      <c r="V405" s="98">
        <v>9.3469334246766858E-2</v>
      </c>
      <c r="W405" s="98">
        <v>5.0935917103387468E-3</v>
      </c>
      <c r="X405" s="98">
        <v>2.8255283035441337E-3</v>
      </c>
      <c r="Y405" s="98">
        <v>6.8745010018791356E-3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0.89844635486567193</v>
      </c>
      <c r="D406" s="33">
        <v>1.4324207103941113</v>
      </c>
      <c r="E406" s="33">
        <v>1.5428171725918691</v>
      </c>
      <c r="F406" s="33">
        <v>1.8114231716270213</v>
      </c>
      <c r="G406" s="33">
        <v>2.0843507358036626</v>
      </c>
      <c r="H406" s="33">
        <v>2.001515847391464</v>
      </c>
      <c r="I406" s="33">
        <v>2.1860691808022579</v>
      </c>
      <c r="J406" s="33">
        <v>2.2044528598624131</v>
      </c>
      <c r="K406" s="33">
        <v>1.8600851750032117</v>
      </c>
      <c r="L406" s="33">
        <v>1.4844047480341163</v>
      </c>
      <c r="M406" s="33">
        <v>2.1157064677945527</v>
      </c>
      <c r="N406" s="33">
        <v>2.4552421422577222</v>
      </c>
      <c r="O406" s="33">
        <v>3.2209161561627186</v>
      </c>
      <c r="P406" s="33">
        <v>3.2139713942329822</v>
      </c>
      <c r="Q406" s="33">
        <v>2.1600726859600172</v>
      </c>
      <c r="R406" s="33">
        <v>1.9851454463805212</v>
      </c>
      <c r="S406" s="33">
        <v>1.9357639364369397</v>
      </c>
      <c r="T406" s="33">
        <v>2.9828317324765452</v>
      </c>
      <c r="U406" s="33">
        <v>3.836061929089849</v>
      </c>
      <c r="V406" s="33">
        <v>2.4246417293338158</v>
      </c>
      <c r="W406" s="33">
        <v>3.7277873058923463</v>
      </c>
      <c r="X406" s="33">
        <v>1.6207081959194825</v>
      </c>
      <c r="Y406" s="33">
        <v>4.1685691075690068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0.54080609641322053</v>
      </c>
      <c r="D408" s="119">
        <f t="shared" si="164"/>
        <v>0.55028635407411119</v>
      </c>
      <c r="E408" s="119">
        <f t="shared" si="164"/>
        <v>0.56165620648795989</v>
      </c>
      <c r="F408" s="119">
        <f t="shared" si="164"/>
        <v>0.56998248608120083</v>
      </c>
      <c r="G408" s="119">
        <f t="shared" si="164"/>
        <v>0.58024621514614427</v>
      </c>
      <c r="H408" s="119">
        <f t="shared" si="164"/>
        <v>0.59046545513412507</v>
      </c>
      <c r="I408" s="119">
        <f t="shared" si="164"/>
        <v>0.60006792311795543</v>
      </c>
      <c r="J408" s="119">
        <f t="shared" si="164"/>
        <v>0.60960398107188429</v>
      </c>
      <c r="K408" s="119">
        <f t="shared" si="164"/>
        <v>0.6196730697152486</v>
      </c>
      <c r="L408" s="119">
        <f t="shared" si="164"/>
        <v>0.6297988349344027</v>
      </c>
      <c r="M408" s="119">
        <f t="shared" si="164"/>
        <v>0.6377919017241348</v>
      </c>
      <c r="N408" s="119">
        <f t="shared" si="164"/>
        <v>0.64614719821996447</v>
      </c>
      <c r="O408" s="119">
        <f t="shared" si="164"/>
        <v>0.65475348534925804</v>
      </c>
      <c r="P408" s="119">
        <f t="shared" si="164"/>
        <v>0.66125791026442138</v>
      </c>
      <c r="Q408" s="119">
        <f t="shared" si="164"/>
        <v>0.67330334814956638</v>
      </c>
      <c r="R408" s="119">
        <f t="shared" ref="R408:V408" si="165">IF(R384=0,"",R384/R360)</f>
        <v>0.68604140334236607</v>
      </c>
      <c r="S408" s="119">
        <f t="shared" si="165"/>
        <v>0.69990224004360813</v>
      </c>
      <c r="T408" s="119">
        <f t="shared" si="165"/>
        <v>0.71317429266275001</v>
      </c>
      <c r="U408" s="119">
        <f t="shared" si="165"/>
        <v>0.72413224913659968</v>
      </c>
      <c r="V408" s="119">
        <f t="shared" si="165"/>
        <v>0.73524243410710066</v>
      </c>
      <c r="W408" s="119">
        <f t="shared" ref="W408:Y408" si="166">IF(W384=0,"",W384/W360)</f>
        <v>0.74488700288171483</v>
      </c>
      <c r="X408" s="119">
        <f t="shared" si="166"/>
        <v>0.7555526528159312</v>
      </c>
      <c r="Y408" s="119">
        <f t="shared" si="166"/>
        <v>0.7695862414351502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0.52410015394297038</v>
      </c>
      <c r="D409" s="124">
        <f t="shared" si="167"/>
        <v>0.53441522927665475</v>
      </c>
      <c r="E409" s="124">
        <f t="shared" si="167"/>
        <v>0.54487649899100898</v>
      </c>
      <c r="F409" s="124">
        <f t="shared" si="167"/>
        <v>0.55540186298997751</v>
      </c>
      <c r="G409" s="124">
        <f t="shared" si="167"/>
        <v>0.56601087193884481</v>
      </c>
      <c r="H409" s="124">
        <f t="shared" si="167"/>
        <v>0.57670793071185245</v>
      </c>
      <c r="I409" s="124">
        <f t="shared" si="167"/>
        <v>0.58738781224020642</v>
      </c>
      <c r="J409" s="124">
        <f t="shared" si="167"/>
        <v>0.59813785155535948</v>
      </c>
      <c r="K409" s="124">
        <f t="shared" si="167"/>
        <v>0.60886432832540616</v>
      </c>
      <c r="L409" s="124">
        <f t="shared" si="167"/>
        <v>0.61955839400887225</v>
      </c>
      <c r="M409" s="124">
        <f t="shared" si="167"/>
        <v>0.62925599372155039</v>
      </c>
      <c r="N409" s="124">
        <f t="shared" si="167"/>
        <v>0.63776083085776381</v>
      </c>
      <c r="O409" s="124">
        <f t="shared" si="167"/>
        <v>0.64469290788628908</v>
      </c>
      <c r="P409" s="124">
        <f t="shared" si="167"/>
        <v>0.65060480553819544</v>
      </c>
      <c r="Q409" s="124">
        <f t="shared" si="167"/>
        <v>0.65775824234574598</v>
      </c>
      <c r="R409" s="124">
        <f t="shared" ref="R409:V409" si="168">IF(R385=0,"",R385/R361)</f>
        <v>0.66845696904530671</v>
      </c>
      <c r="S409" s="124">
        <f t="shared" si="168"/>
        <v>0.68048752865800011</v>
      </c>
      <c r="T409" s="124">
        <f t="shared" si="168"/>
        <v>0.69260311598825319</v>
      </c>
      <c r="U409" s="124">
        <f t="shared" si="168"/>
        <v>0.70381263951086803</v>
      </c>
      <c r="V409" s="124">
        <f t="shared" si="168"/>
        <v>0.71321389585917672</v>
      </c>
      <c r="W409" s="124">
        <f t="shared" ref="W409:Y409" si="169">IF(W385=0,"",W385/W361)</f>
        <v>0.72075214409118538</v>
      </c>
      <c r="X409" s="124">
        <f t="shared" si="169"/>
        <v>0.72762780134745397</v>
      </c>
      <c r="Y409" s="124">
        <f t="shared" si="169"/>
        <v>0.73410866848426259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0.52197280894823461</v>
      </c>
      <c r="D410" s="111">
        <f t="shared" si="170"/>
        <v>0.53236339631957608</v>
      </c>
      <c r="E410" s="111">
        <f t="shared" si="170"/>
        <v>0.54285290086162141</v>
      </c>
      <c r="F410" s="111">
        <f t="shared" si="170"/>
        <v>0.55343106331564662</v>
      </c>
      <c r="G410" s="111">
        <f t="shared" si="170"/>
        <v>0.56408744671583577</v>
      </c>
      <c r="H410" s="111">
        <f t="shared" si="170"/>
        <v>0.57480975998407868</v>
      </c>
      <c r="I410" s="111">
        <f t="shared" si="170"/>
        <v>0.58558178981892983</v>
      </c>
      <c r="J410" s="111">
        <f t="shared" si="170"/>
        <v>0.59636851337144769</v>
      </c>
      <c r="K410" s="111">
        <f t="shared" si="170"/>
        <v>0.60712362005964504</v>
      </c>
      <c r="L410" s="111">
        <f t="shared" si="170"/>
        <v>0.61780600675809738</v>
      </c>
      <c r="M410" s="111">
        <f t="shared" si="170"/>
        <v>0.62761865762409352</v>
      </c>
      <c r="N410" s="111">
        <f t="shared" si="170"/>
        <v>0.63612546089515865</v>
      </c>
      <c r="O410" s="111">
        <f t="shared" si="170"/>
        <v>0.64307453818846083</v>
      </c>
      <c r="P410" s="111">
        <f t="shared" si="170"/>
        <v>0.64906788879447364</v>
      </c>
      <c r="Q410" s="111">
        <f t="shared" si="170"/>
        <v>0.65621907661040368</v>
      </c>
      <c r="R410" s="111">
        <f t="shared" ref="R410:V410" si="171">IF(R386=0,"",R386/R362)</f>
        <v>0.66693063111793227</v>
      </c>
      <c r="S410" s="111">
        <f t="shared" si="171"/>
        <v>0.67898635776100225</v>
      </c>
      <c r="T410" s="111">
        <f t="shared" si="171"/>
        <v>0.69114673356646328</v>
      </c>
      <c r="U410" s="111">
        <f t="shared" si="171"/>
        <v>0.7023798681007678</v>
      </c>
      <c r="V410" s="111">
        <f t="shared" si="171"/>
        <v>0.71180247269661046</v>
      </c>
      <c r="W410" s="111">
        <f t="shared" ref="W410:Y410" si="172">IF(W386=0,"",W386/W362)</f>
        <v>0.71937189727424855</v>
      </c>
      <c r="X410" s="111">
        <f t="shared" si="172"/>
        <v>0.72628966286326435</v>
      </c>
      <c r="Y410" s="111">
        <f t="shared" si="172"/>
        <v>0.7328089893666091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 t="str">
        <f t="shared" si="176"/>
        <v/>
      </c>
      <c r="E412" s="124">
        <f t="shared" si="176"/>
        <v>2.4005306581370869</v>
      </c>
      <c r="F412" s="124">
        <f t="shared" si="176"/>
        <v>2.4934496418555927</v>
      </c>
      <c r="G412" s="124">
        <f t="shared" si="176"/>
        <v>2.5876472736324052</v>
      </c>
      <c r="H412" s="124">
        <f t="shared" si="176"/>
        <v>2.6830389518243107</v>
      </c>
      <c r="I412" s="124">
        <f t="shared" si="176"/>
        <v>2.7797375164052291</v>
      </c>
      <c r="J412" s="124">
        <f t="shared" si="176"/>
        <v>2.878248707654639</v>
      </c>
      <c r="K412" s="124">
        <f t="shared" si="176"/>
        <v>2.978973114042418</v>
      </c>
      <c r="L412" s="124">
        <f t="shared" si="176"/>
        <v>3.0819638579110533</v>
      </c>
      <c r="M412" s="124">
        <f t="shared" si="176"/>
        <v>3.1999836589526733</v>
      </c>
      <c r="N412" s="124">
        <f t="shared" si="176"/>
        <v>3.336821182705954</v>
      </c>
      <c r="O412" s="124">
        <f t="shared" si="176"/>
        <v>3.4922323245626328</v>
      </c>
      <c r="P412" s="124">
        <f t="shared" si="176"/>
        <v>3.6510924717043665</v>
      </c>
      <c r="Q412" s="124">
        <f t="shared" si="176"/>
        <v>3.7730151989604694</v>
      </c>
      <c r="R412" s="124">
        <f t="shared" ref="R412:V412" si="177">IF(R388=0,"",R388/R364)</f>
        <v>3.7994331861574357</v>
      </c>
      <c r="S412" s="124">
        <f t="shared" si="177"/>
        <v>3.8023685180682101</v>
      </c>
      <c r="T412" s="124">
        <f t="shared" si="177"/>
        <v>3.8056299979690702</v>
      </c>
      <c r="U412" s="124">
        <f t="shared" si="177"/>
        <v>3.8092538645255822</v>
      </c>
      <c r="V412" s="124">
        <f t="shared" si="177"/>
        <v>3.8196091954209539</v>
      </c>
      <c r="W412" s="124">
        <f t="shared" ref="W412:Y412" si="178">IF(W388=0,"",W388/W364)</f>
        <v>3.8535973994560289</v>
      </c>
      <c r="X412" s="124">
        <f t="shared" si="178"/>
        <v>3.8954798419414041</v>
      </c>
      <c r="Y412" s="124">
        <f t="shared" si="178"/>
        <v>3.9426887994866826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 t="str">
        <f t="shared" si="179"/>
        <v/>
      </c>
      <c r="E413" s="111">
        <f t="shared" si="179"/>
        <v>2.4005306581370869</v>
      </c>
      <c r="F413" s="111">
        <f t="shared" si="179"/>
        <v>2.4934496418555927</v>
      </c>
      <c r="G413" s="111">
        <f t="shared" si="179"/>
        <v>2.5876472736324052</v>
      </c>
      <c r="H413" s="111">
        <f t="shared" si="179"/>
        <v>2.6830389518243107</v>
      </c>
      <c r="I413" s="111">
        <f t="shared" si="179"/>
        <v>2.7797375164052291</v>
      </c>
      <c r="J413" s="111">
        <f t="shared" si="179"/>
        <v>2.878248707654639</v>
      </c>
      <c r="K413" s="111">
        <f t="shared" si="179"/>
        <v>2.978973114042418</v>
      </c>
      <c r="L413" s="111">
        <f t="shared" si="179"/>
        <v>3.0819638579110533</v>
      </c>
      <c r="M413" s="111">
        <f t="shared" si="179"/>
        <v>3.1999836589526733</v>
      </c>
      <c r="N413" s="111">
        <f t="shared" si="179"/>
        <v>3.336821182705954</v>
      </c>
      <c r="O413" s="111">
        <f t="shared" si="179"/>
        <v>3.4922323245626328</v>
      </c>
      <c r="P413" s="111">
        <f t="shared" si="179"/>
        <v>3.6510924717043665</v>
      </c>
      <c r="Q413" s="111">
        <f t="shared" si="179"/>
        <v>3.7730151989604694</v>
      </c>
      <c r="R413" s="111">
        <f t="shared" ref="R413:V413" si="180">IF(R389=0,"",R389/R365)</f>
        <v>3.7994331861574357</v>
      </c>
      <c r="S413" s="111">
        <f t="shared" si="180"/>
        <v>3.8023685180682101</v>
      </c>
      <c r="T413" s="111">
        <f t="shared" si="180"/>
        <v>3.8056299979690702</v>
      </c>
      <c r="U413" s="111">
        <f t="shared" si="180"/>
        <v>3.8092538645255822</v>
      </c>
      <c r="V413" s="111">
        <f t="shared" si="180"/>
        <v>3.8196091954209539</v>
      </c>
      <c r="W413" s="111">
        <f t="shared" ref="W413:Y413" si="181">IF(W389=0,"",W389/W365)</f>
        <v>3.8535973994560289</v>
      </c>
      <c r="X413" s="111">
        <f t="shared" si="181"/>
        <v>3.8954798419414041</v>
      </c>
      <c r="Y413" s="111">
        <f t="shared" si="181"/>
        <v>3.9426887994866826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0.60519619019912008</v>
      </c>
      <c r="D414" s="124">
        <f t="shared" si="182"/>
        <v>0.60539482978665349</v>
      </c>
      <c r="E414" s="124">
        <f t="shared" si="182"/>
        <v>0.62027648110194844</v>
      </c>
      <c r="F414" s="124">
        <f t="shared" si="182"/>
        <v>0.6109068329022711</v>
      </c>
      <c r="G414" s="124">
        <f t="shared" si="182"/>
        <v>0.61364543416223172</v>
      </c>
      <c r="H414" s="124">
        <f t="shared" si="182"/>
        <v>0.6180993739538222</v>
      </c>
      <c r="I414" s="124">
        <f t="shared" si="182"/>
        <v>0.62502468377055054</v>
      </c>
      <c r="J414" s="124">
        <f t="shared" si="182"/>
        <v>0.63019667691889303</v>
      </c>
      <c r="K414" s="124">
        <f t="shared" si="182"/>
        <v>0.63768546288041439</v>
      </c>
      <c r="L414" s="124">
        <f t="shared" si="182"/>
        <v>0.64459679440864293</v>
      </c>
      <c r="M414" s="124">
        <f t="shared" si="182"/>
        <v>0.65214838393934804</v>
      </c>
      <c r="N414" s="124">
        <f t="shared" si="182"/>
        <v>0.65783685121029634</v>
      </c>
      <c r="O414" s="124">
        <f t="shared" si="182"/>
        <v>0.67042011244945077</v>
      </c>
      <c r="P414" s="124">
        <f t="shared" si="182"/>
        <v>0.69056484898326909</v>
      </c>
      <c r="Q414" s="124">
        <f t="shared" si="182"/>
        <v>0.70438273575929289</v>
      </c>
      <c r="R414" s="124">
        <f t="shared" ref="R414:V414" si="183">IF(R390=0,"",R390/R366)</f>
        <v>0.71893715994714691</v>
      </c>
      <c r="S414" s="124">
        <f t="shared" si="183"/>
        <v>0.73206365284077124</v>
      </c>
      <c r="T414" s="124">
        <f t="shared" si="183"/>
        <v>0.74469273718900775</v>
      </c>
      <c r="U414" s="124">
        <f t="shared" si="183"/>
        <v>0.7531944853597935</v>
      </c>
      <c r="V414" s="124">
        <f t="shared" si="183"/>
        <v>0.76396998480106315</v>
      </c>
      <c r="W414" s="124">
        <f t="shared" ref="W414:Y414" si="184">IF(W390=0,"",W390/W366)</f>
        <v>0.7779079511517295</v>
      </c>
      <c r="X414" s="124">
        <f t="shared" si="184"/>
        <v>0.79513549751315715</v>
      </c>
      <c r="Y414" s="124">
        <f t="shared" si="184"/>
        <v>0.80099133387264854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0.54084475277985256</v>
      </c>
      <c r="D415" s="111">
        <f t="shared" si="185"/>
        <v>0.55382714915513631</v>
      </c>
      <c r="E415" s="111">
        <f t="shared" si="185"/>
        <v>0.56693313641825982</v>
      </c>
      <c r="F415" s="111">
        <f t="shared" si="185"/>
        <v>0.58014989625987123</v>
      </c>
      <c r="G415" s="111">
        <f t="shared" si="185"/>
        <v>0.59346438833659676</v>
      </c>
      <c r="H415" s="111">
        <f t="shared" si="185"/>
        <v>0.60686125570640781</v>
      </c>
      <c r="I415" s="111">
        <f t="shared" si="185"/>
        <v>0.62032024085176507</v>
      </c>
      <c r="J415" s="111">
        <f t="shared" si="185"/>
        <v>0.63379758488869953</v>
      </c>
      <c r="K415" s="111">
        <f t="shared" si="185"/>
        <v>0.64723542560882619</v>
      </c>
      <c r="L415" s="111">
        <f t="shared" si="185"/>
        <v>0.66058240719870931</v>
      </c>
      <c r="M415" s="111">
        <f t="shared" si="185"/>
        <v>0.67284270764967302</v>
      </c>
      <c r="N415" s="111">
        <f t="shared" si="185"/>
        <v>0.68347143228329021</v>
      </c>
      <c r="O415" s="111">
        <f t="shared" si="185"/>
        <v>0.6921538746361604</v>
      </c>
      <c r="P415" s="111">
        <f t="shared" si="185"/>
        <v>0.69964219559459928</v>
      </c>
      <c r="Q415" s="111">
        <f t="shared" si="185"/>
        <v>0.70857716254714775</v>
      </c>
      <c r="R415" s="111">
        <f t="shared" ref="R415:V415" si="186">IF(R391=0,"",R391/R367)</f>
        <v>0.72196058751075887</v>
      </c>
      <c r="S415" s="111">
        <f t="shared" si="186"/>
        <v>0.73702347243525179</v>
      </c>
      <c r="T415" s="111">
        <f t="shared" si="186"/>
        <v>0.75221711001673586</v>
      </c>
      <c r="U415" s="111">
        <f t="shared" si="186"/>
        <v>0.76625221696973211</v>
      </c>
      <c r="V415" s="111">
        <f t="shared" si="186"/>
        <v>0.77802517872627297</v>
      </c>
      <c r="W415" s="111">
        <f t="shared" ref="W415:Y415" si="187">IF(W391=0,"",W391/W367)</f>
        <v>0.78748270664916531</v>
      </c>
      <c r="X415" s="111">
        <f t="shared" si="187"/>
        <v>0.79505545280542189</v>
      </c>
      <c r="Y415" s="111">
        <f t="shared" si="187"/>
        <v>0.8021920352877735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0.72832277727993122</v>
      </c>
      <c r="F416" s="111">
        <f t="shared" si="188"/>
        <v>0.73750647372836164</v>
      </c>
      <c r="G416" s="111">
        <f t="shared" si="188"/>
        <v>0.7544117249338943</v>
      </c>
      <c r="H416" s="111">
        <f t="shared" si="188"/>
        <v>0.75654043343939248</v>
      </c>
      <c r="I416" s="111">
        <f t="shared" si="188"/>
        <v>0.76958119281377224</v>
      </c>
      <c r="J416" s="111">
        <f t="shared" si="188"/>
        <v>0.78285386381064404</v>
      </c>
      <c r="K416" s="111">
        <f t="shared" si="188"/>
        <v>0.7899561417837071</v>
      </c>
      <c r="L416" s="111">
        <f t="shared" si="188"/>
        <v>0.80323951805273486</v>
      </c>
      <c r="M416" s="111">
        <f t="shared" si="188"/>
        <v>0.82812874404468051</v>
      </c>
      <c r="N416" s="111">
        <f t="shared" si="188"/>
        <v>0.83865236576037461</v>
      </c>
      <c r="O416" s="111">
        <f t="shared" si="188"/>
        <v>0.84736659619701193</v>
      </c>
      <c r="P416" s="111">
        <f t="shared" si="188"/>
        <v>0.84335742376199174</v>
      </c>
      <c r="Q416" s="111" t="str">
        <f t="shared" si="188"/>
        <v/>
      </c>
      <c r="R416" s="111">
        <f t="shared" ref="R416:V416" si="189">IF(R392=0,"",R392/R368)</f>
        <v>0.86833017654205702</v>
      </c>
      <c r="S416" s="111">
        <f t="shared" si="189"/>
        <v>0.87322780653505372</v>
      </c>
      <c r="T416" s="111">
        <f t="shared" si="189"/>
        <v>0.87930023886293973</v>
      </c>
      <c r="U416" s="111">
        <f t="shared" si="189"/>
        <v>0.8874067597991171</v>
      </c>
      <c r="V416" s="111">
        <f t="shared" si="189"/>
        <v>0.88825907132452731</v>
      </c>
      <c r="W416" s="111">
        <f t="shared" ref="W416:Y416" si="190">IF(W392=0,"",W392/W368)</f>
        <v>0.90389535174871838</v>
      </c>
      <c r="X416" s="111">
        <f t="shared" si="190"/>
        <v>0.90195445780376504</v>
      </c>
      <c r="Y416" s="111">
        <f t="shared" si="190"/>
        <v>0.91597988984377754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0.56693313641825982</v>
      </c>
      <c r="F417" s="112">
        <f t="shared" si="191"/>
        <v>0.58014989625987123</v>
      </c>
      <c r="G417" s="112">
        <f t="shared" si="191"/>
        <v>0.59346438833659676</v>
      </c>
      <c r="H417" s="112">
        <f t="shared" si="191"/>
        <v>0.60686125570640781</v>
      </c>
      <c r="I417" s="112">
        <f t="shared" si="191"/>
        <v>0.62032024085176507</v>
      </c>
      <c r="J417" s="112">
        <f t="shared" si="191"/>
        <v>0.63379758488869953</v>
      </c>
      <c r="K417" s="112">
        <f t="shared" si="191"/>
        <v>0.64723542560882619</v>
      </c>
      <c r="L417" s="112">
        <f t="shared" si="191"/>
        <v>0.66058240719870931</v>
      </c>
      <c r="M417" s="112">
        <f t="shared" si="191"/>
        <v>0.67284270764967302</v>
      </c>
      <c r="N417" s="112">
        <f t="shared" si="191"/>
        <v>0.6834714322832901</v>
      </c>
      <c r="O417" s="112">
        <f t="shared" si="191"/>
        <v>0.6921538746361604</v>
      </c>
      <c r="P417" s="112">
        <f t="shared" si="191"/>
        <v>0.69964219559459928</v>
      </c>
      <c r="Q417" s="112" t="str">
        <f t="shared" si="191"/>
        <v/>
      </c>
      <c r="R417" s="112">
        <f t="shared" ref="R417:V417" si="192">IF(R393=0,"",R393/R369)</f>
        <v>0.72196058751075887</v>
      </c>
      <c r="S417" s="112">
        <f t="shared" si="192"/>
        <v>0.73702347243525168</v>
      </c>
      <c r="T417" s="112">
        <f t="shared" si="192"/>
        <v>0.75221711001673586</v>
      </c>
      <c r="U417" s="112">
        <f t="shared" si="192"/>
        <v>0.76625221696973211</v>
      </c>
      <c r="V417" s="112">
        <f t="shared" si="192"/>
        <v>0.77802517872627308</v>
      </c>
      <c r="W417" s="112">
        <f t="shared" ref="W417:Y417" si="193">IF(W393=0,"",W393/W369)</f>
        <v>0.78748270664916531</v>
      </c>
      <c r="X417" s="112">
        <f t="shared" si="193"/>
        <v>0.79505545280542189</v>
      </c>
      <c r="Y417" s="112">
        <f t="shared" si="193"/>
        <v>0.8021920352877735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>
        <f t="shared" si="194"/>
        <v>1</v>
      </c>
      <c r="G418" s="113">
        <f t="shared" si="194"/>
        <v>1</v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 t="str">
        <f t="shared" ref="C419:Q419" si="197">IF(C395=0,"",C395/C371)</f>
        <v/>
      </c>
      <c r="D419" s="112" t="str">
        <f t="shared" si="197"/>
        <v/>
      </c>
      <c r="E419" s="112" t="str">
        <f t="shared" si="197"/>
        <v/>
      </c>
      <c r="F419" s="112" t="str">
        <f t="shared" si="197"/>
        <v/>
      </c>
      <c r="G419" s="112" t="str">
        <f t="shared" si="197"/>
        <v/>
      </c>
      <c r="H419" s="112" t="str">
        <f t="shared" si="197"/>
        <v/>
      </c>
      <c r="I419" s="112" t="str">
        <f t="shared" si="197"/>
        <v/>
      </c>
      <c r="J419" s="112" t="str">
        <f t="shared" si="197"/>
        <v/>
      </c>
      <c r="K419" s="112" t="str">
        <f t="shared" si="197"/>
        <v/>
      </c>
      <c r="L419" s="112" t="str">
        <f t="shared" si="197"/>
        <v/>
      </c>
      <c r="M419" s="112" t="str">
        <f t="shared" si="197"/>
        <v/>
      </c>
      <c r="N419" s="112" t="str">
        <f t="shared" si="197"/>
        <v/>
      </c>
      <c r="O419" s="112" t="str">
        <f t="shared" si="197"/>
        <v/>
      </c>
      <c r="P419" s="112" t="str">
        <f t="shared" si="197"/>
        <v/>
      </c>
      <c r="Q419" s="112" t="str">
        <f t="shared" si="197"/>
        <v/>
      </c>
      <c r="R419" s="112" t="str">
        <f t="shared" ref="R419:V419" si="198">IF(R395=0,"",R395/R371)</f>
        <v/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 t="str">
        <f t="shared" si="198"/>
        <v/>
      </c>
      <c r="W419" s="112" t="str">
        <f t="shared" ref="W419:Y419" si="199">IF(W395=0,"",W395/W371)</f>
        <v/>
      </c>
      <c r="X419" s="112" t="str">
        <f t="shared" si="199"/>
        <v/>
      </c>
      <c r="Y419" s="112" t="str">
        <f t="shared" si="199"/>
        <v/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 t="str">
        <f t="shared" ref="R420:V420" si="201">IF(R396=0,"",R396/R372)</f>
        <v/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 t="str">
        <f t="shared" ref="R421:V421" si="204">IF(R397=0,"",R397/R373)</f>
        <v/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 t="str">
        <f t="shared" ref="R422:V422" si="207">IF(R398=0,"",R398/R374)</f>
        <v/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0.60679511286433274</v>
      </c>
      <c r="D423" s="112">
        <f t="shared" si="209"/>
        <v>0.60824036096739409</v>
      </c>
      <c r="E423" s="112">
        <f t="shared" si="209"/>
        <v>0.60982254969743754</v>
      </c>
      <c r="F423" s="112">
        <f t="shared" si="209"/>
        <v>0.61142382829094355</v>
      </c>
      <c r="G423" s="112">
        <f t="shared" si="209"/>
        <v>0.61315228969457347</v>
      </c>
      <c r="H423" s="112">
        <f t="shared" si="209"/>
        <v>0.61499573253440942</v>
      </c>
      <c r="I423" s="112">
        <f t="shared" si="209"/>
        <v>0.61698219048628555</v>
      </c>
      <c r="J423" s="112">
        <f t="shared" si="209"/>
        <v>0.61922407009671532</v>
      </c>
      <c r="K423" s="112">
        <f t="shared" si="209"/>
        <v>0.62182067294718979</v>
      </c>
      <c r="L423" s="112">
        <f t="shared" si="209"/>
        <v>0.62480614073568119</v>
      </c>
      <c r="M423" s="112">
        <f t="shared" si="209"/>
        <v>0.63048187458469584</v>
      </c>
      <c r="N423" s="112">
        <f t="shared" si="209"/>
        <v>0.63984064853367917</v>
      </c>
      <c r="O423" s="112">
        <f t="shared" si="209"/>
        <v>0.65411156224761757</v>
      </c>
      <c r="P423" s="112">
        <f t="shared" si="209"/>
        <v>0.67261802764079981</v>
      </c>
      <c r="Q423" s="112">
        <f t="shared" si="209"/>
        <v>0.69047282931939913</v>
      </c>
      <c r="R423" s="112">
        <f t="shared" ref="R423:V423" si="210">IF(R399=0,"",R399/R375)</f>
        <v>0.70255587629099003</v>
      </c>
      <c r="S423" s="112">
        <f t="shared" si="210"/>
        <v>0.71426226606798182</v>
      </c>
      <c r="T423" s="112">
        <f t="shared" si="210"/>
        <v>0.72587780799853108</v>
      </c>
      <c r="U423" s="112">
        <f t="shared" si="210"/>
        <v>0.73751926991447125</v>
      </c>
      <c r="V423" s="112">
        <f t="shared" si="210"/>
        <v>0.74895565675957299</v>
      </c>
      <c r="W423" s="112">
        <f t="shared" ref="W423:Y423" si="211">IF(W399=0,"",W399/W375)</f>
        <v>0.75940087195440586</v>
      </c>
      <c r="X423" s="112">
        <f t="shared" si="211"/>
        <v>0.77098160574228913</v>
      </c>
      <c r="Y423" s="112">
        <f t="shared" si="211"/>
        <v>0.78178572648792111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 t="str">
        <f t="shared" ref="C424:Q424" si="212">IF(C400=0,"",C400/C376)</f>
        <v/>
      </c>
      <c r="D424" s="113" t="str">
        <f t="shared" si="212"/>
        <v/>
      </c>
      <c r="E424" s="113">
        <f t="shared" si="212"/>
        <v>0.76193776019779524</v>
      </c>
      <c r="F424" s="113">
        <f t="shared" si="212"/>
        <v>0.76186124805484656</v>
      </c>
      <c r="G424" s="113">
        <f t="shared" si="212"/>
        <v>0.76934541504777654</v>
      </c>
      <c r="H424" s="113">
        <f t="shared" si="212"/>
        <v>0.76276026152050691</v>
      </c>
      <c r="I424" s="113">
        <f t="shared" si="212"/>
        <v>0.76707406000834744</v>
      </c>
      <c r="J424" s="113">
        <f t="shared" si="212"/>
        <v>0.77210504004361058</v>
      </c>
      <c r="K424" s="113">
        <f t="shared" si="212"/>
        <v>0.77119250542563533</v>
      </c>
      <c r="L424" s="113">
        <f t="shared" si="212"/>
        <v>0.77737958848688193</v>
      </c>
      <c r="M424" s="113">
        <f t="shared" si="212"/>
        <v>0.79984961397485377</v>
      </c>
      <c r="N424" s="113">
        <f t="shared" si="212"/>
        <v>0.81045064091815899</v>
      </c>
      <c r="O424" s="113">
        <f t="shared" si="212"/>
        <v>0.82361735462950814</v>
      </c>
      <c r="P424" s="113">
        <f t="shared" si="212"/>
        <v>0.8260853563764019</v>
      </c>
      <c r="Q424" s="113">
        <f t="shared" si="212"/>
        <v>0.8461747492135191</v>
      </c>
      <c r="R424" s="113">
        <f t="shared" ref="R424:V424" si="213">IF(R400=0,"",R400/R376)</f>
        <v>0.85713513343758452</v>
      </c>
      <c r="S424" s="113">
        <f t="shared" si="213"/>
        <v>0.86004568178573404</v>
      </c>
      <c r="T424" s="113">
        <f t="shared" si="213"/>
        <v>0.86404518287139087</v>
      </c>
      <c r="U424" s="113">
        <f t="shared" si="213"/>
        <v>0.87104876588814917</v>
      </c>
      <c r="V424" s="113">
        <f t="shared" si="213"/>
        <v>0.87117335208515467</v>
      </c>
      <c r="W424" s="113">
        <f t="shared" ref="W424:Y424" si="214">IF(W400=0,"",W400/W376)</f>
        <v>0.88913071534223398</v>
      </c>
      <c r="X424" s="113">
        <f t="shared" si="214"/>
        <v>0.88858634432256811</v>
      </c>
      <c r="Y424" s="113">
        <f t="shared" si="214"/>
        <v>0.90613243434527169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 t="str">
        <f t="shared" ref="C425:Q425" si="215">IF(C401=0,"",C401/C377)</f>
        <v/>
      </c>
      <c r="D425" s="111" t="str">
        <f t="shared" si="215"/>
        <v/>
      </c>
      <c r="E425" s="111">
        <f t="shared" si="215"/>
        <v>0.60982254969743754</v>
      </c>
      <c r="F425" s="111">
        <f t="shared" si="215"/>
        <v>0.61142382829094355</v>
      </c>
      <c r="G425" s="111">
        <f t="shared" si="215"/>
        <v>0.61315228969457358</v>
      </c>
      <c r="H425" s="111">
        <f t="shared" si="215"/>
        <v>0.61499573253440942</v>
      </c>
      <c r="I425" s="111">
        <f t="shared" si="215"/>
        <v>0.61698219048628555</v>
      </c>
      <c r="J425" s="111">
        <f t="shared" si="215"/>
        <v>0.61922407009671532</v>
      </c>
      <c r="K425" s="111">
        <f t="shared" si="215"/>
        <v>0.62182067294718979</v>
      </c>
      <c r="L425" s="111">
        <f t="shared" si="215"/>
        <v>0.62480614073568119</v>
      </c>
      <c r="M425" s="111">
        <f t="shared" si="215"/>
        <v>0.63048187458469584</v>
      </c>
      <c r="N425" s="111">
        <f t="shared" si="215"/>
        <v>0.63984064853367917</v>
      </c>
      <c r="O425" s="111">
        <f t="shared" si="215"/>
        <v>0.65411156224761757</v>
      </c>
      <c r="P425" s="111">
        <f t="shared" si="215"/>
        <v>0.67261802764079981</v>
      </c>
      <c r="Q425" s="111">
        <f t="shared" si="215"/>
        <v>0.69047282931939913</v>
      </c>
      <c r="R425" s="111">
        <f t="shared" ref="R425:V425" si="216">IF(R401=0,"",R401/R377)</f>
        <v>0.70255587629099014</v>
      </c>
      <c r="S425" s="111">
        <f t="shared" si="216"/>
        <v>0.71426226606798182</v>
      </c>
      <c r="T425" s="111">
        <f t="shared" si="216"/>
        <v>0.72587780799853108</v>
      </c>
      <c r="U425" s="111">
        <f t="shared" si="216"/>
        <v>0.73751926991447125</v>
      </c>
      <c r="V425" s="111">
        <f t="shared" si="216"/>
        <v>0.74895565675957299</v>
      </c>
      <c r="W425" s="111">
        <f t="shared" ref="W425:Y425" si="217">IF(W401=0,"",W401/W377)</f>
        <v>0.75940087195440586</v>
      </c>
      <c r="X425" s="111">
        <f t="shared" si="217"/>
        <v>0.77098160574228913</v>
      </c>
      <c r="Y425" s="111">
        <f t="shared" si="217"/>
        <v>0.78178572648792111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 t="str">
        <f t="shared" ref="C426:Q426" si="218">IF(C402=0,"",C402/C378)</f>
        <v/>
      </c>
      <c r="D426" s="111" t="str">
        <f t="shared" si="218"/>
        <v/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0.72145038195511957</v>
      </c>
      <c r="D427" s="124">
        <f t="shared" si="221"/>
        <v>0.73081606926861875</v>
      </c>
      <c r="E427" s="124">
        <f t="shared" si="221"/>
        <v>0.73251227819710141</v>
      </c>
      <c r="F427" s="124">
        <f t="shared" si="221"/>
        <v>0.73098071436239198</v>
      </c>
      <c r="G427" s="124">
        <f t="shared" si="221"/>
        <v>0.7372901619261204</v>
      </c>
      <c r="H427" s="124">
        <f t="shared" si="221"/>
        <v>0.73415789579243984</v>
      </c>
      <c r="I427" s="124">
        <f t="shared" si="221"/>
        <v>0.74363769909402366</v>
      </c>
      <c r="J427" s="124">
        <f t="shared" si="221"/>
        <v>0.73792432424745058</v>
      </c>
      <c r="K427" s="124">
        <f t="shared" si="221"/>
        <v>0.74224979041031813</v>
      </c>
      <c r="L427" s="124">
        <f t="shared" si="221"/>
        <v>0.74290925904166694</v>
      </c>
      <c r="M427" s="124">
        <f t="shared" si="221"/>
        <v>0.73435843609758189</v>
      </c>
      <c r="N427" s="124">
        <f t="shared" si="221"/>
        <v>0.73594511231211446</v>
      </c>
      <c r="O427" s="124">
        <f t="shared" si="221"/>
        <v>0.75043481260239753</v>
      </c>
      <c r="P427" s="124">
        <f t="shared" si="221"/>
        <v>0.74278661172955585</v>
      </c>
      <c r="Q427" s="124">
        <f t="shared" si="221"/>
        <v>0.77175845273657406</v>
      </c>
      <c r="R427" s="124">
        <f t="shared" ref="R427:V427" si="222">IF(R403=0,"",R403/R379)</f>
        <v>0.78128224465008067</v>
      </c>
      <c r="S427" s="124">
        <f t="shared" si="222"/>
        <v>0.79371722980499149</v>
      </c>
      <c r="T427" s="124">
        <f t="shared" si="222"/>
        <v>0.8048442261755927</v>
      </c>
      <c r="U427" s="124">
        <f t="shared" si="222"/>
        <v>0.8217594355430442</v>
      </c>
      <c r="V427" s="124">
        <f t="shared" si="222"/>
        <v>0.83729362304894583</v>
      </c>
      <c r="W427" s="124">
        <f t="shared" ref="W427:Y427" si="223">IF(W403=0,"",W403/W379)</f>
        <v>0.86379480632628847</v>
      </c>
      <c r="X427" s="124">
        <f t="shared" si="223"/>
        <v>0.8735388468097629</v>
      </c>
      <c r="Y427" s="124">
        <f t="shared" si="223"/>
        <v>0.87871345249354371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0.57338585245180484</v>
      </c>
      <c r="D428" s="111">
        <f t="shared" si="224"/>
        <v>0.57367229340194914</v>
      </c>
      <c r="E428" s="111">
        <f t="shared" si="224"/>
        <v>0.5739587601542937</v>
      </c>
      <c r="F428" s="111">
        <f t="shared" si="224"/>
        <v>0.57424523042511988</v>
      </c>
      <c r="G428" s="111">
        <f t="shared" si="224"/>
        <v>0.57453172445825473</v>
      </c>
      <c r="H428" s="111">
        <f t="shared" si="224"/>
        <v>0.57481823977611146</v>
      </c>
      <c r="I428" s="111">
        <f t="shared" si="224"/>
        <v>0.57510478136676957</v>
      </c>
      <c r="J428" s="111">
        <f t="shared" si="224"/>
        <v>0.57539136966463034</v>
      </c>
      <c r="K428" s="111">
        <f t="shared" si="224"/>
        <v>0.57567802204430951</v>
      </c>
      <c r="L428" s="111">
        <f t="shared" si="224"/>
        <v>0.57596474315422896</v>
      </c>
      <c r="M428" s="111">
        <f t="shared" si="224"/>
        <v>0.57618249147296263</v>
      </c>
      <c r="N428" s="111">
        <f t="shared" si="224"/>
        <v>0.57630420254060877</v>
      </c>
      <c r="O428" s="111">
        <f t="shared" si="224"/>
        <v>0.57637694604854428</v>
      </c>
      <c r="P428" s="111">
        <f t="shared" si="224"/>
        <v>0.57657992478203923</v>
      </c>
      <c r="Q428" s="111">
        <f t="shared" si="224"/>
        <v>0.57740609564410827</v>
      </c>
      <c r="R428" s="111">
        <f t="shared" ref="R428:V428" si="225">IF(R404=0,"",R404/R380)</f>
        <v>0.57957624077608094</v>
      </c>
      <c r="S428" s="111">
        <f t="shared" si="225"/>
        <v>0.58263747846613811</v>
      </c>
      <c r="T428" s="111">
        <f t="shared" si="225"/>
        <v>0.58599625643408859</v>
      </c>
      <c r="U428" s="111">
        <f t="shared" si="225"/>
        <v>0.58905902239974883</v>
      </c>
      <c r="V428" s="111">
        <f t="shared" si="225"/>
        <v>0.5912322240829313</v>
      </c>
      <c r="W428" s="111">
        <f t="shared" ref="W428:Y428" si="226">IF(W404=0,"",W404/W380)</f>
        <v>0.59227668131173394</v>
      </c>
      <c r="X428" s="111">
        <f t="shared" si="226"/>
        <v>0.5926608130290365</v>
      </c>
      <c r="Y428" s="111">
        <f t="shared" si="226"/>
        <v>0.59269922620076687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0.57000340352033407</v>
      </c>
      <c r="D429" s="111">
        <f t="shared" si="227"/>
        <v>0.57058226463794992</v>
      </c>
      <c r="E429" s="111">
        <f t="shared" si="227"/>
        <v>0.5711611778985658</v>
      </c>
      <c r="F429" s="111">
        <f t="shared" si="227"/>
        <v>0.57174009826959038</v>
      </c>
      <c r="G429" s="111">
        <f t="shared" si="227"/>
        <v>0.57231906666125076</v>
      </c>
      <c r="H429" s="111">
        <f t="shared" si="227"/>
        <v>0.57289807806665605</v>
      </c>
      <c r="I429" s="111">
        <f t="shared" si="227"/>
        <v>0.57347714256608695</v>
      </c>
      <c r="J429" s="111">
        <f t="shared" si="227"/>
        <v>0.57405630145489739</v>
      </c>
      <c r="K429" s="111">
        <f t="shared" si="227"/>
        <v>0.57463558984499907</v>
      </c>
      <c r="L429" s="111">
        <f t="shared" si="227"/>
        <v>0.57521501713026824</v>
      </c>
      <c r="M429" s="111">
        <f t="shared" si="227"/>
        <v>0.57565505908333992</v>
      </c>
      <c r="N429" s="111">
        <f t="shared" si="227"/>
        <v>0.57590102183625069</v>
      </c>
      <c r="O429" s="111">
        <f t="shared" si="227"/>
        <v>0.57604802731253357</v>
      </c>
      <c r="P429" s="111">
        <f t="shared" si="227"/>
        <v>0.57645822179228201</v>
      </c>
      <c r="Q429" s="111">
        <f t="shared" si="227"/>
        <v>0.57812780914813355</v>
      </c>
      <c r="R429" s="111">
        <f t="shared" ref="R429:V429" si="228">IF(R405=0,"",R405/R381)</f>
        <v>0.58251339939229929</v>
      </c>
      <c r="S429" s="111">
        <f t="shared" si="228"/>
        <v>0.58869977557092146</v>
      </c>
      <c r="T429" s="111">
        <f t="shared" si="228"/>
        <v>0.59548744321192049</v>
      </c>
      <c r="U429" s="111">
        <f t="shared" si="228"/>
        <v>0.60167690784323447</v>
      </c>
      <c r="V429" s="111">
        <f t="shared" si="228"/>
        <v>0.60606867499279227</v>
      </c>
      <c r="W429" s="111">
        <f t="shared" ref="W429:Y429" si="229">IF(W405=0,"",W405/W381)</f>
        <v>0.60817939162902079</v>
      </c>
      <c r="X429" s="111">
        <f t="shared" si="229"/>
        <v>0.60858149786240989</v>
      </c>
      <c r="Y429" s="111">
        <f t="shared" si="229"/>
        <v>0.60862170848574881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0.74046507070783563</v>
      </c>
      <c r="D430" s="45">
        <f t="shared" si="230"/>
        <v>0.74177191321006608</v>
      </c>
      <c r="E430" s="45">
        <f t="shared" si="230"/>
        <v>0.74314037363858931</v>
      </c>
      <c r="F430" s="45">
        <f t="shared" si="230"/>
        <v>0.74451723651160706</v>
      </c>
      <c r="G430" s="45">
        <f t="shared" si="230"/>
        <v>0.74595084587043292</v>
      </c>
      <c r="H430" s="45">
        <f t="shared" si="230"/>
        <v>0.74743528501986423</v>
      </c>
      <c r="I430" s="45">
        <f t="shared" si="230"/>
        <v>0.74898246593309348</v>
      </c>
      <c r="J430" s="45">
        <f t="shared" si="230"/>
        <v>0.7506411877597412</v>
      </c>
      <c r="K430" s="45">
        <f t="shared" si="230"/>
        <v>0.75245294261268791</v>
      </c>
      <c r="L430" s="45">
        <f t="shared" si="230"/>
        <v>0.75442883133321947</v>
      </c>
      <c r="M430" s="45">
        <f t="shared" si="230"/>
        <v>0.75725391557630872</v>
      </c>
      <c r="N430" s="45">
        <f t="shared" si="230"/>
        <v>0.76112322588400794</v>
      </c>
      <c r="O430" s="45">
        <f t="shared" si="230"/>
        <v>0.76649924533500591</v>
      </c>
      <c r="P430" s="45">
        <f t="shared" si="230"/>
        <v>0.77360880765834517</v>
      </c>
      <c r="Q430" s="45">
        <f t="shared" si="230"/>
        <v>0.78280865064904159</v>
      </c>
      <c r="R430" s="45">
        <f t="shared" ref="R430:V430" si="231">IF(R406=0,"",R406/R382)</f>
        <v>0.79532743742705792</v>
      </c>
      <c r="S430" s="45">
        <f t="shared" si="231"/>
        <v>0.81099252632644825</v>
      </c>
      <c r="T430" s="45">
        <f t="shared" si="231"/>
        <v>0.82785685476027038</v>
      </c>
      <c r="U430" s="45">
        <f t="shared" si="231"/>
        <v>0.8439733601416286</v>
      </c>
      <c r="V430" s="45">
        <f t="shared" si="231"/>
        <v>0.85739497988360502</v>
      </c>
      <c r="W430" s="45">
        <f t="shared" ref="W430:Y430" si="232">IF(W406=0,"",W406/W382)</f>
        <v>0.8674452155880098</v>
      </c>
      <c r="X430" s="45">
        <f t="shared" si="232"/>
        <v>0.87505603448528335</v>
      </c>
      <c r="Y430" s="45">
        <f t="shared" si="232"/>
        <v>0.88180527690395172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0.34929903019141972</v>
      </c>
      <c r="D432" s="117">
        <f t="shared" si="233"/>
        <v>0.20363177903429147</v>
      </c>
      <c r="E432" s="117">
        <f t="shared" si="233"/>
        <v>0.18769030931133435</v>
      </c>
      <c r="F432" s="117">
        <f t="shared" si="233"/>
        <v>0.32527189262641343</v>
      </c>
      <c r="G432" s="117">
        <f t="shared" si="233"/>
        <v>0.12177267081542142</v>
      </c>
      <c r="H432" s="117">
        <f t="shared" si="233"/>
        <v>0.32340313408502885</v>
      </c>
      <c r="I432" s="117">
        <f t="shared" si="233"/>
        <v>8.5782131056515928E-3</v>
      </c>
      <c r="J432" s="117">
        <f t="shared" si="233"/>
        <v>0.1383922634394561</v>
      </c>
      <c r="K432" s="117">
        <f t="shared" si="233"/>
        <v>7.7701314236397132E-2</v>
      </c>
      <c r="L432" s="117">
        <f t="shared" si="233"/>
        <v>0.15845334080474188</v>
      </c>
      <c r="M432" s="117">
        <f t="shared" si="233"/>
        <v>0.74132632108724605</v>
      </c>
      <c r="N432" s="117">
        <f t="shared" si="233"/>
        <v>0.97262713090268227</v>
      </c>
      <c r="O432" s="117">
        <f t="shared" si="233"/>
        <v>0.53760627145143436</v>
      </c>
      <c r="P432" s="117">
        <f t="shared" si="233"/>
        <v>0.98851704436462495</v>
      </c>
      <c r="Q432" s="117">
        <f t="shared" si="233"/>
        <v>0.13532865377777559</v>
      </c>
      <c r="R432" s="117">
        <f t="shared" ref="R432:V432" si="234">R433+R436+R438+R451</f>
        <v>8.7390790759368907E-3</v>
      </c>
      <c r="S432" s="117">
        <f t="shared" si="234"/>
        <v>0.1904341844440072</v>
      </c>
      <c r="T432" s="117">
        <f t="shared" si="234"/>
        <v>0.61469495091621218</v>
      </c>
      <c r="U432" s="117">
        <f t="shared" si="234"/>
        <v>0.74485007065607678</v>
      </c>
      <c r="V432" s="117">
        <f t="shared" si="234"/>
        <v>0.40743551849946719</v>
      </c>
      <c r="W432" s="117">
        <f t="shared" ref="W432:Y432" si="235">W433+W436+W438+W451</f>
        <v>2.21260558839756E-2</v>
      </c>
      <c r="X432" s="117">
        <f t="shared" si="235"/>
        <v>1.22657043402171E-2</v>
      </c>
      <c r="Y432" s="117">
        <f t="shared" si="235"/>
        <v>2.9840446386017298E-2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</v>
      </c>
      <c r="D438" s="122">
        <v>0</v>
      </c>
      <c r="E438" s="122">
        <v>0</v>
      </c>
      <c r="F438" s="122">
        <v>0</v>
      </c>
      <c r="G438" s="122">
        <v>0</v>
      </c>
      <c r="H438" s="122">
        <v>0</v>
      </c>
      <c r="I438" s="122">
        <v>0</v>
      </c>
      <c r="J438" s="122">
        <v>0</v>
      </c>
      <c r="K438" s="122">
        <v>0</v>
      </c>
      <c r="L438" s="122">
        <v>0</v>
      </c>
      <c r="M438" s="122">
        <v>0</v>
      </c>
      <c r="N438" s="122">
        <v>0</v>
      </c>
      <c r="O438" s="122">
        <v>0</v>
      </c>
      <c r="P438" s="122">
        <v>0</v>
      </c>
      <c r="Q438" s="122">
        <v>0</v>
      </c>
      <c r="R438" s="122">
        <v>0</v>
      </c>
      <c r="S438" s="122">
        <v>0</v>
      </c>
      <c r="T438" s="122">
        <v>0</v>
      </c>
      <c r="U438" s="122">
        <v>0</v>
      </c>
      <c r="V438" s="122">
        <v>0</v>
      </c>
      <c r="W438" s="122">
        <v>0</v>
      </c>
      <c r="X438" s="122">
        <v>0</v>
      </c>
      <c r="Y438" s="122">
        <v>0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</v>
      </c>
      <c r="D443" s="101">
        <v>0</v>
      </c>
      <c r="E443" s="101">
        <v>0</v>
      </c>
      <c r="F443" s="101">
        <v>0</v>
      </c>
      <c r="G443" s="101">
        <v>0</v>
      </c>
      <c r="H443" s="101">
        <v>0</v>
      </c>
      <c r="I443" s="101">
        <v>0</v>
      </c>
      <c r="J443" s="101">
        <v>0</v>
      </c>
      <c r="K443" s="101">
        <v>0</v>
      </c>
      <c r="L443" s="101">
        <v>0</v>
      </c>
      <c r="M443" s="101">
        <v>0</v>
      </c>
      <c r="N443" s="101">
        <v>0</v>
      </c>
      <c r="O443" s="101">
        <v>0</v>
      </c>
      <c r="P443" s="101">
        <v>0</v>
      </c>
      <c r="Q443" s="101">
        <v>0</v>
      </c>
      <c r="R443" s="101">
        <v>0</v>
      </c>
      <c r="S443" s="101">
        <v>0</v>
      </c>
      <c r="T443" s="101">
        <v>0</v>
      </c>
      <c r="U443" s="101">
        <v>0</v>
      </c>
      <c r="V443" s="101">
        <v>0</v>
      </c>
      <c r="W443" s="101">
        <v>0</v>
      </c>
      <c r="X443" s="101">
        <v>0</v>
      </c>
      <c r="Y443" s="101">
        <v>0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0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0.34929903019141972</v>
      </c>
      <c r="D451" s="122">
        <v>0.20363177903429147</v>
      </c>
      <c r="E451" s="122">
        <v>0.18769030931133435</v>
      </c>
      <c r="F451" s="122">
        <v>0.32527189262641343</v>
      </c>
      <c r="G451" s="122">
        <v>0.12177267081542142</v>
      </c>
      <c r="H451" s="122">
        <v>0.32340313408502885</v>
      </c>
      <c r="I451" s="122">
        <v>8.5782131056515928E-3</v>
      </c>
      <c r="J451" s="122">
        <v>0.1383922634394561</v>
      </c>
      <c r="K451" s="122">
        <v>7.7701314236397132E-2</v>
      </c>
      <c r="L451" s="122">
        <v>0.15845334080474188</v>
      </c>
      <c r="M451" s="122">
        <v>0.74132632108724605</v>
      </c>
      <c r="N451" s="122">
        <v>0.97262713090268227</v>
      </c>
      <c r="O451" s="122">
        <v>0.53760627145143436</v>
      </c>
      <c r="P451" s="122">
        <v>0.98851704436462495</v>
      </c>
      <c r="Q451" s="122">
        <v>0.13532865377777559</v>
      </c>
      <c r="R451" s="122">
        <v>8.7390790759368907E-3</v>
      </c>
      <c r="S451" s="122">
        <v>0.1904341844440072</v>
      </c>
      <c r="T451" s="122">
        <v>0.61469495091621218</v>
      </c>
      <c r="U451" s="122">
        <v>0.74485007065607678</v>
      </c>
      <c r="V451" s="122">
        <v>0.40743551849946719</v>
      </c>
      <c r="W451" s="122">
        <v>2.21260558839756E-2</v>
      </c>
      <c r="X451" s="122">
        <v>1.22657043402171E-2</v>
      </c>
      <c r="Y451" s="122">
        <v>2.9840446386017298E-2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0.34929903019141972</v>
      </c>
      <c r="D453" s="98">
        <v>0.20363177903429147</v>
      </c>
      <c r="E453" s="98">
        <v>0.18769030931133435</v>
      </c>
      <c r="F453" s="98">
        <v>0.32527189262641343</v>
      </c>
      <c r="G453" s="98">
        <v>0.12177267081542142</v>
      </c>
      <c r="H453" s="98">
        <v>0.32340313408502885</v>
      </c>
      <c r="I453" s="98">
        <v>8.5782131056515928E-3</v>
      </c>
      <c r="J453" s="98">
        <v>0.1383922634394561</v>
      </c>
      <c r="K453" s="98">
        <v>7.7701314236397132E-2</v>
      </c>
      <c r="L453" s="98">
        <v>0.15845334080474188</v>
      </c>
      <c r="M453" s="98">
        <v>0.74132632108724605</v>
      </c>
      <c r="N453" s="98">
        <v>0.97262713090268227</v>
      </c>
      <c r="O453" s="98">
        <v>0.53760627145143436</v>
      </c>
      <c r="P453" s="98">
        <v>0.98851704436462495</v>
      </c>
      <c r="Q453" s="98">
        <v>0.13532865377777559</v>
      </c>
      <c r="R453" s="98">
        <v>8.7390790759368907E-3</v>
      </c>
      <c r="S453" s="98">
        <v>0.1904341844440072</v>
      </c>
      <c r="T453" s="98">
        <v>0.61469495091621218</v>
      </c>
      <c r="U453" s="98">
        <v>0.74485007065607678</v>
      </c>
      <c r="V453" s="98">
        <v>0.40743551849946719</v>
      </c>
      <c r="W453" s="98">
        <v>2.21260558839756E-2</v>
      </c>
      <c r="X453" s="98">
        <v>1.22657043402171E-2</v>
      </c>
      <c r="Y453" s="98">
        <v>2.9840446386017298E-2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19338.024005118365</v>
      </c>
      <c r="D456" s="117">
        <f t="shared" si="240"/>
        <v>18837.66816232758</v>
      </c>
      <c r="E456" s="117">
        <f t="shared" si="240"/>
        <v>18384.28702882948</v>
      </c>
      <c r="F456" s="117">
        <f t="shared" si="240"/>
        <v>17855.044906056388</v>
      </c>
      <c r="G456" s="117">
        <f t="shared" si="240"/>
        <v>17240.645217701636</v>
      </c>
      <c r="H456" s="117">
        <f t="shared" si="240"/>
        <v>17041.984172696448</v>
      </c>
      <c r="I456" s="117">
        <f t="shared" si="240"/>
        <v>16336.548254619036</v>
      </c>
      <c r="J456" s="117">
        <f t="shared" si="240"/>
        <v>16237.123964126216</v>
      </c>
      <c r="K456" s="117">
        <f t="shared" si="240"/>
        <v>16608.5413666114</v>
      </c>
      <c r="L456" s="117">
        <f t="shared" si="240"/>
        <v>16929.340673860661</v>
      </c>
      <c r="M456" s="117">
        <f t="shared" si="240"/>
        <v>16523.898590237739</v>
      </c>
      <c r="N456" s="117">
        <f t="shared" si="240"/>
        <v>16387.806569861092</v>
      </c>
      <c r="O456" s="117">
        <f t="shared" si="240"/>
        <v>15738.470940927038</v>
      </c>
      <c r="P456" s="117">
        <f t="shared" si="240"/>
        <v>14800.403359633759</v>
      </c>
      <c r="Q456" s="117">
        <f t="shared" si="240"/>
        <v>14327.09194259403</v>
      </c>
      <c r="R456" s="117">
        <f t="shared" ref="R456:V456" si="241">R457+R460+R462+R475</f>
        <v>13788.962745326211</v>
      </c>
      <c r="S456" s="117">
        <f t="shared" si="241"/>
        <v>13313.789142686794</v>
      </c>
      <c r="T456" s="117">
        <f t="shared" si="241"/>
        <v>12599.021449347814</v>
      </c>
      <c r="U456" s="117">
        <f t="shared" si="241"/>
        <v>12001.512677414483</v>
      </c>
      <c r="V456" s="117">
        <f t="shared" si="241"/>
        <v>11346.381867462436</v>
      </c>
      <c r="W456" s="117">
        <f t="shared" ref="W456:Y456" si="242">W457+W460+W462+W475</f>
        <v>10557.983366652928</v>
      </c>
      <c r="X456" s="117">
        <f t="shared" si="242"/>
        <v>8093.7524389855707</v>
      </c>
      <c r="Y456" s="117">
        <f t="shared" si="242"/>
        <v>5479.4441941516352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16521.186290660709</v>
      </c>
      <c r="D457" s="122">
        <f t="shared" si="243"/>
        <v>16034.790341593123</v>
      </c>
      <c r="E457" s="122">
        <f t="shared" si="243"/>
        <v>15547.455703084264</v>
      </c>
      <c r="F457" s="122">
        <f t="shared" si="243"/>
        <v>15025.61702616494</v>
      </c>
      <c r="G457" s="122">
        <f t="shared" si="243"/>
        <v>14377.405681923216</v>
      </c>
      <c r="H457" s="122">
        <f t="shared" si="243"/>
        <v>14070.323696367939</v>
      </c>
      <c r="I457" s="122">
        <f t="shared" si="243"/>
        <v>13556.322154815451</v>
      </c>
      <c r="J457" s="122">
        <f t="shared" si="243"/>
        <v>13489.379278533013</v>
      </c>
      <c r="K457" s="122">
        <f t="shared" si="243"/>
        <v>13895.984366549004</v>
      </c>
      <c r="L457" s="122">
        <f t="shared" si="243"/>
        <v>14177.340935994875</v>
      </c>
      <c r="M457" s="122">
        <f t="shared" si="243"/>
        <v>14005.360083782934</v>
      </c>
      <c r="N457" s="122">
        <f t="shared" si="243"/>
        <v>13870.341243564131</v>
      </c>
      <c r="O457" s="122">
        <f t="shared" si="243"/>
        <v>13310.846552764464</v>
      </c>
      <c r="P457" s="122">
        <f t="shared" si="243"/>
        <v>12441.370236914328</v>
      </c>
      <c r="Q457" s="122">
        <f t="shared" si="243"/>
        <v>11980.774644225199</v>
      </c>
      <c r="R457" s="122">
        <f t="shared" ref="R457:V457" si="244">SUM(R458:R459)</f>
        <v>11413.009838213751</v>
      </c>
      <c r="S457" s="122">
        <f t="shared" si="244"/>
        <v>10866.464518594466</v>
      </c>
      <c r="T457" s="122">
        <f t="shared" si="244"/>
        <v>10215.255402186051</v>
      </c>
      <c r="U457" s="122">
        <f t="shared" si="244"/>
        <v>9697.2671931541427</v>
      </c>
      <c r="V457" s="122">
        <f t="shared" si="244"/>
        <v>8972.4004119147066</v>
      </c>
      <c r="W457" s="122">
        <f t="shared" ref="W457:Y457" si="245">SUM(W458:W459)</f>
        <v>8228.6762500637851</v>
      </c>
      <c r="X457" s="122">
        <f t="shared" si="245"/>
        <v>6080.5943429736972</v>
      </c>
      <c r="Y457" s="122">
        <f t="shared" si="245"/>
        <v>3676.9427572711984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16447.662726268471</v>
      </c>
      <c r="D458" s="98">
        <v>15964.435046426343</v>
      </c>
      <c r="E458" s="98">
        <v>15478.633649227208</v>
      </c>
      <c r="F458" s="98">
        <v>14959.305917824868</v>
      </c>
      <c r="G458" s="98">
        <v>14313.9666629693</v>
      </c>
      <c r="H458" s="98">
        <v>14007.509750850875</v>
      </c>
      <c r="I458" s="98">
        <v>13497.244099941976</v>
      </c>
      <c r="J458" s="98">
        <v>13430.247930693587</v>
      </c>
      <c r="K458" s="98">
        <v>13834.415750865333</v>
      </c>
      <c r="L458" s="98">
        <v>14112.336796878537</v>
      </c>
      <c r="M458" s="98">
        <v>13943.779443150543</v>
      </c>
      <c r="N458" s="98">
        <v>13808.003440274542</v>
      </c>
      <c r="O458" s="98">
        <v>13250.492576883615</v>
      </c>
      <c r="P458" s="98">
        <v>12386.882916941611</v>
      </c>
      <c r="Q458" s="98">
        <v>11927.134675976142</v>
      </c>
      <c r="R458" s="98">
        <v>11360.708091463421</v>
      </c>
      <c r="S458" s="98">
        <v>10815.649169518336</v>
      </c>
      <c r="T458" s="98">
        <v>10167.085866621048</v>
      </c>
      <c r="U458" s="98">
        <v>9650.5836334708947</v>
      </c>
      <c r="V458" s="98">
        <v>8928.4588351645889</v>
      </c>
      <c r="W458" s="98">
        <v>8188.2041658660964</v>
      </c>
      <c r="X458" s="98">
        <v>6050.8670137752651</v>
      </c>
      <c r="Y458" s="98">
        <v>3659.0572539112459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73.523564392237688</v>
      </c>
      <c r="D459" s="98">
        <v>70.355295166780891</v>
      </c>
      <c r="E459" s="98">
        <v>68.822053857056858</v>
      </c>
      <c r="F459" s="98">
        <v>66.311108340072579</v>
      </c>
      <c r="G459" s="98">
        <v>63.439018953915919</v>
      </c>
      <c r="H459" s="98">
        <v>62.813945517064546</v>
      </c>
      <c r="I459" s="98">
        <v>59.078054873474642</v>
      </c>
      <c r="J459" s="98">
        <v>59.131347839426333</v>
      </c>
      <c r="K459" s="98">
        <v>61.568615683671474</v>
      </c>
      <c r="L459" s="98">
        <v>65.004139116338351</v>
      </c>
      <c r="M459" s="98">
        <v>61.580640632392338</v>
      </c>
      <c r="N459" s="98">
        <v>62.337803289588756</v>
      </c>
      <c r="O459" s="98">
        <v>60.35397588084939</v>
      </c>
      <c r="P459" s="98">
        <v>54.487319972717088</v>
      </c>
      <c r="Q459" s="98">
        <v>53.639968249057823</v>
      </c>
      <c r="R459" s="98">
        <v>52.301746750330999</v>
      </c>
      <c r="S459" s="98">
        <v>50.815349076129721</v>
      </c>
      <c r="T459" s="98">
        <v>48.169535565003407</v>
      </c>
      <c r="U459" s="98">
        <v>46.683559683248397</v>
      </c>
      <c r="V459" s="98">
        <v>43.941576750118429</v>
      </c>
      <c r="W459" s="98">
        <v>40.472084197688396</v>
      </c>
      <c r="X459" s="98">
        <v>29.727329198432422</v>
      </c>
      <c r="Y459" s="98">
        <v>17.885503359952722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</v>
      </c>
      <c r="D460" s="122">
        <f t="shared" si="246"/>
        <v>0</v>
      </c>
      <c r="E460" s="122">
        <f t="shared" si="246"/>
        <v>1.2938115006028159</v>
      </c>
      <c r="F460" s="122">
        <f t="shared" si="246"/>
        <v>2.7732908843972548</v>
      </c>
      <c r="G460" s="122">
        <f t="shared" si="246"/>
        <v>3.5038697110273618</v>
      </c>
      <c r="H460" s="122">
        <f t="shared" si="246"/>
        <v>4.1065992233772421</v>
      </c>
      <c r="I460" s="122">
        <f t="shared" si="246"/>
        <v>3.8568751047662624</v>
      </c>
      <c r="J460" s="122">
        <f t="shared" si="246"/>
        <v>3.4372727056354</v>
      </c>
      <c r="K460" s="122">
        <f t="shared" si="246"/>
        <v>4.4885940094577084</v>
      </c>
      <c r="L460" s="122">
        <f t="shared" si="246"/>
        <v>5.7946684911851296</v>
      </c>
      <c r="M460" s="122">
        <f t="shared" si="246"/>
        <v>5.5828614097658367</v>
      </c>
      <c r="N460" s="122">
        <f t="shared" si="246"/>
        <v>6.3441228553877531</v>
      </c>
      <c r="O460" s="122">
        <f t="shared" si="246"/>
        <v>9.1908625030385291</v>
      </c>
      <c r="P460" s="122">
        <f t="shared" si="246"/>
        <v>7.5769706158993797</v>
      </c>
      <c r="Q460" s="122">
        <f t="shared" si="246"/>
        <v>19.419279325099815</v>
      </c>
      <c r="R460" s="122">
        <f t="shared" si="246"/>
        <v>23.551649319201331</v>
      </c>
      <c r="S460" s="122">
        <f t="shared" si="246"/>
        <v>27.224167440029927</v>
      </c>
      <c r="T460" s="122">
        <f t="shared" si="246"/>
        <v>29.368646487648935</v>
      </c>
      <c r="U460" s="122">
        <f t="shared" si="246"/>
        <v>26.547506410720572</v>
      </c>
      <c r="V460" s="122">
        <f t="shared" si="246"/>
        <v>24.437650853064341</v>
      </c>
      <c r="W460" s="122">
        <f t="shared" si="246"/>
        <v>15.853321882049288</v>
      </c>
      <c r="X460" s="122">
        <f t="shared" si="246"/>
        <v>11.407901921601242</v>
      </c>
      <c r="Y460" s="122">
        <f t="shared" si="246"/>
        <v>6.6781511972445591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</v>
      </c>
      <c r="E461" s="98">
        <f>RES_hhdet_in_fech!E86</f>
        <v>1.2938115006028159</v>
      </c>
      <c r="F461" s="98">
        <f>RES_hhdet_in_fech!F86</f>
        <v>2.7732908843972548</v>
      </c>
      <c r="G461" s="98">
        <f>RES_hhdet_in_fech!G86</f>
        <v>3.5038697110273618</v>
      </c>
      <c r="H461" s="98">
        <f>RES_hhdet_in_fech!H86</f>
        <v>4.1065992233772421</v>
      </c>
      <c r="I461" s="98">
        <f>RES_hhdet_in_fech!I86</f>
        <v>3.8568751047662624</v>
      </c>
      <c r="J461" s="98">
        <f>RES_hhdet_in_fech!J86</f>
        <v>3.4372727056354</v>
      </c>
      <c r="K461" s="98">
        <f>RES_hhdet_in_fech!K86</f>
        <v>4.4885940094577084</v>
      </c>
      <c r="L461" s="98">
        <f>RES_hhdet_in_fech!L86</f>
        <v>5.7946684911851296</v>
      </c>
      <c r="M461" s="98">
        <f>RES_hhdet_in_fech!M86</f>
        <v>5.5828614097658367</v>
      </c>
      <c r="N461" s="98">
        <f>RES_hhdet_in_fech!N86</f>
        <v>6.3441228553877531</v>
      </c>
      <c r="O461" s="98">
        <f>RES_hhdet_in_fech!O86</f>
        <v>9.1908625030385291</v>
      </c>
      <c r="P461" s="98">
        <f>RES_hhdet_in_fech!P86</f>
        <v>7.5769706158993797</v>
      </c>
      <c r="Q461" s="98">
        <f>RES_hhdet_in_fech!Q86</f>
        <v>19.419279325099815</v>
      </c>
      <c r="R461" s="98">
        <f>RES_hhdet_in_fech!R86</f>
        <v>23.551649319201331</v>
      </c>
      <c r="S461" s="98">
        <f>RES_hhdet_in_fech!S86</f>
        <v>27.224167440029927</v>
      </c>
      <c r="T461" s="98">
        <f>RES_hhdet_in_fech!T86</f>
        <v>29.368646487648935</v>
      </c>
      <c r="U461" s="98">
        <f>RES_hhdet_in_fech!U86</f>
        <v>26.547506410720572</v>
      </c>
      <c r="V461" s="98">
        <f>RES_hhdet_in_fech!V86</f>
        <v>24.437650853064341</v>
      </c>
      <c r="W461" s="98">
        <f>RES_hhdet_in_fech!W86</f>
        <v>15.853321882049288</v>
      </c>
      <c r="X461" s="98">
        <f>RES_hhdet_in_fech!X86</f>
        <v>11.407901921601242</v>
      </c>
      <c r="Y461" s="98">
        <f>RES_hhdet_in_fech!Y86</f>
        <v>6.6781511972445591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2002.883897660412</v>
      </c>
      <c r="D462" s="122">
        <v>2005.3427723131724</v>
      </c>
      <c r="E462" s="122">
        <v>2013.3166477208538</v>
      </c>
      <c r="F462" s="122">
        <v>2009.9113413865641</v>
      </c>
      <c r="G462" s="122">
        <v>2033.8153332413265</v>
      </c>
      <c r="H462" s="122">
        <v>2080.2918594492307</v>
      </c>
      <c r="I462" s="122">
        <v>1982.1918560041279</v>
      </c>
      <c r="J462" s="122">
        <v>1905.52244278752</v>
      </c>
      <c r="K462" s="122">
        <v>1839.4225626042874</v>
      </c>
      <c r="L462" s="122">
        <v>1827.3540573999842</v>
      </c>
      <c r="M462" s="122">
        <v>1671.6120515201403</v>
      </c>
      <c r="N462" s="122">
        <v>1616.2392240537165</v>
      </c>
      <c r="O462" s="122">
        <v>1544.2537983285044</v>
      </c>
      <c r="P462" s="122">
        <v>1566.8914811929274</v>
      </c>
      <c r="Q462" s="122">
        <v>1529.4345389305133</v>
      </c>
      <c r="R462" s="122">
        <v>1550.7054834651467</v>
      </c>
      <c r="S462" s="122">
        <v>1630.6351315224531</v>
      </c>
      <c r="T462" s="122">
        <v>1604.4302400977497</v>
      </c>
      <c r="U462" s="122">
        <v>1563.8142642213265</v>
      </c>
      <c r="V462" s="122">
        <v>1602.478462798616</v>
      </c>
      <c r="W462" s="122">
        <v>1464.4051883166833</v>
      </c>
      <c r="X462" s="122">
        <v>1303.5052098017788</v>
      </c>
      <c r="Y462" s="122">
        <v>1115.7009355727951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2194.128856860355</v>
      </c>
      <c r="D463" s="98">
        <v>2215.2036782278224</v>
      </c>
      <c r="E463" s="98">
        <v>2175.0074983546701</v>
      </c>
      <c r="F463" s="98">
        <v>2087.2432887478171</v>
      </c>
      <c r="G463" s="98">
        <v>2168.2719431201849</v>
      </c>
      <c r="H463" s="98">
        <v>2032.4359410515967</v>
      </c>
      <c r="I463" s="98">
        <v>2007.5700230761242</v>
      </c>
      <c r="J463" s="98">
        <v>1943.5222207640441</v>
      </c>
      <c r="K463" s="98">
        <v>1850.5277951375401</v>
      </c>
      <c r="L463" s="98">
        <v>1692.3424448644191</v>
      </c>
      <c r="M463" s="98">
        <v>1613.6775198033777</v>
      </c>
      <c r="N463" s="98">
        <v>1534.2973645505638</v>
      </c>
      <c r="O463" s="98">
        <v>1448.0444028141062</v>
      </c>
      <c r="P463" s="98">
        <v>1603.3483691869728</v>
      </c>
      <c r="Q463" s="98">
        <v>1422.3554027782284</v>
      </c>
      <c r="R463" s="98">
        <v>1534.868272148183</v>
      </c>
      <c r="S463" s="98">
        <v>1636.7271518992063</v>
      </c>
      <c r="T463" s="98">
        <v>1615.7002313196749</v>
      </c>
      <c r="U463" s="98">
        <v>1546.7309861943331</v>
      </c>
      <c r="V463" s="98">
        <v>1483.5892806584734</v>
      </c>
      <c r="W463" s="98">
        <v>1483.1025436160717</v>
      </c>
      <c r="X463" s="98">
        <v>1278.9724013498212</v>
      </c>
      <c r="Y463" s="98">
        <v>1149.7288094196635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1693.5224815277936</v>
      </c>
      <c r="F464" s="98">
        <v>1642.3672879278497</v>
      </c>
      <c r="G464" s="98">
        <v>1706.1042062199951</v>
      </c>
      <c r="H464" s="98">
        <v>1630.5922746893157</v>
      </c>
      <c r="I464" s="98">
        <v>1618.91910796714</v>
      </c>
      <c r="J464" s="98">
        <v>1574.2140388237842</v>
      </c>
      <c r="K464" s="98">
        <v>1517.1895971265415</v>
      </c>
      <c r="L464" s="98">
        <v>1392.7537487528355</v>
      </c>
      <c r="M464" s="98">
        <v>1312.119433630151</v>
      </c>
      <c r="N464" s="98">
        <v>1250.936113454859</v>
      </c>
      <c r="O464" s="98">
        <v>1182.7200969998848</v>
      </c>
      <c r="P464" s="98">
        <v>1330.7905917089884</v>
      </c>
      <c r="Q464" s="98">
        <v>0</v>
      </c>
      <c r="R464" s="98">
        <v>1275.8969547371769</v>
      </c>
      <c r="S464" s="98">
        <v>1381.2058205864003</v>
      </c>
      <c r="T464" s="98">
        <v>1382.5645043569687</v>
      </c>
      <c r="U464" s="98">
        <v>1336.0679587565803</v>
      </c>
      <c r="V464" s="98">
        <v>1299.5495460544446</v>
      </c>
      <c r="W464" s="98">
        <v>1293.8127626142982</v>
      </c>
      <c r="X464" s="98">
        <v>1129.2473153026808</v>
      </c>
      <c r="Y464" s="98">
        <v>1010.7296025768088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1062.4028829872111</v>
      </c>
      <c r="F465" s="101">
        <v>1026.8207081549513</v>
      </c>
      <c r="G465" s="101">
        <v>1030.658021259678</v>
      </c>
      <c r="H465" s="101">
        <v>1009.779102658151</v>
      </c>
      <c r="I465" s="101">
        <v>982.4843194844683</v>
      </c>
      <c r="J465" s="101">
        <v>933.45778716869245</v>
      </c>
      <c r="K465" s="101">
        <v>903.36836451357442</v>
      </c>
      <c r="L465" s="101">
        <v>807.37977244126523</v>
      </c>
      <c r="M465" s="101">
        <v>689.31862530488763</v>
      </c>
      <c r="N465" s="101">
        <v>637.65360563440231</v>
      </c>
      <c r="O465" s="101">
        <v>586.4052826324679</v>
      </c>
      <c r="P465" s="101">
        <v>694.0337945646894</v>
      </c>
      <c r="Q465" s="101">
        <v>0</v>
      </c>
      <c r="R465" s="101">
        <v>604.22055016129013</v>
      </c>
      <c r="S465" s="101">
        <v>665.83315676026405</v>
      </c>
      <c r="T465" s="101">
        <v>673.47348093218056</v>
      </c>
      <c r="U465" s="101">
        <v>643.56640587048366</v>
      </c>
      <c r="V465" s="101">
        <v>654.18623744196771</v>
      </c>
      <c r="W465" s="101">
        <v>585.08848147617198</v>
      </c>
      <c r="X465" s="101">
        <v>540.23230585089232</v>
      </c>
      <c r="Y465" s="101">
        <v>429.3134134927451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631.11959854058261</v>
      </c>
      <c r="F466" s="104">
        <v>615.54657977289867</v>
      </c>
      <c r="G466" s="104">
        <v>675.44618496031694</v>
      </c>
      <c r="H466" s="104">
        <v>620.81317203116453</v>
      </c>
      <c r="I466" s="104">
        <v>636.43478848267137</v>
      </c>
      <c r="J466" s="104">
        <v>640.75625165509166</v>
      </c>
      <c r="K466" s="104">
        <v>613.82123261296704</v>
      </c>
      <c r="L466" s="104">
        <v>585.37397631157012</v>
      </c>
      <c r="M466" s="104">
        <v>622.80080832526346</v>
      </c>
      <c r="N466" s="104">
        <v>613.28250782045654</v>
      </c>
      <c r="O466" s="104">
        <v>596.31481436741672</v>
      </c>
      <c r="P466" s="104">
        <v>636.75679714429884</v>
      </c>
      <c r="Q466" s="104">
        <v>0</v>
      </c>
      <c r="R466" s="104">
        <v>671.67640457588664</v>
      </c>
      <c r="S466" s="104">
        <v>715.37266382613643</v>
      </c>
      <c r="T466" s="104">
        <v>709.0910234247882</v>
      </c>
      <c r="U466" s="104">
        <v>692.5015528860971</v>
      </c>
      <c r="V466" s="104">
        <v>645.36330861247677</v>
      </c>
      <c r="W466" s="104">
        <v>708.72428113812623</v>
      </c>
      <c r="X466" s="104">
        <v>589.0150094517885</v>
      </c>
      <c r="Y466" s="104">
        <v>581.41618908406383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0</v>
      </c>
      <c r="D467" s="101">
        <v>0</v>
      </c>
      <c r="E467" s="101">
        <v>0</v>
      </c>
      <c r="F467" s="101">
        <v>0</v>
      </c>
      <c r="G467" s="101">
        <v>0</v>
      </c>
      <c r="H467" s="101">
        <v>0</v>
      </c>
      <c r="I467" s="101">
        <v>0</v>
      </c>
      <c r="J467" s="101">
        <v>0</v>
      </c>
      <c r="K467" s="101">
        <v>0</v>
      </c>
      <c r="L467" s="101">
        <v>0</v>
      </c>
      <c r="M467" s="101">
        <v>0</v>
      </c>
      <c r="N467" s="101">
        <v>0</v>
      </c>
      <c r="O467" s="101">
        <v>0</v>
      </c>
      <c r="P467" s="101">
        <v>0</v>
      </c>
      <c r="Q467" s="101">
        <v>0</v>
      </c>
      <c r="R467" s="101">
        <v>0</v>
      </c>
      <c r="S467" s="101">
        <v>0</v>
      </c>
      <c r="T467" s="101">
        <v>0</v>
      </c>
      <c r="U467" s="101">
        <v>0</v>
      </c>
      <c r="V467" s="101">
        <v>0</v>
      </c>
      <c r="W467" s="101">
        <v>0</v>
      </c>
      <c r="X467" s="101">
        <v>0</v>
      </c>
      <c r="Y467" s="101">
        <v>0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0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0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1998.555637896457</v>
      </c>
      <c r="D471" s="101">
        <v>1994.9141284671559</v>
      </c>
      <c r="E471" s="101">
        <v>2049.3356250470047</v>
      </c>
      <c r="F471" s="101">
        <v>2010.1936556822293</v>
      </c>
      <c r="G471" s="101">
        <v>2030.7763098630824</v>
      </c>
      <c r="H471" s="101">
        <v>2096.7598887001541</v>
      </c>
      <c r="I471" s="101">
        <v>2006.644538760949</v>
      </c>
      <c r="J471" s="101">
        <v>1929.945306972445</v>
      </c>
      <c r="K471" s="101">
        <v>1881.4208563882703</v>
      </c>
      <c r="L471" s="101">
        <v>1895.4045383634523</v>
      </c>
      <c r="M471" s="101">
        <v>1729.7957136246539</v>
      </c>
      <c r="N471" s="101">
        <v>1665.5371661600755</v>
      </c>
      <c r="O471" s="101">
        <v>1591.3553503507194</v>
      </c>
      <c r="P471" s="101">
        <v>1598.4449223339564</v>
      </c>
      <c r="Q471" s="101">
        <v>1576.6866777554658</v>
      </c>
      <c r="R471" s="101">
        <v>1589.998295134676</v>
      </c>
      <c r="S471" s="101">
        <v>1665.02833497454</v>
      </c>
      <c r="T471" s="101">
        <v>1638.2181391690206</v>
      </c>
      <c r="U471" s="101">
        <v>1594.8765526385964</v>
      </c>
      <c r="V471" s="101">
        <v>1661.9371215736501</v>
      </c>
      <c r="W471" s="101">
        <v>1482.3220359048394</v>
      </c>
      <c r="X471" s="101">
        <v>1363.6156790726684</v>
      </c>
      <c r="Y471" s="101">
        <v>1122.9934563456623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0</v>
      </c>
      <c r="D472" s="104">
        <v>0</v>
      </c>
      <c r="E472" s="104">
        <v>1641.3422752034294</v>
      </c>
      <c r="F472" s="104">
        <v>1614.0620203465735</v>
      </c>
      <c r="G472" s="104">
        <v>1618.9508157709895</v>
      </c>
      <c r="H472" s="104">
        <v>1690.7254677583358</v>
      </c>
      <c r="I472" s="104">
        <v>1614.3949640460519</v>
      </c>
      <c r="J472" s="104">
        <v>1548.6043914378404</v>
      </c>
      <c r="K472" s="104">
        <v>1517.9498939196937</v>
      </c>
      <c r="L472" s="104">
        <v>1524.5111090709329</v>
      </c>
      <c r="M472" s="104">
        <v>1364.7463650574232</v>
      </c>
      <c r="N472" s="104">
        <v>1315.5787138514647</v>
      </c>
      <c r="O472" s="104">
        <v>1263.8679641917938</v>
      </c>
      <c r="P472" s="104">
        <v>1301.5293405602547</v>
      </c>
      <c r="Q472" s="104">
        <v>1286.3136664511489</v>
      </c>
      <c r="R472" s="104">
        <v>1303.0100866938442</v>
      </c>
      <c r="S472" s="104">
        <v>1382.8611197028488</v>
      </c>
      <c r="T472" s="104">
        <v>1376.9008008207491</v>
      </c>
      <c r="U472" s="104">
        <v>1350.8418221200727</v>
      </c>
      <c r="V472" s="104">
        <v>1428.753711959158</v>
      </c>
      <c r="W472" s="104">
        <v>1265.8842059999404</v>
      </c>
      <c r="X472" s="104">
        <v>1184.782361781932</v>
      </c>
      <c r="Y472" s="104">
        <v>970.98514130484716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0</v>
      </c>
      <c r="D473" s="98">
        <v>0</v>
      </c>
      <c r="E473" s="98">
        <v>1001.4459267545451</v>
      </c>
      <c r="F473" s="98">
        <v>989.17726580311432</v>
      </c>
      <c r="G473" s="98">
        <v>965.28535266474148</v>
      </c>
      <c r="H473" s="98">
        <v>1041.8255113171047</v>
      </c>
      <c r="I473" s="98">
        <v>981.76757105795195</v>
      </c>
      <c r="J473" s="98">
        <v>926.8420298117461</v>
      </c>
      <c r="K473" s="98">
        <v>918.39581720099409</v>
      </c>
      <c r="L473" s="98">
        <v>904.56515232728657</v>
      </c>
      <c r="M473" s="98">
        <v>739.2181682174803</v>
      </c>
      <c r="N473" s="98">
        <v>692.37991743656448</v>
      </c>
      <c r="O473" s="98">
        <v>644.49790912859442</v>
      </c>
      <c r="P473" s="98">
        <v>691.40951713993252</v>
      </c>
      <c r="Q473" s="98">
        <v>639.25736114489314</v>
      </c>
      <c r="R473" s="98">
        <v>625.84649460788364</v>
      </c>
      <c r="S473" s="98">
        <v>677.32526092992157</v>
      </c>
      <c r="T473" s="98">
        <v>682.8936220487293</v>
      </c>
      <c r="U473" s="98">
        <v>663.64003176737742</v>
      </c>
      <c r="V473" s="98">
        <v>733.18342501473319</v>
      </c>
      <c r="W473" s="98">
        <v>583.32578974343221</v>
      </c>
      <c r="X473" s="98">
        <v>576.37699598805204</v>
      </c>
      <c r="Y473" s="98">
        <v>417.68125445814781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0</v>
      </c>
      <c r="D474" s="98">
        <v>0</v>
      </c>
      <c r="E474" s="98">
        <v>639.89634844888428</v>
      </c>
      <c r="F474" s="98">
        <v>624.88475454345905</v>
      </c>
      <c r="G474" s="98">
        <v>653.66546310624824</v>
      </c>
      <c r="H474" s="98">
        <v>648.8999564412311</v>
      </c>
      <c r="I474" s="98">
        <v>632.62739298809981</v>
      </c>
      <c r="J474" s="98">
        <v>621.76236162609428</v>
      </c>
      <c r="K474" s="98">
        <v>599.55407671869943</v>
      </c>
      <c r="L474" s="98">
        <v>619.94595674364621</v>
      </c>
      <c r="M474" s="98">
        <v>625.52819683994301</v>
      </c>
      <c r="N474" s="98">
        <v>623.19879641490013</v>
      </c>
      <c r="O474" s="98">
        <v>619.37005506319929</v>
      </c>
      <c r="P474" s="98">
        <v>610.11982342032218</v>
      </c>
      <c r="Q474" s="98">
        <v>647.05630530625581</v>
      </c>
      <c r="R474" s="98">
        <v>677.16359208596066</v>
      </c>
      <c r="S474" s="98">
        <v>705.53585877292721</v>
      </c>
      <c r="T474" s="98">
        <v>694.00717877201964</v>
      </c>
      <c r="U474" s="98">
        <v>687.20179035269553</v>
      </c>
      <c r="V474" s="98">
        <v>695.57028694442465</v>
      </c>
      <c r="W474" s="98">
        <v>682.55841625650794</v>
      </c>
      <c r="X474" s="98">
        <v>608.40536579388004</v>
      </c>
      <c r="Y474" s="98">
        <v>553.30388684669947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813.95381679724369</v>
      </c>
      <c r="D475" s="122">
        <v>797.53504842128325</v>
      </c>
      <c r="E475" s="122">
        <v>822.22086652376026</v>
      </c>
      <c r="F475" s="122">
        <v>816.74324762048479</v>
      </c>
      <c r="G475" s="122">
        <v>825.92033282606485</v>
      </c>
      <c r="H475" s="122">
        <v>887.26201765590042</v>
      </c>
      <c r="I475" s="122">
        <v>794.17736869469081</v>
      </c>
      <c r="J475" s="122">
        <v>838.78497010004605</v>
      </c>
      <c r="K475" s="122">
        <v>868.6458434486517</v>
      </c>
      <c r="L475" s="122">
        <v>918.85101197461574</v>
      </c>
      <c r="M475" s="122">
        <v>841.34359352489685</v>
      </c>
      <c r="N475" s="122">
        <v>894.88197938785811</v>
      </c>
      <c r="O475" s="122">
        <v>874.1797273310317</v>
      </c>
      <c r="P475" s="122">
        <v>784.56467091060324</v>
      </c>
      <c r="Q475" s="122">
        <v>797.46348011321834</v>
      </c>
      <c r="R475" s="122">
        <v>801.69577432811195</v>
      </c>
      <c r="S475" s="122">
        <v>789.46532512984481</v>
      </c>
      <c r="T475" s="122">
        <v>749.96716057636536</v>
      </c>
      <c r="U475" s="122">
        <v>713.88371362829275</v>
      </c>
      <c r="V475" s="122">
        <v>747.06534189605077</v>
      </c>
      <c r="W475" s="122">
        <v>849.04860639041226</v>
      </c>
      <c r="X475" s="122">
        <v>698.2449842884937</v>
      </c>
      <c r="Y475" s="122">
        <v>680.12235011039672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993.32572762606412</v>
      </c>
      <c r="D476" s="98">
        <v>1019.9072106806773</v>
      </c>
      <c r="E476" s="98">
        <v>1031.3495916856325</v>
      </c>
      <c r="F476" s="98">
        <v>1035.603467913131</v>
      </c>
      <c r="G476" s="98">
        <v>1077.0768774274909</v>
      </c>
      <c r="H476" s="98">
        <v>1108.8019745090492</v>
      </c>
      <c r="I476" s="98">
        <v>1032.1841733894576</v>
      </c>
      <c r="J476" s="98">
        <v>1094.7217356434271</v>
      </c>
      <c r="K476" s="98">
        <v>1168.0392016529506</v>
      </c>
      <c r="L476" s="98">
        <v>1143.634936179418</v>
      </c>
      <c r="M476" s="98">
        <v>1141.3467100477274</v>
      </c>
      <c r="N476" s="98">
        <v>1056.212975455825</v>
      </c>
      <c r="O476" s="98">
        <v>985.41164875550271</v>
      </c>
      <c r="P476" s="98">
        <v>1172.7355840783177</v>
      </c>
      <c r="Q476" s="98">
        <v>981.73193252294629</v>
      </c>
      <c r="R476" s="98">
        <v>1108.0495226452852</v>
      </c>
      <c r="S476" s="98">
        <v>1041.9420418181987</v>
      </c>
      <c r="T476" s="98">
        <v>1132.5141607713047</v>
      </c>
      <c r="U476" s="98">
        <v>1140.7825394875542</v>
      </c>
      <c r="V476" s="98">
        <v>1360.4577822392168</v>
      </c>
      <c r="W476" s="98">
        <v>1179.3566550795244</v>
      </c>
      <c r="X476" s="98">
        <v>860.73327337897047</v>
      </c>
      <c r="Y476" s="98">
        <v>1045.0468551690451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1086.6985309817885</v>
      </c>
      <c r="D477" s="98">
        <v>1017.5078936211183</v>
      </c>
      <c r="E477" s="98">
        <v>1005.1668851227959</v>
      </c>
      <c r="F477" s="98">
        <v>1182.4166417891079</v>
      </c>
      <c r="G477" s="98">
        <v>927.4492044037479</v>
      </c>
      <c r="H477" s="98">
        <v>1121.8912019085869</v>
      </c>
      <c r="I477" s="98">
        <v>1144.3293347702584</v>
      </c>
      <c r="J477" s="98">
        <v>902.56020190993513</v>
      </c>
      <c r="K477" s="98">
        <v>271.90416704248685</v>
      </c>
      <c r="L477" s="98">
        <v>925.12026487798983</v>
      </c>
      <c r="M477" s="98">
        <v>1209.5828340285552</v>
      </c>
      <c r="N477" s="98">
        <v>1254.5218549032613</v>
      </c>
      <c r="O477" s="98">
        <v>923.38722143768598</v>
      </c>
      <c r="P477" s="98">
        <v>1367.1484151345944</v>
      </c>
      <c r="Q477" s="98">
        <v>1130.439401210956</v>
      </c>
      <c r="R477" s="98">
        <v>874.34158101787386</v>
      </c>
      <c r="S477" s="98">
        <v>909.24752858939883</v>
      </c>
      <c r="T477" s="98">
        <v>1113.580230457407</v>
      </c>
      <c r="U477" s="98">
        <v>985.56257239531203</v>
      </c>
      <c r="V477" s="98">
        <v>1198.9344317707087</v>
      </c>
      <c r="W477" s="98">
        <v>1036.2016782610624</v>
      </c>
      <c r="X477" s="98">
        <v>885.17837793373758</v>
      </c>
      <c r="Y477" s="98">
        <v>995.17515307650228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789.92994750252365</v>
      </c>
      <c r="D478" s="33">
        <v>785.78276934410576</v>
      </c>
      <c r="E478" s="33">
        <v>811.86226914445797</v>
      </c>
      <c r="F478" s="33">
        <v>798.351971748869</v>
      </c>
      <c r="G478" s="33">
        <v>817.48787550623024</v>
      </c>
      <c r="H478" s="33">
        <v>872.46014826154851</v>
      </c>
      <c r="I478" s="33">
        <v>788.34825771871829</v>
      </c>
      <c r="J478" s="33">
        <v>826.10575665448607</v>
      </c>
      <c r="K478" s="33">
        <v>880.51490979936511</v>
      </c>
      <c r="L478" s="33">
        <v>911.78398920382926</v>
      </c>
      <c r="M478" s="33">
        <v>807.32666416777465</v>
      </c>
      <c r="N478" s="33">
        <v>861.01669968789952</v>
      </c>
      <c r="O478" s="33">
        <v>867.65325935397198</v>
      </c>
      <c r="P478" s="33">
        <v>733.28739125367599</v>
      </c>
      <c r="Q478" s="33">
        <v>787.48725932061166</v>
      </c>
      <c r="R478" s="33">
        <v>786.74687265637476</v>
      </c>
      <c r="S478" s="33">
        <v>776.49597916518132</v>
      </c>
      <c r="T478" s="33">
        <v>724.08947235387382</v>
      </c>
      <c r="U478" s="33">
        <v>692.50713912961044</v>
      </c>
      <c r="V478" s="33">
        <v>722.30411389558833</v>
      </c>
      <c r="W478" s="33">
        <v>845.99997581149182</v>
      </c>
      <c r="X478" s="33">
        <v>697.47588650060914</v>
      </c>
      <c r="Y478" s="33">
        <v>677.58592499709835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10458.121274553216</v>
      </c>
      <c r="D480" s="117">
        <f t="shared" si="247"/>
        <v>10366.111732305206</v>
      </c>
      <c r="E480" s="117">
        <f t="shared" si="247"/>
        <v>10325.648911598175</v>
      </c>
      <c r="F480" s="117">
        <f t="shared" si="247"/>
        <v>10177.062884645498</v>
      </c>
      <c r="G480" s="117">
        <f t="shared" si="247"/>
        <v>10003.819134248848</v>
      </c>
      <c r="H480" s="117">
        <f t="shared" si="247"/>
        <v>10062.702940919762</v>
      </c>
      <c r="I480" s="117">
        <f t="shared" si="247"/>
        <v>9803.038582065501</v>
      </c>
      <c r="J480" s="117">
        <f t="shared" si="247"/>
        <v>9898.2154096890354</v>
      </c>
      <c r="K480" s="117">
        <f t="shared" si="247"/>
        <v>10291.865812140781</v>
      </c>
      <c r="L480" s="117">
        <f t="shared" si="247"/>
        <v>10662.079032605037</v>
      </c>
      <c r="M480" s="117">
        <f t="shared" si="247"/>
        <v>10538.808705764475</v>
      </c>
      <c r="N480" s="117">
        <f t="shared" si="247"/>
        <v>10588.93530008647</v>
      </c>
      <c r="O480" s="117">
        <f t="shared" si="247"/>
        <v>10304.818702639996</v>
      </c>
      <c r="P480" s="117">
        <f t="shared" si="247"/>
        <v>9786.8837966619431</v>
      </c>
      <c r="Q480" s="117">
        <f t="shared" si="247"/>
        <v>9646.4789741952391</v>
      </c>
      <c r="R480" s="117">
        <f t="shared" ref="R480:V480" si="248">R481+R484+R486+R499</f>
        <v>9459.7993524391986</v>
      </c>
      <c r="S480" s="117">
        <f t="shared" si="248"/>
        <v>9318.3508444347572</v>
      </c>
      <c r="T480" s="117">
        <f t="shared" si="248"/>
        <v>8985.2982103814429</v>
      </c>
      <c r="U480" s="117">
        <f t="shared" si="248"/>
        <v>8690.6823681375627</v>
      </c>
      <c r="V480" s="117">
        <f t="shared" si="248"/>
        <v>8342.3414225417564</v>
      </c>
      <c r="W480" s="117">
        <f t="shared" ref="W480:Y480" si="249">W481+W484+W486+W499</f>
        <v>7864.5045864610966</v>
      </c>
      <c r="X480" s="117">
        <f t="shared" si="249"/>
        <v>6115.2561265109607</v>
      </c>
      <c r="Y480" s="117">
        <f t="shared" si="249"/>
        <v>4216.9048625308114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8658.7562782557707</v>
      </c>
      <c r="D481" s="122">
        <f t="shared" si="250"/>
        <v>8569.2361568055767</v>
      </c>
      <c r="E481" s="122">
        <f t="shared" si="250"/>
        <v>8471.443231714351</v>
      </c>
      <c r="F481" s="122">
        <f t="shared" si="250"/>
        <v>8345.2556889059342</v>
      </c>
      <c r="G481" s="122">
        <f t="shared" si="250"/>
        <v>8137.7679262438614</v>
      </c>
      <c r="H481" s="122">
        <f t="shared" si="250"/>
        <v>8114.4672633782984</v>
      </c>
      <c r="I481" s="122">
        <f t="shared" si="250"/>
        <v>7962.8184125404869</v>
      </c>
      <c r="J481" s="122">
        <f t="shared" si="250"/>
        <v>8068.5083404771221</v>
      </c>
      <c r="K481" s="122">
        <f t="shared" si="250"/>
        <v>8460.769187759206</v>
      </c>
      <c r="L481" s="122">
        <f t="shared" si="250"/>
        <v>8783.6905816212238</v>
      </c>
      <c r="M481" s="122">
        <f t="shared" si="250"/>
        <v>8812.9567769489659</v>
      </c>
      <c r="N481" s="122">
        <f t="shared" si="250"/>
        <v>8845.9603557761693</v>
      </c>
      <c r="O481" s="122">
        <f t="shared" si="250"/>
        <v>8581.408370529909</v>
      </c>
      <c r="P481" s="122">
        <f t="shared" si="250"/>
        <v>8094.4152636163399</v>
      </c>
      <c r="Q481" s="122">
        <f t="shared" si="250"/>
        <v>7880.4532719260487</v>
      </c>
      <c r="R481" s="122">
        <f t="shared" ref="R481:V481" si="251">SUM(R482:R483)</f>
        <v>7629.1059641366301</v>
      </c>
      <c r="S481" s="122">
        <f t="shared" si="251"/>
        <v>7394.4935855081931</v>
      </c>
      <c r="T481" s="122">
        <f t="shared" si="251"/>
        <v>7075.1177221698954</v>
      </c>
      <c r="U481" s="122">
        <f t="shared" si="251"/>
        <v>6825.0592192559634</v>
      </c>
      <c r="V481" s="122">
        <f t="shared" si="251"/>
        <v>6399.2406529901709</v>
      </c>
      <c r="W481" s="122">
        <f t="shared" ref="W481:Y481" si="252">SUM(W482:W483)</f>
        <v>5930.8360502656878</v>
      </c>
      <c r="X481" s="122">
        <f t="shared" si="252"/>
        <v>4424.4094926637163</v>
      </c>
      <c r="Y481" s="122">
        <f t="shared" si="252"/>
        <v>2699.2755516332122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8585.2327138635337</v>
      </c>
      <c r="D482" s="98">
        <v>8498.880861638796</v>
      </c>
      <c r="E482" s="98">
        <v>8402.6211778572942</v>
      </c>
      <c r="F482" s="98">
        <v>8278.9445805658615</v>
      </c>
      <c r="G482" s="98">
        <v>8074.3289072899452</v>
      </c>
      <c r="H482" s="98">
        <v>8051.6533178612335</v>
      </c>
      <c r="I482" s="98">
        <v>7903.7403576670122</v>
      </c>
      <c r="J482" s="98">
        <v>8009.3769926376954</v>
      </c>
      <c r="K482" s="98">
        <v>8399.2005720755351</v>
      </c>
      <c r="L482" s="98">
        <v>8718.6864425048861</v>
      </c>
      <c r="M482" s="98">
        <v>8751.376136316574</v>
      </c>
      <c r="N482" s="98">
        <v>8783.6225524865804</v>
      </c>
      <c r="O482" s="98">
        <v>8521.0543946490598</v>
      </c>
      <c r="P482" s="98">
        <v>8039.9279436436227</v>
      </c>
      <c r="Q482" s="98">
        <v>7826.8133036769905</v>
      </c>
      <c r="R482" s="98">
        <v>7576.8042173862987</v>
      </c>
      <c r="S482" s="98">
        <v>7343.6782364320634</v>
      </c>
      <c r="T482" s="98">
        <v>7026.9481866048918</v>
      </c>
      <c r="U482" s="98">
        <v>6778.3756595727154</v>
      </c>
      <c r="V482" s="98">
        <v>6355.2990762400523</v>
      </c>
      <c r="W482" s="98">
        <v>5890.3639660679992</v>
      </c>
      <c r="X482" s="98">
        <v>4394.6821634652842</v>
      </c>
      <c r="Y482" s="98">
        <v>2681.3900482732597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73.523564392237688</v>
      </c>
      <c r="D483" s="98">
        <v>70.355295166780891</v>
      </c>
      <c r="E483" s="98">
        <v>68.822053857056858</v>
      </c>
      <c r="F483" s="98">
        <v>66.311108340072579</v>
      </c>
      <c r="G483" s="98">
        <v>63.439018953915919</v>
      </c>
      <c r="H483" s="98">
        <v>62.813945517064546</v>
      </c>
      <c r="I483" s="98">
        <v>59.078054873474642</v>
      </c>
      <c r="J483" s="98">
        <v>59.131347839426333</v>
      </c>
      <c r="K483" s="98">
        <v>61.568615683671474</v>
      </c>
      <c r="L483" s="98">
        <v>65.004139116338351</v>
      </c>
      <c r="M483" s="98">
        <v>61.580640632392338</v>
      </c>
      <c r="N483" s="98">
        <v>62.337803289588756</v>
      </c>
      <c r="O483" s="98">
        <v>60.35397588084939</v>
      </c>
      <c r="P483" s="98">
        <v>54.487319972717088</v>
      </c>
      <c r="Q483" s="98">
        <v>53.639968249057823</v>
      </c>
      <c r="R483" s="98">
        <v>52.301746750330999</v>
      </c>
      <c r="S483" s="98">
        <v>50.815349076129721</v>
      </c>
      <c r="T483" s="98">
        <v>48.169535565003407</v>
      </c>
      <c r="U483" s="98">
        <v>46.683559683248397</v>
      </c>
      <c r="V483" s="98">
        <v>43.941576750118429</v>
      </c>
      <c r="W483" s="98">
        <v>40.472084197688396</v>
      </c>
      <c r="X483" s="98">
        <v>29.727329198432422</v>
      </c>
      <c r="Y483" s="98">
        <v>17.885503359952722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</v>
      </c>
      <c r="D484" s="122">
        <f t="shared" si="253"/>
        <v>0</v>
      </c>
      <c r="E484" s="122">
        <f t="shared" si="253"/>
        <v>3.1058341730474095</v>
      </c>
      <c r="F484" s="122">
        <f t="shared" si="253"/>
        <v>6.915061162461714</v>
      </c>
      <c r="G484" s="122">
        <f t="shared" si="253"/>
        <v>9.0667789049031171</v>
      </c>
      <c r="H484" s="122">
        <f t="shared" si="253"/>
        <v>11.018165675852606</v>
      </c>
      <c r="I484" s="122">
        <f t="shared" si="253"/>
        <v>10.721100424808128</v>
      </c>
      <c r="J484" s="122">
        <f t="shared" si="253"/>
        <v>9.8933257228516567</v>
      </c>
      <c r="K484" s="122">
        <f t="shared" si="253"/>
        <v>13.371400874026373</v>
      </c>
      <c r="L484" s="122">
        <f t="shared" si="253"/>
        <v>17.858958858408542</v>
      </c>
      <c r="M484" s="122">
        <f t="shared" si="253"/>
        <v>17.865065281448167</v>
      </c>
      <c r="N484" s="122">
        <f t="shared" si="253"/>
        <v>21.169203529546834</v>
      </c>
      <c r="O484" s="122">
        <f t="shared" si="253"/>
        <v>32.096627123721781</v>
      </c>
      <c r="P484" s="122">
        <f t="shared" si="253"/>
        <v>27.664220374035423</v>
      </c>
      <c r="Q484" s="122">
        <f t="shared" si="253"/>
        <v>73.269236046460406</v>
      </c>
      <c r="R484" s="122">
        <f t="shared" si="253"/>
        <v>89.482918012115718</v>
      </c>
      <c r="S484" s="122">
        <f t="shared" si="253"/>
        <v>103.51631720458741</v>
      </c>
      <c r="T484" s="122">
        <f t="shared" si="253"/>
        <v>111.76620207314575</v>
      </c>
      <c r="U484" s="122">
        <f t="shared" si="253"/>
        <v>101.12619138855501</v>
      </c>
      <c r="V484" s="122">
        <f t="shared" si="253"/>
        <v>93.342275912851278</v>
      </c>
      <c r="W484" s="122">
        <f t="shared" si="253"/>
        <v>61.0923199774045</v>
      </c>
      <c r="X484" s="122">
        <f t="shared" si="253"/>
        <v>44.43925197444225</v>
      </c>
      <c r="Y484" s="122">
        <f t="shared" si="253"/>
        <v>26.329871926654707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0</v>
      </c>
      <c r="E485" s="98">
        <f>RES_hhdet_in_tesh!E86</f>
        <v>3.1058341730474095</v>
      </c>
      <c r="F485" s="98">
        <f>RES_hhdet_in_tesh!F86</f>
        <v>6.915061162461714</v>
      </c>
      <c r="G485" s="98">
        <f>RES_hhdet_in_tesh!G86</f>
        <v>9.0667789049031171</v>
      </c>
      <c r="H485" s="98">
        <f>RES_hhdet_in_tesh!H86</f>
        <v>11.018165675852606</v>
      </c>
      <c r="I485" s="98">
        <f>RES_hhdet_in_tesh!I86</f>
        <v>10.721100424808128</v>
      </c>
      <c r="J485" s="98">
        <f>RES_hhdet_in_tesh!J86</f>
        <v>9.8933257228516567</v>
      </c>
      <c r="K485" s="98">
        <f>RES_hhdet_in_tesh!K86</f>
        <v>13.371400874026373</v>
      </c>
      <c r="L485" s="98">
        <f>RES_hhdet_in_tesh!L86</f>
        <v>17.858958858408542</v>
      </c>
      <c r="M485" s="98">
        <f>RES_hhdet_in_tesh!M86</f>
        <v>17.865065281448167</v>
      </c>
      <c r="N485" s="98">
        <f>RES_hhdet_in_tesh!N86</f>
        <v>21.169203529546834</v>
      </c>
      <c r="O485" s="98">
        <f>RES_hhdet_in_tesh!O86</f>
        <v>32.096627123721781</v>
      </c>
      <c r="P485" s="98">
        <f>RES_hhdet_in_tesh!P86</f>
        <v>27.664220374035423</v>
      </c>
      <c r="Q485" s="98">
        <f>RES_hhdet_in_tesh!Q86</f>
        <v>73.269236046460406</v>
      </c>
      <c r="R485" s="98">
        <f>RES_hhdet_in_tesh!R86</f>
        <v>89.482918012115718</v>
      </c>
      <c r="S485" s="98">
        <f>RES_hhdet_in_tesh!S86</f>
        <v>103.51631720458741</v>
      </c>
      <c r="T485" s="98">
        <f>RES_hhdet_in_tesh!T86</f>
        <v>111.76620207314575</v>
      </c>
      <c r="U485" s="98">
        <f>RES_hhdet_in_tesh!U86</f>
        <v>101.12619138855501</v>
      </c>
      <c r="V485" s="98">
        <f>RES_hhdet_in_tesh!V86</f>
        <v>93.342275912851278</v>
      </c>
      <c r="W485" s="98">
        <f>RES_hhdet_in_tesh!W86</f>
        <v>61.0923199774045</v>
      </c>
      <c r="X485" s="98">
        <f>RES_hhdet_in_tesh!X86</f>
        <v>44.43925197444225</v>
      </c>
      <c r="Y485" s="98">
        <f>RES_hhdet_in_tesh!Y86</f>
        <v>26.329871926654707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1212.1377042752458</v>
      </c>
      <c r="D486" s="122">
        <v>1214.024146308429</v>
      </c>
      <c r="E486" s="122">
        <v>1248.8129655922621</v>
      </c>
      <c r="F486" s="122">
        <v>1227.8685719808211</v>
      </c>
      <c r="G486" s="122">
        <v>1248.0414931726777</v>
      </c>
      <c r="H486" s="122">
        <v>1285.8270959668023</v>
      </c>
      <c r="I486" s="122">
        <v>1238.9188379715404</v>
      </c>
      <c r="J486" s="122">
        <v>1200.8539112390665</v>
      </c>
      <c r="K486" s="122">
        <v>1172.973028266993</v>
      </c>
      <c r="L486" s="122">
        <v>1177.9065676496573</v>
      </c>
      <c r="M486" s="122">
        <v>1090.1390979723976</v>
      </c>
      <c r="N486" s="122">
        <v>1063.2217219540694</v>
      </c>
      <c r="O486" s="122">
        <v>1035.2988051258874</v>
      </c>
      <c r="P486" s="122">
        <v>1082.040179083165</v>
      </c>
      <c r="Q486" s="122">
        <v>1077.3072846966279</v>
      </c>
      <c r="R486" s="122">
        <v>1114.8597961969001</v>
      </c>
      <c r="S486" s="122">
        <v>1193.7287108328185</v>
      </c>
      <c r="T486" s="122">
        <v>1194.8075471272102</v>
      </c>
      <c r="U486" s="122">
        <v>1177.8562799384861</v>
      </c>
      <c r="V486" s="122">
        <v>1224.2454468682897</v>
      </c>
      <c r="W486" s="122">
        <v>1139.1724396993936</v>
      </c>
      <c r="X486" s="122">
        <v>1036.4632635067296</v>
      </c>
      <c r="Y486" s="122">
        <v>893.66678058741513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1186.6830791557788</v>
      </c>
      <c r="D487" s="98">
        <v>1226.8399379108869</v>
      </c>
      <c r="E487" s="98">
        <v>1233.0838227754464</v>
      </c>
      <c r="F487" s="98">
        <v>1210.9139774361586</v>
      </c>
      <c r="G487" s="98">
        <v>1286.7921824712246</v>
      </c>
      <c r="H487" s="98">
        <v>1233.4066273294068</v>
      </c>
      <c r="I487" s="98">
        <v>1245.3363202413648</v>
      </c>
      <c r="J487" s="98">
        <v>1231.7996896977731</v>
      </c>
      <c r="K487" s="98">
        <v>1197.7271450868086</v>
      </c>
      <c r="L487" s="98">
        <v>1117.931646033087</v>
      </c>
      <c r="M487" s="98">
        <v>1085.7511516979137</v>
      </c>
      <c r="N487" s="98">
        <v>1048.6484172978514</v>
      </c>
      <c r="O487" s="98">
        <v>1002.2695440529887</v>
      </c>
      <c r="P487" s="98">
        <v>1121.7701733209935</v>
      </c>
      <c r="Q487" s="98">
        <v>1007.8485554342025</v>
      </c>
      <c r="R487" s="98">
        <v>1108.1143995117254</v>
      </c>
      <c r="S487" s="98">
        <v>1206.3063289218128</v>
      </c>
      <c r="T487" s="98">
        <v>1215.3573586566574</v>
      </c>
      <c r="U487" s="98">
        <v>1185.1860472271878</v>
      </c>
      <c r="V487" s="98">
        <v>1154.2698152406915</v>
      </c>
      <c r="W487" s="98">
        <v>1167.917605285046</v>
      </c>
      <c r="X487" s="98">
        <v>1016.85398168082</v>
      </c>
      <c r="Y487" s="98">
        <v>922.30329365734872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1233.4309971323237</v>
      </c>
      <c r="F488" s="98">
        <v>1211.2565070864812</v>
      </c>
      <c r="G488" s="98">
        <v>1287.1050171313991</v>
      </c>
      <c r="H488" s="98">
        <v>1233.6089862563797</v>
      </c>
      <c r="I488" s="98">
        <v>1245.8896981783596</v>
      </c>
      <c r="J488" s="98">
        <v>1232.3795427581585</v>
      </c>
      <c r="K488" s="98">
        <v>1198.5132405004595</v>
      </c>
      <c r="L488" s="98">
        <v>1118.7148499143673</v>
      </c>
      <c r="M488" s="98">
        <v>1086.6038186087544</v>
      </c>
      <c r="N488" s="98">
        <v>1049.1005309640059</v>
      </c>
      <c r="O488" s="98">
        <v>1002.1975028485921</v>
      </c>
      <c r="P488" s="98">
        <v>1122.332124990389</v>
      </c>
      <c r="Q488" s="98">
        <v>0</v>
      </c>
      <c r="R488" s="98">
        <v>1107.8998279564057</v>
      </c>
      <c r="S488" s="98">
        <v>1206.1073290841114</v>
      </c>
      <c r="T488" s="98">
        <v>1215.6892989245043</v>
      </c>
      <c r="U488" s="98">
        <v>1185.6357381515975</v>
      </c>
      <c r="V488" s="98">
        <v>1154.336672918532</v>
      </c>
      <c r="W488" s="98">
        <v>1169.4713421602323</v>
      </c>
      <c r="X488" s="98">
        <v>1018.5296500001868</v>
      </c>
      <c r="Y488" s="98">
        <v>925.80799003015034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602.31139859174107</v>
      </c>
      <c r="F489" s="101">
        <v>595.70992731358251</v>
      </c>
      <c r="G489" s="101">
        <v>611.65883217108205</v>
      </c>
      <c r="H489" s="101">
        <v>612.79581422521539</v>
      </c>
      <c r="I489" s="101">
        <v>609.454909695688</v>
      </c>
      <c r="J489" s="101">
        <v>591.623291103067</v>
      </c>
      <c r="K489" s="101">
        <v>584.69200788749265</v>
      </c>
      <c r="L489" s="101">
        <v>533.34087360279716</v>
      </c>
      <c r="M489" s="101">
        <v>463.80301028349106</v>
      </c>
      <c r="N489" s="101">
        <v>435.81802314354923</v>
      </c>
      <c r="O489" s="101">
        <v>405.88268848117542</v>
      </c>
      <c r="P489" s="101">
        <v>485.57532784609032</v>
      </c>
      <c r="Q489" s="101">
        <v>0</v>
      </c>
      <c r="R489" s="101">
        <v>436.22342338051897</v>
      </c>
      <c r="S489" s="101">
        <v>490.73466525797505</v>
      </c>
      <c r="T489" s="101">
        <v>506.59827549971618</v>
      </c>
      <c r="U489" s="101">
        <v>493.13418526550049</v>
      </c>
      <c r="V489" s="101">
        <v>508.97336430605503</v>
      </c>
      <c r="W489" s="101">
        <v>460.74706102210592</v>
      </c>
      <c r="X489" s="101">
        <v>429.5146405483984</v>
      </c>
      <c r="Y489" s="101">
        <v>344.39180094608668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631.11959854058261</v>
      </c>
      <c r="F490" s="104">
        <v>615.54657977289867</v>
      </c>
      <c r="G490" s="104">
        <v>675.44618496031694</v>
      </c>
      <c r="H490" s="104">
        <v>620.81317203116453</v>
      </c>
      <c r="I490" s="104">
        <v>636.43478848267137</v>
      </c>
      <c r="J490" s="104">
        <v>640.75625165509166</v>
      </c>
      <c r="K490" s="104">
        <v>613.82123261296704</v>
      </c>
      <c r="L490" s="104">
        <v>585.37397631157012</v>
      </c>
      <c r="M490" s="104">
        <v>622.80080832526346</v>
      </c>
      <c r="N490" s="104">
        <v>613.28250782045654</v>
      </c>
      <c r="O490" s="104">
        <v>596.31481436741672</v>
      </c>
      <c r="P490" s="104">
        <v>636.75679714429884</v>
      </c>
      <c r="Q490" s="104">
        <v>0</v>
      </c>
      <c r="R490" s="104">
        <v>671.67640457588664</v>
      </c>
      <c r="S490" s="104">
        <v>715.37266382613643</v>
      </c>
      <c r="T490" s="104">
        <v>709.0910234247882</v>
      </c>
      <c r="U490" s="104">
        <v>692.5015528860971</v>
      </c>
      <c r="V490" s="104">
        <v>645.36330861247677</v>
      </c>
      <c r="W490" s="104">
        <v>708.72428113812623</v>
      </c>
      <c r="X490" s="104">
        <v>589.0150094517885</v>
      </c>
      <c r="Y490" s="104">
        <v>581.41618908406383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0</v>
      </c>
      <c r="D491" s="101">
        <v>0</v>
      </c>
      <c r="E491" s="101">
        <v>0</v>
      </c>
      <c r="F491" s="101">
        <v>0</v>
      </c>
      <c r="G491" s="101">
        <v>0</v>
      </c>
      <c r="H491" s="101">
        <v>0</v>
      </c>
      <c r="I491" s="101">
        <v>0</v>
      </c>
      <c r="J491" s="101">
        <v>0</v>
      </c>
      <c r="K491" s="101">
        <v>0</v>
      </c>
      <c r="L491" s="101">
        <v>0</v>
      </c>
      <c r="M491" s="101">
        <v>0</v>
      </c>
      <c r="N491" s="101">
        <v>0</v>
      </c>
      <c r="O491" s="101">
        <v>0</v>
      </c>
      <c r="P491" s="101">
        <v>0</v>
      </c>
      <c r="Q491" s="101">
        <v>0</v>
      </c>
      <c r="R491" s="101">
        <v>0</v>
      </c>
      <c r="S491" s="101">
        <v>0</v>
      </c>
      <c r="T491" s="101">
        <v>0</v>
      </c>
      <c r="U491" s="101">
        <v>0</v>
      </c>
      <c r="V491" s="101">
        <v>0</v>
      </c>
      <c r="W491" s="101">
        <v>0</v>
      </c>
      <c r="X491" s="101">
        <v>0</v>
      </c>
      <c r="Y491" s="101">
        <v>0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0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0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0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1212.7137938630292</v>
      </c>
      <c r="D495" s="101">
        <v>1213.3872895978172</v>
      </c>
      <c r="E495" s="101">
        <v>1249.7310760519563</v>
      </c>
      <c r="F495" s="101">
        <v>1229.0803005633954</v>
      </c>
      <c r="G495" s="101">
        <v>1245.1751442500458</v>
      </c>
      <c r="H495" s="101">
        <v>1289.4983836999181</v>
      </c>
      <c r="I495" s="101">
        <v>1238.0639430520725</v>
      </c>
      <c r="J495" s="101">
        <v>1195.0685880475321</v>
      </c>
      <c r="K495" s="101">
        <v>1169.9063830162324</v>
      </c>
      <c r="L495" s="101">
        <v>1184.2603947477642</v>
      </c>
      <c r="M495" s="101">
        <v>1090.6048441746434</v>
      </c>
      <c r="N495" s="101">
        <v>1065.6783805528087</v>
      </c>
      <c r="O495" s="101">
        <v>1040.9239343090137</v>
      </c>
      <c r="P495" s="101">
        <v>1075.1428709527172</v>
      </c>
      <c r="Q495" s="101">
        <v>1088.6593113400202</v>
      </c>
      <c r="R495" s="101">
        <v>1117.0626455395225</v>
      </c>
      <c r="S495" s="101">
        <v>1189.2669116063134</v>
      </c>
      <c r="T495" s="101">
        <v>1189.1461918834409</v>
      </c>
      <c r="U495" s="101">
        <v>1176.2521907057267</v>
      </c>
      <c r="V495" s="101">
        <v>1244.7172083813075</v>
      </c>
      <c r="W495" s="101">
        <v>1125.676646583365</v>
      </c>
      <c r="X495" s="101">
        <v>1051.3226058668076</v>
      </c>
      <c r="Y495" s="101">
        <v>877.94025511037535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0</v>
      </c>
      <c r="D496" s="104">
        <v>0</v>
      </c>
      <c r="E496" s="104">
        <v>1250.6006568864543</v>
      </c>
      <c r="F496" s="104">
        <v>1229.6913052591674</v>
      </c>
      <c r="G496" s="104">
        <v>1245.5323873012683</v>
      </c>
      <c r="H496" s="104">
        <v>1289.6181999467296</v>
      </c>
      <c r="I496" s="104">
        <v>1238.3604995278351</v>
      </c>
      <c r="J496" s="104">
        <v>1195.6852556628248</v>
      </c>
      <c r="K496" s="104">
        <v>1170.6315818025059</v>
      </c>
      <c r="L496" s="104">
        <v>1185.1238186132421</v>
      </c>
      <c r="M496" s="104">
        <v>1091.5918532647649</v>
      </c>
      <c r="N496" s="104">
        <v>1066.2116118192068</v>
      </c>
      <c r="O496" s="104">
        <v>1040.9435892686272</v>
      </c>
      <c r="P496" s="104">
        <v>1075.1743291310613</v>
      </c>
      <c r="Q496" s="104">
        <v>1088.4461441192229</v>
      </c>
      <c r="R496" s="104">
        <v>1116.8557245288468</v>
      </c>
      <c r="S496" s="104">
        <v>1189.3237345098203</v>
      </c>
      <c r="T496" s="104">
        <v>1189.7045042409288</v>
      </c>
      <c r="U496" s="104">
        <v>1176.6491020677881</v>
      </c>
      <c r="V496" s="104">
        <v>1244.6921605515674</v>
      </c>
      <c r="W496" s="104">
        <v>1125.5365296211628</v>
      </c>
      <c r="X496" s="104">
        <v>1052.7814276736653</v>
      </c>
      <c r="Y496" s="104">
        <v>879.84112980364887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0</v>
      </c>
      <c r="D497" s="98">
        <v>0</v>
      </c>
      <c r="E497" s="98">
        <v>610.70430843757003</v>
      </c>
      <c r="F497" s="98">
        <v>604.80655071570834</v>
      </c>
      <c r="G497" s="98">
        <v>591.86692419502015</v>
      </c>
      <c r="H497" s="98">
        <v>640.71824350549832</v>
      </c>
      <c r="I497" s="98">
        <v>605.73310653973522</v>
      </c>
      <c r="J497" s="98">
        <v>573.92289403673044</v>
      </c>
      <c r="K497" s="98">
        <v>571.07750508380639</v>
      </c>
      <c r="L497" s="98">
        <v>565.17786186959552</v>
      </c>
      <c r="M497" s="98">
        <v>466.063656424822</v>
      </c>
      <c r="N497" s="98">
        <v>443.01281540430665</v>
      </c>
      <c r="O497" s="98">
        <v>421.57353420542796</v>
      </c>
      <c r="P497" s="98">
        <v>465.05450571073919</v>
      </c>
      <c r="Q497" s="98">
        <v>441.38983881296724</v>
      </c>
      <c r="R497" s="98">
        <v>439.69213244288602</v>
      </c>
      <c r="S497" s="98">
        <v>483.787875736893</v>
      </c>
      <c r="T497" s="98">
        <v>495.69732546890896</v>
      </c>
      <c r="U497" s="98">
        <v>489.44731171509261</v>
      </c>
      <c r="V497" s="98">
        <v>549.12187360714267</v>
      </c>
      <c r="W497" s="98">
        <v>442.97811336465486</v>
      </c>
      <c r="X497" s="98">
        <v>444.3760618797852</v>
      </c>
      <c r="Y497" s="98">
        <v>326.53724295694934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0</v>
      </c>
      <c r="D498" s="98">
        <v>0</v>
      </c>
      <c r="E498" s="98">
        <v>639.89634844888428</v>
      </c>
      <c r="F498" s="98">
        <v>624.88475454345905</v>
      </c>
      <c r="G498" s="98">
        <v>653.66546310624824</v>
      </c>
      <c r="H498" s="98">
        <v>648.8999564412311</v>
      </c>
      <c r="I498" s="98">
        <v>632.62739298809981</v>
      </c>
      <c r="J498" s="98">
        <v>621.76236162609428</v>
      </c>
      <c r="K498" s="98">
        <v>599.55407671869943</v>
      </c>
      <c r="L498" s="98">
        <v>619.94595674364621</v>
      </c>
      <c r="M498" s="98">
        <v>625.52819683994301</v>
      </c>
      <c r="N498" s="98">
        <v>623.19879641490013</v>
      </c>
      <c r="O498" s="98">
        <v>619.37005506319929</v>
      </c>
      <c r="P498" s="98">
        <v>610.11982342032218</v>
      </c>
      <c r="Q498" s="98">
        <v>647.05630530625581</v>
      </c>
      <c r="R498" s="98">
        <v>677.16359208596066</v>
      </c>
      <c r="S498" s="98">
        <v>705.53585877292721</v>
      </c>
      <c r="T498" s="98">
        <v>694.00717877201964</v>
      </c>
      <c r="U498" s="98">
        <v>687.20179035269553</v>
      </c>
      <c r="V498" s="98">
        <v>695.57028694442465</v>
      </c>
      <c r="W498" s="98">
        <v>682.55841625650794</v>
      </c>
      <c r="X498" s="98">
        <v>608.40536579388004</v>
      </c>
      <c r="Y498" s="98">
        <v>553.30388684669947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587.22729202219887</v>
      </c>
      <c r="D499" s="122">
        <v>582.8514291911996</v>
      </c>
      <c r="E499" s="122">
        <v>602.28688011851466</v>
      </c>
      <c r="F499" s="122">
        <v>597.02356259628198</v>
      </c>
      <c r="G499" s="122">
        <v>608.94293592740473</v>
      </c>
      <c r="H499" s="122">
        <v>651.39041589881049</v>
      </c>
      <c r="I499" s="122">
        <v>590.5802311286659</v>
      </c>
      <c r="J499" s="122">
        <v>618.95983224999452</v>
      </c>
      <c r="K499" s="122">
        <v>644.75219524055581</v>
      </c>
      <c r="L499" s="122">
        <v>682.62292447574771</v>
      </c>
      <c r="M499" s="122">
        <v>617.84776556166287</v>
      </c>
      <c r="N499" s="122">
        <v>658.58401882668466</v>
      </c>
      <c r="O499" s="122">
        <v>656.01489986047773</v>
      </c>
      <c r="P499" s="122">
        <v>582.76413358840091</v>
      </c>
      <c r="Q499" s="122">
        <v>615.44918152610114</v>
      </c>
      <c r="R499" s="122">
        <v>626.35067409355179</v>
      </c>
      <c r="S499" s="122">
        <v>626.61223088915722</v>
      </c>
      <c r="T499" s="122">
        <v>603.60673901119128</v>
      </c>
      <c r="U499" s="122">
        <v>586.64067755455824</v>
      </c>
      <c r="V499" s="122">
        <v>625.51304677044379</v>
      </c>
      <c r="W499" s="122">
        <v>733.40377651861127</v>
      </c>
      <c r="X499" s="122">
        <v>609.94411836607185</v>
      </c>
      <c r="Y499" s="122">
        <v>597.63265838352947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569.55891909718014</v>
      </c>
      <c r="D500" s="98">
        <v>585.09250860836903</v>
      </c>
      <c r="E500" s="98">
        <v>591.95213292952258</v>
      </c>
      <c r="F500" s="98">
        <v>594.69035206082901</v>
      </c>
      <c r="G500" s="98">
        <v>618.81483576252856</v>
      </c>
      <c r="H500" s="98">
        <v>637.35959924756844</v>
      </c>
      <c r="I500" s="98">
        <v>593.6140533673838</v>
      </c>
      <c r="J500" s="98">
        <v>629.89343887351299</v>
      </c>
      <c r="K500" s="98">
        <v>672.41449727778502</v>
      </c>
      <c r="L500" s="98">
        <v>658.6934022787816</v>
      </c>
      <c r="M500" s="98">
        <v>657.62399102976872</v>
      </c>
      <c r="N500" s="98">
        <v>608.6999765331127</v>
      </c>
      <c r="O500" s="98">
        <v>567.96855671035746</v>
      </c>
      <c r="P500" s="98">
        <v>676.17579485709723</v>
      </c>
      <c r="Q500" s="98">
        <v>566.85800212721949</v>
      </c>
      <c r="R500" s="98">
        <v>642.19917692848537</v>
      </c>
      <c r="S500" s="98">
        <v>607.0744839528146</v>
      </c>
      <c r="T500" s="98">
        <v>663.64905857057806</v>
      </c>
      <c r="U500" s="98">
        <v>671.9882474812415</v>
      </c>
      <c r="V500" s="98">
        <v>804.34648036422448</v>
      </c>
      <c r="W500" s="98">
        <v>698.50544575340803</v>
      </c>
      <c r="X500" s="98">
        <v>510.12288160192458</v>
      </c>
      <c r="Y500" s="98">
        <v>619.3984624022379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619.42186126016668</v>
      </c>
      <c r="D501" s="98">
        <v>580.57195822932795</v>
      </c>
      <c r="E501" s="98">
        <v>574.11230209136852</v>
      </c>
      <c r="F501" s="98">
        <v>676.03500697210359</v>
      </c>
      <c r="G501" s="98">
        <v>530.79686304007259</v>
      </c>
      <c r="H501" s="98">
        <v>642.72931337332022</v>
      </c>
      <c r="I501" s="98">
        <v>656.24671705859873</v>
      </c>
      <c r="J501" s="98">
        <v>518.12037134880268</v>
      </c>
      <c r="K501" s="98">
        <v>156.24581140977261</v>
      </c>
      <c r="L501" s="98">
        <v>532.14306900935117</v>
      </c>
      <c r="M501" s="98">
        <v>696.30247778890168</v>
      </c>
      <c r="N501" s="98">
        <v>722.48041815469662</v>
      </c>
      <c r="O501" s="98">
        <v>531.91538735478059</v>
      </c>
      <c r="P501" s="98">
        <v>788.10394431462498</v>
      </c>
      <c r="Q501" s="98">
        <v>653.53845439681788</v>
      </c>
      <c r="R501" s="98">
        <v>509.31568658875909</v>
      </c>
      <c r="S501" s="98">
        <v>535.27381601899413</v>
      </c>
      <c r="T501" s="98">
        <v>663.12304424642241</v>
      </c>
      <c r="U501" s="98">
        <v>592.99024104483522</v>
      </c>
      <c r="V501" s="98">
        <v>726.63660246650977</v>
      </c>
      <c r="W501" s="98">
        <v>630.1965062897832</v>
      </c>
      <c r="X501" s="98">
        <v>538.70318311833228</v>
      </c>
      <c r="Y501" s="98">
        <v>605.68520190798745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584.91553443169312</v>
      </c>
      <c r="D502" s="33">
        <v>582.87158818388139</v>
      </c>
      <c r="E502" s="33">
        <v>603.32763003508535</v>
      </c>
      <c r="F502" s="33">
        <v>594.38680377006051</v>
      </c>
      <c r="G502" s="33">
        <v>609.80577222269562</v>
      </c>
      <c r="H502" s="33">
        <v>652.10749958434349</v>
      </c>
      <c r="I502" s="33">
        <v>590.45902208022335</v>
      </c>
      <c r="J502" s="33">
        <v>620.10900639028318</v>
      </c>
      <c r="K502" s="33">
        <v>662.54603489287774</v>
      </c>
      <c r="L502" s="33">
        <v>687.87612940338579</v>
      </c>
      <c r="M502" s="33">
        <v>611.35127759020702</v>
      </c>
      <c r="N502" s="33">
        <v>655.33980800645622</v>
      </c>
      <c r="O502" s="33">
        <v>665.05556850727771</v>
      </c>
      <c r="P502" s="33">
        <v>567.27758441865478</v>
      </c>
      <c r="Q502" s="33">
        <v>616.45183887207986</v>
      </c>
      <c r="R502" s="33">
        <v>625.72137413354631</v>
      </c>
      <c r="S502" s="33">
        <v>629.73243582549946</v>
      </c>
      <c r="T502" s="33">
        <v>599.44243314790162</v>
      </c>
      <c r="U502" s="33">
        <v>584.45757713328362</v>
      </c>
      <c r="V502" s="33">
        <v>619.29992120335316</v>
      </c>
      <c r="W502" s="33">
        <v>733.85863140525055</v>
      </c>
      <c r="X502" s="33">
        <v>610.33048339033053</v>
      </c>
      <c r="Y502" s="33">
        <v>597.49884421828654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17.894417530298142</v>
      </c>
      <c r="D504" s="117">
        <f t="shared" si="254"/>
        <v>6.7649506340085539</v>
      </c>
      <c r="E504" s="117">
        <f t="shared" si="254"/>
        <v>5.9934317700643227</v>
      </c>
      <c r="F504" s="117">
        <f t="shared" si="254"/>
        <v>8.6487780219206432</v>
      </c>
      <c r="G504" s="117">
        <f t="shared" si="254"/>
        <v>2.9391680339702502</v>
      </c>
      <c r="H504" s="117">
        <f t="shared" si="254"/>
        <v>8.5092652235180974</v>
      </c>
      <c r="I504" s="117">
        <f t="shared" si="254"/>
        <v>0.19453053735291728</v>
      </c>
      <c r="J504" s="117">
        <f t="shared" si="254"/>
        <v>3.152515169809246</v>
      </c>
      <c r="K504" s="117">
        <f t="shared" si="254"/>
        <v>2.2123260132223996</v>
      </c>
      <c r="L504" s="117">
        <f t="shared" si="254"/>
        <v>5.9526406252955368</v>
      </c>
      <c r="M504" s="117">
        <f t="shared" si="254"/>
        <v>16.772847664764154</v>
      </c>
      <c r="N504" s="117">
        <f t="shared" si="254"/>
        <v>20.044661931510465</v>
      </c>
      <c r="O504" s="117">
        <f t="shared" si="254"/>
        <v>8.804701541974719</v>
      </c>
      <c r="P504" s="117">
        <f t="shared" si="254"/>
        <v>13.541143879736236</v>
      </c>
      <c r="Q504" s="117">
        <f t="shared" si="254"/>
        <v>3.1817330961318411</v>
      </c>
      <c r="R504" s="117">
        <f t="shared" ref="R504:V504" si="255">R505+R508+R510+R523</f>
        <v>0.22563525537520049</v>
      </c>
      <c r="S504" s="117">
        <f t="shared" si="255"/>
        <v>5.0020799150011088</v>
      </c>
      <c r="T504" s="117">
        <f t="shared" si="255"/>
        <v>9.9294890788649273</v>
      </c>
      <c r="U504" s="117">
        <f t="shared" si="255"/>
        <v>9.1544284478101989</v>
      </c>
      <c r="V504" s="117">
        <f t="shared" si="255"/>
        <v>8.5300014340933146</v>
      </c>
      <c r="W504" s="117">
        <f t="shared" ref="W504:Y504" si="256">W505+W508+W510+W523</f>
        <v>0.37085054194350942</v>
      </c>
      <c r="X504" s="117">
        <f t="shared" si="256"/>
        <v>0.39541277692511606</v>
      </c>
      <c r="Y504" s="117">
        <f t="shared" si="256"/>
        <v>0.365150284333492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0</v>
      </c>
      <c r="D510" s="122">
        <v>0</v>
      </c>
      <c r="E510" s="122">
        <v>0</v>
      </c>
      <c r="F510" s="122">
        <v>0</v>
      </c>
      <c r="G510" s="122">
        <v>0</v>
      </c>
      <c r="H510" s="122">
        <v>0</v>
      </c>
      <c r="I510" s="122">
        <v>0</v>
      </c>
      <c r="J510" s="122">
        <v>0</v>
      </c>
      <c r="K510" s="122">
        <v>0</v>
      </c>
      <c r="L510" s="122">
        <v>0</v>
      </c>
      <c r="M510" s="122">
        <v>0</v>
      </c>
      <c r="N510" s="122">
        <v>0</v>
      </c>
      <c r="O510" s="122">
        <v>0</v>
      </c>
      <c r="P510" s="122">
        <v>0</v>
      </c>
      <c r="Q510" s="122">
        <v>0</v>
      </c>
      <c r="R510" s="122">
        <v>0</v>
      </c>
      <c r="S510" s="122">
        <v>0</v>
      </c>
      <c r="T510" s="122">
        <v>0</v>
      </c>
      <c r="U510" s="122">
        <v>0</v>
      </c>
      <c r="V510" s="122">
        <v>0</v>
      </c>
      <c r="W510" s="122">
        <v>0</v>
      </c>
      <c r="X510" s="122">
        <v>0</v>
      </c>
      <c r="Y510" s="122">
        <v>0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0</v>
      </c>
      <c r="D515" s="101">
        <v>0</v>
      </c>
      <c r="E515" s="101">
        <v>0</v>
      </c>
      <c r="F515" s="101">
        <v>0</v>
      </c>
      <c r="G515" s="101">
        <v>0</v>
      </c>
      <c r="H515" s="101">
        <v>0</v>
      </c>
      <c r="I515" s="101">
        <v>0</v>
      </c>
      <c r="J515" s="101">
        <v>0</v>
      </c>
      <c r="K515" s="101">
        <v>0</v>
      </c>
      <c r="L515" s="101">
        <v>0</v>
      </c>
      <c r="M515" s="101">
        <v>0</v>
      </c>
      <c r="N515" s="101">
        <v>0</v>
      </c>
      <c r="O515" s="101">
        <v>0</v>
      </c>
      <c r="P515" s="101">
        <v>0</v>
      </c>
      <c r="Q515" s="101">
        <v>0</v>
      </c>
      <c r="R515" s="101">
        <v>0</v>
      </c>
      <c r="S515" s="101">
        <v>0</v>
      </c>
      <c r="T515" s="101">
        <v>0</v>
      </c>
      <c r="U515" s="101">
        <v>0</v>
      </c>
      <c r="V515" s="101">
        <v>0</v>
      </c>
      <c r="W515" s="101">
        <v>0</v>
      </c>
      <c r="X515" s="101">
        <v>0</v>
      </c>
      <c r="Y515" s="101">
        <v>0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0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17.894417530298142</v>
      </c>
      <c r="D523" s="122">
        <v>6.7649506340085539</v>
      </c>
      <c r="E523" s="122">
        <v>5.9934317700643227</v>
      </c>
      <c r="F523" s="122">
        <v>8.6487780219206432</v>
      </c>
      <c r="G523" s="122">
        <v>2.9391680339702502</v>
      </c>
      <c r="H523" s="122">
        <v>8.5092652235180974</v>
      </c>
      <c r="I523" s="122">
        <v>0.19453053735291728</v>
      </c>
      <c r="J523" s="122">
        <v>3.152515169809246</v>
      </c>
      <c r="K523" s="122">
        <v>2.2123260132223996</v>
      </c>
      <c r="L523" s="122">
        <v>5.9526406252955368</v>
      </c>
      <c r="M523" s="122">
        <v>16.772847664764154</v>
      </c>
      <c r="N523" s="122">
        <v>20.044661931510465</v>
      </c>
      <c r="O523" s="122">
        <v>8.804701541974719</v>
      </c>
      <c r="P523" s="122">
        <v>13.541143879736236</v>
      </c>
      <c r="Q523" s="122">
        <v>3.1817330961318411</v>
      </c>
      <c r="R523" s="122">
        <v>0.22563525537520049</v>
      </c>
      <c r="S523" s="122">
        <v>5.0020799150011088</v>
      </c>
      <c r="T523" s="122">
        <v>9.9294890788649273</v>
      </c>
      <c r="U523" s="122">
        <v>9.1544284478101989</v>
      </c>
      <c r="V523" s="122">
        <v>8.5300014340933146</v>
      </c>
      <c r="W523" s="122">
        <v>0.37085054194350942</v>
      </c>
      <c r="X523" s="122">
        <v>0.39541277692511606</v>
      </c>
      <c r="Y523" s="122">
        <v>0.365150284333492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246.85443829782312</v>
      </c>
      <c r="D525" s="98">
        <v>231.13709311497331</v>
      </c>
      <c r="E525" s="98">
        <v>228.33370962449433</v>
      </c>
      <c r="F525" s="98">
        <v>268.59776434881371</v>
      </c>
      <c r="G525" s="98">
        <v>210.67936127235541</v>
      </c>
      <c r="H525" s="98">
        <v>254.84880542555464</v>
      </c>
      <c r="I525" s="98">
        <v>259.94585168641191</v>
      </c>
      <c r="J525" s="98">
        <v>205.02557546586087</v>
      </c>
      <c r="K525" s="98">
        <v>61.765750585371329</v>
      </c>
      <c r="L525" s="98">
        <v>210.15031936968421</v>
      </c>
      <c r="M525" s="98">
        <v>274.76883657792666</v>
      </c>
      <c r="N525" s="98">
        <v>284.97718455982488</v>
      </c>
      <c r="O525" s="98">
        <v>209.75664122178478</v>
      </c>
      <c r="P525" s="98">
        <v>310.56143398197457</v>
      </c>
      <c r="Q525" s="98">
        <v>256.79061437908081</v>
      </c>
      <c r="R525" s="98">
        <v>198.61543354402022</v>
      </c>
      <c r="S525" s="98">
        <v>206.54466859436789</v>
      </c>
      <c r="T525" s="98">
        <v>252.9608851507046</v>
      </c>
      <c r="U525" s="98">
        <v>223.88039394531913</v>
      </c>
      <c r="V525" s="98">
        <v>272.34994552103421</v>
      </c>
      <c r="W525" s="98">
        <v>235.38357323378298</v>
      </c>
      <c r="X525" s="98">
        <v>201.07712033142786</v>
      </c>
      <c r="Y525" s="98">
        <v>226.06398777285833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244.21113663489524</v>
      </c>
      <c r="D528" s="118">
        <f t="shared" si="261"/>
        <v>235.85294747429541</v>
      </c>
      <c r="E528" s="118">
        <f t="shared" si="261"/>
        <v>229.24771384509202</v>
      </c>
      <c r="F528" s="118">
        <f t="shared" si="261"/>
        <v>219.56767594504245</v>
      </c>
      <c r="G528" s="118">
        <f t="shared" si="261"/>
        <v>208.27681750395786</v>
      </c>
      <c r="H528" s="118">
        <f t="shared" si="261"/>
        <v>201.36418767555654</v>
      </c>
      <c r="I528" s="118">
        <f t="shared" si="261"/>
        <v>188.95862976533439</v>
      </c>
      <c r="J528" s="118">
        <f t="shared" si="261"/>
        <v>185.62999874994907</v>
      </c>
      <c r="K528" s="118">
        <f t="shared" si="261"/>
        <v>184.52913175374269</v>
      </c>
      <c r="L528" s="118">
        <f t="shared" si="261"/>
        <v>184.30693822915208</v>
      </c>
      <c r="M528" s="118">
        <f t="shared" si="261"/>
        <v>174.09891277040597</v>
      </c>
      <c r="N528" s="118">
        <f t="shared" si="261"/>
        <v>169.27824601119622</v>
      </c>
      <c r="O528" s="118">
        <f t="shared" si="261"/>
        <v>160.48696014739863</v>
      </c>
      <c r="P528" s="118">
        <f t="shared" si="261"/>
        <v>149.95999770228011</v>
      </c>
      <c r="Q528" s="118">
        <f t="shared" si="261"/>
        <v>144.05943066153165</v>
      </c>
      <c r="R528" s="118">
        <f t="shared" ref="R528:V528" si="262">R529+R532+R534+R547</f>
        <v>137.23218417036463</v>
      </c>
      <c r="S528" s="118">
        <f t="shared" si="262"/>
        <v>131.10349948316633</v>
      </c>
      <c r="T528" s="118">
        <f t="shared" si="262"/>
        <v>122.84077974855893</v>
      </c>
      <c r="U528" s="118">
        <f t="shared" si="262"/>
        <v>115.98663691723263</v>
      </c>
      <c r="V528" s="118">
        <f t="shared" si="262"/>
        <v>108.89996505008006</v>
      </c>
      <c r="W528" s="118">
        <f t="shared" ref="W528:Y528" si="263">W529+W532+W534+W547</f>
        <v>100.18451931567799</v>
      </c>
      <c r="X528" s="118">
        <f t="shared" si="263"/>
        <v>76.230630287836973</v>
      </c>
      <c r="Y528" s="118">
        <f t="shared" si="263"/>
        <v>51.249146094105328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208.63857039019149</v>
      </c>
      <c r="D529" s="123">
        <f t="shared" si="264"/>
        <v>200.76012230432119</v>
      </c>
      <c r="E529" s="123">
        <f t="shared" si="264"/>
        <v>193.87309774105705</v>
      </c>
      <c r="F529" s="123">
        <f t="shared" si="264"/>
        <v>184.77353753147023</v>
      </c>
      <c r="G529" s="123">
        <f t="shared" si="264"/>
        <v>173.68725251185728</v>
      </c>
      <c r="H529" s="123">
        <f t="shared" si="264"/>
        <v>166.25172707239847</v>
      </c>
      <c r="I529" s="123">
        <f t="shared" si="264"/>
        <v>156.80081367905271</v>
      </c>
      <c r="J529" s="123">
        <f t="shared" si="264"/>
        <v>154.2165634840261</v>
      </c>
      <c r="K529" s="123">
        <f t="shared" si="264"/>
        <v>154.39127816352243</v>
      </c>
      <c r="L529" s="123">
        <f t="shared" si="264"/>
        <v>154.34637121920221</v>
      </c>
      <c r="M529" s="123">
        <f t="shared" si="264"/>
        <v>147.56311594560381</v>
      </c>
      <c r="N529" s="123">
        <f t="shared" si="264"/>
        <v>143.27402677582322</v>
      </c>
      <c r="O529" s="123">
        <f t="shared" si="264"/>
        <v>135.73220093996119</v>
      </c>
      <c r="P529" s="123">
        <f t="shared" si="264"/>
        <v>126.05790577501236</v>
      </c>
      <c r="Q529" s="123">
        <f t="shared" si="264"/>
        <v>120.46712487410066</v>
      </c>
      <c r="R529" s="123">
        <f t="shared" ref="R529:V529" si="265">SUM(R530:R531)</f>
        <v>113.58593804213515</v>
      </c>
      <c r="S529" s="123">
        <f t="shared" si="265"/>
        <v>107.00421270979335</v>
      </c>
      <c r="T529" s="123">
        <f t="shared" si="265"/>
        <v>99.599000127122608</v>
      </c>
      <c r="U529" s="123">
        <f t="shared" si="265"/>
        <v>93.717637039072784</v>
      </c>
      <c r="V529" s="123">
        <f t="shared" si="265"/>
        <v>86.115036730326239</v>
      </c>
      <c r="W529" s="123">
        <f t="shared" ref="W529:Y529" si="266">SUM(W530:W531)</f>
        <v>78.08176486816356</v>
      </c>
      <c r="X529" s="123">
        <f t="shared" si="266"/>
        <v>57.269794546327518</v>
      </c>
      <c r="Y529" s="123">
        <f t="shared" si="266"/>
        <v>34.390381555155109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207.71007463359686</v>
      </c>
      <c r="D530" s="99">
        <v>199.87925405711988</v>
      </c>
      <c r="E530" s="99">
        <v>193.01490299659332</v>
      </c>
      <c r="F530" s="99">
        <v>183.95809427584274</v>
      </c>
      <c r="G530" s="99">
        <v>172.92087301698032</v>
      </c>
      <c r="H530" s="99">
        <v>165.50953185700772</v>
      </c>
      <c r="I530" s="99">
        <v>156.11748032588022</v>
      </c>
      <c r="J530" s="99">
        <v>153.54054770378283</v>
      </c>
      <c r="K530" s="99">
        <v>153.70722030771171</v>
      </c>
      <c r="L530" s="99">
        <v>153.63868188365399</v>
      </c>
      <c r="M530" s="99">
        <v>146.91429069874962</v>
      </c>
      <c r="N530" s="99">
        <v>142.63010692260383</v>
      </c>
      <c r="O530" s="99">
        <v>135.11676465277151</v>
      </c>
      <c r="P530" s="99">
        <v>125.50583174166559</v>
      </c>
      <c r="Q530" s="99">
        <v>119.92777304208731</v>
      </c>
      <c r="R530" s="99">
        <v>113.06541426706687</v>
      </c>
      <c r="S530" s="99">
        <v>106.50382397598207</v>
      </c>
      <c r="T530" s="99">
        <v>99.129345929554972</v>
      </c>
      <c r="U530" s="99">
        <v>93.266471487485717</v>
      </c>
      <c r="V530" s="99">
        <v>85.693295577222997</v>
      </c>
      <c r="W530" s="99">
        <v>77.697725969802008</v>
      </c>
      <c r="X530" s="99">
        <v>56.989809081161184</v>
      </c>
      <c r="Y530" s="99">
        <v>34.223098753801068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0.92849575659461892</v>
      </c>
      <c r="D531" s="99">
        <v>0.88086824720130497</v>
      </c>
      <c r="E531" s="99">
        <v>0.85819474446372446</v>
      </c>
      <c r="F531" s="99">
        <v>0.81544325562749043</v>
      </c>
      <c r="G531" s="99">
        <v>0.76637949487694923</v>
      </c>
      <c r="H531" s="99">
        <v>0.74219521539076039</v>
      </c>
      <c r="I531" s="99">
        <v>0.68333335317248944</v>
      </c>
      <c r="J531" s="99">
        <v>0.67601578024327202</v>
      </c>
      <c r="K531" s="99">
        <v>0.68405785581071521</v>
      </c>
      <c r="L531" s="99">
        <v>0.70768933554823632</v>
      </c>
      <c r="M531" s="99">
        <v>0.64882524685418919</v>
      </c>
      <c r="N531" s="99">
        <v>0.64391985321938083</v>
      </c>
      <c r="O531" s="99">
        <v>0.61543628718968801</v>
      </c>
      <c r="P531" s="99">
        <v>0.5520740333467673</v>
      </c>
      <c r="Q531" s="99">
        <v>0.53935183201335757</v>
      </c>
      <c r="R531" s="99">
        <v>0.52052377506828862</v>
      </c>
      <c r="S531" s="99">
        <v>0.5003887338112708</v>
      </c>
      <c r="T531" s="99">
        <v>0.46965419756764215</v>
      </c>
      <c r="U531" s="99">
        <v>0.45116555158706773</v>
      </c>
      <c r="V531" s="99">
        <v>0.42174115310324045</v>
      </c>
      <c r="W531" s="99">
        <v>0.38403889836155941</v>
      </c>
      <c r="X531" s="99">
        <v>0.27998546516633366</v>
      </c>
      <c r="Y531" s="99">
        <v>0.16728280135404242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</v>
      </c>
      <c r="D532" s="123">
        <f t="shared" si="267"/>
        <v>0</v>
      </c>
      <c r="E532" s="123">
        <f t="shared" si="267"/>
        <v>1.6133523600592305E-2</v>
      </c>
      <c r="F532" s="123">
        <f t="shared" si="267"/>
        <v>3.4103808610424211E-2</v>
      </c>
      <c r="G532" s="123">
        <f t="shared" si="267"/>
        <v>4.2328742523626867E-2</v>
      </c>
      <c r="H532" s="123">
        <f t="shared" si="267"/>
        <v>4.8522637290631346E-2</v>
      </c>
      <c r="I532" s="123">
        <f t="shared" si="267"/>
        <v>4.4611004945099328E-2</v>
      </c>
      <c r="J532" s="123">
        <f t="shared" si="267"/>
        <v>3.9296425245015365E-2</v>
      </c>
      <c r="K532" s="123">
        <f t="shared" si="267"/>
        <v>4.9870505607758422E-2</v>
      </c>
      <c r="L532" s="123">
        <f t="shared" si="267"/>
        <v>6.3085599624815136E-2</v>
      </c>
      <c r="M532" s="123">
        <f t="shared" si="267"/>
        <v>5.8822081016784052E-2</v>
      </c>
      <c r="N532" s="123">
        <f t="shared" si="267"/>
        <v>6.5531771128824315E-2</v>
      </c>
      <c r="O532" s="123">
        <f t="shared" si="267"/>
        <v>9.3720259724194177E-2</v>
      </c>
      <c r="P532" s="123">
        <f t="shared" si="267"/>
        <v>7.6771049311363596E-2</v>
      </c>
      <c r="Q532" s="123">
        <f t="shared" si="267"/>
        <v>0.19526156003188302</v>
      </c>
      <c r="R532" s="123">
        <f t="shared" si="267"/>
        <v>0.23439357525162549</v>
      </c>
      <c r="S532" s="123">
        <f t="shared" si="267"/>
        <v>0.26808172967529192</v>
      </c>
      <c r="T532" s="123">
        <f t="shared" si="267"/>
        <v>0.28634505062211174</v>
      </c>
      <c r="U532" s="123">
        <f t="shared" si="267"/>
        <v>0.2565639907136692</v>
      </c>
      <c r="V532" s="123">
        <f t="shared" si="267"/>
        <v>0.23454695557500599</v>
      </c>
      <c r="W532" s="123">
        <f t="shared" si="267"/>
        <v>0.15043189377682584</v>
      </c>
      <c r="X532" s="123">
        <f t="shared" si="267"/>
        <v>0.10744479279557559</v>
      </c>
      <c r="Y532" s="123">
        <f t="shared" si="267"/>
        <v>6.2460631812146832E-2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0</v>
      </c>
      <c r="E533" s="99">
        <f>RES_hhdet_in_fecs!E86</f>
        <v>1.6133523600592305E-2</v>
      </c>
      <c r="F533" s="99">
        <f>RES_hhdet_in_fecs!F86</f>
        <v>3.4103808610424211E-2</v>
      </c>
      <c r="G533" s="99">
        <f>RES_hhdet_in_fecs!G86</f>
        <v>4.2328742523626867E-2</v>
      </c>
      <c r="H533" s="99">
        <f>RES_hhdet_in_fecs!H86</f>
        <v>4.8522637290631346E-2</v>
      </c>
      <c r="I533" s="99">
        <f>RES_hhdet_in_fecs!I86</f>
        <v>4.4611004945099328E-2</v>
      </c>
      <c r="J533" s="99">
        <f>RES_hhdet_in_fecs!J86</f>
        <v>3.9296425245015365E-2</v>
      </c>
      <c r="K533" s="99">
        <f>RES_hhdet_in_fecs!K86</f>
        <v>4.9870505607758422E-2</v>
      </c>
      <c r="L533" s="99">
        <f>RES_hhdet_in_fecs!L86</f>
        <v>6.3085599624815136E-2</v>
      </c>
      <c r="M533" s="99">
        <f>RES_hhdet_in_fecs!M86</f>
        <v>5.8822081016784052E-2</v>
      </c>
      <c r="N533" s="99">
        <f>RES_hhdet_in_fecs!N86</f>
        <v>6.5531771128824315E-2</v>
      </c>
      <c r="O533" s="99">
        <f>RES_hhdet_in_fecs!O86</f>
        <v>9.3720259724194177E-2</v>
      </c>
      <c r="P533" s="99">
        <f>RES_hhdet_in_fecs!P86</f>
        <v>7.6771049311363596E-2</v>
      </c>
      <c r="Q533" s="99">
        <f>RES_hhdet_in_fecs!Q86</f>
        <v>0.19526156003188302</v>
      </c>
      <c r="R533" s="99">
        <f>RES_hhdet_in_fecs!R86</f>
        <v>0.23439357525162549</v>
      </c>
      <c r="S533" s="99">
        <f>RES_hhdet_in_fecs!S86</f>
        <v>0.26808172967529192</v>
      </c>
      <c r="T533" s="99">
        <f>RES_hhdet_in_fecs!T86</f>
        <v>0.28634505062211174</v>
      </c>
      <c r="U533" s="99">
        <f>RES_hhdet_in_fecs!U86</f>
        <v>0.2565639907136692</v>
      </c>
      <c r="V533" s="99">
        <f>RES_hhdet_in_fecs!V86</f>
        <v>0.23454695557500599</v>
      </c>
      <c r="W533" s="99">
        <f>RES_hhdet_in_fecs!W86</f>
        <v>0.15043189377682584</v>
      </c>
      <c r="X533" s="99">
        <f>RES_hhdet_in_fecs!X86</f>
        <v>0.10744479279557559</v>
      </c>
      <c r="Y533" s="99">
        <f>RES_hhdet_in_fecs!Y86</f>
        <v>6.2460631812146832E-2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25.293512567050129</v>
      </c>
      <c r="D534" s="123">
        <v>25.107460194685636</v>
      </c>
      <c r="E534" s="123">
        <v>25.105582719225897</v>
      </c>
      <c r="F534" s="123">
        <v>24.716351283672154</v>
      </c>
      <c r="G534" s="123">
        <v>24.569648040975405</v>
      </c>
      <c r="H534" s="123">
        <v>24.580252872033274</v>
      </c>
      <c r="I534" s="123">
        <v>22.927258023226742</v>
      </c>
      <c r="J534" s="123">
        <v>21.784777245905719</v>
      </c>
      <c r="K534" s="123">
        <v>20.436896950383186</v>
      </c>
      <c r="L534" s="123">
        <v>19.894102072151458</v>
      </c>
      <c r="M534" s="123">
        <v>17.612419923437518</v>
      </c>
      <c r="N534" s="123">
        <v>16.694982322129576</v>
      </c>
      <c r="O534" s="123">
        <v>15.746929845982713</v>
      </c>
      <c r="P534" s="123">
        <v>15.875989134206142</v>
      </c>
      <c r="Q534" s="123">
        <v>15.378519925413389</v>
      </c>
      <c r="R534" s="123">
        <v>15.433118823460051</v>
      </c>
      <c r="S534" s="123">
        <v>16.05718476022405</v>
      </c>
      <c r="T534" s="123">
        <v>15.643235670177978</v>
      </c>
      <c r="U534" s="123">
        <v>15.113224653052967</v>
      </c>
      <c r="V534" s="123">
        <v>15.380219935370777</v>
      </c>
      <c r="W534" s="123">
        <v>13.895715192948041</v>
      </c>
      <c r="X534" s="123">
        <v>12.277003092909389</v>
      </c>
      <c r="Y534" s="123">
        <v>10.435131414519859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27.708658439738603</v>
      </c>
      <c r="D535" s="99">
        <v>27.734978250162424</v>
      </c>
      <c r="E535" s="99">
        <v>27.121829408550497</v>
      </c>
      <c r="F535" s="99">
        <v>25.667320382195971</v>
      </c>
      <c r="G535" s="99">
        <v>26.193960498213773</v>
      </c>
      <c r="H535" s="99">
        <v>24.014798284354086</v>
      </c>
      <c r="I535" s="99">
        <v>23.220797613178021</v>
      </c>
      <c r="J535" s="99">
        <v>22.219207552274334</v>
      </c>
      <c r="K535" s="99">
        <v>20.560281591577759</v>
      </c>
      <c r="L535" s="99">
        <v>18.424252926151844</v>
      </c>
      <c r="M535" s="99">
        <v>17.002010767954687</v>
      </c>
      <c r="N535" s="99">
        <v>15.848561894084021</v>
      </c>
      <c r="O535" s="99">
        <v>14.765871807900199</v>
      </c>
      <c r="P535" s="99">
        <v>16.245376015561693</v>
      </c>
      <c r="Q535" s="99">
        <v>14.301835316168544</v>
      </c>
      <c r="R535" s="99">
        <v>15.275501811917161</v>
      </c>
      <c r="S535" s="99">
        <v>16.117174082704331</v>
      </c>
      <c r="T535" s="99">
        <v>15.753118371388268</v>
      </c>
      <c r="U535" s="99">
        <v>14.948126134296922</v>
      </c>
      <c r="V535" s="99">
        <v>14.23914889341847</v>
      </c>
      <c r="W535" s="99">
        <v>14.073134070028306</v>
      </c>
      <c r="X535" s="99">
        <v>12.045941979399732</v>
      </c>
      <c r="Y535" s="99">
        <v>10.753393525832401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21.117825054988415</v>
      </c>
      <c r="F536" s="99">
        <v>20.19657583365484</v>
      </c>
      <c r="G536" s="99">
        <v>20.610710905226071</v>
      </c>
      <c r="H536" s="99">
        <v>19.266705419718765</v>
      </c>
      <c r="I536" s="99">
        <v>18.725420546283079</v>
      </c>
      <c r="J536" s="99">
        <v>17.997112709408139</v>
      </c>
      <c r="K536" s="99">
        <v>16.856728889292704</v>
      </c>
      <c r="L536" s="99">
        <v>15.162680229842104</v>
      </c>
      <c r="M536" s="99">
        <v>13.824737883279605</v>
      </c>
      <c r="N536" s="99">
        <v>12.921574968253738</v>
      </c>
      <c r="O536" s="99">
        <v>12.060329989183025</v>
      </c>
      <c r="P536" s="99">
        <v>13.483778058318688</v>
      </c>
      <c r="Q536" s="99">
        <v>0</v>
      </c>
      <c r="R536" s="99">
        <v>12.698136118632132</v>
      </c>
      <c r="S536" s="99">
        <v>13.601005291935424</v>
      </c>
      <c r="T536" s="99">
        <v>13.480039100709794</v>
      </c>
      <c r="U536" s="99">
        <v>12.912208101956724</v>
      </c>
      <c r="V536" s="99">
        <v>12.472777824621803</v>
      </c>
      <c r="W536" s="99">
        <v>12.276966652211609</v>
      </c>
      <c r="X536" s="99">
        <v>10.63576323161675</v>
      </c>
      <c r="Y536" s="99">
        <v>9.4533363656449794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13.247912835853928</v>
      </c>
      <c r="F537" s="102">
        <v>12.627055136968657</v>
      </c>
      <c r="G537" s="102">
        <v>12.450936139123746</v>
      </c>
      <c r="H537" s="102">
        <v>11.931318951949176</v>
      </c>
      <c r="I537" s="102">
        <v>11.364021816739736</v>
      </c>
      <c r="J537" s="102">
        <v>10.671703206065864</v>
      </c>
      <c r="K537" s="102">
        <v>10.03687056423904</v>
      </c>
      <c r="L537" s="102">
        <v>8.789810348406478</v>
      </c>
      <c r="M537" s="102">
        <v>7.2627910757618084</v>
      </c>
      <c r="N537" s="102">
        <v>6.5866584075395007</v>
      </c>
      <c r="O537" s="102">
        <v>5.9796406891937579</v>
      </c>
      <c r="P537" s="102">
        <v>7.0320587695659258</v>
      </c>
      <c r="Q537" s="102">
        <v>0</v>
      </c>
      <c r="R537" s="102">
        <v>6.01339689944108</v>
      </c>
      <c r="S537" s="102">
        <v>6.5565900126294236</v>
      </c>
      <c r="T537" s="102">
        <v>6.5663835775093302</v>
      </c>
      <c r="U537" s="102">
        <v>6.2196412282513327</v>
      </c>
      <c r="V537" s="102">
        <v>6.2787291337310087</v>
      </c>
      <c r="W537" s="102">
        <v>5.5518943569251746</v>
      </c>
      <c r="X537" s="102">
        <v>5.0881528051810054</v>
      </c>
      <c r="Y537" s="102">
        <v>4.0153608776109158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7.8699122191344895</v>
      </c>
      <c r="F538" s="105">
        <v>7.5695206966861841</v>
      </c>
      <c r="G538" s="105">
        <v>8.1597747661023234</v>
      </c>
      <c r="H538" s="105">
        <v>7.3353864677695864</v>
      </c>
      <c r="I538" s="105">
        <v>7.361398729543339</v>
      </c>
      <c r="J538" s="105">
        <v>7.3254095033422715</v>
      </c>
      <c r="K538" s="105">
        <v>6.8198583250536648</v>
      </c>
      <c r="L538" s="105">
        <v>6.3728698814356246</v>
      </c>
      <c r="M538" s="105">
        <v>6.5619468075177974</v>
      </c>
      <c r="N538" s="105">
        <v>6.3349165607142357</v>
      </c>
      <c r="O538" s="105">
        <v>6.0806892999892641</v>
      </c>
      <c r="P538" s="105">
        <v>6.451719288752761</v>
      </c>
      <c r="Q538" s="105">
        <v>0</v>
      </c>
      <c r="R538" s="105">
        <v>6.6847392191910497</v>
      </c>
      <c r="S538" s="105">
        <v>7.0444152793060022</v>
      </c>
      <c r="T538" s="105">
        <v>6.9136555232004655</v>
      </c>
      <c r="U538" s="105">
        <v>6.6925668737053954</v>
      </c>
      <c r="V538" s="105">
        <v>6.194048690890793</v>
      </c>
      <c r="W538" s="105">
        <v>6.7250722952864335</v>
      </c>
      <c r="X538" s="105">
        <v>5.5476104264357442</v>
      </c>
      <c r="Y538" s="105">
        <v>5.4379754880340645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0</v>
      </c>
      <c r="D539" s="102">
        <v>0</v>
      </c>
      <c r="E539" s="102">
        <v>0</v>
      </c>
      <c r="F539" s="102">
        <v>0</v>
      </c>
      <c r="G539" s="102">
        <v>0</v>
      </c>
      <c r="H539" s="102">
        <v>0</v>
      </c>
      <c r="I539" s="102">
        <v>0</v>
      </c>
      <c r="J539" s="102">
        <v>0</v>
      </c>
      <c r="K539" s="102">
        <v>0</v>
      </c>
      <c r="L539" s="102">
        <v>0</v>
      </c>
      <c r="M539" s="102">
        <v>0</v>
      </c>
      <c r="N539" s="102">
        <v>0</v>
      </c>
      <c r="O539" s="102">
        <v>0</v>
      </c>
      <c r="P539" s="102">
        <v>0</v>
      </c>
      <c r="Q539" s="102">
        <v>0</v>
      </c>
      <c r="R539" s="102">
        <v>0</v>
      </c>
      <c r="S539" s="102">
        <v>0</v>
      </c>
      <c r="T539" s="102">
        <v>0</v>
      </c>
      <c r="U539" s="102">
        <v>0</v>
      </c>
      <c r="V539" s="102">
        <v>0</v>
      </c>
      <c r="W539" s="102">
        <v>0</v>
      </c>
      <c r="X539" s="102">
        <v>0</v>
      </c>
      <c r="Y539" s="102">
        <v>0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0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0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0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25.238852937073109</v>
      </c>
      <c r="D543" s="102">
        <v>24.97689061632553</v>
      </c>
      <c r="E543" s="102">
        <v>25.554730852852703</v>
      </c>
      <c r="F543" s="102">
        <v>24.719822968795963</v>
      </c>
      <c r="G543" s="102">
        <v>24.532934907009228</v>
      </c>
      <c r="H543" s="102">
        <v>24.774835339610156</v>
      </c>
      <c r="I543" s="102">
        <v>23.210092888695272</v>
      </c>
      <c r="J543" s="102">
        <v>22.063990255434636</v>
      </c>
      <c r="K543" s="102">
        <v>20.903518823793263</v>
      </c>
      <c r="L543" s="102">
        <v>20.634956428680738</v>
      </c>
      <c r="M543" s="102">
        <v>18.225453963683993</v>
      </c>
      <c r="N543" s="102">
        <v>17.204206612528107</v>
      </c>
      <c r="O543" s="102">
        <v>16.227229675022176</v>
      </c>
      <c r="P543" s="102">
        <v>16.195693526446764</v>
      </c>
      <c r="Q543" s="102">
        <v>15.853641900196349</v>
      </c>
      <c r="R543" s="102">
        <v>15.824173500102209</v>
      </c>
      <c r="S543" s="102">
        <v>16.395861397106341</v>
      </c>
      <c r="T543" s="102">
        <v>15.972668545950674</v>
      </c>
      <c r="U543" s="102">
        <v>15.413421008738391</v>
      </c>
      <c r="V543" s="102">
        <v>15.950890474945519</v>
      </c>
      <c r="W543" s="102">
        <v>14.065727846021648</v>
      </c>
      <c r="X543" s="102">
        <v>12.843150747407194</v>
      </c>
      <c r="Y543" s="102">
        <v>10.503338234270275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0</v>
      </c>
      <c r="D544" s="105">
        <v>0</v>
      </c>
      <c r="E544" s="105">
        <v>20.467150215704898</v>
      </c>
      <c r="F544" s="105">
        <v>19.848499317884482</v>
      </c>
      <c r="G544" s="105">
        <v>19.557848290852373</v>
      </c>
      <c r="H544" s="105">
        <v>19.977225477241195</v>
      </c>
      <c r="I544" s="105">
        <v>18.673091497155564</v>
      </c>
      <c r="J544" s="105">
        <v>17.704331868247934</v>
      </c>
      <c r="K544" s="105">
        <v>16.865176163741356</v>
      </c>
      <c r="L544" s="105">
        <v>16.597100868968266</v>
      </c>
      <c r="M544" s="105">
        <v>14.379225160836722</v>
      </c>
      <c r="N544" s="105">
        <v>13.589302279171884</v>
      </c>
      <c r="O544" s="105">
        <v>12.887803927213957</v>
      </c>
      <c r="P544" s="105">
        <v>13.187298492971319</v>
      </c>
      <c r="Q544" s="105">
        <v>12.93393070858934</v>
      </c>
      <c r="R544" s="105">
        <v>12.96797471250127</v>
      </c>
      <c r="S544" s="105">
        <v>13.617305347804718</v>
      </c>
      <c r="T544" s="105">
        <v>13.42481784710284</v>
      </c>
      <c r="U544" s="105">
        <v>13.054987664155657</v>
      </c>
      <c r="V544" s="105">
        <v>13.712849709712939</v>
      </c>
      <c r="W544" s="105">
        <v>12.011953067474625</v>
      </c>
      <c r="X544" s="105">
        <v>11.158817479703961</v>
      </c>
      <c r="Y544" s="105">
        <v>9.0816071117304524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0</v>
      </c>
      <c r="D545" s="99">
        <v>0</v>
      </c>
      <c r="E545" s="99">
        <v>12.487793999731526</v>
      </c>
      <c r="F545" s="99">
        <v>12.164144895339389</v>
      </c>
      <c r="G545" s="99">
        <v>11.66119705483967</v>
      </c>
      <c r="H545" s="99">
        <v>12.309971988012176</v>
      </c>
      <c r="I545" s="99">
        <v>11.355731460756937</v>
      </c>
      <c r="J545" s="99">
        <v>10.596068935328436</v>
      </c>
      <c r="K545" s="99">
        <v>10.203833016610364</v>
      </c>
      <c r="L545" s="99">
        <v>9.8478515416518899</v>
      </c>
      <c r="M545" s="99">
        <v>7.7885420734080366</v>
      </c>
      <c r="N545" s="99">
        <v>7.151955174561957</v>
      </c>
      <c r="O545" s="99">
        <v>6.5720177421066515</v>
      </c>
      <c r="P545" s="99">
        <v>7.0054691809564682</v>
      </c>
      <c r="Q545" s="99">
        <v>6.4277560206717448</v>
      </c>
      <c r="R545" s="99">
        <v>6.2286252415554229</v>
      </c>
      <c r="S545" s="99">
        <v>6.6697550219982844</v>
      </c>
      <c r="T545" s="99">
        <v>6.6582301931175776</v>
      </c>
      <c r="U545" s="99">
        <v>6.4136394700643775</v>
      </c>
      <c r="V545" s="99">
        <v>7.0369259815207572</v>
      </c>
      <c r="W545" s="99">
        <v>5.5351682059346343</v>
      </c>
      <c r="X545" s="99">
        <v>5.4285798853870304</v>
      </c>
      <c r="Y545" s="99">
        <v>3.9065654967965227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0</v>
      </c>
      <c r="D546" s="99">
        <v>0</v>
      </c>
      <c r="E546" s="99">
        <v>7.97935621597337</v>
      </c>
      <c r="F546" s="99">
        <v>7.684354422545093</v>
      </c>
      <c r="G546" s="99">
        <v>7.8966512360127057</v>
      </c>
      <c r="H546" s="99">
        <v>7.6672534892290178</v>
      </c>
      <c r="I546" s="99">
        <v>7.3173600363986271</v>
      </c>
      <c r="J546" s="99">
        <v>7.1082629329194971</v>
      </c>
      <c r="K546" s="99">
        <v>6.6613431471309905</v>
      </c>
      <c r="L546" s="99">
        <v>6.7492493273163738</v>
      </c>
      <c r="M546" s="99">
        <v>6.5906830874286859</v>
      </c>
      <c r="N546" s="99">
        <v>6.437347104609926</v>
      </c>
      <c r="O546" s="99">
        <v>6.3157861851073047</v>
      </c>
      <c r="P546" s="99">
        <v>6.1818293120148509</v>
      </c>
      <c r="Q546" s="99">
        <v>6.5061746879175955</v>
      </c>
      <c r="R546" s="99">
        <v>6.7393494709458484</v>
      </c>
      <c r="S546" s="99">
        <v>6.9475503258064331</v>
      </c>
      <c r="T546" s="99">
        <v>6.7665876539852619</v>
      </c>
      <c r="U546" s="99">
        <v>6.6413481940912824</v>
      </c>
      <c r="V546" s="99">
        <v>6.6759237281921813</v>
      </c>
      <c r="W546" s="99">
        <v>6.476784861539989</v>
      </c>
      <c r="X546" s="99">
        <v>5.7302375943169324</v>
      </c>
      <c r="Y546" s="99">
        <v>5.1750416149339316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10.279053677653634</v>
      </c>
      <c r="D547" s="123">
        <v>9.9853649752885776</v>
      </c>
      <c r="E547" s="123">
        <v>10.252899861208476</v>
      </c>
      <c r="F547" s="123">
        <v>10.043683321289645</v>
      </c>
      <c r="G547" s="123">
        <v>9.9775882086015439</v>
      </c>
      <c r="H547" s="123">
        <v>10.483685093834177</v>
      </c>
      <c r="I547" s="123">
        <v>9.1859470581098641</v>
      </c>
      <c r="J547" s="123">
        <v>9.5893615947722211</v>
      </c>
      <c r="K547" s="123">
        <v>9.6510861342293097</v>
      </c>
      <c r="L547" s="123">
        <v>10.003379338173584</v>
      </c>
      <c r="M547" s="123">
        <v>8.8645548203478448</v>
      </c>
      <c r="N547" s="123">
        <v>9.2437051421145782</v>
      </c>
      <c r="O547" s="123">
        <v>8.9141091017305243</v>
      </c>
      <c r="P547" s="123">
        <v>7.9493317437502311</v>
      </c>
      <c r="Q547" s="123">
        <v>8.0185243019857104</v>
      </c>
      <c r="R547" s="123">
        <v>7.9787337295177947</v>
      </c>
      <c r="S547" s="123">
        <v>7.7740202834736474</v>
      </c>
      <c r="T547" s="123">
        <v>7.3121989006362345</v>
      </c>
      <c r="U547" s="123">
        <v>6.8992112343932037</v>
      </c>
      <c r="V547" s="123">
        <v>7.1701614288080338</v>
      </c>
      <c r="W547" s="123">
        <v>8.0566073607895614</v>
      </c>
      <c r="X547" s="123">
        <v>6.5763878558044917</v>
      </c>
      <c r="Y547" s="123">
        <v>6.3611724926182189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12.54426020611203</v>
      </c>
      <c r="D548" s="99">
        <v>12.769527508207409</v>
      </c>
      <c r="E548" s="99">
        <v>12.860685633238509</v>
      </c>
      <c r="F548" s="99">
        <v>12.735058794121771</v>
      </c>
      <c r="G548" s="99">
        <v>13.011702369895641</v>
      </c>
      <c r="H548" s="99">
        <v>13.101350560328607</v>
      </c>
      <c r="I548" s="99">
        <v>11.938881092215434</v>
      </c>
      <c r="J548" s="99">
        <v>12.515344150109602</v>
      </c>
      <c r="K548" s="99">
        <v>12.977494830982215</v>
      </c>
      <c r="L548" s="99">
        <v>12.450564827050224</v>
      </c>
      <c r="M548" s="99">
        <v>12.025444251442249</v>
      </c>
      <c r="N548" s="99">
        <v>10.910177584610347</v>
      </c>
      <c r="O548" s="99">
        <v>10.048353527874005</v>
      </c>
      <c r="P548" s="99">
        <v>11.88234004307018</v>
      </c>
      <c r="Q548" s="99">
        <v>9.8713502941263513</v>
      </c>
      <c r="R548" s="99">
        <v>11.027664587249927</v>
      </c>
      <c r="S548" s="99">
        <v>10.260208155394778</v>
      </c>
      <c r="T548" s="99">
        <v>11.04204188751765</v>
      </c>
      <c r="U548" s="99">
        <v>11.024904423761907</v>
      </c>
      <c r="V548" s="99">
        <v>13.057361074970942</v>
      </c>
      <c r="W548" s="99">
        <v>11.190894651725969</v>
      </c>
      <c r="X548" s="99">
        <v>8.1067762368595186</v>
      </c>
      <c r="Y548" s="99">
        <v>9.7743050313218696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13.723423001248319</v>
      </c>
      <c r="D549" s="99">
        <v>12.739487378211169</v>
      </c>
      <c r="E549" s="99">
        <v>12.534193471078801</v>
      </c>
      <c r="F549" s="99">
        <v>14.540454835166143</v>
      </c>
      <c r="G549" s="99">
        <v>11.204114825787329</v>
      </c>
      <c r="H549" s="99">
        <v>13.256009877923287</v>
      </c>
      <c r="I549" s="99">
        <v>13.236021448859432</v>
      </c>
      <c r="J549" s="99">
        <v>10.318468315106637</v>
      </c>
      <c r="K549" s="99">
        <v>3.0209901494083846</v>
      </c>
      <c r="L549" s="99">
        <v>10.071631659977774</v>
      </c>
      <c r="M549" s="99">
        <v>12.744392926408539</v>
      </c>
      <c r="N549" s="99">
        <v>12.958613971640043</v>
      </c>
      <c r="O549" s="99">
        <v>9.4158834593087963</v>
      </c>
      <c r="P549" s="99">
        <v>13.852161201999355</v>
      </c>
      <c r="Q549" s="99">
        <v>11.366609301337935</v>
      </c>
      <c r="R549" s="99">
        <v>8.7017281205377603</v>
      </c>
      <c r="S549" s="99">
        <v>8.9535391928577752</v>
      </c>
      <c r="T549" s="99">
        <v>10.857435585130215</v>
      </c>
      <c r="U549" s="99">
        <v>9.5248066903059261</v>
      </c>
      <c r="V549" s="99">
        <v>11.507097085422505</v>
      </c>
      <c r="W549" s="99">
        <v>9.8324995830707991</v>
      </c>
      <c r="X549" s="99">
        <v>8.3370113152992946</v>
      </c>
      <c r="Y549" s="99">
        <v>9.3078558704324514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9.9756671255799105</v>
      </c>
      <c r="D550" s="110">
        <v>9.8382231084711123</v>
      </c>
      <c r="E550" s="110">
        <v>10.123730600299803</v>
      </c>
      <c r="F550" s="110">
        <v>9.8175214873630843</v>
      </c>
      <c r="G550" s="110">
        <v>9.8757193195816679</v>
      </c>
      <c r="H550" s="110">
        <v>10.308789590090626</v>
      </c>
      <c r="I550" s="110">
        <v>9.1185239522246651</v>
      </c>
      <c r="J550" s="110">
        <v>9.4444072062210402</v>
      </c>
      <c r="K550" s="110">
        <v>9.7829573479668195</v>
      </c>
      <c r="L550" s="110">
        <v>9.9264418274712067</v>
      </c>
      <c r="M550" s="110">
        <v>8.5061460353676726</v>
      </c>
      <c r="N550" s="110">
        <v>8.8938929128910207</v>
      </c>
      <c r="O550" s="110">
        <v>8.8475579729665519</v>
      </c>
      <c r="P550" s="110">
        <v>7.4297823400830145</v>
      </c>
      <c r="Q550" s="110">
        <v>7.9182130390095873</v>
      </c>
      <c r="R550" s="110">
        <v>7.8299574607548772</v>
      </c>
      <c r="S550" s="110">
        <v>7.6463085836898745</v>
      </c>
      <c r="T550" s="110">
        <v>7.0598907819366259</v>
      </c>
      <c r="U550" s="110">
        <v>6.6926208610331201</v>
      </c>
      <c r="V550" s="110">
        <v>6.9325088541507274</v>
      </c>
      <c r="W550" s="110">
        <v>8.0276789586019888</v>
      </c>
      <c r="X550" s="110">
        <v>6.5691441441187948</v>
      </c>
      <c r="Y550" s="110">
        <v>6.3374493527189335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132.07087150415336</v>
      </c>
      <c r="D552" s="118">
        <f t="shared" si="268"/>
        <v>129.78665856326285</v>
      </c>
      <c r="E552" s="118">
        <f t="shared" si="268"/>
        <v>128.75840130427176</v>
      </c>
      <c r="F552" s="118">
        <f t="shared" si="268"/>
        <v>125.14972979822676</v>
      </c>
      <c r="G552" s="118">
        <f t="shared" si="268"/>
        <v>120.85183505935575</v>
      </c>
      <c r="H552" s="118">
        <f t="shared" si="268"/>
        <v>118.8985967235609</v>
      </c>
      <c r="I552" s="118">
        <f t="shared" si="268"/>
        <v>113.38801251849887</v>
      </c>
      <c r="J552" s="118">
        <f t="shared" si="268"/>
        <v>113.16078624433784</v>
      </c>
      <c r="K552" s="118">
        <f t="shared" si="268"/>
        <v>114.34773352573134</v>
      </c>
      <c r="L552" s="118">
        <f t="shared" si="268"/>
        <v>116.07629496704689</v>
      </c>
      <c r="M552" s="118">
        <f t="shared" si="268"/>
        <v>111.03887666394144</v>
      </c>
      <c r="N552" s="118">
        <f t="shared" si="268"/>
        <v>109.37866437972428</v>
      </c>
      <c r="O552" s="118">
        <f t="shared" si="268"/>
        <v>105.07939650961671</v>
      </c>
      <c r="P552" s="118">
        <f t="shared" si="268"/>
        <v>99.162234703867171</v>
      </c>
      <c r="Q552" s="118">
        <f t="shared" si="268"/>
        <v>96.995696996929581</v>
      </c>
      <c r="R552" s="118">
        <f t="shared" ref="R552:V552" si="269">R553+R556+R558+R571</f>
        <v>94.146960211974957</v>
      </c>
      <c r="S552" s="118">
        <f t="shared" si="269"/>
        <v>91.759632965824167</v>
      </c>
      <c r="T552" s="118">
        <f t="shared" si="269"/>
        <v>87.60688620731915</v>
      </c>
      <c r="U552" s="118">
        <f t="shared" si="269"/>
        <v>83.989664260665819</v>
      </c>
      <c r="V552" s="118">
        <f t="shared" si="269"/>
        <v>80.06787537759908</v>
      </c>
      <c r="W552" s="118">
        <f t="shared" ref="W552:Y552" si="270">W553+W556+W558+W571</f>
        <v>74.626146328200647</v>
      </c>
      <c r="X552" s="118">
        <f t="shared" si="270"/>
        <v>57.596254939805689</v>
      </c>
      <c r="Y552" s="118">
        <f t="shared" si="270"/>
        <v>39.440637719323426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109.34750685994065</v>
      </c>
      <c r="D553" s="123">
        <f t="shared" si="271"/>
        <v>107.28926679087304</v>
      </c>
      <c r="E553" s="123">
        <f t="shared" si="271"/>
        <v>105.63689474568888</v>
      </c>
      <c r="F553" s="123">
        <f t="shared" si="271"/>
        <v>102.62356697622711</v>
      </c>
      <c r="G553" s="123">
        <f t="shared" si="271"/>
        <v>98.308873238898641</v>
      </c>
      <c r="H553" s="123">
        <f t="shared" si="271"/>
        <v>95.8786894971946</v>
      </c>
      <c r="I553" s="123">
        <f t="shared" si="271"/>
        <v>92.102886904422988</v>
      </c>
      <c r="J553" s="123">
        <f t="shared" si="271"/>
        <v>92.242763956586089</v>
      </c>
      <c r="K553" s="123">
        <f t="shared" si="271"/>
        <v>94.003341878334069</v>
      </c>
      <c r="L553" s="123">
        <f t="shared" si="271"/>
        <v>95.626589873666134</v>
      </c>
      <c r="M553" s="123">
        <f t="shared" si="271"/>
        <v>92.854975160999274</v>
      </c>
      <c r="N553" s="123">
        <f t="shared" si="271"/>
        <v>91.374562356886528</v>
      </c>
      <c r="O553" s="123">
        <f t="shared" si="271"/>
        <v>87.505587317789676</v>
      </c>
      <c r="P553" s="123">
        <f t="shared" si="271"/>
        <v>82.013879273304084</v>
      </c>
      <c r="Q553" s="123">
        <f t="shared" si="271"/>
        <v>79.238244317633956</v>
      </c>
      <c r="R553" s="123">
        <f t="shared" ref="R553:V553" si="272">SUM(R554:R555)</f>
        <v>75.92731186981365</v>
      </c>
      <c r="S553" s="123">
        <f t="shared" si="272"/>
        <v>72.815032262882255</v>
      </c>
      <c r="T553" s="123">
        <f t="shared" si="272"/>
        <v>68.982577837359528</v>
      </c>
      <c r="U553" s="123">
        <f t="shared" si="272"/>
        <v>65.959657493191301</v>
      </c>
      <c r="V553" s="123">
        <f t="shared" si="272"/>
        <v>61.418440838492081</v>
      </c>
      <c r="W553" s="123">
        <f t="shared" ref="W553:Y553" si="273">SUM(W554:W555)</f>
        <v>56.277599443152681</v>
      </c>
      <c r="X553" s="123">
        <f t="shared" si="273"/>
        <v>41.671094689364686</v>
      </c>
      <c r="Y553" s="123">
        <f t="shared" si="273"/>
        <v>25.24627721212066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108.41901110334604</v>
      </c>
      <c r="D554" s="99">
        <v>106.40839854367174</v>
      </c>
      <c r="E554" s="99">
        <v>104.77870000122515</v>
      </c>
      <c r="F554" s="99">
        <v>101.80812372059962</v>
      </c>
      <c r="G554" s="99">
        <v>97.542493744021698</v>
      </c>
      <c r="H554" s="99">
        <v>95.136494281803834</v>
      </c>
      <c r="I554" s="99">
        <v>91.419553551250502</v>
      </c>
      <c r="J554" s="99">
        <v>91.566748176342813</v>
      </c>
      <c r="K554" s="99">
        <v>93.319284022523348</v>
      </c>
      <c r="L554" s="99">
        <v>94.918900538117896</v>
      </c>
      <c r="M554" s="99">
        <v>92.206149914145087</v>
      </c>
      <c r="N554" s="99">
        <v>90.730642503667141</v>
      </c>
      <c r="O554" s="99">
        <v>86.890151030599981</v>
      </c>
      <c r="P554" s="99">
        <v>81.461805239957314</v>
      </c>
      <c r="Q554" s="99">
        <v>78.698892485620604</v>
      </c>
      <c r="R554" s="99">
        <v>75.406788094745366</v>
      </c>
      <c r="S554" s="99">
        <v>72.314643529070977</v>
      </c>
      <c r="T554" s="99">
        <v>68.512923639791893</v>
      </c>
      <c r="U554" s="99">
        <v>65.508491941604234</v>
      </c>
      <c r="V554" s="99">
        <v>60.99669968538884</v>
      </c>
      <c r="W554" s="99">
        <v>55.893560544791121</v>
      </c>
      <c r="X554" s="99">
        <v>41.391109224198352</v>
      </c>
      <c r="Y554" s="99">
        <v>25.078994410766619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0.92849575659461892</v>
      </c>
      <c r="D555" s="99">
        <v>0.88086824720130497</v>
      </c>
      <c r="E555" s="99">
        <v>0.85819474446372446</v>
      </c>
      <c r="F555" s="99">
        <v>0.81544325562749043</v>
      </c>
      <c r="G555" s="99">
        <v>0.76637949487694923</v>
      </c>
      <c r="H555" s="99">
        <v>0.74219521539076039</v>
      </c>
      <c r="I555" s="99">
        <v>0.68333335317248944</v>
      </c>
      <c r="J555" s="99">
        <v>0.67601578024327202</v>
      </c>
      <c r="K555" s="99">
        <v>0.68405785581071521</v>
      </c>
      <c r="L555" s="99">
        <v>0.70768933554823632</v>
      </c>
      <c r="M555" s="99">
        <v>0.64882524685418919</v>
      </c>
      <c r="N555" s="99">
        <v>0.64391985321938083</v>
      </c>
      <c r="O555" s="99">
        <v>0.61543628718968801</v>
      </c>
      <c r="P555" s="99">
        <v>0.5520740333467673</v>
      </c>
      <c r="Q555" s="99">
        <v>0.53935183201335757</v>
      </c>
      <c r="R555" s="99">
        <v>0.52052377506828862</v>
      </c>
      <c r="S555" s="99">
        <v>0.5003887338112708</v>
      </c>
      <c r="T555" s="99">
        <v>0.46965419756764215</v>
      </c>
      <c r="U555" s="99">
        <v>0.45116555158706773</v>
      </c>
      <c r="V555" s="99">
        <v>0.42174115310324045</v>
      </c>
      <c r="W555" s="99">
        <v>0.38403889836155941</v>
      </c>
      <c r="X555" s="99">
        <v>0.27998546516633366</v>
      </c>
      <c r="Y555" s="99">
        <v>0.16728280135404242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</v>
      </c>
      <c r="D556" s="123">
        <f t="shared" si="274"/>
        <v>0</v>
      </c>
      <c r="E556" s="123">
        <f t="shared" si="274"/>
        <v>3.8729018027000066E-2</v>
      </c>
      <c r="F556" s="123">
        <f t="shared" si="274"/>
        <v>8.5036129365573906E-2</v>
      </c>
      <c r="G556" s="123">
        <f t="shared" si="274"/>
        <v>0.10953185518755112</v>
      </c>
      <c r="H556" s="123">
        <f t="shared" si="274"/>
        <v>0.13018812589600676</v>
      </c>
      <c r="I556" s="123">
        <f t="shared" si="274"/>
        <v>0.1240068840904318</v>
      </c>
      <c r="J556" s="123">
        <f t="shared" si="274"/>
        <v>0.11310488517691263</v>
      </c>
      <c r="K556" s="123">
        <f t="shared" si="274"/>
        <v>0.14856289538921397</v>
      </c>
      <c r="L556" s="123">
        <f t="shared" si="274"/>
        <v>0.19442753799832729</v>
      </c>
      <c r="M556" s="123">
        <f t="shared" si="274"/>
        <v>0.18822969803929926</v>
      </c>
      <c r="N556" s="123">
        <f t="shared" si="274"/>
        <v>0.2186678020428994</v>
      </c>
      <c r="O556" s="123">
        <f t="shared" si="274"/>
        <v>0.32729292047523628</v>
      </c>
      <c r="P556" s="123">
        <f t="shared" si="274"/>
        <v>0.28029820018556434</v>
      </c>
      <c r="Q556" s="123">
        <f t="shared" si="274"/>
        <v>0.73672483377302678</v>
      </c>
      <c r="R556" s="123">
        <f t="shared" si="274"/>
        <v>0.89056272843311612</v>
      </c>
      <c r="S556" s="123">
        <f t="shared" si="274"/>
        <v>1.0193455291866023</v>
      </c>
      <c r="T556" s="123">
        <f t="shared" si="274"/>
        <v>1.0897233144174803</v>
      </c>
      <c r="U556" s="123">
        <f t="shared" si="274"/>
        <v>0.97731737312415001</v>
      </c>
      <c r="V556" s="123">
        <f t="shared" si="274"/>
        <v>0.89587770827228286</v>
      </c>
      <c r="W556" s="123">
        <f t="shared" si="274"/>
        <v>0.57970395465362168</v>
      </c>
      <c r="X556" s="123">
        <f t="shared" si="274"/>
        <v>0.4185490244567357</v>
      </c>
      <c r="Y556" s="123">
        <f t="shared" si="274"/>
        <v>0.24626283345461294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0</v>
      </c>
      <c r="E557" s="99">
        <f>RES_hhdet_in_tess!E86</f>
        <v>3.8729018027000066E-2</v>
      </c>
      <c r="F557" s="99">
        <f>RES_hhdet_in_tess!F86</f>
        <v>8.5036129365573906E-2</v>
      </c>
      <c r="G557" s="99">
        <f>RES_hhdet_in_tess!G86</f>
        <v>0.10953185518755112</v>
      </c>
      <c r="H557" s="99">
        <f>RES_hhdet_in_tess!H86</f>
        <v>0.13018812589600676</v>
      </c>
      <c r="I557" s="99">
        <f>RES_hhdet_in_tess!I86</f>
        <v>0.1240068840904318</v>
      </c>
      <c r="J557" s="99">
        <f>RES_hhdet_in_tess!J86</f>
        <v>0.11310488517691263</v>
      </c>
      <c r="K557" s="99">
        <f>RES_hhdet_in_tess!K86</f>
        <v>0.14856289538921397</v>
      </c>
      <c r="L557" s="99">
        <f>RES_hhdet_in_tess!L86</f>
        <v>0.19442753799832729</v>
      </c>
      <c r="M557" s="99">
        <f>RES_hhdet_in_tess!M86</f>
        <v>0.18822969803929926</v>
      </c>
      <c r="N557" s="99">
        <f>RES_hhdet_in_tess!N86</f>
        <v>0.2186678020428994</v>
      </c>
      <c r="O557" s="99">
        <f>RES_hhdet_in_tess!O86</f>
        <v>0.32729292047523628</v>
      </c>
      <c r="P557" s="99">
        <f>RES_hhdet_in_tess!P86</f>
        <v>0.28029820018556434</v>
      </c>
      <c r="Q557" s="99">
        <f>RES_hhdet_in_tess!Q86</f>
        <v>0.73672483377302678</v>
      </c>
      <c r="R557" s="99">
        <f>RES_hhdet_in_tess!R86</f>
        <v>0.89056272843311612</v>
      </c>
      <c r="S557" s="99">
        <f>RES_hhdet_in_tess!S86</f>
        <v>1.0193455291866023</v>
      </c>
      <c r="T557" s="99">
        <f>RES_hhdet_in_tess!T86</f>
        <v>1.0897233144174803</v>
      </c>
      <c r="U557" s="99">
        <f>RES_hhdet_in_tess!U86</f>
        <v>0.97731737312415001</v>
      </c>
      <c r="V557" s="99">
        <f>RES_hhdet_in_tess!V86</f>
        <v>0.89587770827228286</v>
      </c>
      <c r="W557" s="99">
        <f>RES_hhdet_in_tess!W86</f>
        <v>0.57970395465362168</v>
      </c>
      <c r="X557" s="99">
        <f>RES_hhdet_in_tess!X86</f>
        <v>0.4185490244567357</v>
      </c>
      <c r="Y557" s="99">
        <f>RES_hhdet_in_tess!Y86</f>
        <v>0.24626283345461294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15.307537442332308</v>
      </c>
      <c r="D558" s="123">
        <v>15.199926590936888</v>
      </c>
      <c r="E558" s="123">
        <v>15.572402505095322</v>
      </c>
      <c r="F558" s="123">
        <v>15.099387883608136</v>
      </c>
      <c r="G558" s="123">
        <v>15.077052339317579</v>
      </c>
      <c r="H558" s="123">
        <v>15.193038911830406</v>
      </c>
      <c r="I558" s="123">
        <v>14.330102195693108</v>
      </c>
      <c r="J558" s="123">
        <v>13.728694227788099</v>
      </c>
      <c r="K558" s="123">
        <v>13.032312091644432</v>
      </c>
      <c r="L558" s="123">
        <v>12.823674423347173</v>
      </c>
      <c r="M558" s="123">
        <v>11.485911190330953</v>
      </c>
      <c r="N558" s="123">
        <v>10.98257460180128</v>
      </c>
      <c r="O558" s="123">
        <v>10.557058478077343</v>
      </c>
      <c r="P558" s="123">
        <v>10.963400038923089</v>
      </c>
      <c r="Q558" s="123">
        <v>10.832363936991481</v>
      </c>
      <c r="R558" s="123">
        <v>11.095442616065224</v>
      </c>
      <c r="S558" s="123">
        <v>11.754881329908782</v>
      </c>
      <c r="T558" s="123">
        <v>11.649403989717563</v>
      </c>
      <c r="U558" s="123">
        <v>11.383197464683173</v>
      </c>
      <c r="V558" s="123">
        <v>11.750026390262221</v>
      </c>
      <c r="W558" s="123">
        <v>10.80958733553417</v>
      </c>
      <c r="X558" s="123">
        <v>9.7618809622510749</v>
      </c>
      <c r="Y558" s="123">
        <v>8.3584498308526403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14.986082523701796</v>
      </c>
      <c r="D559" s="99">
        <v>15.360383936167167</v>
      </c>
      <c r="E559" s="99">
        <v>15.376263811990531</v>
      </c>
      <c r="F559" s="99">
        <v>14.89089325699987</v>
      </c>
      <c r="G559" s="99">
        <v>15.545182745185413</v>
      </c>
      <c r="H559" s="99">
        <v>14.57365064237921</v>
      </c>
      <c r="I559" s="99">
        <v>14.404330768176679</v>
      </c>
      <c r="J559" s="99">
        <v>14.082480084772225</v>
      </c>
      <c r="K559" s="99">
        <v>13.307342606562147</v>
      </c>
      <c r="L559" s="99">
        <v>12.170737348795249</v>
      </c>
      <c r="M559" s="99">
        <v>11.439678960599529</v>
      </c>
      <c r="N559" s="99">
        <v>10.832039297379984</v>
      </c>
      <c r="O559" s="99">
        <v>10.220255384218971</v>
      </c>
      <c r="P559" s="99">
        <v>11.365950543787424</v>
      </c>
      <c r="Q559" s="99">
        <v>10.133953887547296</v>
      </c>
      <c r="R559" s="99">
        <v>11.028310262653374</v>
      </c>
      <c r="S559" s="99">
        <v>11.878735608278189</v>
      </c>
      <c r="T559" s="99">
        <v>11.849765175077231</v>
      </c>
      <c r="U559" s="99">
        <v>11.454034789948208</v>
      </c>
      <c r="V559" s="99">
        <v>11.078416362711916</v>
      </c>
      <c r="W559" s="99">
        <v>11.082349708502475</v>
      </c>
      <c r="X559" s="99">
        <v>9.5771918548994943</v>
      </c>
      <c r="Y559" s="99">
        <v>8.6262866387378629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15.38059299416088</v>
      </c>
      <c r="F560" s="99">
        <v>14.895105424466227</v>
      </c>
      <c r="G560" s="99">
        <v>15.548961966125427</v>
      </c>
      <c r="H560" s="99">
        <v>14.576041669183125</v>
      </c>
      <c r="I560" s="99">
        <v>14.410731479948049</v>
      </c>
      <c r="J560" s="99">
        <v>14.089109221995807</v>
      </c>
      <c r="K560" s="99">
        <v>13.316076516479617</v>
      </c>
      <c r="L560" s="99">
        <v>12.179263960206102</v>
      </c>
      <c r="M560" s="99">
        <v>11.448662820027254</v>
      </c>
      <c r="N560" s="99">
        <v>10.836709416476035</v>
      </c>
      <c r="O560" s="99">
        <v>10.219520771946764</v>
      </c>
      <c r="P560" s="99">
        <v>11.371644325842119</v>
      </c>
      <c r="Q560" s="99">
        <v>0</v>
      </c>
      <c r="R560" s="99">
        <v>11.02617477764691</v>
      </c>
      <c r="S560" s="99">
        <v>11.87677601774843</v>
      </c>
      <c r="T560" s="99">
        <v>11.853001601135889</v>
      </c>
      <c r="U560" s="99">
        <v>11.458380753609324</v>
      </c>
      <c r="V560" s="99">
        <v>11.079058047335721</v>
      </c>
      <c r="W560" s="99">
        <v>11.0970930905081</v>
      </c>
      <c r="X560" s="99">
        <v>9.5929740589021062</v>
      </c>
      <c r="Y560" s="99">
        <v>8.6590660028596638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7.5106807750263895</v>
      </c>
      <c r="F561" s="102">
        <v>7.3255847277800417</v>
      </c>
      <c r="G561" s="102">
        <v>7.3891872000231027</v>
      </c>
      <c r="H561" s="102">
        <v>7.2406552014135404</v>
      </c>
      <c r="I561" s="102">
        <v>7.0493327504047079</v>
      </c>
      <c r="J561" s="102">
        <v>6.7636997186535366</v>
      </c>
      <c r="K561" s="102">
        <v>6.4962181914259558</v>
      </c>
      <c r="L561" s="102">
        <v>5.8063940787704773</v>
      </c>
      <c r="M561" s="102">
        <v>4.8867160125094573</v>
      </c>
      <c r="N561" s="102">
        <v>4.5017928557617974</v>
      </c>
      <c r="O561" s="102">
        <v>4.1388314719575003</v>
      </c>
      <c r="P561" s="102">
        <v>4.9199250370893601</v>
      </c>
      <c r="Q561" s="102">
        <v>0</v>
      </c>
      <c r="R561" s="102">
        <v>4.3414355584558582</v>
      </c>
      <c r="S561" s="102">
        <v>4.8323607384424285</v>
      </c>
      <c r="T561" s="102">
        <v>4.9393460779354239</v>
      </c>
      <c r="U561" s="102">
        <v>4.7658138799039307</v>
      </c>
      <c r="V561" s="102">
        <v>4.8850093564449253</v>
      </c>
      <c r="W561" s="102">
        <v>4.3720207952216636</v>
      </c>
      <c r="X561" s="102">
        <v>4.045363632466362</v>
      </c>
      <c r="Y561" s="102">
        <v>3.221090514825601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7.8699122191344895</v>
      </c>
      <c r="F562" s="105">
        <v>7.5695206966861841</v>
      </c>
      <c r="G562" s="105">
        <v>8.1597747661023234</v>
      </c>
      <c r="H562" s="105">
        <v>7.3353864677695864</v>
      </c>
      <c r="I562" s="105">
        <v>7.361398729543339</v>
      </c>
      <c r="J562" s="105">
        <v>7.3254095033422715</v>
      </c>
      <c r="K562" s="105">
        <v>6.8198583250536648</v>
      </c>
      <c r="L562" s="105">
        <v>6.3728698814356246</v>
      </c>
      <c r="M562" s="105">
        <v>6.5619468075177974</v>
      </c>
      <c r="N562" s="105">
        <v>6.3349165607142357</v>
      </c>
      <c r="O562" s="105">
        <v>6.0806892999892641</v>
      </c>
      <c r="P562" s="105">
        <v>6.451719288752761</v>
      </c>
      <c r="Q562" s="105">
        <v>0</v>
      </c>
      <c r="R562" s="105">
        <v>6.6847392191910497</v>
      </c>
      <c r="S562" s="105">
        <v>7.0444152793060022</v>
      </c>
      <c r="T562" s="105">
        <v>6.9136555232004655</v>
      </c>
      <c r="U562" s="105">
        <v>6.6925668737053954</v>
      </c>
      <c r="V562" s="105">
        <v>6.194048690890793</v>
      </c>
      <c r="W562" s="105">
        <v>6.7250722952864335</v>
      </c>
      <c r="X562" s="105">
        <v>5.5476104264357442</v>
      </c>
      <c r="Y562" s="105">
        <v>5.4379754880340645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0</v>
      </c>
      <c r="D563" s="102">
        <v>0</v>
      </c>
      <c r="E563" s="102">
        <v>0</v>
      </c>
      <c r="F563" s="102">
        <v>0</v>
      </c>
      <c r="G563" s="102">
        <v>0</v>
      </c>
      <c r="H563" s="102">
        <v>0</v>
      </c>
      <c r="I563" s="102">
        <v>0</v>
      </c>
      <c r="J563" s="102">
        <v>0</v>
      </c>
      <c r="K563" s="102">
        <v>0</v>
      </c>
      <c r="L563" s="102">
        <v>0</v>
      </c>
      <c r="M563" s="102">
        <v>0</v>
      </c>
      <c r="N563" s="102">
        <v>0</v>
      </c>
      <c r="O563" s="102">
        <v>0</v>
      </c>
      <c r="P563" s="102">
        <v>0</v>
      </c>
      <c r="Q563" s="102">
        <v>0</v>
      </c>
      <c r="R563" s="102">
        <v>0</v>
      </c>
      <c r="S563" s="102">
        <v>0</v>
      </c>
      <c r="T563" s="102">
        <v>0</v>
      </c>
      <c r="U563" s="102">
        <v>0</v>
      </c>
      <c r="V563" s="102">
        <v>0</v>
      </c>
      <c r="W563" s="102">
        <v>0</v>
      </c>
      <c r="X563" s="102">
        <v>0</v>
      </c>
      <c r="Y563" s="102">
        <v>0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0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0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0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15.314812616517573</v>
      </c>
      <c r="D567" s="102">
        <v>15.191952964316958</v>
      </c>
      <c r="E567" s="102">
        <v>15.583851125518409</v>
      </c>
      <c r="F567" s="102">
        <v>15.114288794255625</v>
      </c>
      <c r="G567" s="102">
        <v>15.042425211160639</v>
      </c>
      <c r="H567" s="102">
        <v>15.236418008102923</v>
      </c>
      <c r="I567" s="102">
        <v>14.320213951857369</v>
      </c>
      <c r="J567" s="102">
        <v>13.662553848544503</v>
      </c>
      <c r="K567" s="102">
        <v>12.998240141975378</v>
      </c>
      <c r="L567" s="102">
        <v>12.892847490452947</v>
      </c>
      <c r="M567" s="102">
        <v>11.490818380180558</v>
      </c>
      <c r="N567" s="102">
        <v>11.007950716467395</v>
      </c>
      <c r="O567" s="102">
        <v>10.614418553679656</v>
      </c>
      <c r="P567" s="102">
        <v>10.893515436033491</v>
      </c>
      <c r="Q567" s="102">
        <v>10.946508977845147</v>
      </c>
      <c r="R567" s="102">
        <v>11.117366079944969</v>
      </c>
      <c r="S567" s="102">
        <v>11.710945115633718</v>
      </c>
      <c r="T567" s="102">
        <v>11.594205632021758</v>
      </c>
      <c r="U567" s="102">
        <v>11.367695009249113</v>
      </c>
      <c r="V567" s="102">
        <v>11.946509651562838</v>
      </c>
      <c r="W567" s="102">
        <v>10.681525990942205</v>
      </c>
      <c r="X567" s="102">
        <v>9.9018329860262764</v>
      </c>
      <c r="Y567" s="102">
        <v>8.2113599120273495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0</v>
      </c>
      <c r="D568" s="105">
        <v>0</v>
      </c>
      <c r="E568" s="105">
        <v>15.594694592986011</v>
      </c>
      <c r="F568" s="105">
        <v>15.12180246233924</v>
      </c>
      <c r="G568" s="105">
        <v>15.046740910767266</v>
      </c>
      <c r="H568" s="105">
        <v>15.237833729474628</v>
      </c>
      <c r="I568" s="105">
        <v>14.323644107630471</v>
      </c>
      <c r="J568" s="105">
        <v>13.669603866078941</v>
      </c>
      <c r="K568" s="105">
        <v>13.0062974601604</v>
      </c>
      <c r="L568" s="105">
        <v>12.902247443593824</v>
      </c>
      <c r="M568" s="105">
        <v>11.501217694152757</v>
      </c>
      <c r="N568" s="105">
        <v>11.013458741785453</v>
      </c>
      <c r="O568" s="105">
        <v>10.614618977515747</v>
      </c>
      <c r="P568" s="105">
        <v>10.8938341752082</v>
      </c>
      <c r="Q568" s="105">
        <v>10.944365573685616</v>
      </c>
      <c r="R568" s="105">
        <v>11.115306735614999</v>
      </c>
      <c r="S568" s="105">
        <v>11.711504661937232</v>
      </c>
      <c r="T568" s="105">
        <v>11.599649191715088</v>
      </c>
      <c r="U568" s="105">
        <v>11.371530893547797</v>
      </c>
      <c r="V568" s="105">
        <v>11.946269248250564</v>
      </c>
      <c r="W568" s="105">
        <v>10.680196423541055</v>
      </c>
      <c r="X568" s="105">
        <v>9.9155728312529163</v>
      </c>
      <c r="Y568" s="105">
        <v>8.2291387599196479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0</v>
      </c>
      <c r="D569" s="99">
        <v>0</v>
      </c>
      <c r="E569" s="99">
        <v>7.6153383770126419</v>
      </c>
      <c r="F569" s="99">
        <v>7.4374480397941474</v>
      </c>
      <c r="G569" s="99">
        <v>7.150089674754561</v>
      </c>
      <c r="H569" s="99">
        <v>7.5705802402456071</v>
      </c>
      <c r="I569" s="99">
        <v>7.0062840712318417</v>
      </c>
      <c r="J569" s="99">
        <v>6.5613409331594408</v>
      </c>
      <c r="K569" s="99">
        <v>6.344954313029409</v>
      </c>
      <c r="L569" s="99">
        <v>6.1529981162774456</v>
      </c>
      <c r="M569" s="99">
        <v>4.9105346067240729</v>
      </c>
      <c r="N569" s="99">
        <v>4.5761116371755248</v>
      </c>
      <c r="O569" s="99">
        <v>4.298832792408442</v>
      </c>
      <c r="P569" s="99">
        <v>4.7120048631933491</v>
      </c>
      <c r="Q569" s="99">
        <v>4.4381908857680212</v>
      </c>
      <c r="R569" s="99">
        <v>4.3759572646691494</v>
      </c>
      <c r="S569" s="99">
        <v>4.7639543361307979</v>
      </c>
      <c r="T569" s="99">
        <v>4.8330615377298232</v>
      </c>
      <c r="U569" s="99">
        <v>4.730182699456515</v>
      </c>
      <c r="V569" s="99">
        <v>5.270345520058382</v>
      </c>
      <c r="W569" s="99">
        <v>4.2034115620010652</v>
      </c>
      <c r="X569" s="99">
        <v>4.1853352369359831</v>
      </c>
      <c r="Y569" s="99">
        <v>3.0540971449857159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0</v>
      </c>
      <c r="D570" s="99">
        <v>0</v>
      </c>
      <c r="E570" s="99">
        <v>7.97935621597337</v>
      </c>
      <c r="F570" s="99">
        <v>7.684354422545093</v>
      </c>
      <c r="G570" s="99">
        <v>7.8966512360127057</v>
      </c>
      <c r="H570" s="99">
        <v>7.6672534892290178</v>
      </c>
      <c r="I570" s="99">
        <v>7.3173600363986271</v>
      </c>
      <c r="J570" s="99">
        <v>7.1082629329194971</v>
      </c>
      <c r="K570" s="99">
        <v>6.6613431471309905</v>
      </c>
      <c r="L570" s="99">
        <v>6.7492493273163738</v>
      </c>
      <c r="M570" s="99">
        <v>6.5906830874286859</v>
      </c>
      <c r="N570" s="99">
        <v>6.437347104609926</v>
      </c>
      <c r="O570" s="99">
        <v>6.3157861851073047</v>
      </c>
      <c r="P570" s="99">
        <v>6.1818293120148509</v>
      </c>
      <c r="Q570" s="99">
        <v>6.5061746879175955</v>
      </c>
      <c r="R570" s="99">
        <v>6.7393494709458484</v>
      </c>
      <c r="S570" s="99">
        <v>6.9475503258064331</v>
      </c>
      <c r="T570" s="99">
        <v>6.7665876539852619</v>
      </c>
      <c r="U570" s="99">
        <v>6.6413481940912824</v>
      </c>
      <c r="V570" s="99">
        <v>6.6759237281921813</v>
      </c>
      <c r="W570" s="99">
        <v>6.476784861539989</v>
      </c>
      <c r="X570" s="99">
        <v>5.7302375943169324</v>
      </c>
      <c r="Y570" s="99">
        <v>5.1750416149339316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7.4158272018803908</v>
      </c>
      <c r="D571" s="123">
        <v>7.2974651814529352</v>
      </c>
      <c r="E571" s="123">
        <v>7.5103750354605685</v>
      </c>
      <c r="F571" s="123">
        <v>7.341738809025947</v>
      </c>
      <c r="G571" s="123">
        <v>7.3563776259519837</v>
      </c>
      <c r="H571" s="123">
        <v>7.696680188639867</v>
      </c>
      <c r="I571" s="123">
        <v>6.8310165342923348</v>
      </c>
      <c r="J571" s="123">
        <v>7.0762231747867466</v>
      </c>
      <c r="K571" s="123">
        <v>7.1635166603636327</v>
      </c>
      <c r="L571" s="123">
        <v>7.4316031320352591</v>
      </c>
      <c r="M571" s="123">
        <v>6.509760614571924</v>
      </c>
      <c r="N571" s="123">
        <v>6.8028596189935842</v>
      </c>
      <c r="O571" s="123">
        <v>6.689457793274471</v>
      </c>
      <c r="P571" s="123">
        <v>5.9046571914544348</v>
      </c>
      <c r="Q571" s="123">
        <v>6.1883639085311106</v>
      </c>
      <c r="R571" s="123">
        <v>6.2336429976629724</v>
      </c>
      <c r="S571" s="123">
        <v>6.1703738438465168</v>
      </c>
      <c r="T571" s="123">
        <v>5.8851810658245896</v>
      </c>
      <c r="U571" s="123">
        <v>5.6694919296671902</v>
      </c>
      <c r="V571" s="123">
        <v>6.0035304405724847</v>
      </c>
      <c r="W571" s="123">
        <v>6.959255594860168</v>
      </c>
      <c r="X571" s="123">
        <v>5.7447302637331852</v>
      </c>
      <c r="Y571" s="123">
        <v>5.5896478428955172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7.1927013316588004</v>
      </c>
      <c r="D572" s="99">
        <v>7.32552413129262</v>
      </c>
      <c r="E572" s="99">
        <v>7.3815031807877105</v>
      </c>
      <c r="F572" s="99">
        <v>7.3130467717079046</v>
      </c>
      <c r="G572" s="99">
        <v>7.4756358007137012</v>
      </c>
      <c r="H572" s="99">
        <v>7.5308952677778613</v>
      </c>
      <c r="I572" s="99">
        <v>6.8661076003024171</v>
      </c>
      <c r="J572" s="99">
        <v>7.2012210123557834</v>
      </c>
      <c r="K572" s="99">
        <v>7.4708585553900919</v>
      </c>
      <c r="L572" s="99">
        <v>7.1710863727370606</v>
      </c>
      <c r="M572" s="99">
        <v>6.9288504298652125</v>
      </c>
      <c r="N572" s="99">
        <v>6.2875811924752902</v>
      </c>
      <c r="O572" s="99">
        <v>5.7916393192121349</v>
      </c>
      <c r="P572" s="99">
        <v>6.851118728268017</v>
      </c>
      <c r="Q572" s="99">
        <v>5.6997778320668147</v>
      </c>
      <c r="R572" s="99">
        <v>6.3913723860178244</v>
      </c>
      <c r="S572" s="99">
        <v>5.9779818081969189</v>
      </c>
      <c r="T572" s="99">
        <v>6.47059520947374</v>
      </c>
      <c r="U572" s="99">
        <v>6.4943194219118547</v>
      </c>
      <c r="V572" s="99">
        <v>7.7199326290089649</v>
      </c>
      <c r="W572" s="99">
        <v>6.6281059452334894</v>
      </c>
      <c r="X572" s="99">
        <v>4.8045685955816353</v>
      </c>
      <c r="Y572" s="99">
        <v>5.7932230287147348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7.8223978186607805</v>
      </c>
      <c r="D573" s="99">
        <v>7.2689255585863082</v>
      </c>
      <c r="E573" s="99">
        <v>7.1590447069498824</v>
      </c>
      <c r="F573" s="99">
        <v>8.3133610763424315</v>
      </c>
      <c r="G573" s="99">
        <v>6.4123285398600869</v>
      </c>
      <c r="H573" s="99">
        <v>7.5943425818948587</v>
      </c>
      <c r="I573" s="99">
        <v>7.5905557594353441</v>
      </c>
      <c r="J573" s="99">
        <v>5.9233817576496621</v>
      </c>
      <c r="K573" s="99">
        <v>1.7359684564212192</v>
      </c>
      <c r="L573" s="99">
        <v>5.7933537778238664</v>
      </c>
      <c r="M573" s="99">
        <v>7.3363742630330062</v>
      </c>
      <c r="N573" s="99">
        <v>7.4628790278490138</v>
      </c>
      <c r="O573" s="99">
        <v>5.4240010921395463</v>
      </c>
      <c r="P573" s="99">
        <v>7.9851922144845888</v>
      </c>
      <c r="Q573" s="99">
        <v>6.5713529328252962</v>
      </c>
      <c r="R573" s="99">
        <v>5.0688732280820137</v>
      </c>
      <c r="S573" s="99">
        <v>5.2709465134008218</v>
      </c>
      <c r="T573" s="99">
        <v>6.4654665564273133</v>
      </c>
      <c r="U573" s="99">
        <v>5.7308562372278216</v>
      </c>
      <c r="V573" s="99">
        <v>6.9740910835754395</v>
      </c>
      <c r="W573" s="99">
        <v>5.9799236146245986</v>
      </c>
      <c r="X573" s="99">
        <v>5.0737508339607045</v>
      </c>
      <c r="Y573" s="99">
        <v>5.6649631422017057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7.3866330635003612</v>
      </c>
      <c r="D574" s="110">
        <v>7.2977175777581014</v>
      </c>
      <c r="E574" s="110">
        <v>7.5233529409232149</v>
      </c>
      <c r="F574" s="110">
        <v>7.3093139671648855</v>
      </c>
      <c r="G574" s="110">
        <v>7.3668011800209214</v>
      </c>
      <c r="H574" s="110">
        <v>7.7051530854791963</v>
      </c>
      <c r="I574" s="110">
        <v>6.8296145554072059</v>
      </c>
      <c r="J574" s="110">
        <v>7.0893610429644216</v>
      </c>
      <c r="K574" s="110">
        <v>7.3612150439320514</v>
      </c>
      <c r="L574" s="110">
        <v>7.4887939071962899</v>
      </c>
      <c r="M574" s="110">
        <v>6.4413123917460657</v>
      </c>
      <c r="N574" s="110">
        <v>6.7693484645265301</v>
      </c>
      <c r="O574" s="110">
        <v>6.7816465093365768</v>
      </c>
      <c r="P574" s="110">
        <v>5.7477450572726507</v>
      </c>
      <c r="Q574" s="110">
        <v>6.1984456646187409</v>
      </c>
      <c r="R574" s="110">
        <v>6.2273800024250487</v>
      </c>
      <c r="S574" s="110">
        <v>6.2010991153582573</v>
      </c>
      <c r="T574" s="110">
        <v>5.8445789776850798</v>
      </c>
      <c r="U574" s="110">
        <v>5.6483937162400819</v>
      </c>
      <c r="V574" s="110">
        <v>5.9438982895474766</v>
      </c>
      <c r="W574" s="110">
        <v>6.9635717049158323</v>
      </c>
      <c r="X574" s="110">
        <v>5.7483692247148124</v>
      </c>
      <c r="Y574" s="110">
        <v>5.5883962813390884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0.22598048504525872</v>
      </c>
      <c r="D576" s="118">
        <f t="shared" si="275"/>
        <v>8.4699100376969219E-2</v>
      </c>
      <c r="E576" s="118">
        <f t="shared" si="275"/>
        <v>7.4736677534416734E-2</v>
      </c>
      <c r="F576" s="118">
        <f t="shared" si="275"/>
        <v>0.1063560523106578</v>
      </c>
      <c r="G576" s="118">
        <f t="shared" si="275"/>
        <v>3.5506824512354068E-2</v>
      </c>
      <c r="H576" s="118">
        <f t="shared" si="275"/>
        <v>0.10054353190837839</v>
      </c>
      <c r="I576" s="118">
        <f t="shared" si="275"/>
        <v>2.2500606133445812E-3</v>
      </c>
      <c r="J576" s="118">
        <f t="shared" si="275"/>
        <v>3.6040950868134719E-2</v>
      </c>
      <c r="K576" s="118">
        <f t="shared" si="275"/>
        <v>2.4580039231912414E-2</v>
      </c>
      <c r="L576" s="118">
        <f t="shared" si="275"/>
        <v>6.4805416180244782E-2</v>
      </c>
      <c r="M576" s="118">
        <f t="shared" si="275"/>
        <v>0.1767218871837114</v>
      </c>
      <c r="N576" s="118">
        <f t="shared" si="275"/>
        <v>0.20705182229169114</v>
      </c>
      <c r="O576" s="118">
        <f t="shared" si="275"/>
        <v>8.978253292714114E-2</v>
      </c>
      <c r="P576" s="118">
        <f t="shared" si="275"/>
        <v>0.13720098403735254</v>
      </c>
      <c r="Q576" s="118">
        <f t="shared" si="275"/>
        <v>3.199244202398243E-2</v>
      </c>
      <c r="R576" s="118">
        <f t="shared" ref="R576:V576" si="276">R577+R580+R582+R595</f>
        <v>2.2455945014045529E-3</v>
      </c>
      <c r="S576" s="118">
        <f t="shared" si="276"/>
        <v>4.9256464446211186E-2</v>
      </c>
      <c r="T576" s="118">
        <f t="shared" si="276"/>
        <v>9.6812771202616513E-2</v>
      </c>
      <c r="U576" s="118">
        <f t="shared" si="276"/>
        <v>8.8471461648257116E-2</v>
      </c>
      <c r="V576" s="118">
        <f t="shared" si="276"/>
        <v>8.1868993032370274E-2</v>
      </c>
      <c r="W576" s="118">
        <f t="shared" ref="W576:Y576" si="277">W577+W580+W582+W595</f>
        <v>3.5189942996043471E-3</v>
      </c>
      <c r="X576" s="118">
        <f t="shared" si="277"/>
        <v>3.7241768186133681E-3</v>
      </c>
      <c r="Y576" s="118">
        <f t="shared" si="277"/>
        <v>3.4152442483281116E-3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</v>
      </c>
      <c r="D582" s="123">
        <v>0</v>
      </c>
      <c r="E582" s="123">
        <v>0</v>
      </c>
      <c r="F582" s="123">
        <v>0</v>
      </c>
      <c r="G582" s="123">
        <v>0</v>
      </c>
      <c r="H582" s="123">
        <v>0</v>
      </c>
      <c r="I582" s="123">
        <v>0</v>
      </c>
      <c r="J582" s="123">
        <v>0</v>
      </c>
      <c r="K582" s="123">
        <v>0</v>
      </c>
      <c r="L582" s="123">
        <v>0</v>
      </c>
      <c r="M582" s="123">
        <v>0</v>
      </c>
      <c r="N582" s="123">
        <v>0</v>
      </c>
      <c r="O582" s="123">
        <v>0</v>
      </c>
      <c r="P582" s="123">
        <v>0</v>
      </c>
      <c r="Q582" s="123">
        <v>0</v>
      </c>
      <c r="R582" s="123">
        <v>0</v>
      </c>
      <c r="S582" s="123">
        <v>0</v>
      </c>
      <c r="T582" s="123">
        <v>0</v>
      </c>
      <c r="U582" s="123">
        <v>0</v>
      </c>
      <c r="V582" s="123">
        <v>0</v>
      </c>
      <c r="W582" s="123">
        <v>0</v>
      </c>
      <c r="X582" s="123">
        <v>0</v>
      </c>
      <c r="Y582" s="123">
        <v>0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0</v>
      </c>
      <c r="D587" s="102">
        <v>0</v>
      </c>
      <c r="E587" s="102">
        <v>0</v>
      </c>
      <c r="F587" s="102">
        <v>0</v>
      </c>
      <c r="G587" s="102">
        <v>0</v>
      </c>
      <c r="H587" s="102">
        <v>0</v>
      </c>
      <c r="I587" s="102">
        <v>0</v>
      </c>
      <c r="J587" s="102">
        <v>0</v>
      </c>
      <c r="K587" s="102">
        <v>0</v>
      </c>
      <c r="L587" s="102">
        <v>0</v>
      </c>
      <c r="M587" s="102">
        <v>0</v>
      </c>
      <c r="N587" s="102">
        <v>0</v>
      </c>
      <c r="O587" s="102">
        <v>0</v>
      </c>
      <c r="P587" s="102">
        <v>0</v>
      </c>
      <c r="Q587" s="102">
        <v>0</v>
      </c>
      <c r="R587" s="102">
        <v>0</v>
      </c>
      <c r="S587" s="102">
        <v>0</v>
      </c>
      <c r="T587" s="102">
        <v>0</v>
      </c>
      <c r="U587" s="102">
        <v>0</v>
      </c>
      <c r="V587" s="102">
        <v>0</v>
      </c>
      <c r="W587" s="102">
        <v>0</v>
      </c>
      <c r="X587" s="102">
        <v>0</v>
      </c>
      <c r="Y587" s="102">
        <v>0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0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0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0.22598048504525872</v>
      </c>
      <c r="D595" s="123">
        <v>8.4699100376969219E-2</v>
      </c>
      <c r="E595" s="123">
        <v>7.4736677534416734E-2</v>
      </c>
      <c r="F595" s="123">
        <v>0.1063560523106578</v>
      </c>
      <c r="G595" s="123">
        <v>3.5506824512354068E-2</v>
      </c>
      <c r="H595" s="123">
        <v>0.10054353190837839</v>
      </c>
      <c r="I595" s="123">
        <v>2.2500606133445812E-3</v>
      </c>
      <c r="J595" s="123">
        <v>3.6040950868134719E-2</v>
      </c>
      <c r="K595" s="123">
        <v>2.4580039231912414E-2</v>
      </c>
      <c r="L595" s="123">
        <v>6.4805416180244782E-2</v>
      </c>
      <c r="M595" s="123">
        <v>0.1767218871837114</v>
      </c>
      <c r="N595" s="123">
        <v>0.20705182229169114</v>
      </c>
      <c r="O595" s="123">
        <v>8.978253292714114E-2</v>
      </c>
      <c r="P595" s="123">
        <v>0.13720098403735254</v>
      </c>
      <c r="Q595" s="123">
        <v>3.199244202398243E-2</v>
      </c>
      <c r="R595" s="123">
        <v>2.2455945014045529E-3</v>
      </c>
      <c r="S595" s="123">
        <v>4.9256464446211186E-2</v>
      </c>
      <c r="T595" s="123">
        <v>9.6812771202616513E-2</v>
      </c>
      <c r="U595" s="123">
        <v>8.8471461648257116E-2</v>
      </c>
      <c r="V595" s="123">
        <v>8.1868993032370274E-2</v>
      </c>
      <c r="W595" s="123">
        <v>3.5189942996043471E-3</v>
      </c>
      <c r="X595" s="123">
        <v>3.7241768186133681E-3</v>
      </c>
      <c r="Y595" s="123">
        <v>3.4152442483281116E-3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3.1174127689635687</v>
      </c>
      <c r="D597" s="99">
        <v>2.8939019528344501</v>
      </c>
      <c r="E597" s="99">
        <v>2.8472673888902609</v>
      </c>
      <c r="F597" s="99">
        <v>3.3030097203563407</v>
      </c>
      <c r="G597" s="99">
        <v>2.5451267238258501</v>
      </c>
      <c r="H597" s="99">
        <v>3.0112352038690542</v>
      </c>
      <c r="I597" s="99">
        <v>3.0066946323229091</v>
      </c>
      <c r="J597" s="99">
        <v>2.3439432624596237</v>
      </c>
      <c r="K597" s="99">
        <v>0.68624812233960886</v>
      </c>
      <c r="L597" s="99">
        <v>2.2878718478805515</v>
      </c>
      <c r="M597" s="99">
        <v>2.895016297162964</v>
      </c>
      <c r="N597" s="99">
        <v>2.9436787497977526</v>
      </c>
      <c r="O597" s="99">
        <v>2.1389120866165863</v>
      </c>
      <c r="P597" s="99">
        <v>3.1466569386461742</v>
      </c>
      <c r="Q597" s="99">
        <v>2.5820389688919256</v>
      </c>
      <c r="R597" s="99">
        <v>1.9766845598613576</v>
      </c>
      <c r="S597" s="99">
        <v>2.0338859630495727</v>
      </c>
      <c r="T597" s="99">
        <v>2.4663750675181801</v>
      </c>
      <c r="U597" s="99">
        <v>2.1636550877698943</v>
      </c>
      <c r="V597" s="99">
        <v>2.6139521739245763</v>
      </c>
      <c r="W597" s="99">
        <v>2.2335506052903633</v>
      </c>
      <c r="X597" s="99">
        <v>1.8938354903833883</v>
      </c>
      <c r="Y597" s="99">
        <v>2.1143725395274364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1146660</v>
      </c>
      <c r="C5" s="120">
        <v>1149149</v>
      </c>
      <c r="D5" s="120">
        <v>1131036</v>
      </c>
      <c r="E5" s="120">
        <v>1104825</v>
      </c>
      <c r="F5" s="120">
        <v>1072812</v>
      </c>
      <c r="G5" s="120">
        <v>1058067</v>
      </c>
      <c r="H5" s="120">
        <v>1042446</v>
      </c>
      <c r="I5" s="120">
        <v>1053692</v>
      </c>
      <c r="J5" s="120">
        <v>1046951</v>
      </c>
      <c r="K5" s="120">
        <v>1024496</v>
      </c>
      <c r="L5" s="120">
        <v>1000091</v>
      </c>
      <c r="M5" s="120">
        <v>982701</v>
      </c>
      <c r="N5" s="120">
        <v>974754</v>
      </c>
      <c r="O5" s="120">
        <v>959443</v>
      </c>
      <c r="P5" s="120">
        <v>929938</v>
      </c>
      <c r="Q5" s="120">
        <v>903791</v>
      </c>
      <c r="R5" s="120">
        <v>880328</v>
      </c>
      <c r="S5" s="120">
        <v>859159</v>
      </c>
      <c r="T5" s="120">
        <v>833055</v>
      </c>
      <c r="U5" s="120">
        <v>814570</v>
      </c>
      <c r="V5" s="120">
        <v>797726</v>
      </c>
      <c r="W5" s="120">
        <v>786491</v>
      </c>
      <c r="X5" s="120">
        <v>765808</v>
      </c>
      <c r="Y5" s="120">
        <v>746142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1146660</v>
      </c>
      <c r="C7" s="52">
        <v>1149149</v>
      </c>
      <c r="D7" s="52">
        <v>1131036</v>
      </c>
      <c r="E7" s="52">
        <v>1104825</v>
      </c>
      <c r="F7" s="52">
        <v>1072812</v>
      </c>
      <c r="G7" s="52">
        <v>1058067</v>
      </c>
      <c r="H7" s="52">
        <v>1042446</v>
      </c>
      <c r="I7" s="52">
        <v>1053692</v>
      </c>
      <c r="J7" s="52">
        <v>1046951</v>
      </c>
      <c r="K7" s="52">
        <v>1024496</v>
      </c>
      <c r="L7" s="52">
        <v>1000091</v>
      </c>
      <c r="M7" s="52">
        <v>982701</v>
      </c>
      <c r="N7" s="52">
        <v>974754</v>
      </c>
      <c r="O7" s="52">
        <v>959443</v>
      </c>
      <c r="P7" s="52">
        <v>929938</v>
      </c>
      <c r="Q7" s="52">
        <v>903791</v>
      </c>
      <c r="R7" s="52">
        <v>880328</v>
      </c>
      <c r="S7" s="52">
        <v>859159</v>
      </c>
      <c r="T7" s="52">
        <v>833055</v>
      </c>
      <c r="U7" s="52">
        <v>814570</v>
      </c>
      <c r="V7" s="52">
        <v>797726</v>
      </c>
      <c r="W7" s="52">
        <v>786491</v>
      </c>
      <c r="X7" s="52">
        <v>765808</v>
      </c>
      <c r="Y7" s="52">
        <v>746142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2827</v>
      </c>
      <c r="C9" s="52">
        <v>2623</v>
      </c>
      <c r="D9" s="52">
        <v>2544</v>
      </c>
      <c r="E9" s="52">
        <v>2595</v>
      </c>
      <c r="F9" s="52">
        <v>2703</v>
      </c>
      <c r="G9" s="52">
        <v>2861</v>
      </c>
      <c r="H9" s="52">
        <v>3023</v>
      </c>
      <c r="I9" s="52">
        <v>3347</v>
      </c>
      <c r="J9" s="52">
        <v>3774</v>
      </c>
      <c r="K9" s="52">
        <v>4229</v>
      </c>
      <c r="L9" s="52">
        <v>4683</v>
      </c>
      <c r="M9" s="52">
        <v>5217</v>
      </c>
      <c r="N9" s="52">
        <v>5909</v>
      </c>
      <c r="O9" s="52">
        <v>6667</v>
      </c>
      <c r="P9" s="52">
        <v>7223</v>
      </c>
      <c r="Q9" s="52">
        <v>7634</v>
      </c>
      <c r="R9" s="52">
        <v>8250</v>
      </c>
      <c r="S9" s="52">
        <v>9630</v>
      </c>
      <c r="T9" s="52">
        <v>11464</v>
      </c>
      <c r="U9" s="52">
        <v>13788</v>
      </c>
      <c r="V9" s="52">
        <v>16252</v>
      </c>
      <c r="W9" s="52">
        <v>18626</v>
      </c>
      <c r="X9" s="52">
        <v>19710</v>
      </c>
      <c r="Y9" s="52">
        <v>20064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1117357</v>
      </c>
      <c r="C11" s="52">
        <v>1120198</v>
      </c>
      <c r="D11" s="52">
        <v>1104208</v>
      </c>
      <c r="E11" s="52">
        <v>1080335</v>
      </c>
      <c r="F11" s="52">
        <v>1051063</v>
      </c>
      <c r="G11" s="52">
        <v>1038099</v>
      </c>
      <c r="H11" s="52">
        <v>1023513</v>
      </c>
      <c r="I11" s="52">
        <v>1034981</v>
      </c>
      <c r="J11" s="52">
        <v>1028699</v>
      </c>
      <c r="K11" s="52">
        <v>1006963</v>
      </c>
      <c r="L11" s="52">
        <v>983028</v>
      </c>
      <c r="M11" s="52">
        <v>966049</v>
      </c>
      <c r="N11" s="52">
        <v>958000</v>
      </c>
      <c r="O11" s="52">
        <v>942891</v>
      </c>
      <c r="P11" s="52">
        <v>913841</v>
      </c>
      <c r="Q11" s="52">
        <v>888373</v>
      </c>
      <c r="R11" s="52">
        <v>866241</v>
      </c>
      <c r="S11" s="52">
        <v>847446</v>
      </c>
      <c r="T11" s="52">
        <v>824645</v>
      </c>
      <c r="U11" s="52">
        <v>806456</v>
      </c>
      <c r="V11" s="52">
        <v>786968</v>
      </c>
      <c r="W11" s="52">
        <v>774193</v>
      </c>
      <c r="X11" s="52">
        <v>753734</v>
      </c>
      <c r="Y11" s="52">
        <v>735567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207</v>
      </c>
      <c r="F12" s="52">
        <v>221</v>
      </c>
      <c r="G12" s="52">
        <v>257</v>
      </c>
      <c r="H12" s="52">
        <v>284</v>
      </c>
      <c r="I12" s="52">
        <v>390</v>
      </c>
      <c r="J12" s="52">
        <v>486</v>
      </c>
      <c r="K12" s="52">
        <v>614</v>
      </c>
      <c r="L12" s="52">
        <v>801</v>
      </c>
      <c r="M12" s="52">
        <v>920</v>
      </c>
      <c r="N12" s="52">
        <v>1057</v>
      </c>
      <c r="O12" s="52">
        <v>1130</v>
      </c>
      <c r="P12" s="52">
        <v>1102</v>
      </c>
      <c r="Q12" s="52">
        <v>1061</v>
      </c>
      <c r="R12" s="52">
        <v>1086</v>
      </c>
      <c r="S12" s="52">
        <v>1078</v>
      </c>
      <c r="T12" s="52">
        <v>1052</v>
      </c>
      <c r="U12" s="52">
        <v>1018</v>
      </c>
      <c r="V12" s="52">
        <v>964</v>
      </c>
      <c r="W12" s="52">
        <v>1055</v>
      </c>
      <c r="X12" s="52">
        <v>1083</v>
      </c>
      <c r="Y12" s="52">
        <v>1174</v>
      </c>
      <c r="DA12" s="63" t="s">
        <v>1115</v>
      </c>
    </row>
    <row r="13" spans="1:105" ht="12" customHeight="1" x14ac:dyDescent="0.25">
      <c r="A13" s="97" t="s">
        <v>122</v>
      </c>
      <c r="B13" s="52">
        <v>29303</v>
      </c>
      <c r="C13" s="52">
        <v>28951</v>
      </c>
      <c r="D13" s="52">
        <v>26828</v>
      </c>
      <c r="E13" s="52">
        <v>24045</v>
      </c>
      <c r="F13" s="52">
        <v>21261</v>
      </c>
      <c r="G13" s="52">
        <v>19394</v>
      </c>
      <c r="H13" s="52">
        <v>18203</v>
      </c>
      <c r="I13" s="52">
        <v>17696</v>
      </c>
      <c r="J13" s="52">
        <v>17049</v>
      </c>
      <c r="K13" s="52">
        <v>15997</v>
      </c>
      <c r="L13" s="52">
        <v>15164</v>
      </c>
      <c r="M13" s="52">
        <v>14486</v>
      </c>
      <c r="N13" s="52">
        <v>14269</v>
      </c>
      <c r="O13" s="52">
        <v>13868</v>
      </c>
      <c r="P13" s="52">
        <v>13309</v>
      </c>
      <c r="Q13" s="52">
        <v>12718</v>
      </c>
      <c r="R13" s="52">
        <v>11511</v>
      </c>
      <c r="S13" s="52">
        <v>9438</v>
      </c>
      <c r="T13" s="52">
        <v>6558</v>
      </c>
      <c r="U13" s="52">
        <v>6323</v>
      </c>
      <c r="V13" s="52">
        <v>8727</v>
      </c>
      <c r="W13" s="52">
        <v>9971</v>
      </c>
      <c r="X13" s="52">
        <v>9620</v>
      </c>
      <c r="Y13" s="52">
        <v>8206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238</v>
      </c>
      <c r="F14" s="52">
        <v>267</v>
      </c>
      <c r="G14" s="52">
        <v>317</v>
      </c>
      <c r="H14" s="52">
        <v>446</v>
      </c>
      <c r="I14" s="52">
        <v>625</v>
      </c>
      <c r="J14" s="52">
        <v>717</v>
      </c>
      <c r="K14" s="52">
        <v>922</v>
      </c>
      <c r="L14" s="52">
        <v>1098</v>
      </c>
      <c r="M14" s="52">
        <v>1246</v>
      </c>
      <c r="N14" s="52">
        <v>1428</v>
      </c>
      <c r="O14" s="52">
        <v>1554</v>
      </c>
      <c r="P14" s="52">
        <v>1686</v>
      </c>
      <c r="Q14" s="52">
        <v>1639</v>
      </c>
      <c r="R14" s="52">
        <v>1490</v>
      </c>
      <c r="S14" s="52">
        <v>1197</v>
      </c>
      <c r="T14" s="52">
        <v>800</v>
      </c>
      <c r="U14" s="52">
        <v>773</v>
      </c>
      <c r="V14" s="52">
        <v>1067</v>
      </c>
      <c r="W14" s="52">
        <v>1272</v>
      </c>
      <c r="X14" s="52">
        <v>1371</v>
      </c>
      <c r="Y14" s="52">
        <v>1195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89037</v>
      </c>
      <c r="C16" s="52">
        <v>88455</v>
      </c>
      <c r="D16" s="52">
        <v>79344</v>
      </c>
      <c r="E16" s="52">
        <v>69429</v>
      </c>
      <c r="F16" s="52">
        <v>60114</v>
      </c>
      <c r="G16" s="52">
        <v>47660</v>
      </c>
      <c r="H16" s="52">
        <v>38626</v>
      </c>
      <c r="I16" s="52">
        <v>29692</v>
      </c>
      <c r="J16" s="52">
        <v>25798</v>
      </c>
      <c r="K16" s="52">
        <v>23930</v>
      </c>
      <c r="L16" s="52">
        <v>23637</v>
      </c>
      <c r="M16" s="52">
        <v>29055</v>
      </c>
      <c r="N16" s="52">
        <v>37341</v>
      </c>
      <c r="O16" s="52">
        <v>40595</v>
      </c>
      <c r="P16" s="52">
        <v>41955</v>
      </c>
      <c r="Q16" s="52">
        <v>40101</v>
      </c>
      <c r="R16" s="52">
        <v>34138</v>
      </c>
      <c r="S16" s="52">
        <v>31451</v>
      </c>
      <c r="T16" s="52">
        <v>29377</v>
      </c>
      <c r="U16" s="52">
        <v>26691</v>
      </c>
      <c r="V16" s="52">
        <v>23622</v>
      </c>
      <c r="W16" s="52">
        <v>18375</v>
      </c>
      <c r="X16" s="52">
        <v>15690</v>
      </c>
      <c r="Y16" s="52">
        <v>14193</v>
      </c>
      <c r="DA16" s="63" t="s">
        <v>1118</v>
      </c>
    </row>
    <row r="17" spans="1:105" ht="12" customHeight="1" x14ac:dyDescent="0.25">
      <c r="A17" s="109" t="s">
        <v>120</v>
      </c>
      <c r="B17" s="36">
        <v>1057623</v>
      </c>
      <c r="C17" s="36">
        <v>1060694</v>
      </c>
      <c r="D17" s="36">
        <v>1051692</v>
      </c>
      <c r="E17" s="36">
        <v>1035396</v>
      </c>
      <c r="F17" s="36">
        <v>1012698</v>
      </c>
      <c r="G17" s="36">
        <v>1010407</v>
      </c>
      <c r="H17" s="36">
        <v>1003820</v>
      </c>
      <c r="I17" s="36">
        <v>1024000</v>
      </c>
      <c r="J17" s="36">
        <v>1021153</v>
      </c>
      <c r="K17" s="36">
        <v>1000566</v>
      </c>
      <c r="L17" s="36">
        <v>976454</v>
      </c>
      <c r="M17" s="36">
        <v>953646</v>
      </c>
      <c r="N17" s="36">
        <v>937413</v>
      </c>
      <c r="O17" s="36">
        <v>918848</v>
      </c>
      <c r="P17" s="36">
        <v>887983</v>
      </c>
      <c r="Q17" s="36">
        <v>863690</v>
      </c>
      <c r="R17" s="36">
        <v>846190</v>
      </c>
      <c r="S17" s="36">
        <v>827708</v>
      </c>
      <c r="T17" s="36">
        <v>803678</v>
      </c>
      <c r="U17" s="36">
        <v>787879</v>
      </c>
      <c r="V17" s="36">
        <v>774104</v>
      </c>
      <c r="W17" s="36">
        <v>768116</v>
      </c>
      <c r="X17" s="36">
        <v>750118</v>
      </c>
      <c r="Y17" s="36">
        <v>731949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89583</v>
      </c>
      <c r="D21" s="52">
        <v>89606</v>
      </c>
      <c r="E21" s="52">
        <v>89756</v>
      </c>
      <c r="F21" s="52">
        <v>90149</v>
      </c>
      <c r="G21" s="52">
        <v>90869</v>
      </c>
      <c r="H21" s="52">
        <v>92010</v>
      </c>
      <c r="I21" s="52">
        <v>93685</v>
      </c>
      <c r="J21" s="52">
        <v>96007</v>
      </c>
      <c r="K21" s="52">
        <v>99121</v>
      </c>
      <c r="L21" s="52">
        <v>103151</v>
      </c>
      <c r="M21" s="52">
        <v>108228</v>
      </c>
      <c r="N21" s="52">
        <v>114462</v>
      </c>
      <c r="O21" s="52">
        <v>104054</v>
      </c>
      <c r="P21" s="52">
        <v>41355</v>
      </c>
      <c r="Q21" s="52">
        <v>51862</v>
      </c>
      <c r="R21" s="52">
        <v>63970</v>
      </c>
      <c r="S21" s="52">
        <v>77710</v>
      </c>
      <c r="T21" s="52">
        <v>74767</v>
      </c>
      <c r="U21" s="52">
        <v>75408</v>
      </c>
      <c r="V21" s="52">
        <v>77567</v>
      </c>
      <c r="W21" s="52">
        <v>80903</v>
      </c>
      <c r="X21" s="52">
        <v>80880</v>
      </c>
      <c r="Y21" s="52">
        <v>80614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442</v>
      </c>
      <c r="D23" s="52">
        <v>441</v>
      </c>
      <c r="E23" s="52">
        <v>447</v>
      </c>
      <c r="F23" s="52">
        <v>455</v>
      </c>
      <c r="G23" s="52">
        <v>482</v>
      </c>
      <c r="H23" s="52">
        <v>521</v>
      </c>
      <c r="I23" s="52">
        <v>327</v>
      </c>
      <c r="J23" s="52">
        <v>258</v>
      </c>
      <c r="K23" s="52">
        <v>403</v>
      </c>
      <c r="L23" s="52">
        <v>505</v>
      </c>
      <c r="M23" s="52">
        <v>584</v>
      </c>
      <c r="N23" s="52">
        <v>636</v>
      </c>
      <c r="O23" s="52">
        <v>843</v>
      </c>
      <c r="P23" s="52">
        <v>696</v>
      </c>
      <c r="Q23" s="52">
        <v>784</v>
      </c>
      <c r="R23" s="52">
        <v>896</v>
      </c>
      <c r="S23" s="52">
        <v>1085</v>
      </c>
      <c r="T23" s="52">
        <v>1213</v>
      </c>
      <c r="U23" s="52">
        <v>1352</v>
      </c>
      <c r="V23" s="52">
        <v>1496</v>
      </c>
      <c r="W23" s="52">
        <v>1654</v>
      </c>
      <c r="X23" s="52">
        <v>1759</v>
      </c>
      <c r="Y23" s="52">
        <v>2177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87294</v>
      </c>
      <c r="D25" s="52">
        <v>87315</v>
      </c>
      <c r="E25" s="52">
        <v>87465</v>
      </c>
      <c r="F25" s="52">
        <v>87848</v>
      </c>
      <c r="G25" s="52">
        <v>88561</v>
      </c>
      <c r="H25" s="52">
        <v>89695</v>
      </c>
      <c r="I25" s="52">
        <v>91689</v>
      </c>
      <c r="J25" s="52">
        <v>95748</v>
      </c>
      <c r="K25" s="52">
        <v>98742</v>
      </c>
      <c r="L25" s="52">
        <v>102842</v>
      </c>
      <c r="M25" s="52">
        <v>107899</v>
      </c>
      <c r="N25" s="52">
        <v>114114</v>
      </c>
      <c r="O25" s="52">
        <v>103653</v>
      </c>
      <c r="P25" s="52">
        <v>40975</v>
      </c>
      <c r="Q25" s="52">
        <v>51551</v>
      </c>
      <c r="R25" s="52">
        <v>63690</v>
      </c>
      <c r="S25" s="52">
        <v>77362</v>
      </c>
      <c r="T25" s="52">
        <v>74419</v>
      </c>
      <c r="U25" s="52">
        <v>75103</v>
      </c>
      <c r="V25" s="52">
        <v>77204</v>
      </c>
      <c r="W25" s="52">
        <v>80562</v>
      </c>
      <c r="X25" s="52">
        <v>80580</v>
      </c>
      <c r="Y25" s="52">
        <v>80398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</v>
      </c>
      <c r="I26" s="52">
        <v>2</v>
      </c>
      <c r="J26" s="52">
        <v>3</v>
      </c>
      <c r="K26" s="52">
        <v>5</v>
      </c>
      <c r="L26" s="52">
        <v>8</v>
      </c>
      <c r="M26" s="52">
        <v>13</v>
      </c>
      <c r="N26" s="52">
        <v>17</v>
      </c>
      <c r="O26" s="52">
        <v>32</v>
      </c>
      <c r="P26" s="52">
        <v>28</v>
      </c>
      <c r="Q26" s="52">
        <v>42</v>
      </c>
      <c r="R26" s="52">
        <v>47</v>
      </c>
      <c r="S26" s="52">
        <v>70</v>
      </c>
      <c r="T26" s="52">
        <v>77</v>
      </c>
      <c r="U26" s="52">
        <v>96</v>
      </c>
      <c r="V26" s="52">
        <v>72</v>
      </c>
      <c r="W26" s="52">
        <v>92</v>
      </c>
      <c r="X26" s="52">
        <v>104</v>
      </c>
      <c r="Y26" s="52">
        <v>108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4579</v>
      </c>
      <c r="D27" s="52">
        <v>4586</v>
      </c>
      <c r="E27" s="52">
        <v>4642</v>
      </c>
      <c r="F27" s="52">
        <v>4772</v>
      </c>
      <c r="G27" s="52">
        <v>5004</v>
      </c>
      <c r="H27" s="52">
        <v>5364</v>
      </c>
      <c r="I27" s="52">
        <v>3133</v>
      </c>
      <c r="J27" s="52">
        <v>2031</v>
      </c>
      <c r="K27" s="52">
        <v>2993</v>
      </c>
      <c r="L27" s="52">
        <v>2421</v>
      </c>
      <c r="M27" s="52">
        <v>2435</v>
      </c>
      <c r="N27" s="52">
        <v>2683</v>
      </c>
      <c r="O27" s="52">
        <v>2930</v>
      </c>
      <c r="P27" s="52">
        <v>2726</v>
      </c>
      <c r="Q27" s="52">
        <v>2002</v>
      </c>
      <c r="R27" s="52">
        <v>1733</v>
      </c>
      <c r="S27" s="52">
        <v>2073</v>
      </c>
      <c r="T27" s="52">
        <v>2880</v>
      </c>
      <c r="U27" s="52">
        <v>910</v>
      </c>
      <c r="V27" s="52">
        <v>2037</v>
      </c>
      <c r="W27" s="52">
        <v>1700</v>
      </c>
      <c r="X27" s="52">
        <v>1251</v>
      </c>
      <c r="Y27" s="52">
        <v>1414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3</v>
      </c>
      <c r="H28" s="52">
        <v>10</v>
      </c>
      <c r="I28" s="52">
        <v>20</v>
      </c>
      <c r="J28" s="52">
        <v>33</v>
      </c>
      <c r="K28" s="52">
        <v>57</v>
      </c>
      <c r="L28" s="52">
        <v>92</v>
      </c>
      <c r="M28" s="52">
        <v>133</v>
      </c>
      <c r="N28" s="52">
        <v>92</v>
      </c>
      <c r="O28" s="52">
        <v>135</v>
      </c>
      <c r="P28" s="52">
        <v>182</v>
      </c>
      <c r="Q28" s="52">
        <v>210</v>
      </c>
      <c r="R28" s="52">
        <v>219</v>
      </c>
      <c r="S28" s="52">
        <v>293</v>
      </c>
      <c r="T28" s="52">
        <v>397</v>
      </c>
      <c r="U28" s="52">
        <v>112</v>
      </c>
      <c r="V28" s="52">
        <v>231</v>
      </c>
      <c r="W28" s="52">
        <v>204</v>
      </c>
      <c r="X28" s="52">
        <v>168</v>
      </c>
      <c r="Y28" s="52">
        <v>176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13912</v>
      </c>
      <c r="D30" s="52">
        <v>13938</v>
      </c>
      <c r="E30" s="52">
        <v>14104</v>
      </c>
      <c r="F30" s="52">
        <v>14481</v>
      </c>
      <c r="G30" s="52">
        <v>15121</v>
      </c>
      <c r="H30" s="52">
        <v>16079</v>
      </c>
      <c r="I30" s="52">
        <v>9050</v>
      </c>
      <c r="J30" s="52">
        <v>6067</v>
      </c>
      <c r="K30" s="52">
        <v>7281</v>
      </c>
      <c r="L30" s="52">
        <v>4422</v>
      </c>
      <c r="M30" s="52">
        <v>4265</v>
      </c>
      <c r="N30" s="52">
        <v>4349</v>
      </c>
      <c r="O30" s="52">
        <v>3935</v>
      </c>
      <c r="P30" s="52">
        <v>3009</v>
      </c>
      <c r="Q30" s="52">
        <v>3318</v>
      </c>
      <c r="R30" s="52">
        <v>6106</v>
      </c>
      <c r="S30" s="52">
        <v>6050</v>
      </c>
      <c r="T30" s="52">
        <v>7194</v>
      </c>
      <c r="U30" s="52">
        <v>8286</v>
      </c>
      <c r="V30" s="52">
        <v>7203</v>
      </c>
      <c r="W30" s="52">
        <v>5431</v>
      </c>
      <c r="X30" s="52">
        <v>2863</v>
      </c>
      <c r="Y30" s="52">
        <v>1657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165254</v>
      </c>
      <c r="D31" s="36">
        <v>165582</v>
      </c>
      <c r="E31" s="36">
        <v>167861</v>
      </c>
      <c r="F31" s="36">
        <v>173937</v>
      </c>
      <c r="G31" s="36">
        <v>185596</v>
      </c>
      <c r="H31" s="36">
        <v>204670</v>
      </c>
      <c r="I31" s="36">
        <v>134132</v>
      </c>
      <c r="J31" s="36">
        <v>135993</v>
      </c>
      <c r="K31" s="36">
        <v>161093</v>
      </c>
      <c r="L31" s="36">
        <v>161669</v>
      </c>
      <c r="M31" s="36">
        <v>167281</v>
      </c>
      <c r="N31" s="36">
        <v>177530</v>
      </c>
      <c r="O31" s="36">
        <v>176633</v>
      </c>
      <c r="P31" s="36">
        <v>121302</v>
      </c>
      <c r="Q31" s="36">
        <v>137724</v>
      </c>
      <c r="R31" s="36">
        <v>140241</v>
      </c>
      <c r="S31" s="36">
        <v>149310</v>
      </c>
      <c r="T31" s="36">
        <v>146068</v>
      </c>
      <c r="U31" s="36">
        <v>144407</v>
      </c>
      <c r="V31" s="36">
        <v>139846</v>
      </c>
      <c r="W31" s="36">
        <v>127611</v>
      </c>
      <c r="X31" s="36">
        <v>112070</v>
      </c>
      <c r="Y31" s="36">
        <v>122601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92072</v>
      </c>
      <c r="D35" s="52">
        <v>71493</v>
      </c>
      <c r="E35" s="52">
        <v>63545</v>
      </c>
      <c r="F35" s="52">
        <v>58136</v>
      </c>
      <c r="G35" s="52">
        <v>76124</v>
      </c>
      <c r="H35" s="52">
        <v>76389</v>
      </c>
      <c r="I35" s="52">
        <v>104931</v>
      </c>
      <c r="J35" s="52">
        <v>89266</v>
      </c>
      <c r="K35" s="52">
        <v>76666</v>
      </c>
      <c r="L35" s="52">
        <v>78746</v>
      </c>
      <c r="M35" s="52">
        <v>90838</v>
      </c>
      <c r="N35" s="52">
        <v>106515</v>
      </c>
      <c r="O35" s="52">
        <v>88743</v>
      </c>
      <c r="P35" s="52">
        <v>11850</v>
      </c>
      <c r="Q35" s="52">
        <v>25715</v>
      </c>
      <c r="R35" s="52">
        <v>40507</v>
      </c>
      <c r="S35" s="52">
        <v>56541</v>
      </c>
      <c r="T35" s="52">
        <v>48663</v>
      </c>
      <c r="U35" s="52">
        <v>56923</v>
      </c>
      <c r="V35" s="52">
        <v>60723</v>
      </c>
      <c r="W35" s="52">
        <v>69668</v>
      </c>
      <c r="X35" s="52">
        <v>60197</v>
      </c>
      <c r="Y35" s="52">
        <v>60948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238</v>
      </c>
      <c r="D37" s="52">
        <v>362</v>
      </c>
      <c r="E37" s="52">
        <v>498</v>
      </c>
      <c r="F37" s="52">
        <v>563</v>
      </c>
      <c r="G37" s="52">
        <v>640</v>
      </c>
      <c r="H37" s="52">
        <v>683</v>
      </c>
      <c r="I37" s="52">
        <v>651</v>
      </c>
      <c r="J37" s="52">
        <v>685</v>
      </c>
      <c r="K37" s="52">
        <v>858</v>
      </c>
      <c r="L37" s="52">
        <v>959</v>
      </c>
      <c r="M37" s="52">
        <v>1118</v>
      </c>
      <c r="N37" s="52">
        <v>1328</v>
      </c>
      <c r="O37" s="52">
        <v>1601</v>
      </c>
      <c r="P37" s="52">
        <v>1252</v>
      </c>
      <c r="Q37" s="52">
        <v>1195</v>
      </c>
      <c r="R37" s="52">
        <v>1512</v>
      </c>
      <c r="S37" s="52">
        <v>2465</v>
      </c>
      <c r="T37" s="52">
        <v>3047</v>
      </c>
      <c r="U37" s="52">
        <v>3676</v>
      </c>
      <c r="V37" s="52">
        <v>3960</v>
      </c>
      <c r="W37" s="52">
        <v>4028</v>
      </c>
      <c r="X37" s="52">
        <v>2843</v>
      </c>
      <c r="Y37" s="52">
        <v>2531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90135</v>
      </c>
      <c r="D39" s="52">
        <v>71325</v>
      </c>
      <c r="E39" s="52">
        <v>63592</v>
      </c>
      <c r="F39" s="52">
        <v>58576</v>
      </c>
      <c r="G39" s="52">
        <v>75597</v>
      </c>
      <c r="H39" s="52">
        <v>75109</v>
      </c>
      <c r="I39" s="52">
        <v>103157</v>
      </c>
      <c r="J39" s="52">
        <v>89466</v>
      </c>
      <c r="K39" s="52">
        <v>77006</v>
      </c>
      <c r="L39" s="52">
        <v>78907</v>
      </c>
      <c r="M39" s="52">
        <v>90920</v>
      </c>
      <c r="N39" s="52">
        <v>106065</v>
      </c>
      <c r="O39" s="52">
        <v>88544</v>
      </c>
      <c r="P39" s="52">
        <v>11925</v>
      </c>
      <c r="Q39" s="52">
        <v>26083</v>
      </c>
      <c r="R39" s="52">
        <v>41558</v>
      </c>
      <c r="S39" s="52">
        <v>58567</v>
      </c>
      <c r="T39" s="52">
        <v>51618</v>
      </c>
      <c r="U39" s="52">
        <v>56914</v>
      </c>
      <c r="V39" s="52">
        <v>57716</v>
      </c>
      <c r="W39" s="52">
        <v>67787</v>
      </c>
      <c r="X39" s="52">
        <v>60121</v>
      </c>
      <c r="Y39" s="52">
        <v>62231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207</v>
      </c>
      <c r="F40" s="52">
        <v>14</v>
      </c>
      <c r="G40" s="52">
        <v>36</v>
      </c>
      <c r="H40" s="52">
        <v>28</v>
      </c>
      <c r="I40" s="52">
        <v>108</v>
      </c>
      <c r="J40" s="52">
        <v>99</v>
      </c>
      <c r="K40" s="52">
        <v>133</v>
      </c>
      <c r="L40" s="52">
        <v>195</v>
      </c>
      <c r="M40" s="52">
        <v>132</v>
      </c>
      <c r="N40" s="52">
        <v>154</v>
      </c>
      <c r="O40" s="52">
        <v>105</v>
      </c>
      <c r="P40" s="52">
        <v>0</v>
      </c>
      <c r="Q40" s="52">
        <v>1</v>
      </c>
      <c r="R40" s="52">
        <v>72</v>
      </c>
      <c r="S40" s="52">
        <v>62</v>
      </c>
      <c r="T40" s="52">
        <v>51</v>
      </c>
      <c r="U40" s="52">
        <v>62</v>
      </c>
      <c r="V40" s="52">
        <v>18</v>
      </c>
      <c r="W40" s="52">
        <v>183</v>
      </c>
      <c r="X40" s="52">
        <v>132</v>
      </c>
      <c r="Y40" s="52">
        <v>199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4227</v>
      </c>
      <c r="D41" s="52">
        <v>2463</v>
      </c>
      <c r="E41" s="52">
        <v>1859</v>
      </c>
      <c r="F41" s="52">
        <v>1988</v>
      </c>
      <c r="G41" s="52">
        <v>3137</v>
      </c>
      <c r="H41" s="52">
        <v>4173</v>
      </c>
      <c r="I41" s="52">
        <v>2626</v>
      </c>
      <c r="J41" s="52">
        <v>1384</v>
      </c>
      <c r="K41" s="52">
        <v>1941</v>
      </c>
      <c r="L41" s="52">
        <v>1588</v>
      </c>
      <c r="M41" s="52">
        <v>1757</v>
      </c>
      <c r="N41" s="52">
        <v>2466</v>
      </c>
      <c r="O41" s="52">
        <v>2529</v>
      </c>
      <c r="P41" s="52">
        <v>2167</v>
      </c>
      <c r="Q41" s="52">
        <v>1411</v>
      </c>
      <c r="R41" s="52">
        <v>526</v>
      </c>
      <c r="S41" s="52">
        <v>0</v>
      </c>
      <c r="T41" s="52">
        <v>0</v>
      </c>
      <c r="U41" s="52">
        <v>675</v>
      </c>
      <c r="V41" s="52">
        <v>4441</v>
      </c>
      <c r="W41" s="52">
        <v>2944</v>
      </c>
      <c r="X41" s="52">
        <v>900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238</v>
      </c>
      <c r="F42" s="52">
        <v>29</v>
      </c>
      <c r="G42" s="52">
        <v>53</v>
      </c>
      <c r="H42" s="52">
        <v>139</v>
      </c>
      <c r="I42" s="52">
        <v>199</v>
      </c>
      <c r="J42" s="52">
        <v>125</v>
      </c>
      <c r="K42" s="52">
        <v>262</v>
      </c>
      <c r="L42" s="52">
        <v>268</v>
      </c>
      <c r="M42" s="52">
        <v>281</v>
      </c>
      <c r="N42" s="52">
        <v>274</v>
      </c>
      <c r="O42" s="52">
        <v>261</v>
      </c>
      <c r="P42" s="52">
        <v>314</v>
      </c>
      <c r="Q42" s="52">
        <v>163</v>
      </c>
      <c r="R42" s="52">
        <v>70</v>
      </c>
      <c r="S42" s="52">
        <v>0</v>
      </c>
      <c r="T42" s="52">
        <v>0</v>
      </c>
      <c r="U42" s="52">
        <v>85</v>
      </c>
      <c r="V42" s="52">
        <v>525</v>
      </c>
      <c r="W42" s="52">
        <v>409</v>
      </c>
      <c r="X42" s="52">
        <v>267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13330</v>
      </c>
      <c r="D44" s="52">
        <v>4827</v>
      </c>
      <c r="E44" s="52">
        <v>4189</v>
      </c>
      <c r="F44" s="52">
        <v>5166</v>
      </c>
      <c r="G44" s="52">
        <v>2667</v>
      </c>
      <c r="H44" s="52">
        <v>7045</v>
      </c>
      <c r="I44" s="52">
        <v>116</v>
      </c>
      <c r="J44" s="52">
        <v>2173</v>
      </c>
      <c r="K44" s="52">
        <v>5413</v>
      </c>
      <c r="L44" s="52">
        <v>4129</v>
      </c>
      <c r="M44" s="52">
        <v>9683</v>
      </c>
      <c r="N44" s="52">
        <v>12635</v>
      </c>
      <c r="O44" s="52">
        <v>7189</v>
      </c>
      <c r="P44" s="52">
        <v>4369</v>
      </c>
      <c r="Q44" s="52">
        <v>1464</v>
      </c>
      <c r="R44" s="52">
        <v>143</v>
      </c>
      <c r="S44" s="52">
        <v>3363</v>
      </c>
      <c r="T44" s="52">
        <v>5120</v>
      </c>
      <c r="U44" s="52">
        <v>5600</v>
      </c>
      <c r="V44" s="52">
        <v>4134</v>
      </c>
      <c r="W44" s="52">
        <v>184</v>
      </c>
      <c r="X44" s="52">
        <v>178</v>
      </c>
      <c r="Y44" s="52">
        <v>160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168325</v>
      </c>
      <c r="D45" s="36">
        <v>156580</v>
      </c>
      <c r="E45" s="36">
        <v>151565</v>
      </c>
      <c r="F45" s="36">
        <v>151239</v>
      </c>
      <c r="G45" s="36">
        <v>183305</v>
      </c>
      <c r="H45" s="36">
        <v>198083</v>
      </c>
      <c r="I45" s="36">
        <v>154312</v>
      </c>
      <c r="J45" s="36">
        <v>133146</v>
      </c>
      <c r="K45" s="36">
        <v>140506</v>
      </c>
      <c r="L45" s="36">
        <v>137557</v>
      </c>
      <c r="M45" s="36">
        <v>144473</v>
      </c>
      <c r="N45" s="36">
        <v>161297</v>
      </c>
      <c r="O45" s="36">
        <v>158068</v>
      </c>
      <c r="P45" s="36">
        <v>90437</v>
      </c>
      <c r="Q45" s="36">
        <v>113431</v>
      </c>
      <c r="R45" s="36">
        <v>122741</v>
      </c>
      <c r="S45" s="36">
        <v>130828</v>
      </c>
      <c r="T45" s="36">
        <v>122038</v>
      </c>
      <c r="U45" s="36">
        <v>128608</v>
      </c>
      <c r="V45" s="36">
        <v>126071</v>
      </c>
      <c r="W45" s="36">
        <v>121623</v>
      </c>
      <c r="X45" s="36">
        <v>94072</v>
      </c>
      <c r="Y45" s="36">
        <v>104432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31272</v>
      </c>
      <c r="D49" s="52">
        <v>25112</v>
      </c>
      <c r="E49" s="52">
        <v>23484</v>
      </c>
      <c r="F49" s="52">
        <v>22041</v>
      </c>
      <c r="G49" s="52">
        <v>28708</v>
      </c>
      <c r="H49" s="52">
        <v>25595</v>
      </c>
      <c r="I49" s="52">
        <v>36016</v>
      </c>
      <c r="J49" s="52">
        <v>36302</v>
      </c>
      <c r="K49" s="52">
        <v>26540</v>
      </c>
      <c r="L49" s="52">
        <v>26996</v>
      </c>
      <c r="M49" s="52">
        <v>32365</v>
      </c>
      <c r="N49" s="52">
        <v>38585</v>
      </c>
      <c r="O49" s="52">
        <v>33219</v>
      </c>
      <c r="P49" s="52">
        <v>7702</v>
      </c>
      <c r="Q49" s="52">
        <v>13616</v>
      </c>
      <c r="R49" s="52">
        <v>18345</v>
      </c>
      <c r="S49" s="52">
        <v>20252</v>
      </c>
      <c r="T49" s="52">
        <v>18336</v>
      </c>
      <c r="U49" s="52">
        <v>23010</v>
      </c>
      <c r="V49" s="52">
        <v>20842</v>
      </c>
      <c r="W49" s="52">
        <v>27128</v>
      </c>
      <c r="X49" s="52">
        <v>18543</v>
      </c>
      <c r="Y49" s="52">
        <v>28916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42</v>
      </c>
      <c r="F51" s="52">
        <v>111</v>
      </c>
      <c r="G51" s="52">
        <v>187</v>
      </c>
      <c r="H51" s="52">
        <v>178</v>
      </c>
      <c r="I51" s="52">
        <v>256</v>
      </c>
      <c r="J51" s="52">
        <v>255</v>
      </c>
      <c r="K51" s="52">
        <v>242</v>
      </c>
      <c r="L51" s="52">
        <v>284</v>
      </c>
      <c r="M51" s="52">
        <v>341</v>
      </c>
      <c r="N51" s="52">
        <v>443</v>
      </c>
      <c r="O51" s="52">
        <v>467</v>
      </c>
      <c r="P51" s="52">
        <v>115</v>
      </c>
      <c r="Q51" s="52">
        <v>300</v>
      </c>
      <c r="R51" s="52">
        <v>595</v>
      </c>
      <c r="S51" s="52">
        <v>960</v>
      </c>
      <c r="T51" s="52">
        <v>930</v>
      </c>
      <c r="U51" s="52">
        <v>1251</v>
      </c>
      <c r="V51" s="52">
        <v>1388</v>
      </c>
      <c r="W51" s="52">
        <v>1261</v>
      </c>
      <c r="X51" s="52">
        <v>619</v>
      </c>
      <c r="Y51" s="52">
        <v>703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29836</v>
      </c>
      <c r="D53" s="52">
        <v>24247</v>
      </c>
      <c r="E53" s="52">
        <v>22635</v>
      </c>
      <c r="F53" s="52">
        <v>21271</v>
      </c>
      <c r="G53" s="52">
        <v>27492</v>
      </c>
      <c r="H53" s="52">
        <v>24141</v>
      </c>
      <c r="I53" s="52">
        <v>35009</v>
      </c>
      <c r="J53" s="52">
        <v>35648</v>
      </c>
      <c r="K53" s="52">
        <v>25732</v>
      </c>
      <c r="L53" s="52">
        <v>26294</v>
      </c>
      <c r="M53" s="52">
        <v>31592</v>
      </c>
      <c r="N53" s="52">
        <v>37537</v>
      </c>
      <c r="O53" s="52">
        <v>32137</v>
      </c>
      <c r="P53" s="52">
        <v>6141</v>
      </c>
      <c r="Q53" s="52">
        <v>12781</v>
      </c>
      <c r="R53" s="52">
        <v>18044</v>
      </c>
      <c r="S53" s="52">
        <v>20230</v>
      </c>
      <c r="T53" s="52">
        <v>18317</v>
      </c>
      <c r="U53" s="52">
        <v>22677</v>
      </c>
      <c r="V53" s="52">
        <v>19131</v>
      </c>
      <c r="W53" s="52">
        <v>25752</v>
      </c>
      <c r="X53" s="52">
        <v>18143</v>
      </c>
      <c r="Y53" s="52">
        <v>28821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74</v>
      </c>
      <c r="F54" s="52">
        <v>5</v>
      </c>
      <c r="G54" s="52">
        <v>13</v>
      </c>
      <c r="H54" s="52">
        <v>9</v>
      </c>
      <c r="I54" s="52">
        <v>37</v>
      </c>
      <c r="J54" s="52">
        <v>40</v>
      </c>
      <c r="K54" s="52">
        <v>45</v>
      </c>
      <c r="L54" s="52">
        <v>66</v>
      </c>
      <c r="M54" s="52">
        <v>47</v>
      </c>
      <c r="N54" s="52">
        <v>55</v>
      </c>
      <c r="O54" s="52">
        <v>38</v>
      </c>
      <c r="P54" s="52">
        <v>0</v>
      </c>
      <c r="Q54" s="52">
        <v>1</v>
      </c>
      <c r="R54" s="52">
        <v>32</v>
      </c>
      <c r="S54" s="52">
        <v>22</v>
      </c>
      <c r="T54" s="52">
        <v>19</v>
      </c>
      <c r="U54" s="52">
        <v>25</v>
      </c>
      <c r="V54" s="52">
        <v>7</v>
      </c>
      <c r="W54" s="52">
        <v>70</v>
      </c>
      <c r="X54" s="52">
        <v>40</v>
      </c>
      <c r="Y54" s="52">
        <v>95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1436</v>
      </c>
      <c r="D55" s="52">
        <v>865</v>
      </c>
      <c r="E55" s="52">
        <v>687</v>
      </c>
      <c r="F55" s="52">
        <v>754</v>
      </c>
      <c r="G55" s="52">
        <v>1183</v>
      </c>
      <c r="H55" s="52">
        <v>1398</v>
      </c>
      <c r="I55" s="52">
        <v>901</v>
      </c>
      <c r="J55" s="52">
        <v>563</v>
      </c>
      <c r="K55" s="52">
        <v>672</v>
      </c>
      <c r="L55" s="52">
        <v>544</v>
      </c>
      <c r="M55" s="52">
        <v>626</v>
      </c>
      <c r="N55" s="52">
        <v>893</v>
      </c>
      <c r="O55" s="52">
        <v>946</v>
      </c>
      <c r="P55" s="52">
        <v>1362</v>
      </c>
      <c r="Q55" s="52">
        <v>748</v>
      </c>
      <c r="R55" s="52">
        <v>237</v>
      </c>
      <c r="S55" s="52">
        <v>0</v>
      </c>
      <c r="T55" s="52">
        <v>0</v>
      </c>
      <c r="U55" s="52">
        <v>273</v>
      </c>
      <c r="V55" s="52">
        <v>1524</v>
      </c>
      <c r="W55" s="52">
        <v>1146</v>
      </c>
      <c r="X55" s="52">
        <v>278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88</v>
      </c>
      <c r="F56" s="52">
        <v>11</v>
      </c>
      <c r="G56" s="52">
        <v>20</v>
      </c>
      <c r="H56" s="52">
        <v>47</v>
      </c>
      <c r="I56" s="52">
        <v>69</v>
      </c>
      <c r="J56" s="52">
        <v>51</v>
      </c>
      <c r="K56" s="52">
        <v>91</v>
      </c>
      <c r="L56" s="52">
        <v>92</v>
      </c>
      <c r="M56" s="52">
        <v>100</v>
      </c>
      <c r="N56" s="52">
        <v>100</v>
      </c>
      <c r="O56" s="52">
        <v>98</v>
      </c>
      <c r="P56" s="52">
        <v>199</v>
      </c>
      <c r="Q56" s="52">
        <v>86</v>
      </c>
      <c r="R56" s="52">
        <v>32</v>
      </c>
      <c r="S56" s="52">
        <v>0</v>
      </c>
      <c r="T56" s="52">
        <v>0</v>
      </c>
      <c r="U56" s="52">
        <v>35</v>
      </c>
      <c r="V56" s="52">
        <v>180</v>
      </c>
      <c r="W56" s="52">
        <v>160</v>
      </c>
      <c r="X56" s="52">
        <v>82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2295</v>
      </c>
      <c r="D58" s="52">
        <v>751</v>
      </c>
      <c r="E58" s="52">
        <v>632</v>
      </c>
      <c r="F58" s="52">
        <v>728</v>
      </c>
      <c r="G58" s="52">
        <v>412</v>
      </c>
      <c r="H58" s="52">
        <v>879</v>
      </c>
      <c r="I58" s="52">
        <v>27</v>
      </c>
      <c r="J58" s="52">
        <v>583</v>
      </c>
      <c r="K58" s="52">
        <v>985</v>
      </c>
      <c r="L58" s="52">
        <v>787</v>
      </c>
      <c r="M58" s="52">
        <v>2033</v>
      </c>
      <c r="N58" s="52">
        <v>2803</v>
      </c>
      <c r="O58" s="52">
        <v>1446</v>
      </c>
      <c r="P58" s="52">
        <v>355</v>
      </c>
      <c r="Q58" s="52">
        <v>174</v>
      </c>
      <c r="R58" s="52">
        <v>22</v>
      </c>
      <c r="S58" s="52">
        <v>509</v>
      </c>
      <c r="T58" s="52">
        <v>739</v>
      </c>
      <c r="U58" s="52">
        <v>961</v>
      </c>
      <c r="V58" s="52">
        <v>663</v>
      </c>
      <c r="W58" s="52">
        <v>43</v>
      </c>
      <c r="X58" s="52">
        <v>37</v>
      </c>
      <c r="Y58" s="52">
        <v>47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28977</v>
      </c>
      <c r="D59" s="36">
        <v>24361</v>
      </c>
      <c r="E59" s="36">
        <v>22852</v>
      </c>
      <c r="F59" s="36">
        <v>21313</v>
      </c>
      <c r="G59" s="36">
        <v>28296</v>
      </c>
      <c r="H59" s="36">
        <v>24716</v>
      </c>
      <c r="I59" s="36">
        <v>35989</v>
      </c>
      <c r="J59" s="36">
        <v>35719</v>
      </c>
      <c r="K59" s="36">
        <v>25555</v>
      </c>
      <c r="L59" s="36">
        <v>26209</v>
      </c>
      <c r="M59" s="36">
        <v>30332</v>
      </c>
      <c r="N59" s="36">
        <v>35782</v>
      </c>
      <c r="O59" s="36">
        <v>31773</v>
      </c>
      <c r="P59" s="36">
        <v>7347</v>
      </c>
      <c r="Q59" s="36">
        <v>13442</v>
      </c>
      <c r="R59" s="36">
        <v>18323</v>
      </c>
      <c r="S59" s="36">
        <v>19743</v>
      </c>
      <c r="T59" s="36">
        <v>17597</v>
      </c>
      <c r="U59" s="36">
        <v>22049</v>
      </c>
      <c r="V59" s="36">
        <v>20179</v>
      </c>
      <c r="W59" s="36">
        <v>27085</v>
      </c>
      <c r="X59" s="36">
        <v>18506</v>
      </c>
      <c r="Y59" s="36">
        <v>28869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60800</v>
      </c>
      <c r="D63" s="52">
        <v>46381</v>
      </c>
      <c r="E63" s="52">
        <v>40061</v>
      </c>
      <c r="F63" s="52">
        <v>36095</v>
      </c>
      <c r="G63" s="52">
        <v>47416</v>
      </c>
      <c r="H63" s="52">
        <v>50794</v>
      </c>
      <c r="I63" s="52">
        <v>68915</v>
      </c>
      <c r="J63" s="52">
        <v>52964</v>
      </c>
      <c r="K63" s="52">
        <v>50126</v>
      </c>
      <c r="L63" s="52">
        <v>51750</v>
      </c>
      <c r="M63" s="52">
        <v>58473</v>
      </c>
      <c r="N63" s="52">
        <v>67930</v>
      </c>
      <c r="O63" s="52">
        <v>55524</v>
      </c>
      <c r="P63" s="52">
        <v>4148</v>
      </c>
      <c r="Q63" s="52">
        <v>12099</v>
      </c>
      <c r="R63" s="52">
        <v>22162</v>
      </c>
      <c r="S63" s="52">
        <v>36289</v>
      </c>
      <c r="T63" s="52">
        <v>30327</v>
      </c>
      <c r="U63" s="52">
        <v>33913</v>
      </c>
      <c r="V63" s="52">
        <v>39881</v>
      </c>
      <c r="W63" s="52">
        <v>42540</v>
      </c>
      <c r="X63" s="52">
        <v>41654</v>
      </c>
      <c r="Y63" s="52">
        <v>32032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238</v>
      </c>
      <c r="D65" s="52">
        <v>362</v>
      </c>
      <c r="E65" s="52">
        <v>456</v>
      </c>
      <c r="F65" s="52">
        <v>452</v>
      </c>
      <c r="G65" s="52">
        <v>453</v>
      </c>
      <c r="H65" s="52">
        <v>505</v>
      </c>
      <c r="I65" s="52">
        <v>395</v>
      </c>
      <c r="J65" s="52">
        <v>430</v>
      </c>
      <c r="K65" s="52">
        <v>616</v>
      </c>
      <c r="L65" s="52">
        <v>675</v>
      </c>
      <c r="M65" s="52">
        <v>777</v>
      </c>
      <c r="N65" s="52">
        <v>885</v>
      </c>
      <c r="O65" s="52">
        <v>1134</v>
      </c>
      <c r="P65" s="52">
        <v>1137</v>
      </c>
      <c r="Q65" s="52">
        <v>895</v>
      </c>
      <c r="R65" s="52">
        <v>917</v>
      </c>
      <c r="S65" s="52">
        <v>1505</v>
      </c>
      <c r="T65" s="52">
        <v>2117</v>
      </c>
      <c r="U65" s="52">
        <v>2425</v>
      </c>
      <c r="V65" s="52">
        <v>2572</v>
      </c>
      <c r="W65" s="52">
        <v>2767</v>
      </c>
      <c r="X65" s="52">
        <v>2224</v>
      </c>
      <c r="Y65" s="52">
        <v>1828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60299</v>
      </c>
      <c r="D67" s="52">
        <f t="shared" si="0"/>
        <v>47078</v>
      </c>
      <c r="E67" s="52">
        <f t="shared" si="0"/>
        <v>40957</v>
      </c>
      <c r="F67" s="52">
        <f t="shared" si="0"/>
        <v>37305</v>
      </c>
      <c r="G67" s="52">
        <f t="shared" si="0"/>
        <v>48105</v>
      </c>
      <c r="H67" s="52">
        <f t="shared" si="0"/>
        <v>50968</v>
      </c>
      <c r="I67" s="52">
        <f t="shared" si="0"/>
        <v>68148</v>
      </c>
      <c r="J67" s="52">
        <f t="shared" si="0"/>
        <v>53818</v>
      </c>
      <c r="K67" s="52">
        <f t="shared" si="0"/>
        <v>51274</v>
      </c>
      <c r="L67" s="52">
        <f t="shared" si="0"/>
        <v>52613</v>
      </c>
      <c r="M67" s="52">
        <f t="shared" si="0"/>
        <v>59328</v>
      </c>
      <c r="N67" s="52">
        <f t="shared" si="0"/>
        <v>68528</v>
      </c>
      <c r="O67" s="52">
        <f t="shared" si="0"/>
        <v>56407</v>
      </c>
      <c r="P67" s="52">
        <f t="shared" si="0"/>
        <v>5784</v>
      </c>
      <c r="Q67" s="52">
        <f t="shared" si="0"/>
        <v>13302</v>
      </c>
      <c r="R67" s="52">
        <f t="shared" ref="R67:V67" si="1">R39-R53</f>
        <v>23514</v>
      </c>
      <c r="S67" s="52">
        <f t="shared" si="1"/>
        <v>38337</v>
      </c>
      <c r="T67" s="52">
        <f t="shared" si="1"/>
        <v>33301</v>
      </c>
      <c r="U67" s="52">
        <f t="shared" si="1"/>
        <v>34237</v>
      </c>
      <c r="V67" s="52">
        <f t="shared" si="1"/>
        <v>38585</v>
      </c>
      <c r="W67" s="52">
        <f t="shared" ref="W67:Y67" si="2">W39-W53</f>
        <v>42035</v>
      </c>
      <c r="X67" s="52">
        <f t="shared" si="2"/>
        <v>41978</v>
      </c>
      <c r="Y67" s="52">
        <f t="shared" si="2"/>
        <v>33410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133</v>
      </c>
      <c r="F68" s="52">
        <f t="shared" si="3"/>
        <v>9</v>
      </c>
      <c r="G68" s="52">
        <f t="shared" si="3"/>
        <v>23</v>
      </c>
      <c r="H68" s="52">
        <f t="shared" si="3"/>
        <v>19</v>
      </c>
      <c r="I68" s="52">
        <f t="shared" si="3"/>
        <v>71</v>
      </c>
      <c r="J68" s="52">
        <f t="shared" si="3"/>
        <v>59</v>
      </c>
      <c r="K68" s="52">
        <f t="shared" si="3"/>
        <v>88</v>
      </c>
      <c r="L68" s="52">
        <f t="shared" si="3"/>
        <v>129</v>
      </c>
      <c r="M68" s="52">
        <f t="shared" si="3"/>
        <v>85</v>
      </c>
      <c r="N68" s="52">
        <f t="shared" si="3"/>
        <v>99</v>
      </c>
      <c r="O68" s="52">
        <f t="shared" si="3"/>
        <v>67</v>
      </c>
      <c r="P68" s="52">
        <f t="shared" si="3"/>
        <v>0</v>
      </c>
      <c r="Q68" s="52">
        <f t="shared" si="3"/>
        <v>0</v>
      </c>
      <c r="R68" s="52">
        <f t="shared" ref="R68:V68" si="4">R40-R54</f>
        <v>40</v>
      </c>
      <c r="S68" s="52">
        <f t="shared" si="4"/>
        <v>40</v>
      </c>
      <c r="T68" s="52">
        <f t="shared" si="4"/>
        <v>32</v>
      </c>
      <c r="U68" s="52">
        <f t="shared" si="4"/>
        <v>37</v>
      </c>
      <c r="V68" s="52">
        <f t="shared" si="4"/>
        <v>11</v>
      </c>
      <c r="W68" s="52">
        <f t="shared" ref="W68:Y68" si="5">W40-W54</f>
        <v>113</v>
      </c>
      <c r="X68" s="52">
        <f t="shared" si="5"/>
        <v>92</v>
      </c>
      <c r="Y68" s="52">
        <f t="shared" si="5"/>
        <v>104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2791</v>
      </c>
      <c r="D69" s="52">
        <f t="shared" si="6"/>
        <v>1598</v>
      </c>
      <c r="E69" s="52">
        <f t="shared" si="6"/>
        <v>1172</v>
      </c>
      <c r="F69" s="52">
        <f t="shared" si="6"/>
        <v>1234</v>
      </c>
      <c r="G69" s="52">
        <f t="shared" si="6"/>
        <v>1954</v>
      </c>
      <c r="H69" s="52">
        <f t="shared" si="6"/>
        <v>2775</v>
      </c>
      <c r="I69" s="52">
        <f t="shared" si="6"/>
        <v>1725</v>
      </c>
      <c r="J69" s="52">
        <f t="shared" si="6"/>
        <v>821</v>
      </c>
      <c r="K69" s="52">
        <f t="shared" si="6"/>
        <v>1269</v>
      </c>
      <c r="L69" s="52">
        <f t="shared" si="6"/>
        <v>1044</v>
      </c>
      <c r="M69" s="52">
        <f t="shared" si="6"/>
        <v>1131</v>
      </c>
      <c r="N69" s="52">
        <f t="shared" si="6"/>
        <v>1573</v>
      </c>
      <c r="O69" s="52">
        <f t="shared" si="6"/>
        <v>1583</v>
      </c>
      <c r="P69" s="52">
        <f t="shared" si="6"/>
        <v>805</v>
      </c>
      <c r="Q69" s="52">
        <f t="shared" si="6"/>
        <v>663</v>
      </c>
      <c r="R69" s="52">
        <f t="shared" ref="R69:V69" si="7">R41-R55</f>
        <v>289</v>
      </c>
      <c r="S69" s="52">
        <f t="shared" si="7"/>
        <v>0</v>
      </c>
      <c r="T69" s="52">
        <f t="shared" si="7"/>
        <v>0</v>
      </c>
      <c r="U69" s="52">
        <f t="shared" si="7"/>
        <v>402</v>
      </c>
      <c r="V69" s="52">
        <f t="shared" si="7"/>
        <v>2917</v>
      </c>
      <c r="W69" s="52">
        <f t="shared" ref="W69:Y69" si="8">W41-W55</f>
        <v>1798</v>
      </c>
      <c r="X69" s="52">
        <f t="shared" si="8"/>
        <v>622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150</v>
      </c>
      <c r="F70" s="52">
        <f t="shared" si="9"/>
        <v>18</v>
      </c>
      <c r="G70" s="52">
        <f t="shared" si="9"/>
        <v>33</v>
      </c>
      <c r="H70" s="52">
        <f t="shared" si="9"/>
        <v>92</v>
      </c>
      <c r="I70" s="52">
        <f t="shared" si="9"/>
        <v>130</v>
      </c>
      <c r="J70" s="52">
        <f t="shared" si="9"/>
        <v>74</v>
      </c>
      <c r="K70" s="52">
        <f t="shared" si="9"/>
        <v>171</v>
      </c>
      <c r="L70" s="52">
        <f t="shared" si="9"/>
        <v>176</v>
      </c>
      <c r="M70" s="52">
        <f t="shared" si="9"/>
        <v>181</v>
      </c>
      <c r="N70" s="52">
        <f t="shared" si="9"/>
        <v>174</v>
      </c>
      <c r="O70" s="52">
        <f t="shared" si="9"/>
        <v>163</v>
      </c>
      <c r="P70" s="52">
        <f t="shared" si="9"/>
        <v>115</v>
      </c>
      <c r="Q70" s="52">
        <f t="shared" si="9"/>
        <v>77</v>
      </c>
      <c r="R70" s="52">
        <f t="shared" ref="R70:V70" si="10">R42-R56</f>
        <v>38</v>
      </c>
      <c r="S70" s="52">
        <f t="shared" si="10"/>
        <v>0</v>
      </c>
      <c r="T70" s="52">
        <f t="shared" si="10"/>
        <v>0</v>
      </c>
      <c r="U70" s="52">
        <f t="shared" si="10"/>
        <v>50</v>
      </c>
      <c r="V70" s="52">
        <f t="shared" si="10"/>
        <v>345</v>
      </c>
      <c r="W70" s="52">
        <f t="shared" ref="W70:Y70" si="11">W42-W56</f>
        <v>249</v>
      </c>
      <c r="X70" s="52">
        <f t="shared" si="11"/>
        <v>185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11035</v>
      </c>
      <c r="D72" s="52">
        <v>4076</v>
      </c>
      <c r="E72" s="52">
        <v>3557</v>
      </c>
      <c r="F72" s="52">
        <v>4438</v>
      </c>
      <c r="G72" s="52">
        <v>2255</v>
      </c>
      <c r="H72" s="52">
        <v>6166</v>
      </c>
      <c r="I72" s="52">
        <v>89</v>
      </c>
      <c r="J72" s="52">
        <v>1590</v>
      </c>
      <c r="K72" s="52">
        <v>4428</v>
      </c>
      <c r="L72" s="52">
        <v>3342</v>
      </c>
      <c r="M72" s="52">
        <v>7650</v>
      </c>
      <c r="N72" s="52">
        <v>9832</v>
      </c>
      <c r="O72" s="52">
        <v>5743</v>
      </c>
      <c r="P72" s="52">
        <v>4014</v>
      </c>
      <c r="Q72" s="52">
        <v>1290</v>
      </c>
      <c r="R72" s="52">
        <v>121</v>
      </c>
      <c r="S72" s="52">
        <v>2854</v>
      </c>
      <c r="T72" s="52">
        <v>4381</v>
      </c>
      <c r="U72" s="52">
        <v>4639</v>
      </c>
      <c r="V72" s="52">
        <v>3471</v>
      </c>
      <c r="W72" s="52">
        <v>141</v>
      </c>
      <c r="X72" s="52">
        <v>141</v>
      </c>
      <c r="Y72" s="52">
        <v>113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139348</v>
      </c>
      <c r="D73" s="36">
        <v>132219</v>
      </c>
      <c r="E73" s="36">
        <v>128713</v>
      </c>
      <c r="F73" s="36">
        <v>129926</v>
      </c>
      <c r="G73" s="36">
        <v>155009</v>
      </c>
      <c r="H73" s="36">
        <v>173367</v>
      </c>
      <c r="I73" s="36">
        <v>118323</v>
      </c>
      <c r="J73" s="36">
        <v>97427</v>
      </c>
      <c r="K73" s="36">
        <v>114951</v>
      </c>
      <c r="L73" s="36">
        <v>111348</v>
      </c>
      <c r="M73" s="36">
        <v>114141</v>
      </c>
      <c r="N73" s="36">
        <v>125515</v>
      </c>
      <c r="O73" s="36">
        <v>126295</v>
      </c>
      <c r="P73" s="36">
        <v>83090</v>
      </c>
      <c r="Q73" s="36">
        <v>99989</v>
      </c>
      <c r="R73" s="36">
        <v>104418</v>
      </c>
      <c r="S73" s="36">
        <v>111085</v>
      </c>
      <c r="T73" s="36">
        <v>104441</v>
      </c>
      <c r="U73" s="36">
        <v>106559</v>
      </c>
      <c r="V73" s="36">
        <v>105892</v>
      </c>
      <c r="W73" s="36">
        <v>94538</v>
      </c>
      <c r="X73" s="36">
        <v>75566</v>
      </c>
      <c r="Y73" s="36">
        <v>75563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15714</v>
      </c>
      <c r="K79" s="52">
        <f>RES_hhdet_numvin!K126</f>
        <v>25305</v>
      </c>
      <c r="L79" s="52">
        <f>RES_hhdet_numvin!L126</f>
        <v>36509</v>
      </c>
      <c r="M79" s="52">
        <f>RES_hhdet_numvin!M126</f>
        <v>52517</v>
      </c>
      <c r="N79" s="52">
        <f>RES_hhdet_numvin!N126</f>
        <v>71902</v>
      </c>
      <c r="O79" s="52">
        <f>RES_hhdet_numvin!O126</f>
        <v>67075</v>
      </c>
      <c r="P79" s="52">
        <f>RES_hhdet_numvin!P126</f>
        <v>9742</v>
      </c>
      <c r="Q79" s="52">
        <f>RES_hhdet_numvin!Q126</f>
        <v>22502</v>
      </c>
      <c r="R79" s="52">
        <f>RES_hhdet_numvin!R126</f>
        <v>37116</v>
      </c>
      <c r="S79" s="52">
        <f>RES_hhdet_numvin!S126</f>
        <v>53560</v>
      </c>
      <c r="T79" s="52">
        <f>RES_hhdet_numvin!T126</f>
        <v>47177</v>
      </c>
      <c r="U79" s="52">
        <f>RES_hhdet_numvin!U126</f>
        <v>56035</v>
      </c>
      <c r="V79" s="52">
        <f>RES_hhdet_numvin!V126</f>
        <v>60323</v>
      </c>
      <c r="W79" s="52">
        <f>RES_hhdet_numvin!W126</f>
        <v>69534</v>
      </c>
      <c r="X79" s="52">
        <f>RES_hhdet_numvin!X126</f>
        <v>60183</v>
      </c>
      <c r="Y79" s="52">
        <f>RES_hhdet_numvin!Y126</f>
        <v>60948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437</v>
      </c>
      <c r="S82" s="138">
        <f>RES_hhdet_numvin!S129</f>
        <v>1340</v>
      </c>
      <c r="T82" s="138">
        <f>RES_hhdet_numvin!T129</f>
        <v>2202</v>
      </c>
      <c r="U82" s="138">
        <f>RES_hhdet_numvin!U129</f>
        <v>3119</v>
      </c>
      <c r="V82" s="138">
        <f>RES_hhdet_numvin!V129</f>
        <v>3677</v>
      </c>
      <c r="W82" s="138">
        <f>RES_hhdet_numvin!W129</f>
        <v>3929</v>
      </c>
      <c r="X82" s="138">
        <f>RES_hhdet_numvin!X129</f>
        <v>2829</v>
      </c>
      <c r="Y82" s="138">
        <f>RES_hhdet_numvin!Y129</f>
        <v>2531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14638</v>
      </c>
      <c r="K84" s="138">
        <f>RES_hhdet_numvin!K131</f>
        <v>23613</v>
      </c>
      <c r="L84" s="138">
        <f>RES_hhdet_numvin!L131</f>
        <v>34954</v>
      </c>
      <c r="M84" s="138">
        <f>RES_hhdet_numvin!M131</f>
        <v>50731</v>
      </c>
      <c r="N84" s="138">
        <f>RES_hhdet_numvin!N131</f>
        <v>69612</v>
      </c>
      <c r="O84" s="138">
        <f>RES_hhdet_numvin!O131</f>
        <v>64881</v>
      </c>
      <c r="P84" s="138">
        <f>RES_hhdet_numvin!P131</f>
        <v>8215</v>
      </c>
      <c r="Q84" s="138">
        <f>RES_hhdet_numvin!Q131</f>
        <v>22082</v>
      </c>
      <c r="R84" s="138">
        <f>RES_hhdet_numvin!R131</f>
        <v>38043</v>
      </c>
      <c r="S84" s="138">
        <f>RES_hhdet_numvin!S131</f>
        <v>55447</v>
      </c>
      <c r="T84" s="138">
        <f>RES_hhdet_numvin!T131</f>
        <v>50022</v>
      </c>
      <c r="U84" s="138">
        <f>RES_hhdet_numvin!U131</f>
        <v>56021</v>
      </c>
      <c r="V84" s="138">
        <f>RES_hhdet_numvin!V131</f>
        <v>57326</v>
      </c>
      <c r="W84" s="138">
        <f>RES_hhdet_numvin!W131</f>
        <v>67650</v>
      </c>
      <c r="X84" s="138">
        <f>RES_hhdet_numvin!X131</f>
        <v>60101</v>
      </c>
      <c r="Y84" s="138">
        <f>RES_hhdet_numvin!Y131</f>
        <v>62231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16</v>
      </c>
      <c r="K85" s="138">
        <f>RES_hhdet_numvin!K132</f>
        <v>40</v>
      </c>
      <c r="L85" s="138">
        <f>RES_hhdet_numvin!L132</f>
        <v>86</v>
      </c>
      <c r="M85" s="138">
        <f>RES_hhdet_numvin!M132</f>
        <v>76</v>
      </c>
      <c r="N85" s="138">
        <f>RES_hhdet_numvin!N132</f>
        <v>102</v>
      </c>
      <c r="O85" s="138">
        <f>RES_hhdet_numvin!O132</f>
        <v>81</v>
      </c>
      <c r="P85" s="138">
        <f>RES_hhdet_numvin!P132</f>
        <v>0</v>
      </c>
      <c r="Q85" s="138">
        <f>RES_hhdet_numvin!Q132</f>
        <v>1</v>
      </c>
      <c r="R85" s="138">
        <f>RES_hhdet_numvin!R132</f>
        <v>68</v>
      </c>
      <c r="S85" s="138">
        <f>RES_hhdet_numvin!S132</f>
        <v>60</v>
      </c>
      <c r="T85" s="138">
        <f>RES_hhdet_numvin!T132</f>
        <v>50</v>
      </c>
      <c r="U85" s="138">
        <f>RES_hhdet_numvin!U132</f>
        <v>62</v>
      </c>
      <c r="V85" s="138">
        <f>RES_hhdet_numvin!V132</f>
        <v>18</v>
      </c>
      <c r="W85" s="138">
        <f>RES_hhdet_numvin!W132</f>
        <v>183</v>
      </c>
      <c r="X85" s="138">
        <f>RES_hhdet_numvin!X132</f>
        <v>132</v>
      </c>
      <c r="Y85" s="138">
        <f>RES_hhdet_numvin!Y132</f>
        <v>199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198</v>
      </c>
      <c r="V88" s="138">
        <f>RES_hhdet_numvin!V135</f>
        <v>4209</v>
      </c>
      <c r="W88" s="138">
        <f>RES_hhdet_numvin!W135</f>
        <v>2900</v>
      </c>
      <c r="X88" s="138">
        <f>RES_hhdet_numvin!X135</f>
        <v>899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24</v>
      </c>
      <c r="V89" s="138">
        <f>RES_hhdet_numvin!V136</f>
        <v>498</v>
      </c>
      <c r="W89" s="138">
        <f>RES_hhdet_numvin!W136</f>
        <v>406</v>
      </c>
      <c r="X89" s="138">
        <f>RES_hhdet_numvin!X136</f>
        <v>267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43</v>
      </c>
      <c r="S93" s="138">
        <f>RES_hhdet_numvin!S140</f>
        <v>1869</v>
      </c>
      <c r="T93" s="138">
        <f>RES_hhdet_numvin!T140</f>
        <v>3690</v>
      </c>
      <c r="U93" s="138">
        <f>RES_hhdet_numvin!U140</f>
        <v>4588</v>
      </c>
      <c r="V93" s="138">
        <f>RES_hhdet_numvin!V140</f>
        <v>3492</v>
      </c>
      <c r="W93" s="138">
        <f>RES_hhdet_numvin!W140</f>
        <v>173</v>
      </c>
      <c r="X93" s="138">
        <f>RES_hhdet_numvin!X140</f>
        <v>178</v>
      </c>
      <c r="Y93" s="138">
        <f>RES_hhdet_numvin!Y140</f>
        <v>160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38569</v>
      </c>
      <c r="S94" s="39">
        <f>RES_hhdet_numvin!S141</f>
        <v>72674</v>
      </c>
      <c r="T94" s="39">
        <f>RES_hhdet_numvin!T141</f>
        <v>87834</v>
      </c>
      <c r="U94" s="39">
        <f>RES_hhdet_numvin!U141</f>
        <v>106439</v>
      </c>
      <c r="V94" s="39">
        <f>RES_hhdet_numvin!V141</f>
        <v>112709</v>
      </c>
      <c r="W94" s="39">
        <f>RES_hhdet_numvin!W141</f>
        <v>115520</v>
      </c>
      <c r="X94" s="39">
        <f>RES_hhdet_numvin!X141</f>
        <v>93772</v>
      </c>
      <c r="Y94" s="39">
        <f>RES_hhdet_numvin!Y141</f>
        <v>104432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1302.7329087466674</v>
      </c>
      <c r="C98" s="117">
        <f t="shared" si="12"/>
        <v>1433.2776960206213</v>
      </c>
      <c r="D98" s="117">
        <f t="shared" si="12"/>
        <v>1368.9761166824492</v>
      </c>
      <c r="E98" s="117">
        <f t="shared" si="12"/>
        <v>1352.2103407589568</v>
      </c>
      <c r="F98" s="117">
        <f t="shared" si="12"/>
        <v>1271.2230777514837</v>
      </c>
      <c r="G98" s="117">
        <f t="shared" si="12"/>
        <v>1249.717658134768</v>
      </c>
      <c r="H98" s="117">
        <f t="shared" si="12"/>
        <v>1198.6199004873033</v>
      </c>
      <c r="I98" s="117">
        <f t="shared" si="12"/>
        <v>1216.2802813287472</v>
      </c>
      <c r="J98" s="117">
        <f t="shared" si="12"/>
        <v>1226.6120946149033</v>
      </c>
      <c r="K98" s="117">
        <f t="shared" si="12"/>
        <v>1196.8113678961975</v>
      </c>
      <c r="L98" s="117">
        <f t="shared" si="12"/>
        <v>1322.0205415964447</v>
      </c>
      <c r="M98" s="117">
        <f t="shared" si="12"/>
        <v>1185.274765362343</v>
      </c>
      <c r="N98" s="117">
        <f t="shared" si="12"/>
        <v>1249.5881233126347</v>
      </c>
      <c r="O98" s="117">
        <f t="shared" si="12"/>
        <v>1272.4112965964562</v>
      </c>
      <c r="P98" s="117">
        <f t="shared" si="12"/>
        <v>1072.8966454692202</v>
      </c>
      <c r="Q98" s="117">
        <f t="shared" si="12"/>
        <v>1085.2110545721919</v>
      </c>
      <c r="R98" s="117">
        <f t="shared" ref="R98:V98" si="13">R99+R102+R104+R113</f>
        <v>1123.7791632382914</v>
      </c>
      <c r="S98" s="117">
        <f t="shared" si="13"/>
        <v>1130.7889283580764</v>
      </c>
      <c r="T98" s="117">
        <f t="shared" si="13"/>
        <v>1057.9221938336318</v>
      </c>
      <c r="U98" s="117">
        <f t="shared" si="13"/>
        <v>1027.0555426663991</v>
      </c>
      <c r="V98" s="117">
        <f t="shared" si="13"/>
        <v>1033.4918441987436</v>
      </c>
      <c r="W98" s="117">
        <f t="shared" ref="W98:Y98" si="14">W99+W102+W104+W113</f>
        <v>1155.5754344949039</v>
      </c>
      <c r="X98" s="117">
        <f t="shared" si="14"/>
        <v>1010.5367346544824</v>
      </c>
      <c r="Y98" s="117">
        <f t="shared" si="14"/>
        <v>858.25516152117996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1065.3343466252118</v>
      </c>
      <c r="C99" s="122">
        <f t="shared" si="15"/>
        <v>1188.7702840363536</v>
      </c>
      <c r="D99" s="122">
        <f t="shared" si="15"/>
        <v>1129.0181821118688</v>
      </c>
      <c r="E99" s="122">
        <f t="shared" si="15"/>
        <v>1113.1343970043449</v>
      </c>
      <c r="F99" s="122">
        <f t="shared" si="15"/>
        <v>1045.5469852076462</v>
      </c>
      <c r="G99" s="122">
        <f t="shared" si="15"/>
        <v>1016.5710916655485</v>
      </c>
      <c r="H99" s="122">
        <f t="shared" si="15"/>
        <v>973.45287048693785</v>
      </c>
      <c r="I99" s="122">
        <f t="shared" si="15"/>
        <v>991.4193425485289</v>
      </c>
      <c r="J99" s="122">
        <f t="shared" si="15"/>
        <v>1003.0359526433847</v>
      </c>
      <c r="K99" s="122">
        <f t="shared" si="15"/>
        <v>984.45441046356359</v>
      </c>
      <c r="L99" s="122">
        <f t="shared" si="15"/>
        <v>1106.7786584468531</v>
      </c>
      <c r="M99" s="122">
        <f t="shared" si="15"/>
        <v>996.10004593953363</v>
      </c>
      <c r="N99" s="122">
        <f t="shared" si="15"/>
        <v>1055.3998492588835</v>
      </c>
      <c r="O99" s="122">
        <f t="shared" si="15"/>
        <v>1081.4788728085257</v>
      </c>
      <c r="P99" s="122">
        <f t="shared" si="15"/>
        <v>900.26507711834677</v>
      </c>
      <c r="Q99" s="122">
        <f t="shared" si="15"/>
        <v>910.92883725820673</v>
      </c>
      <c r="R99" s="122">
        <f t="shared" ref="R99:V99" si="16">SUM(R100:R101)</f>
        <v>947.11597828818401</v>
      </c>
      <c r="S99" s="122">
        <f t="shared" si="16"/>
        <v>950.02928124771995</v>
      </c>
      <c r="T99" s="122">
        <f t="shared" si="16"/>
        <v>887.88859240719955</v>
      </c>
      <c r="U99" s="122">
        <f t="shared" si="16"/>
        <v>864.88456945535995</v>
      </c>
      <c r="V99" s="122">
        <f t="shared" si="16"/>
        <v>868.44857871365195</v>
      </c>
      <c r="W99" s="122">
        <f t="shared" ref="W99:Y99" si="17">SUM(W100:W101)</f>
        <v>986.10704597441998</v>
      </c>
      <c r="X99" s="122">
        <f t="shared" si="17"/>
        <v>869.36753565348408</v>
      </c>
      <c r="Y99" s="122">
        <f t="shared" si="17"/>
        <v>733.87692994377392</v>
      </c>
      <c r="DA99" s="130" t="s">
        <v>1688</v>
      </c>
    </row>
    <row r="100" spans="1:105" ht="12" customHeight="1" x14ac:dyDescent="0.25">
      <c r="A100" s="97" t="s">
        <v>198</v>
      </c>
      <c r="B100" s="98">
        <v>1062.105149879319</v>
      </c>
      <c r="C100" s="98">
        <v>1185.1980172096785</v>
      </c>
      <c r="D100" s="98">
        <v>1125.7312404029208</v>
      </c>
      <c r="E100" s="98">
        <v>1109.9210448746244</v>
      </c>
      <c r="F100" s="98">
        <v>1042.5887424519406</v>
      </c>
      <c r="G100" s="98">
        <v>1013.7413871697582</v>
      </c>
      <c r="H100" s="98">
        <v>970.75397780159267</v>
      </c>
      <c r="I100" s="98">
        <v>988.77501566594538</v>
      </c>
      <c r="J100" s="98">
        <v>1000.3836405225344</v>
      </c>
      <c r="K100" s="98">
        <v>981.86019156788245</v>
      </c>
      <c r="L100" s="98">
        <v>1103.8003838644045</v>
      </c>
      <c r="M100" s="98">
        <v>993.55802739986154</v>
      </c>
      <c r="N100" s="98">
        <v>1052.6684746778619</v>
      </c>
      <c r="O100" s="98">
        <v>1078.6712677211115</v>
      </c>
      <c r="P100" s="98">
        <v>898.0271082063822</v>
      </c>
      <c r="Q100" s="98">
        <v>908.6361001528528</v>
      </c>
      <c r="R100" s="98">
        <v>944.71016290106127</v>
      </c>
      <c r="S100" s="98">
        <v>947.6028997721146</v>
      </c>
      <c r="T100" s="98">
        <v>885.63554796001029</v>
      </c>
      <c r="U100" s="98">
        <v>862.6721574314397</v>
      </c>
      <c r="V100" s="98">
        <v>866.20975307436083</v>
      </c>
      <c r="W100" s="98">
        <v>983.56962420915215</v>
      </c>
      <c r="X100" s="98">
        <v>867.15506272921039</v>
      </c>
      <c r="Y100" s="98">
        <v>732.02665227395255</v>
      </c>
      <c r="DA100" s="63" t="s">
        <v>1689</v>
      </c>
    </row>
    <row r="101" spans="1:105" ht="12" customHeight="1" x14ac:dyDescent="0.25">
      <c r="A101" s="97" t="s">
        <v>53</v>
      </c>
      <c r="B101" s="98">
        <v>3.2291967458927773</v>
      </c>
      <c r="C101" s="98">
        <v>3.5722668266750075</v>
      </c>
      <c r="D101" s="98">
        <v>3.2869417089480986</v>
      </c>
      <c r="E101" s="98">
        <v>3.2133521297206173</v>
      </c>
      <c r="F101" s="98">
        <v>2.9582427557056863</v>
      </c>
      <c r="G101" s="98">
        <v>2.8297044957902084</v>
      </c>
      <c r="H101" s="98">
        <v>2.6988926853451982</v>
      </c>
      <c r="I101" s="98">
        <v>2.6443268825834916</v>
      </c>
      <c r="J101" s="98">
        <v>2.6523121208503477</v>
      </c>
      <c r="K101" s="98">
        <v>2.5942188956811254</v>
      </c>
      <c r="L101" s="98">
        <v>2.9782745824487336</v>
      </c>
      <c r="M101" s="98">
        <v>2.5420185396720707</v>
      </c>
      <c r="N101" s="98">
        <v>2.7313745810215799</v>
      </c>
      <c r="O101" s="98">
        <v>2.8076050874142302</v>
      </c>
      <c r="P101" s="98">
        <v>2.2379689119645407</v>
      </c>
      <c r="Q101" s="98">
        <v>2.2927371053539485</v>
      </c>
      <c r="R101" s="98">
        <v>2.4058153871227339</v>
      </c>
      <c r="S101" s="98">
        <v>2.426381475605329</v>
      </c>
      <c r="T101" s="98">
        <v>2.2530444471892985</v>
      </c>
      <c r="U101" s="98">
        <v>2.2124120239202116</v>
      </c>
      <c r="V101" s="98">
        <v>2.2388256392911128</v>
      </c>
      <c r="W101" s="98">
        <v>2.5374217652678452</v>
      </c>
      <c r="X101" s="98">
        <v>2.2124729242736989</v>
      </c>
      <c r="Y101" s="98">
        <v>1.8502776698214034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0.19712278874245084</v>
      </c>
      <c r="C102" s="122">
        <f t="shared" si="18"/>
        <v>0.1706060951279931</v>
      </c>
      <c r="D102" s="122">
        <f t="shared" si="18"/>
        <v>0.16086204524945602</v>
      </c>
      <c r="E102" s="122">
        <f t="shared" si="18"/>
        <v>0.19630562342579724</v>
      </c>
      <c r="F102" s="122">
        <f t="shared" si="18"/>
        <v>0.14963532133500013</v>
      </c>
      <c r="G102" s="122">
        <f t="shared" si="18"/>
        <v>0.14960663268154753</v>
      </c>
      <c r="H102" s="122">
        <f t="shared" si="18"/>
        <v>0.16652616254540423</v>
      </c>
      <c r="I102" s="122">
        <f t="shared" si="18"/>
        <v>0.16673119583858889</v>
      </c>
      <c r="J102" s="122">
        <f t="shared" si="18"/>
        <v>0.17288777074106432</v>
      </c>
      <c r="K102" s="122">
        <f t="shared" si="18"/>
        <v>0.19478564842097779</v>
      </c>
      <c r="L102" s="122">
        <f t="shared" si="18"/>
        <v>0.24305767894186259</v>
      </c>
      <c r="M102" s="122">
        <f t="shared" si="18"/>
        <v>0.25990037664252513</v>
      </c>
      <c r="N102" s="122">
        <f t="shared" si="18"/>
        <v>0.30951751527406329</v>
      </c>
      <c r="O102" s="122">
        <f t="shared" si="18"/>
        <v>0.4219133617036504</v>
      </c>
      <c r="P102" s="122">
        <f t="shared" si="18"/>
        <v>0.36897853843218076</v>
      </c>
      <c r="Q102" s="122">
        <f t="shared" si="18"/>
        <v>0.69131533496618069</v>
      </c>
      <c r="R102" s="122">
        <f t="shared" si="18"/>
        <v>0.61186972530741346</v>
      </c>
      <c r="S102" s="122">
        <f t="shared" si="18"/>
        <v>0.55671236678871483</v>
      </c>
      <c r="T102" s="122">
        <f t="shared" si="18"/>
        <v>0.66441138282380185</v>
      </c>
      <c r="U102" s="122">
        <f t="shared" si="18"/>
        <v>0.67730286148869467</v>
      </c>
      <c r="V102" s="122">
        <f t="shared" si="18"/>
        <v>0.61153710284202989</v>
      </c>
      <c r="W102" s="122">
        <f t="shared" si="18"/>
        <v>0.70785526757507888</v>
      </c>
      <c r="X102" s="122">
        <f t="shared" si="18"/>
        <v>0.84741243388779663</v>
      </c>
      <c r="Y102" s="122">
        <f t="shared" si="18"/>
        <v>0.80713258902618901</v>
      </c>
      <c r="DA102" s="130" t="s">
        <v>1691</v>
      </c>
    </row>
    <row r="103" spans="1:105" ht="12" customHeight="1" x14ac:dyDescent="0.25">
      <c r="A103" s="97" t="s">
        <v>53</v>
      </c>
      <c r="B103" s="98">
        <v>0.19712278874245084</v>
      </c>
      <c r="C103" s="98">
        <v>0.1706060951279931</v>
      </c>
      <c r="D103" s="98">
        <v>0.16086204524945602</v>
      </c>
      <c r="E103" s="98">
        <v>0.19630562342579724</v>
      </c>
      <c r="F103" s="98">
        <v>0.14963532133500013</v>
      </c>
      <c r="G103" s="98">
        <v>0.14960663268154753</v>
      </c>
      <c r="H103" s="98">
        <v>0.16652616254540423</v>
      </c>
      <c r="I103" s="98">
        <v>0.16673119583858889</v>
      </c>
      <c r="J103" s="98">
        <v>0.17288777074106432</v>
      </c>
      <c r="K103" s="98">
        <v>0.19478564842097779</v>
      </c>
      <c r="L103" s="98">
        <v>0.24305767894186259</v>
      </c>
      <c r="M103" s="98">
        <v>0.25990037664252513</v>
      </c>
      <c r="N103" s="98">
        <v>0.30951751527406329</v>
      </c>
      <c r="O103" s="98">
        <v>0.4219133617036504</v>
      </c>
      <c r="P103" s="98">
        <v>0.36897853843218076</v>
      </c>
      <c r="Q103" s="98">
        <v>0.69131533496618069</v>
      </c>
      <c r="R103" s="98">
        <v>0.61186972530741346</v>
      </c>
      <c r="S103" s="98">
        <v>0.55671236678871483</v>
      </c>
      <c r="T103" s="98">
        <v>0.66441138282380185</v>
      </c>
      <c r="U103" s="98">
        <v>0.67730286148869467</v>
      </c>
      <c r="V103" s="98">
        <v>0.61153710284202989</v>
      </c>
      <c r="W103" s="98">
        <v>0.70785526757507888</v>
      </c>
      <c r="X103" s="98">
        <v>0.84741243388779663</v>
      </c>
      <c r="Y103" s="98">
        <v>0.80713258902618901</v>
      </c>
      <c r="DA103" s="63" t="s">
        <v>1692</v>
      </c>
    </row>
    <row r="104" spans="1:105" ht="12" customHeight="1" x14ac:dyDescent="0.25">
      <c r="A104" s="121" t="s">
        <v>55</v>
      </c>
      <c r="B104" s="122">
        <v>156.40264757123927</v>
      </c>
      <c r="C104" s="122">
        <v>162.90340231407393</v>
      </c>
      <c r="D104" s="122">
        <v>160.77526150573644</v>
      </c>
      <c r="E104" s="122">
        <v>159.66095526412533</v>
      </c>
      <c r="F104" s="122">
        <v>149.10388744798644</v>
      </c>
      <c r="G104" s="122">
        <v>157.54507741282248</v>
      </c>
      <c r="H104" s="122">
        <v>145.51735474333691</v>
      </c>
      <c r="I104" s="122">
        <v>151.98925020927774</v>
      </c>
      <c r="J104" s="122">
        <v>148.42171212846898</v>
      </c>
      <c r="K104" s="122">
        <v>135.35468562946508</v>
      </c>
      <c r="L104" s="122">
        <v>136.01737335187502</v>
      </c>
      <c r="M104" s="122">
        <v>119.13285064842596</v>
      </c>
      <c r="N104" s="122">
        <v>119.74058891196489</v>
      </c>
      <c r="O104" s="122">
        <v>117.84643906575087</v>
      </c>
      <c r="P104" s="122">
        <v>110.27592542676031</v>
      </c>
      <c r="Q104" s="122">
        <v>109.70801408631588</v>
      </c>
      <c r="R104" s="122">
        <v>114.28047971009855</v>
      </c>
      <c r="S104" s="122">
        <v>120.07101058837351</v>
      </c>
      <c r="T104" s="122">
        <v>113.9210342288044</v>
      </c>
      <c r="U104" s="122">
        <v>109.73817226092292</v>
      </c>
      <c r="V104" s="122">
        <v>111.37010201816528</v>
      </c>
      <c r="W104" s="122">
        <v>108.60288166688592</v>
      </c>
      <c r="X104" s="122">
        <v>92.201844084613654</v>
      </c>
      <c r="Y104" s="122">
        <v>78.127511320450211</v>
      </c>
      <c r="DA104" s="130" t="s">
        <v>1693</v>
      </c>
    </row>
    <row r="105" spans="1:105" ht="12" customHeight="1" x14ac:dyDescent="0.25">
      <c r="A105" s="97" t="s">
        <v>128</v>
      </c>
      <c r="B105" s="98">
        <v>151.25589913185897</v>
      </c>
      <c r="C105" s="98">
        <v>157.78469990124159</v>
      </c>
      <c r="D105" s="98">
        <v>156.03522563319243</v>
      </c>
      <c r="E105" s="98">
        <v>155.23160184040404</v>
      </c>
      <c r="F105" s="98">
        <v>145.248946499266</v>
      </c>
      <c r="G105" s="98">
        <v>153.98241180977038</v>
      </c>
      <c r="H105" s="98">
        <v>142.05768847978123</v>
      </c>
      <c r="I105" s="98">
        <v>148.72559438123943</v>
      </c>
      <c r="J105" s="98">
        <v>145.35169993750495</v>
      </c>
      <c r="K105" s="98">
        <v>132.4844185738672</v>
      </c>
      <c r="L105" s="98">
        <v>133.20317999404102</v>
      </c>
      <c r="M105" s="98">
        <v>116.62248126828581</v>
      </c>
      <c r="N105" s="98">
        <v>117.28863380899418</v>
      </c>
      <c r="O105" s="98">
        <v>115.50232090546271</v>
      </c>
      <c r="P105" s="98">
        <v>107.95955834001052</v>
      </c>
      <c r="Q105" s="98">
        <v>107.48181898566324</v>
      </c>
      <c r="R105" s="98">
        <v>112.19925909644539</v>
      </c>
      <c r="S105" s="98">
        <v>118.23348573994537</v>
      </c>
      <c r="T105" s="98">
        <v>112.62282526039675</v>
      </c>
      <c r="U105" s="98">
        <v>108.50275670811799</v>
      </c>
      <c r="V105" s="98">
        <v>109.70714252661946</v>
      </c>
      <c r="W105" s="98">
        <v>106.9013977472883</v>
      </c>
      <c r="X105" s="98">
        <v>90.643710526119122</v>
      </c>
      <c r="Y105" s="98">
        <v>76.976676109986997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2.5563057228992637E-2</v>
      </c>
      <c r="F106" s="98">
        <v>2.6332291773232028E-2</v>
      </c>
      <c r="G106" s="98">
        <v>3.282582435351776E-2</v>
      </c>
      <c r="H106" s="98">
        <v>3.422600160426191E-2</v>
      </c>
      <c r="I106" s="98">
        <v>4.8711854423580336E-2</v>
      </c>
      <c r="J106" s="98">
        <v>5.9741300907569378E-2</v>
      </c>
      <c r="K106" s="98">
        <v>7.0615429104317812E-2</v>
      </c>
      <c r="L106" s="98">
        <v>9.4924882597478555E-2</v>
      </c>
      <c r="M106" s="98">
        <v>9.6440169191593011E-2</v>
      </c>
      <c r="N106" s="98">
        <v>0.11271237644246399</v>
      </c>
      <c r="O106" s="98">
        <v>0.12089351677727564</v>
      </c>
      <c r="P106" s="98">
        <v>0.1145400955336514</v>
      </c>
      <c r="Q106" s="98">
        <v>0.11243114743000396</v>
      </c>
      <c r="R106" s="98">
        <v>0.12303768941956197</v>
      </c>
      <c r="S106" s="98">
        <v>0.13236298946428376</v>
      </c>
      <c r="T106" s="98">
        <v>0.12708884590049396</v>
      </c>
      <c r="U106" s="98">
        <v>0.12147961865909807</v>
      </c>
      <c r="V106" s="98">
        <v>0.12046065930655883</v>
      </c>
      <c r="W106" s="98">
        <v>0.12930439901032784</v>
      </c>
      <c r="X106" s="98">
        <v>0.11652916853542958</v>
      </c>
      <c r="Y106" s="98">
        <v>0.10889739314852068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1.4077274653272045E-2</v>
      </c>
      <c r="F107" s="101">
        <v>1.4589638647226424E-2</v>
      </c>
      <c r="G107" s="101">
        <v>1.7645560454412398E-2</v>
      </c>
      <c r="H107" s="101">
        <v>1.9116177783465579E-2</v>
      </c>
      <c r="I107" s="101">
        <v>2.6819015584381576E-2</v>
      </c>
      <c r="J107" s="101">
        <v>3.2329359393569172E-2</v>
      </c>
      <c r="K107" s="101">
        <v>3.8708860829790706E-2</v>
      </c>
      <c r="L107" s="101">
        <v>5.0950329000518116E-2</v>
      </c>
      <c r="M107" s="101">
        <v>4.6834410098039916E-2</v>
      </c>
      <c r="N107" s="101">
        <v>5.3381624924119374E-2</v>
      </c>
      <c r="O107" s="101">
        <v>5.5904064740530612E-2</v>
      </c>
      <c r="P107" s="101">
        <v>5.6153745954350257E-2</v>
      </c>
      <c r="Q107" s="101">
        <v>5.1986278508883939E-2</v>
      </c>
      <c r="R107" s="101">
        <v>5.5324348152233492E-2</v>
      </c>
      <c r="S107" s="101">
        <v>6.120692130276182E-2</v>
      </c>
      <c r="T107" s="101">
        <v>5.9941482947500187E-2</v>
      </c>
      <c r="U107" s="101">
        <v>5.7072102918716443E-2</v>
      </c>
      <c r="V107" s="101">
        <v>5.9630624298679741E-2</v>
      </c>
      <c r="W107" s="101">
        <v>5.7438920601161188E-2</v>
      </c>
      <c r="X107" s="101">
        <v>5.4881086888449546E-2</v>
      </c>
      <c r="Y107" s="101">
        <v>4.5338855956791463E-2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1.1485782575720593E-2</v>
      </c>
      <c r="F108" s="104">
        <v>1.1742653126005602E-2</v>
      </c>
      <c r="G108" s="104">
        <v>1.5180263899105361E-2</v>
      </c>
      <c r="H108" s="104">
        <v>1.5109823820796332E-2</v>
      </c>
      <c r="I108" s="104">
        <v>2.189283883919876E-2</v>
      </c>
      <c r="J108" s="104">
        <v>2.7411941514000202E-2</v>
      </c>
      <c r="K108" s="104">
        <v>3.1906568274527099E-2</v>
      </c>
      <c r="L108" s="104">
        <v>4.3974553596960446E-2</v>
      </c>
      <c r="M108" s="104">
        <v>4.9605759093553088E-2</v>
      </c>
      <c r="N108" s="104">
        <v>5.9330751518344604E-2</v>
      </c>
      <c r="O108" s="104">
        <v>6.4989452036745027E-2</v>
      </c>
      <c r="P108" s="104">
        <v>5.8386349579301139E-2</v>
      </c>
      <c r="Q108" s="104">
        <v>6.0444868921120019E-2</v>
      </c>
      <c r="R108" s="104">
        <v>6.7713341267328475E-2</v>
      </c>
      <c r="S108" s="104">
        <v>7.1156068161521951E-2</v>
      </c>
      <c r="T108" s="104">
        <v>6.7147362952993769E-2</v>
      </c>
      <c r="U108" s="104">
        <v>6.4407515740381616E-2</v>
      </c>
      <c r="V108" s="104">
        <v>6.0830035007879091E-2</v>
      </c>
      <c r="W108" s="104">
        <v>7.1865478409166642E-2</v>
      </c>
      <c r="X108" s="104">
        <v>6.1648081646980026E-2</v>
      </c>
      <c r="Y108" s="104">
        <v>6.3558537191729214E-2</v>
      </c>
      <c r="DA108" s="132" t="s">
        <v>1697</v>
      </c>
    </row>
    <row r="109" spans="1:105" ht="12" customHeight="1" x14ac:dyDescent="0.25">
      <c r="A109" s="106" t="s">
        <v>122</v>
      </c>
      <c r="B109" s="101">
        <v>5.1467484393803087</v>
      </c>
      <c r="C109" s="101">
        <v>5.1187024128323424</v>
      </c>
      <c r="D109" s="101">
        <v>4.7400358725440164</v>
      </c>
      <c r="E109" s="101">
        <v>4.370056582456856</v>
      </c>
      <c r="F109" s="101">
        <v>3.7912388355490996</v>
      </c>
      <c r="G109" s="101">
        <v>3.4851634356640107</v>
      </c>
      <c r="H109" s="101">
        <v>3.3595861626530157</v>
      </c>
      <c r="I109" s="101">
        <v>3.1265603329204916</v>
      </c>
      <c r="J109" s="101">
        <v>2.9126003851833104</v>
      </c>
      <c r="K109" s="101">
        <v>2.67610941551006</v>
      </c>
      <c r="L109" s="101">
        <v>2.5709152463665106</v>
      </c>
      <c r="M109" s="101">
        <v>2.2624425385100388</v>
      </c>
      <c r="N109" s="101">
        <v>2.1703969468244964</v>
      </c>
      <c r="O109" s="101">
        <v>2.044700858839442</v>
      </c>
      <c r="P109" s="101">
        <v>2.0003563833086235</v>
      </c>
      <c r="Q109" s="101">
        <v>1.9181690941727221</v>
      </c>
      <c r="R109" s="101">
        <v>1.7764046496599091</v>
      </c>
      <c r="S109" s="101">
        <v>1.5485057488310319</v>
      </c>
      <c r="T109" s="101">
        <v>1.0663886562203908</v>
      </c>
      <c r="U109" s="101">
        <v>1.0136757945837274</v>
      </c>
      <c r="V109" s="101">
        <v>1.3985595555448942</v>
      </c>
      <c r="W109" s="101">
        <v>1.4198658136215352</v>
      </c>
      <c r="X109" s="101">
        <v>1.2853063633228994</v>
      </c>
      <c r="Y109" s="101">
        <v>0.92772995329572439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3.3733784035438537E-2</v>
      </c>
      <c r="F110" s="104">
        <v>3.736982139811304E-2</v>
      </c>
      <c r="G110" s="104">
        <v>4.4676343034543757E-2</v>
      </c>
      <c r="H110" s="104">
        <v>6.5854099298414986E-2</v>
      </c>
      <c r="I110" s="104">
        <v>8.8383640694253834E-2</v>
      </c>
      <c r="J110" s="104">
        <v>9.7670504873158412E-2</v>
      </c>
      <c r="K110" s="104">
        <v>0.12354221098349828</v>
      </c>
      <c r="L110" s="104">
        <v>0.14835322887002822</v>
      </c>
      <c r="M110" s="104">
        <v>0.15148667243850489</v>
      </c>
      <c r="N110" s="104">
        <v>0.16884577970376435</v>
      </c>
      <c r="O110" s="104">
        <v>0.17852378467143892</v>
      </c>
      <c r="P110" s="104">
        <v>0.20147060790751165</v>
      </c>
      <c r="Q110" s="104">
        <v>0.19559485904991261</v>
      </c>
      <c r="R110" s="104">
        <v>0.18177827457368645</v>
      </c>
      <c r="S110" s="104">
        <v>0.15665611013282371</v>
      </c>
      <c r="T110" s="104">
        <v>0.104731466286765</v>
      </c>
      <c r="U110" s="104">
        <v>0.10026013956210875</v>
      </c>
      <c r="V110" s="104">
        <v>0.14393927669436182</v>
      </c>
      <c r="W110" s="104">
        <v>0.15231370696576121</v>
      </c>
      <c r="X110" s="104">
        <v>0.15629802663618625</v>
      </c>
      <c r="Y110" s="104">
        <v>0.1142078640189696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2.0582276546870996E-2</v>
      </c>
      <c r="F111" s="98">
        <v>2.2922806109257069E-2</v>
      </c>
      <c r="G111" s="98">
        <v>2.6684098204610516E-2</v>
      </c>
      <c r="H111" s="98">
        <v>4.0657285241659714E-2</v>
      </c>
      <c r="I111" s="98">
        <v>5.3865490255083304E-2</v>
      </c>
      <c r="J111" s="98">
        <v>5.862790790172541E-2</v>
      </c>
      <c r="K111" s="98">
        <v>7.4978509686794204E-2</v>
      </c>
      <c r="L111" s="98">
        <v>8.834193025685709E-2</v>
      </c>
      <c r="M111" s="98">
        <v>8.2528814171764747E-2</v>
      </c>
      <c r="N111" s="98">
        <v>8.9769166019468022E-2</v>
      </c>
      <c r="O111" s="98">
        <v>9.2609804362850962E-2</v>
      </c>
      <c r="P111" s="98">
        <v>0.10952175798208227</v>
      </c>
      <c r="Q111" s="98">
        <v>0.10038972504752515</v>
      </c>
      <c r="R111" s="98">
        <v>9.0669587305934232E-2</v>
      </c>
      <c r="S111" s="98">
        <v>7.9933541160345151E-2</v>
      </c>
      <c r="T111" s="98">
        <v>5.4065515614780853E-2</v>
      </c>
      <c r="U111" s="98">
        <v>5.1404225488698524E-2</v>
      </c>
      <c r="V111" s="98">
        <v>7.5496756057583533E-2</v>
      </c>
      <c r="W111" s="98">
        <v>7.128765470775647E-2</v>
      </c>
      <c r="X111" s="98">
        <v>7.7037322639904163E-2</v>
      </c>
      <c r="Y111" s="98">
        <v>5.0030234532919611E-2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1.315150748856754E-2</v>
      </c>
      <c r="F112" s="98">
        <v>1.4447015288855973E-2</v>
      </c>
      <c r="G112" s="98">
        <v>1.7992244829933241E-2</v>
      </c>
      <c r="H112" s="98">
        <v>2.5196814056755269E-2</v>
      </c>
      <c r="I112" s="98">
        <v>3.4518150439170531E-2</v>
      </c>
      <c r="J112" s="98">
        <v>3.9042596971433002E-2</v>
      </c>
      <c r="K112" s="98">
        <v>4.8563701296704079E-2</v>
      </c>
      <c r="L112" s="98">
        <v>6.0011298613171143E-2</v>
      </c>
      <c r="M112" s="98">
        <v>6.8957858266740127E-2</v>
      </c>
      <c r="N112" s="98">
        <v>7.9076613684296332E-2</v>
      </c>
      <c r="O112" s="98">
        <v>8.5913980308587976E-2</v>
      </c>
      <c r="P112" s="98">
        <v>9.1948849925429357E-2</v>
      </c>
      <c r="Q112" s="98">
        <v>9.5205134002387462E-2</v>
      </c>
      <c r="R112" s="98">
        <v>9.1108687267752231E-2</v>
      </c>
      <c r="S112" s="98">
        <v>7.6722568972478547E-2</v>
      </c>
      <c r="T112" s="98">
        <v>5.0665950671984136E-2</v>
      </c>
      <c r="U112" s="98">
        <v>4.8855914073410223E-2</v>
      </c>
      <c r="V112" s="98">
        <v>6.844252063677829E-2</v>
      </c>
      <c r="W112" s="98">
        <v>8.1026052258004744E-2</v>
      </c>
      <c r="X112" s="98">
        <v>7.9260703996282086E-2</v>
      </c>
      <c r="Y112" s="98">
        <v>6.4177629486049978E-2</v>
      </c>
      <c r="DA112" s="63" t="s">
        <v>1701</v>
      </c>
    </row>
    <row r="113" spans="1:105" ht="12" customHeight="1" x14ac:dyDescent="0.25">
      <c r="A113" s="121" t="s">
        <v>54</v>
      </c>
      <c r="B113" s="122">
        <v>80.798791761473936</v>
      </c>
      <c r="C113" s="122">
        <v>81.433403575065782</v>
      </c>
      <c r="D113" s="122">
        <v>79.021811019594622</v>
      </c>
      <c r="E113" s="122">
        <v>79.218682867060778</v>
      </c>
      <c r="F113" s="122">
        <v>76.42256977451629</v>
      </c>
      <c r="G113" s="122">
        <v>75.45188242371573</v>
      </c>
      <c r="H113" s="122">
        <v>79.483149094482926</v>
      </c>
      <c r="I113" s="122">
        <v>72.704957375101813</v>
      </c>
      <c r="J113" s="122">
        <v>74.981542072308386</v>
      </c>
      <c r="K113" s="122">
        <v>76.807486154747764</v>
      </c>
      <c r="L113" s="122">
        <v>78.981452118774826</v>
      </c>
      <c r="M113" s="122">
        <v>69.781968397740812</v>
      </c>
      <c r="N113" s="122">
        <v>74.1381676265122</v>
      </c>
      <c r="O113" s="122">
        <v>72.664071360475972</v>
      </c>
      <c r="P113" s="122">
        <v>61.986664385680882</v>
      </c>
      <c r="Q113" s="122">
        <v>63.882887892703053</v>
      </c>
      <c r="R113" s="122">
        <v>61.770835514701453</v>
      </c>
      <c r="S113" s="122">
        <v>60.13192415519422</v>
      </c>
      <c r="T113" s="122">
        <v>55.448155814804082</v>
      </c>
      <c r="U113" s="122">
        <v>51.755498088627604</v>
      </c>
      <c r="V113" s="122">
        <v>53.061626364084333</v>
      </c>
      <c r="W113" s="122">
        <v>60.15765158602283</v>
      </c>
      <c r="X113" s="122">
        <v>48.119942482496874</v>
      </c>
      <c r="Y113" s="122">
        <v>45.443587667929599</v>
      </c>
      <c r="DA113" s="130" t="s">
        <v>1702</v>
      </c>
    </row>
    <row r="114" spans="1:105" ht="12" customHeight="1" x14ac:dyDescent="0.25">
      <c r="A114" s="97" t="s">
        <v>50</v>
      </c>
      <c r="B114" s="98">
        <v>7.7384710008533721</v>
      </c>
      <c r="C114" s="98">
        <v>8.3432825929052825</v>
      </c>
      <c r="D114" s="98">
        <v>7.0080778176851704</v>
      </c>
      <c r="E114" s="98">
        <v>6.0572794108628258</v>
      </c>
      <c r="F114" s="98">
        <v>6.1653176765481534</v>
      </c>
      <c r="G114" s="98">
        <v>3.8303432509907207</v>
      </c>
      <c r="H114" s="98">
        <v>3.7438057420310944</v>
      </c>
      <c r="I114" s="98">
        <v>2.9321242015346924</v>
      </c>
      <c r="J114" s="98">
        <v>2.0099172934209899</v>
      </c>
      <c r="K114" s="98">
        <v>0.56122465055085669</v>
      </c>
      <c r="L114" s="98">
        <v>1.88578452101604</v>
      </c>
      <c r="M114" s="98">
        <v>3.0282104675248984</v>
      </c>
      <c r="N114" s="98">
        <v>4.0331444090171189</v>
      </c>
      <c r="O114" s="98">
        <v>3.2261914815657446</v>
      </c>
      <c r="P114" s="98">
        <v>4.9385301019160543</v>
      </c>
      <c r="Q114" s="98">
        <v>3.9133745624710397</v>
      </c>
      <c r="R114" s="98">
        <v>2.5957187728157711</v>
      </c>
      <c r="S114" s="98">
        <v>2.5070216597772625</v>
      </c>
      <c r="T114" s="98">
        <v>2.8836583955069965</v>
      </c>
      <c r="U114" s="98">
        <v>2.3199033613170772</v>
      </c>
      <c r="V114" s="98">
        <v>2.4888384933898777</v>
      </c>
      <c r="W114" s="98">
        <v>1.6697673705346163</v>
      </c>
      <c r="X114" s="98">
        <v>1.2143978321880604</v>
      </c>
      <c r="Y114" s="98">
        <v>1.2328335172416343</v>
      </c>
      <c r="DA114" s="63" t="s">
        <v>1703</v>
      </c>
    </row>
    <row r="115" spans="1:105" ht="12" customHeight="1" x14ac:dyDescent="0.25">
      <c r="A115" s="109" t="s">
        <v>120</v>
      </c>
      <c r="B115" s="33">
        <v>73.06032076062057</v>
      </c>
      <c r="C115" s="33">
        <v>73.090120982160499</v>
      </c>
      <c r="D115" s="33">
        <v>72.013733201909446</v>
      </c>
      <c r="E115" s="33">
        <v>73.161403456197945</v>
      </c>
      <c r="F115" s="33">
        <v>70.257252097968134</v>
      </c>
      <c r="G115" s="33">
        <v>71.621539172725008</v>
      </c>
      <c r="H115" s="33">
        <v>75.739343352451826</v>
      </c>
      <c r="I115" s="33">
        <v>69.772833173567122</v>
      </c>
      <c r="J115" s="33">
        <v>72.971624778887403</v>
      </c>
      <c r="K115" s="33">
        <v>76.246261504196909</v>
      </c>
      <c r="L115" s="33">
        <v>77.095667597758791</v>
      </c>
      <c r="M115" s="33">
        <v>66.753757930215912</v>
      </c>
      <c r="N115" s="33">
        <v>70.105023217495074</v>
      </c>
      <c r="O115" s="33">
        <v>69.437879878910223</v>
      </c>
      <c r="P115" s="33">
        <v>57.048134283764831</v>
      </c>
      <c r="Q115" s="33">
        <v>59.969513330232012</v>
      </c>
      <c r="R115" s="33">
        <v>59.175116741885681</v>
      </c>
      <c r="S115" s="33">
        <v>57.624902495416954</v>
      </c>
      <c r="T115" s="33">
        <v>52.564497419297084</v>
      </c>
      <c r="U115" s="33">
        <v>49.43559472731053</v>
      </c>
      <c r="V115" s="33">
        <v>50.572787870694455</v>
      </c>
      <c r="W115" s="33">
        <v>58.487884215488215</v>
      </c>
      <c r="X115" s="33">
        <v>46.905544650308812</v>
      </c>
      <c r="Y115" s="33">
        <v>44.210754150687961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923.2949474675969</v>
      </c>
      <c r="C117" s="117">
        <f t="shared" si="19"/>
        <v>1017.8761173149928</v>
      </c>
      <c r="D117" s="117">
        <f t="shared" si="19"/>
        <v>974.79796500055079</v>
      </c>
      <c r="E117" s="117">
        <f t="shared" si="19"/>
        <v>965.3077186776934</v>
      </c>
      <c r="F117" s="117">
        <f t="shared" si="19"/>
        <v>909.50720222337202</v>
      </c>
      <c r="G117" s="117">
        <f t="shared" si="19"/>
        <v>897.76899397400598</v>
      </c>
      <c r="H117" s="117">
        <f t="shared" si="19"/>
        <v>863.82959692299301</v>
      </c>
      <c r="I117" s="117">
        <f t="shared" si="19"/>
        <v>880.15700946452637</v>
      </c>
      <c r="J117" s="117">
        <f t="shared" si="19"/>
        <v>890.87724467119938</v>
      </c>
      <c r="K117" s="117">
        <f t="shared" si="19"/>
        <v>872.34170194425121</v>
      </c>
      <c r="L117" s="117">
        <f t="shared" si="19"/>
        <v>966.52848544818505</v>
      </c>
      <c r="M117" s="117">
        <f t="shared" si="19"/>
        <v>870.24764449285635</v>
      </c>
      <c r="N117" s="117">
        <f t="shared" si="19"/>
        <v>922.2163264995479</v>
      </c>
      <c r="O117" s="117">
        <f t="shared" si="19"/>
        <v>944.09705444121994</v>
      </c>
      <c r="P117" s="117">
        <f t="shared" si="19"/>
        <v>796.9478702158475</v>
      </c>
      <c r="Q117" s="117">
        <f t="shared" si="19"/>
        <v>808.37447438347363</v>
      </c>
      <c r="R117" s="117">
        <f t="shared" ref="R117:V117" si="20">R118+R121+R123+R132</f>
        <v>839.14215086681008</v>
      </c>
      <c r="S117" s="117">
        <f t="shared" si="20"/>
        <v>847.57566942147162</v>
      </c>
      <c r="T117" s="117">
        <f t="shared" si="20"/>
        <v>796.26709416656308</v>
      </c>
      <c r="U117" s="117">
        <f t="shared" si="20"/>
        <v>776.38276620886984</v>
      </c>
      <c r="V117" s="117">
        <f t="shared" si="20"/>
        <v>784.84427922066334</v>
      </c>
      <c r="W117" s="117">
        <f t="shared" ref="W117:Y117" si="21">W118+W121+W123+W132</f>
        <v>881.62273713554225</v>
      </c>
      <c r="X117" s="117">
        <f t="shared" si="21"/>
        <v>775.15823454788062</v>
      </c>
      <c r="Y117" s="117">
        <f t="shared" si="21"/>
        <v>662.46579477018486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748.92248854925015</v>
      </c>
      <c r="C118" s="122">
        <f t="shared" si="22"/>
        <v>837.82839345857758</v>
      </c>
      <c r="D118" s="122">
        <f t="shared" si="22"/>
        <v>797.40843369556183</v>
      </c>
      <c r="E118" s="122">
        <f t="shared" si="22"/>
        <v>787.8624331694524</v>
      </c>
      <c r="F118" s="122">
        <f t="shared" si="22"/>
        <v>741.63170014225693</v>
      </c>
      <c r="G118" s="122">
        <f t="shared" si="22"/>
        <v>723.14238228308932</v>
      </c>
      <c r="H118" s="122">
        <f t="shared" si="22"/>
        <v>694.60092385476401</v>
      </c>
      <c r="I118" s="122">
        <f t="shared" si="22"/>
        <v>710.1853298996889</v>
      </c>
      <c r="J118" s="122">
        <f t="shared" si="22"/>
        <v>721.16688871126189</v>
      </c>
      <c r="K118" s="122">
        <f t="shared" si="22"/>
        <v>710.40174682984593</v>
      </c>
      <c r="L118" s="122">
        <f t="shared" si="22"/>
        <v>801.90100710506431</v>
      </c>
      <c r="M118" s="122">
        <f t="shared" si="22"/>
        <v>725.04701873801866</v>
      </c>
      <c r="N118" s="122">
        <f t="shared" si="22"/>
        <v>772.45254225510291</v>
      </c>
      <c r="O118" s="122">
        <f t="shared" si="22"/>
        <v>795.58903561919158</v>
      </c>
      <c r="P118" s="122">
        <f t="shared" si="22"/>
        <v>662.68920054967157</v>
      </c>
      <c r="Q118" s="122">
        <f t="shared" si="22"/>
        <v>671.37684970951648</v>
      </c>
      <c r="R118" s="122">
        <f t="shared" ref="R118:V118" si="23">SUM(R119:R120)</f>
        <v>699.45298126553655</v>
      </c>
      <c r="S118" s="122">
        <f t="shared" si="23"/>
        <v>703.73278434965152</v>
      </c>
      <c r="T118" s="122">
        <f t="shared" si="23"/>
        <v>659.59907889886836</v>
      </c>
      <c r="U118" s="122">
        <f t="shared" si="23"/>
        <v>644.68954588601673</v>
      </c>
      <c r="V118" s="122">
        <f t="shared" si="23"/>
        <v>649.8444679293583</v>
      </c>
      <c r="W118" s="122">
        <f t="shared" ref="W118:Y118" si="24">SUM(W119:W120)</f>
        <v>741.1372754245981</v>
      </c>
      <c r="X118" s="122">
        <f t="shared" si="24"/>
        <v>656.36577627372048</v>
      </c>
      <c r="Y118" s="122">
        <f t="shared" si="24"/>
        <v>556.63657924075687</v>
      </c>
      <c r="DA118" s="130" t="s">
        <v>1856</v>
      </c>
    </row>
    <row r="119" spans="1:105" ht="12" customHeight="1" x14ac:dyDescent="0.25">
      <c r="A119" s="97" t="s">
        <v>198</v>
      </c>
      <c r="B119" s="98">
        <v>745.6932918033574</v>
      </c>
      <c r="C119" s="98">
        <v>834.25612663190259</v>
      </c>
      <c r="D119" s="98">
        <v>794.12149198661371</v>
      </c>
      <c r="E119" s="98">
        <v>784.64908103973175</v>
      </c>
      <c r="F119" s="98">
        <v>738.67345738655126</v>
      </c>
      <c r="G119" s="98">
        <v>720.31267778729909</v>
      </c>
      <c r="H119" s="98">
        <v>691.90203116941882</v>
      </c>
      <c r="I119" s="98">
        <v>707.54100301710537</v>
      </c>
      <c r="J119" s="98">
        <v>718.51457659041159</v>
      </c>
      <c r="K119" s="98">
        <v>707.8075279341648</v>
      </c>
      <c r="L119" s="98">
        <v>798.92273252261555</v>
      </c>
      <c r="M119" s="98">
        <v>722.50500019834658</v>
      </c>
      <c r="N119" s="98">
        <v>769.72116767408136</v>
      </c>
      <c r="O119" s="98">
        <v>792.78143053177735</v>
      </c>
      <c r="P119" s="98">
        <v>660.451231637707</v>
      </c>
      <c r="Q119" s="98">
        <v>669.08411260416256</v>
      </c>
      <c r="R119" s="98">
        <v>697.04716587841381</v>
      </c>
      <c r="S119" s="98">
        <v>701.30640287404617</v>
      </c>
      <c r="T119" s="98">
        <v>657.34603445167909</v>
      </c>
      <c r="U119" s="98">
        <v>642.47713386209648</v>
      </c>
      <c r="V119" s="98">
        <v>647.60564229006718</v>
      </c>
      <c r="W119" s="98">
        <v>738.59985365933028</v>
      </c>
      <c r="X119" s="98">
        <v>654.15330334944679</v>
      </c>
      <c r="Y119" s="98">
        <v>554.78630157093551</v>
      </c>
      <c r="DA119" s="63" t="s">
        <v>1857</v>
      </c>
    </row>
    <row r="120" spans="1:105" ht="12" customHeight="1" x14ac:dyDescent="0.25">
      <c r="A120" s="97" t="s">
        <v>53</v>
      </c>
      <c r="B120" s="98">
        <v>3.2291967458927773</v>
      </c>
      <c r="C120" s="98">
        <v>3.5722668266750075</v>
      </c>
      <c r="D120" s="98">
        <v>3.2869417089480986</v>
      </c>
      <c r="E120" s="98">
        <v>3.2133521297206173</v>
      </c>
      <c r="F120" s="98">
        <v>2.9582427557056863</v>
      </c>
      <c r="G120" s="98">
        <v>2.8297044957902084</v>
      </c>
      <c r="H120" s="98">
        <v>2.6988926853451982</v>
      </c>
      <c r="I120" s="98">
        <v>2.6443268825834916</v>
      </c>
      <c r="J120" s="98">
        <v>2.6523121208503477</v>
      </c>
      <c r="K120" s="98">
        <v>2.5942188956811254</v>
      </c>
      <c r="L120" s="98">
        <v>2.9782745824487336</v>
      </c>
      <c r="M120" s="98">
        <v>2.5420185396720707</v>
      </c>
      <c r="N120" s="98">
        <v>2.7313745810215799</v>
      </c>
      <c r="O120" s="98">
        <v>2.8076050874142302</v>
      </c>
      <c r="P120" s="98">
        <v>2.2379689119645407</v>
      </c>
      <c r="Q120" s="98">
        <v>2.2927371053539485</v>
      </c>
      <c r="R120" s="98">
        <v>2.4058153871227339</v>
      </c>
      <c r="S120" s="98">
        <v>2.426381475605329</v>
      </c>
      <c r="T120" s="98">
        <v>2.2530444471892985</v>
      </c>
      <c r="U120" s="98">
        <v>2.2124120239202116</v>
      </c>
      <c r="V120" s="98">
        <v>2.2388256392911128</v>
      </c>
      <c r="W120" s="98">
        <v>2.5374217652678452</v>
      </c>
      <c r="X120" s="98">
        <v>2.2124729242736989</v>
      </c>
      <c r="Y120" s="98">
        <v>1.8502776698214034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0.33707202406171022</v>
      </c>
      <c r="C121" s="122">
        <f t="shared" si="25"/>
        <v>0.29791688280601386</v>
      </c>
      <c r="D121" s="122">
        <f t="shared" si="25"/>
        <v>0.29211231718716979</v>
      </c>
      <c r="E121" s="122">
        <f t="shared" si="25"/>
        <v>0.3787095190892002</v>
      </c>
      <c r="F121" s="122">
        <f t="shared" si="25"/>
        <v>0.30982819356766539</v>
      </c>
      <c r="G121" s="122">
        <f t="shared" si="25"/>
        <v>0.33518238358430463</v>
      </c>
      <c r="H121" s="122">
        <f t="shared" si="25"/>
        <v>0.40572981144686021</v>
      </c>
      <c r="I121" s="122">
        <f t="shared" si="25"/>
        <v>0.42650047924536305</v>
      </c>
      <c r="J121" s="122">
        <f t="shared" si="25"/>
        <v>0.45383706594520185</v>
      </c>
      <c r="K121" s="122">
        <f t="shared" si="25"/>
        <v>0.52871982426718123</v>
      </c>
      <c r="L121" s="122">
        <f t="shared" si="25"/>
        <v>0.68349251555972435</v>
      </c>
      <c r="M121" s="122">
        <f t="shared" si="25"/>
        <v>0.75917234330339689</v>
      </c>
      <c r="N121" s="122">
        <f t="shared" si="25"/>
        <v>0.94086290741277967</v>
      </c>
      <c r="O121" s="122">
        <f t="shared" si="25"/>
        <v>1.3396647593732831</v>
      </c>
      <c r="P121" s="122">
        <f t="shared" si="25"/>
        <v>1.2118913346612428</v>
      </c>
      <c r="Q121" s="122">
        <f t="shared" si="25"/>
        <v>2.3427335122164656</v>
      </c>
      <c r="R121" s="122">
        <f t="shared" si="25"/>
        <v>2.1376321543596384</v>
      </c>
      <c r="S121" s="122">
        <f t="shared" si="25"/>
        <v>2.0061020561587926</v>
      </c>
      <c r="T121" s="122">
        <f t="shared" si="25"/>
        <v>2.4512644660275553</v>
      </c>
      <c r="U121" s="122">
        <f t="shared" si="25"/>
        <v>2.5393319190545105</v>
      </c>
      <c r="V121" s="122">
        <f t="shared" si="25"/>
        <v>2.3157231391406929</v>
      </c>
      <c r="W121" s="122">
        <f t="shared" si="25"/>
        <v>2.698590426221902</v>
      </c>
      <c r="X121" s="122">
        <f t="shared" si="25"/>
        <v>3.243551681592971</v>
      </c>
      <c r="Y121" s="122">
        <f t="shared" si="25"/>
        <v>3.1007625933948484</v>
      </c>
      <c r="DA121" s="130" t="s">
        <v>1859</v>
      </c>
    </row>
    <row r="122" spans="1:105" ht="12" customHeight="1" x14ac:dyDescent="0.25">
      <c r="A122" s="97" t="s">
        <v>53</v>
      </c>
      <c r="B122" s="98">
        <v>0.33707202406171022</v>
      </c>
      <c r="C122" s="98">
        <v>0.29791688280601386</v>
      </c>
      <c r="D122" s="98">
        <v>0.29211231718716979</v>
      </c>
      <c r="E122" s="98">
        <v>0.3787095190892002</v>
      </c>
      <c r="F122" s="98">
        <v>0.30982819356766539</v>
      </c>
      <c r="G122" s="98">
        <v>0.33518238358430463</v>
      </c>
      <c r="H122" s="98">
        <v>0.40572981144686021</v>
      </c>
      <c r="I122" s="98">
        <v>0.42650047924536305</v>
      </c>
      <c r="J122" s="98">
        <v>0.45383706594520185</v>
      </c>
      <c r="K122" s="98">
        <v>0.52871982426718123</v>
      </c>
      <c r="L122" s="98">
        <v>0.68349251555972435</v>
      </c>
      <c r="M122" s="98">
        <v>0.75917234330339689</v>
      </c>
      <c r="N122" s="98">
        <v>0.94086290741277967</v>
      </c>
      <c r="O122" s="98">
        <v>1.3396647593732831</v>
      </c>
      <c r="P122" s="98">
        <v>1.2118913346612428</v>
      </c>
      <c r="Q122" s="98">
        <v>2.3427335122164656</v>
      </c>
      <c r="R122" s="98">
        <v>2.1376321543596384</v>
      </c>
      <c r="S122" s="98">
        <v>2.0061020561587926</v>
      </c>
      <c r="T122" s="98">
        <v>2.4512644660275553</v>
      </c>
      <c r="U122" s="98">
        <v>2.5393319190545105</v>
      </c>
      <c r="V122" s="98">
        <v>2.3157231391406929</v>
      </c>
      <c r="W122" s="98">
        <v>2.698590426221902</v>
      </c>
      <c r="X122" s="98">
        <v>3.243551681592971</v>
      </c>
      <c r="Y122" s="98">
        <v>3.1007625933948484</v>
      </c>
      <c r="DA122" s="63" t="s">
        <v>1860</v>
      </c>
    </row>
    <row r="123" spans="1:105" ht="12" customHeight="1" x14ac:dyDescent="0.25">
      <c r="A123" s="121" t="s">
        <v>55</v>
      </c>
      <c r="B123" s="122">
        <v>116.49206873186286</v>
      </c>
      <c r="C123" s="122">
        <v>121.6924244614632</v>
      </c>
      <c r="D123" s="122">
        <v>120.42791874927813</v>
      </c>
      <c r="E123" s="122">
        <v>119.92615828926284</v>
      </c>
      <c r="F123" s="122">
        <v>112.31429849516104</v>
      </c>
      <c r="G123" s="122">
        <v>119.13667441595604</v>
      </c>
      <c r="H123" s="122">
        <v>110.40294216554284</v>
      </c>
      <c r="I123" s="122">
        <v>115.88092146452135</v>
      </c>
      <c r="J123" s="122">
        <v>113.65955917408579</v>
      </c>
      <c r="K123" s="122">
        <v>104.08879348311629</v>
      </c>
      <c r="L123" s="122">
        <v>105.10841714461796</v>
      </c>
      <c r="M123" s="122">
        <v>92.571825813860357</v>
      </c>
      <c r="N123" s="122">
        <v>93.680857989046785</v>
      </c>
      <c r="O123" s="122">
        <v>92.767830918937008</v>
      </c>
      <c r="P123" s="122">
        <v>86.890479773599765</v>
      </c>
      <c r="Q123" s="122">
        <v>86.621285463099895</v>
      </c>
      <c r="R123" s="122">
        <v>90.52950920213037</v>
      </c>
      <c r="S123" s="122">
        <v>95.571136259008938</v>
      </c>
      <c r="T123" s="122">
        <v>91.117932103622095</v>
      </c>
      <c r="U123" s="122">
        <v>88.198655906986843</v>
      </c>
      <c r="V123" s="122">
        <v>89.986998210060776</v>
      </c>
      <c r="W123" s="122">
        <v>88.322690947357984</v>
      </c>
      <c r="X123" s="122">
        <v>75.45671962069153</v>
      </c>
      <c r="Y123" s="122">
        <v>64.384930012781808</v>
      </c>
      <c r="DA123" s="130" t="s">
        <v>1861</v>
      </c>
    </row>
    <row r="124" spans="1:105" ht="12" customHeight="1" x14ac:dyDescent="0.25">
      <c r="A124" s="97" t="s">
        <v>128</v>
      </c>
      <c r="B124" s="98">
        <v>113.46444861276377</v>
      </c>
      <c r="C124" s="98">
        <v>118.66782029766591</v>
      </c>
      <c r="D124" s="98">
        <v>117.61759065966277</v>
      </c>
      <c r="E124" s="98">
        <v>117.27772254681298</v>
      </c>
      <c r="F124" s="98">
        <v>109.9960128543236</v>
      </c>
      <c r="G124" s="98">
        <v>116.97386561117133</v>
      </c>
      <c r="H124" s="98">
        <v>108.27767042246069</v>
      </c>
      <c r="I124" s="98">
        <v>113.85627932468263</v>
      </c>
      <c r="J124" s="98">
        <v>111.74554393840576</v>
      </c>
      <c r="K124" s="98">
        <v>102.28551586965112</v>
      </c>
      <c r="L124" s="98">
        <v>103.32390508468649</v>
      </c>
      <c r="M124" s="98">
        <v>90.964318336180739</v>
      </c>
      <c r="N124" s="98">
        <v>92.090834153220655</v>
      </c>
      <c r="O124" s="98">
        <v>91.224867496859602</v>
      </c>
      <c r="P124" s="98">
        <v>85.345884221987504</v>
      </c>
      <c r="Q124" s="98">
        <v>85.11657950689991</v>
      </c>
      <c r="R124" s="98">
        <v>89.106517383576701</v>
      </c>
      <c r="S124" s="98">
        <v>94.301864403370914</v>
      </c>
      <c r="T124" s="98">
        <v>90.203567927484642</v>
      </c>
      <c r="U124" s="98">
        <v>87.319956640071922</v>
      </c>
      <c r="V124" s="98">
        <v>88.753821060526107</v>
      </c>
      <c r="W124" s="98">
        <v>87.022684148479087</v>
      </c>
      <c r="X124" s="98">
        <v>74.250770371449477</v>
      </c>
      <c r="Y124" s="98">
        <v>63.481672416079689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2.2447820007516408E-2</v>
      </c>
      <c r="F125" s="98">
        <v>2.3105413676025758E-2</v>
      </c>
      <c r="G125" s="98">
        <v>2.8932165956615703E-2</v>
      </c>
      <c r="H125" s="98">
        <v>3.0017549196088379E-2</v>
      </c>
      <c r="I125" s="98">
        <v>4.2857031686470266E-2</v>
      </c>
      <c r="J125" s="98">
        <v>5.2729488837121009E-2</v>
      </c>
      <c r="K125" s="98">
        <v>6.2285965771781068E-2</v>
      </c>
      <c r="L125" s="98">
        <v>8.4067840316564335E-2</v>
      </c>
      <c r="M125" s="98">
        <v>8.6528150852036814E-2</v>
      </c>
      <c r="N125" s="98">
        <v>0.10151723937229687</v>
      </c>
      <c r="O125" s="98">
        <v>0.10926722746516615</v>
      </c>
      <c r="P125" s="98">
        <v>0.10287571498724804</v>
      </c>
      <c r="Q125" s="98">
        <v>0.10165163836447509</v>
      </c>
      <c r="R125" s="98">
        <v>0.11169929665925338</v>
      </c>
      <c r="S125" s="98">
        <v>0.11997135756556929</v>
      </c>
      <c r="T125" s="98">
        <v>0.11510877411752218</v>
      </c>
      <c r="U125" s="98">
        <v>0.11027315864238339</v>
      </c>
      <c r="V125" s="98">
        <v>0.1088518488047383</v>
      </c>
      <c r="W125" s="98">
        <v>0.11857366773567585</v>
      </c>
      <c r="X125" s="98">
        <v>0.10662338906860544</v>
      </c>
      <c r="Y125" s="98">
        <v>0.10108481386326479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1.0962037431795815E-2</v>
      </c>
      <c r="F126" s="101">
        <v>1.1362760550020156E-2</v>
      </c>
      <c r="G126" s="101">
        <v>1.3751902057510342E-2</v>
      </c>
      <c r="H126" s="101">
        <v>1.4907725375292046E-2</v>
      </c>
      <c r="I126" s="101">
        <v>2.0964192847271506E-2</v>
      </c>
      <c r="J126" s="101">
        <v>2.5317547323120807E-2</v>
      </c>
      <c r="K126" s="101">
        <v>3.037939749725397E-2</v>
      </c>
      <c r="L126" s="101">
        <v>4.0093286719603882E-2</v>
      </c>
      <c r="M126" s="101">
        <v>3.6922391758483726E-2</v>
      </c>
      <c r="N126" s="101">
        <v>4.2186487853952265E-2</v>
      </c>
      <c r="O126" s="101">
        <v>4.4277775428421123E-2</v>
      </c>
      <c r="P126" s="101">
        <v>4.4489365407946894E-2</v>
      </c>
      <c r="Q126" s="101">
        <v>4.1206769443355072E-2</v>
      </c>
      <c r="R126" s="101">
        <v>4.3985955391924902E-2</v>
      </c>
      <c r="S126" s="101">
        <v>4.8815289404047328E-2</v>
      </c>
      <c r="T126" s="101">
        <v>4.7961411164528421E-2</v>
      </c>
      <c r="U126" s="101">
        <v>4.5865642902001777E-2</v>
      </c>
      <c r="V126" s="101">
        <v>4.8021813796859214E-2</v>
      </c>
      <c r="W126" s="101">
        <v>4.6708189326509206E-2</v>
      </c>
      <c r="X126" s="101">
        <v>4.4975307421625407E-2</v>
      </c>
      <c r="Y126" s="101">
        <v>3.7526276671535574E-2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1.1485782575720593E-2</v>
      </c>
      <c r="F127" s="104">
        <v>1.1742653126005602E-2</v>
      </c>
      <c r="G127" s="104">
        <v>1.5180263899105361E-2</v>
      </c>
      <c r="H127" s="104">
        <v>1.5109823820796332E-2</v>
      </c>
      <c r="I127" s="104">
        <v>2.189283883919876E-2</v>
      </c>
      <c r="J127" s="104">
        <v>2.7411941514000202E-2</v>
      </c>
      <c r="K127" s="104">
        <v>3.1906568274527099E-2</v>
      </c>
      <c r="L127" s="104">
        <v>4.3974553596960446E-2</v>
      </c>
      <c r="M127" s="104">
        <v>4.9605759093553088E-2</v>
      </c>
      <c r="N127" s="104">
        <v>5.9330751518344604E-2</v>
      </c>
      <c r="O127" s="104">
        <v>6.4989452036745027E-2</v>
      </c>
      <c r="P127" s="104">
        <v>5.8386349579301139E-2</v>
      </c>
      <c r="Q127" s="104">
        <v>6.0444868921120019E-2</v>
      </c>
      <c r="R127" s="104">
        <v>6.7713341267328475E-2</v>
      </c>
      <c r="S127" s="104">
        <v>7.1156068161521951E-2</v>
      </c>
      <c r="T127" s="104">
        <v>6.7147362952993769E-2</v>
      </c>
      <c r="U127" s="104">
        <v>6.4407515740381616E-2</v>
      </c>
      <c r="V127" s="104">
        <v>6.0830035007879091E-2</v>
      </c>
      <c r="W127" s="104">
        <v>7.1865478409166642E-2</v>
      </c>
      <c r="X127" s="104">
        <v>6.1648081646980026E-2</v>
      </c>
      <c r="Y127" s="104">
        <v>6.3558537191729214E-2</v>
      </c>
      <c r="DA127" s="132" t="s">
        <v>1865</v>
      </c>
    </row>
    <row r="128" spans="1:105" ht="12" customHeight="1" x14ac:dyDescent="0.25">
      <c r="A128" s="106" t="s">
        <v>122</v>
      </c>
      <c r="B128" s="101">
        <v>3.0276201190990824</v>
      </c>
      <c r="C128" s="101">
        <v>3.0246041637972922</v>
      </c>
      <c r="D128" s="101">
        <v>2.8103280896153677</v>
      </c>
      <c r="E128" s="101">
        <v>2.6002848785913999</v>
      </c>
      <c r="F128" s="101">
        <v>2.2667503943666856</v>
      </c>
      <c r="G128" s="101">
        <v>2.0995931636855554</v>
      </c>
      <c r="H128" s="101">
        <v>2.0451782620483212</v>
      </c>
      <c r="I128" s="101">
        <v>1.9142162445614346</v>
      </c>
      <c r="J128" s="101">
        <v>1.7862045575933077</v>
      </c>
      <c r="K128" s="101">
        <v>1.6461708389044962</v>
      </c>
      <c r="L128" s="101">
        <v>1.5857232207943788</v>
      </c>
      <c r="M128" s="101">
        <v>1.4006428868672036</v>
      </c>
      <c r="N128" s="101">
        <v>1.3532168554938504</v>
      </c>
      <c r="O128" s="101">
        <v>1.2893049598411987</v>
      </c>
      <c r="P128" s="101">
        <v>1.2796843818864148</v>
      </c>
      <c r="Q128" s="101">
        <v>1.2429049457399846</v>
      </c>
      <c r="R128" s="101">
        <v>1.1610256438186901</v>
      </c>
      <c r="S128" s="101">
        <v>1.019969052878106</v>
      </c>
      <c r="T128" s="101">
        <v>0.71240109911090599</v>
      </c>
      <c r="U128" s="101">
        <v>0.68477343414945546</v>
      </c>
      <c r="V128" s="101">
        <v>1.0018504473844676</v>
      </c>
      <c r="W128" s="101">
        <v>1.0478214438571054</v>
      </c>
      <c r="X128" s="101">
        <v>0.96217355711520114</v>
      </c>
      <c r="Y128" s="101">
        <v>0.70012015068235867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2.5703043850958181E-2</v>
      </c>
      <c r="F129" s="104">
        <v>2.8429832794739616E-2</v>
      </c>
      <c r="G129" s="104">
        <v>3.4283475142533416E-2</v>
      </c>
      <c r="H129" s="104">
        <v>5.0075931837742518E-2</v>
      </c>
      <c r="I129" s="104">
        <v>6.7568863590818706E-2</v>
      </c>
      <c r="J129" s="104">
        <v>7.5081189249602387E-2</v>
      </c>
      <c r="K129" s="104">
        <v>9.4820808788893041E-2</v>
      </c>
      <c r="L129" s="104">
        <v>0.1147209988205312</v>
      </c>
      <c r="M129" s="104">
        <v>0.12033643996038845</v>
      </c>
      <c r="N129" s="104">
        <v>0.13528974095997226</v>
      </c>
      <c r="O129" s="104">
        <v>0.14439123477102928</v>
      </c>
      <c r="P129" s="104">
        <v>0.16203545473859984</v>
      </c>
      <c r="Q129" s="104">
        <v>0.16014937209553332</v>
      </c>
      <c r="R129" s="104">
        <v>0.15026687807571981</v>
      </c>
      <c r="S129" s="104">
        <v>0.1293314451943442</v>
      </c>
      <c r="T129" s="104">
        <v>8.6854302909032732E-2</v>
      </c>
      <c r="U129" s="104">
        <v>8.3652674123091603E-2</v>
      </c>
      <c r="V129" s="104">
        <v>0.12247485334547276</v>
      </c>
      <c r="W129" s="104">
        <v>0.13361168728612555</v>
      </c>
      <c r="X129" s="104">
        <v>0.13715230305824661</v>
      </c>
      <c r="Y129" s="104">
        <v>0.10205263215649685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1.255153636239064E-2</v>
      </c>
      <c r="F130" s="98">
        <v>1.3982817505883642E-2</v>
      </c>
      <c r="G130" s="98">
        <v>1.6291230312600175E-2</v>
      </c>
      <c r="H130" s="98">
        <v>2.487911778098725E-2</v>
      </c>
      <c r="I130" s="98">
        <v>3.3050713151648183E-2</v>
      </c>
      <c r="J130" s="98">
        <v>3.6038592278169378E-2</v>
      </c>
      <c r="K130" s="98">
        <v>4.6257107492188962E-2</v>
      </c>
      <c r="L130" s="98">
        <v>5.470970020736006E-2</v>
      </c>
      <c r="M130" s="98">
        <v>5.1378581693648326E-2</v>
      </c>
      <c r="N130" s="98">
        <v>5.6213127275675942E-2</v>
      </c>
      <c r="O130" s="98">
        <v>5.8477254462441293E-2</v>
      </c>
      <c r="P130" s="98">
        <v>7.0086604813170486E-2</v>
      </c>
      <c r="Q130" s="98">
        <v>6.4944238093145853E-2</v>
      </c>
      <c r="R130" s="98">
        <v>5.9158190807967574E-2</v>
      </c>
      <c r="S130" s="98">
        <v>5.2608876221865664E-2</v>
      </c>
      <c r="T130" s="98">
        <v>3.6188352237048603E-2</v>
      </c>
      <c r="U130" s="98">
        <v>3.4796760049681387E-2</v>
      </c>
      <c r="V130" s="98">
        <v>5.403233270869446E-2</v>
      </c>
      <c r="W130" s="98">
        <v>5.2585635028120817E-2</v>
      </c>
      <c r="X130" s="98">
        <v>5.7891599061964526E-2</v>
      </c>
      <c r="Y130" s="98">
        <v>3.7875002670446863E-2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1.315150748856754E-2</v>
      </c>
      <c r="F131" s="98">
        <v>1.4447015288855973E-2</v>
      </c>
      <c r="G131" s="98">
        <v>1.7992244829933241E-2</v>
      </c>
      <c r="H131" s="98">
        <v>2.5196814056755269E-2</v>
      </c>
      <c r="I131" s="98">
        <v>3.4518150439170531E-2</v>
      </c>
      <c r="J131" s="98">
        <v>3.9042596971433002E-2</v>
      </c>
      <c r="K131" s="98">
        <v>4.8563701296704079E-2</v>
      </c>
      <c r="L131" s="98">
        <v>6.0011298613171143E-2</v>
      </c>
      <c r="M131" s="98">
        <v>6.8957858266740127E-2</v>
      </c>
      <c r="N131" s="98">
        <v>7.9076613684296332E-2</v>
      </c>
      <c r="O131" s="98">
        <v>8.5913980308587976E-2</v>
      </c>
      <c r="P131" s="98">
        <v>9.1948849925429357E-2</v>
      </c>
      <c r="Q131" s="98">
        <v>9.5205134002387462E-2</v>
      </c>
      <c r="R131" s="98">
        <v>9.1108687267752231E-2</v>
      </c>
      <c r="S131" s="98">
        <v>7.6722568972478547E-2</v>
      </c>
      <c r="T131" s="98">
        <v>5.0665950671984136E-2</v>
      </c>
      <c r="U131" s="98">
        <v>4.8855914073410223E-2</v>
      </c>
      <c r="V131" s="98">
        <v>6.844252063677829E-2</v>
      </c>
      <c r="W131" s="98">
        <v>8.1026052258004744E-2</v>
      </c>
      <c r="X131" s="98">
        <v>7.9260703996282086E-2</v>
      </c>
      <c r="Y131" s="98">
        <v>6.4177629486049978E-2</v>
      </c>
      <c r="DA131" s="63" t="s">
        <v>1869</v>
      </c>
    </row>
    <row r="132" spans="1:105" ht="12" customHeight="1" x14ac:dyDescent="0.25">
      <c r="A132" s="121" t="s">
        <v>54</v>
      </c>
      <c r="B132" s="122">
        <v>57.543318162422061</v>
      </c>
      <c r="C132" s="122">
        <v>58.057382512146027</v>
      </c>
      <c r="D132" s="122">
        <v>56.669500238523682</v>
      </c>
      <c r="E132" s="122">
        <v>57.140417699888985</v>
      </c>
      <c r="F132" s="122">
        <v>55.251375392386393</v>
      </c>
      <c r="G132" s="122">
        <v>55.154754891376335</v>
      </c>
      <c r="H132" s="122">
        <v>58.420001091239378</v>
      </c>
      <c r="I132" s="122">
        <v>53.664257621070774</v>
      </c>
      <c r="J132" s="122">
        <v>55.596959719906501</v>
      </c>
      <c r="K132" s="122">
        <v>57.322441807021704</v>
      </c>
      <c r="L132" s="122">
        <v>58.835568682943034</v>
      </c>
      <c r="M132" s="122">
        <v>51.869627597674025</v>
      </c>
      <c r="N132" s="122">
        <v>55.142063347985363</v>
      </c>
      <c r="O132" s="122">
        <v>54.400523143718104</v>
      </c>
      <c r="P132" s="122">
        <v>46.15629855791493</v>
      </c>
      <c r="Q132" s="122">
        <v>48.03360569864082</v>
      </c>
      <c r="R132" s="122">
        <v>47.02202824478357</v>
      </c>
      <c r="S132" s="122">
        <v>46.26564675665243</v>
      </c>
      <c r="T132" s="122">
        <v>43.0988186980451</v>
      </c>
      <c r="U132" s="122">
        <v>40.955232496811817</v>
      </c>
      <c r="V132" s="122">
        <v>42.697089942103609</v>
      </c>
      <c r="W132" s="122">
        <v>49.464180337364276</v>
      </c>
      <c r="X132" s="122">
        <v>40.09218697187562</v>
      </c>
      <c r="Y132" s="122">
        <v>38.343522923251392</v>
      </c>
      <c r="DA132" s="130" t="s">
        <v>1870</v>
      </c>
    </row>
    <row r="133" spans="1:105" ht="12" customHeight="1" x14ac:dyDescent="0.25">
      <c r="A133" s="97" t="s">
        <v>50</v>
      </c>
      <c r="B133" s="98">
        <v>4.3624105554720582</v>
      </c>
      <c r="C133" s="98">
        <v>4.7111746120178903</v>
      </c>
      <c r="D133" s="98">
        <v>3.960868568679949</v>
      </c>
      <c r="E133" s="98">
        <v>3.4273467774635966</v>
      </c>
      <c r="F133" s="98">
        <v>3.4943395020740362</v>
      </c>
      <c r="G133" s="98">
        <v>2.1752174112201081</v>
      </c>
      <c r="H133" s="98">
        <v>2.1346571331348132</v>
      </c>
      <c r="I133" s="98">
        <v>1.6754322891576887</v>
      </c>
      <c r="J133" s="98">
        <v>1.1493094875370955</v>
      </c>
      <c r="K133" s="98">
        <v>0.32149288624555961</v>
      </c>
      <c r="L133" s="98">
        <v>1.0815361755953596</v>
      </c>
      <c r="M133" s="98">
        <v>1.739558769746909</v>
      </c>
      <c r="N133" s="98">
        <v>2.3197026048421749</v>
      </c>
      <c r="O133" s="98">
        <v>1.8566728417598728</v>
      </c>
      <c r="P133" s="98">
        <v>2.8430697320481655</v>
      </c>
      <c r="Q133" s="98">
        <v>2.2534432983462453</v>
      </c>
      <c r="R133" s="98">
        <v>1.4950145235397256</v>
      </c>
      <c r="S133" s="98">
        <v>1.4475405664327967</v>
      </c>
      <c r="T133" s="98">
        <v>1.6750271428054289</v>
      </c>
      <c r="U133" s="98">
        <v>1.3609202513953333</v>
      </c>
      <c r="V133" s="98">
        <v>1.4758907844766855</v>
      </c>
      <c r="W133" s="98">
        <v>0.99568880507951585</v>
      </c>
      <c r="X133" s="98">
        <v>0.7267629357804497</v>
      </c>
      <c r="Y133" s="98">
        <v>0.7391650963611387</v>
      </c>
      <c r="DA133" s="63" t="s">
        <v>1871</v>
      </c>
    </row>
    <row r="134" spans="1:105" ht="12" customHeight="1" x14ac:dyDescent="0.25">
      <c r="A134" s="109" t="s">
        <v>120</v>
      </c>
      <c r="B134" s="33">
        <v>53.180907606950001</v>
      </c>
      <c r="C134" s="33">
        <v>53.346207900128135</v>
      </c>
      <c r="D134" s="33">
        <v>52.708631669843733</v>
      </c>
      <c r="E134" s="33">
        <v>53.713070922425388</v>
      </c>
      <c r="F134" s="33">
        <v>51.757035890312359</v>
      </c>
      <c r="G134" s="33">
        <v>52.979537480156225</v>
      </c>
      <c r="H134" s="33">
        <v>56.285343958104562</v>
      </c>
      <c r="I134" s="33">
        <v>51.988825331913084</v>
      </c>
      <c r="J134" s="33">
        <v>54.447650232369405</v>
      </c>
      <c r="K134" s="33">
        <v>57.000948920776146</v>
      </c>
      <c r="L134" s="33">
        <v>57.754032507347674</v>
      </c>
      <c r="M134" s="33">
        <v>50.130068827927118</v>
      </c>
      <c r="N134" s="33">
        <v>52.822360743143186</v>
      </c>
      <c r="O134" s="33">
        <v>52.54385030195823</v>
      </c>
      <c r="P134" s="33">
        <v>43.313228825866766</v>
      </c>
      <c r="Q134" s="33">
        <v>45.780162400294572</v>
      </c>
      <c r="R134" s="33">
        <v>45.527013721243847</v>
      </c>
      <c r="S134" s="33">
        <v>44.81810619021963</v>
      </c>
      <c r="T134" s="33">
        <v>41.423791555239674</v>
      </c>
      <c r="U134" s="33">
        <v>39.594312245416482</v>
      </c>
      <c r="V134" s="33">
        <v>41.221199157626927</v>
      </c>
      <c r="W134" s="33">
        <v>48.468491532284759</v>
      </c>
      <c r="X134" s="33">
        <v>39.36542403609517</v>
      </c>
      <c r="Y134" s="33">
        <v>37.604357826890251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0.70873694927679387</v>
      </c>
      <c r="C136" s="119">
        <f t="shared" si="26"/>
        <v>0.71017369497972582</v>
      </c>
      <c r="D136" s="119">
        <f t="shared" si="26"/>
        <v>0.71206352917453208</v>
      </c>
      <c r="E136" s="119">
        <f t="shared" si="26"/>
        <v>0.71387393631074725</v>
      </c>
      <c r="F136" s="119">
        <f t="shared" si="26"/>
        <v>0.71545837873875906</v>
      </c>
      <c r="G136" s="119">
        <f t="shared" si="26"/>
        <v>0.71837745760426119</v>
      </c>
      <c r="H136" s="119">
        <f t="shared" si="26"/>
        <v>0.72068684707453956</v>
      </c>
      <c r="I136" s="119">
        <f t="shared" si="26"/>
        <v>0.72364653359584441</v>
      </c>
      <c r="J136" s="119">
        <f t="shared" si="26"/>
        <v>0.72629093466658801</v>
      </c>
      <c r="K136" s="119">
        <f t="shared" si="26"/>
        <v>0.72888821525625058</v>
      </c>
      <c r="L136" s="119">
        <f t="shared" si="26"/>
        <v>0.73109944591407428</v>
      </c>
      <c r="M136" s="119">
        <f t="shared" si="26"/>
        <v>0.7342159555947505</v>
      </c>
      <c r="N136" s="119">
        <f t="shared" si="26"/>
        <v>0.7380162385464818</v>
      </c>
      <c r="O136" s="119">
        <f t="shared" si="26"/>
        <v>0.74197475059091622</v>
      </c>
      <c r="P136" s="119">
        <f t="shared" si="26"/>
        <v>0.74280022552154656</v>
      </c>
      <c r="Q136" s="119">
        <f t="shared" si="26"/>
        <v>0.74490070017039056</v>
      </c>
      <c r="R136" s="119">
        <f t="shared" ref="R136:V136" si="27">IF(R117=0,"",R117/R98)</f>
        <v>0.7467144598487937</v>
      </c>
      <c r="S136" s="119">
        <f t="shared" si="27"/>
        <v>0.74954365767638442</v>
      </c>
      <c r="T136" s="119">
        <f t="shared" si="27"/>
        <v>0.75267075292285957</v>
      </c>
      <c r="U136" s="119">
        <f t="shared" si="27"/>
        <v>0.75593065219555411</v>
      </c>
      <c r="V136" s="119">
        <f t="shared" si="27"/>
        <v>0.7594102301108584</v>
      </c>
      <c r="W136" s="119">
        <f t="shared" ref="W136:Y136" si="28">IF(W117=0,"",W117/W98)</f>
        <v>0.76292962866668679</v>
      </c>
      <c r="X136" s="119">
        <f t="shared" si="28"/>
        <v>0.76707576079648288</v>
      </c>
      <c r="Y136" s="119">
        <f t="shared" si="28"/>
        <v>0.77187510716046714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0.70299290633189693</v>
      </c>
      <c r="C137" s="124">
        <f t="shared" si="29"/>
        <v>0.70478578133179182</v>
      </c>
      <c r="D137" s="124">
        <f t="shared" si="29"/>
        <v>0.70628484671874892</v>
      </c>
      <c r="E137" s="124">
        <f t="shared" si="29"/>
        <v>0.70778733932734372</v>
      </c>
      <c r="F137" s="124">
        <f t="shared" si="29"/>
        <v>0.70932412472593798</v>
      </c>
      <c r="G137" s="124">
        <f t="shared" si="29"/>
        <v>0.71135446228191868</v>
      </c>
      <c r="H137" s="124">
        <f t="shared" si="29"/>
        <v>0.71354345435060729</v>
      </c>
      <c r="I137" s="124">
        <f t="shared" si="29"/>
        <v>0.71633192880229291</v>
      </c>
      <c r="J137" s="124">
        <f t="shared" si="29"/>
        <v>0.71898408707156547</v>
      </c>
      <c r="K137" s="124">
        <f t="shared" si="29"/>
        <v>0.72161975128470324</v>
      </c>
      <c r="L137" s="124">
        <f t="shared" si="29"/>
        <v>0.72453602261393002</v>
      </c>
      <c r="M137" s="124">
        <f t="shared" si="29"/>
        <v>0.72788573968405501</v>
      </c>
      <c r="N137" s="124">
        <f t="shared" si="29"/>
        <v>0.7319051095161041</v>
      </c>
      <c r="O137" s="124">
        <f t="shared" si="29"/>
        <v>0.73564917043002609</v>
      </c>
      <c r="P137" s="124">
        <f t="shared" si="29"/>
        <v>0.73610452898036383</v>
      </c>
      <c r="Q137" s="124">
        <f t="shared" si="29"/>
        <v>0.73702447682991923</v>
      </c>
      <c r="R137" s="124">
        <f t="shared" ref="R137:V137" si="30">IF(R118=0,"",R118/R99)</f>
        <v>0.73850826857522434</v>
      </c>
      <c r="S137" s="124">
        <f t="shared" si="30"/>
        <v>0.74074852032497862</v>
      </c>
      <c r="T137" s="124">
        <f t="shared" si="30"/>
        <v>0.7428849571212488</v>
      </c>
      <c r="U137" s="124">
        <f t="shared" si="30"/>
        <v>0.74540530453907194</v>
      </c>
      <c r="V137" s="124">
        <f t="shared" si="30"/>
        <v>0.74828203287742079</v>
      </c>
      <c r="W137" s="124">
        <f t="shared" ref="W137:Y137" si="31">IF(W118=0,"",W118/W99)</f>
        <v>0.75157892690265138</v>
      </c>
      <c r="X137" s="124">
        <f t="shared" si="31"/>
        <v>0.75499227812819703</v>
      </c>
      <c r="Y137" s="124">
        <f t="shared" si="31"/>
        <v>0.75848763808858755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0.70208989372482211</v>
      </c>
      <c r="C138" s="111">
        <f t="shared" si="32"/>
        <v>0.70389598574928325</v>
      </c>
      <c r="D138" s="111">
        <f t="shared" si="32"/>
        <v>0.70542724896075759</v>
      </c>
      <c r="E138" s="111">
        <f t="shared" si="32"/>
        <v>0.70694134926360008</v>
      </c>
      <c r="F138" s="111">
        <f t="shared" si="32"/>
        <v>0.70849936059097751</v>
      </c>
      <c r="G138" s="111">
        <f t="shared" si="32"/>
        <v>0.71054875227924141</v>
      </c>
      <c r="H138" s="111">
        <f t="shared" si="32"/>
        <v>0.71274704713168124</v>
      </c>
      <c r="I138" s="111">
        <f t="shared" si="32"/>
        <v>0.71557330212330728</v>
      </c>
      <c r="J138" s="111">
        <f t="shared" si="32"/>
        <v>0.7182390309932567</v>
      </c>
      <c r="K138" s="111">
        <f t="shared" si="32"/>
        <v>0.72088422976381505</v>
      </c>
      <c r="L138" s="111">
        <f t="shared" si="32"/>
        <v>0.7237927656136407</v>
      </c>
      <c r="M138" s="111">
        <f t="shared" si="32"/>
        <v>0.72718953525959629</v>
      </c>
      <c r="N138" s="111">
        <f t="shared" si="32"/>
        <v>0.73120947970787453</v>
      </c>
      <c r="O138" s="111">
        <f t="shared" si="32"/>
        <v>0.7349611084076354</v>
      </c>
      <c r="P138" s="111">
        <f t="shared" si="32"/>
        <v>0.73544687638307227</v>
      </c>
      <c r="Q138" s="111">
        <f t="shared" si="32"/>
        <v>0.73636091774430679</v>
      </c>
      <c r="R138" s="111">
        <f t="shared" ref="R138:V138" si="33">IF(R119=0,"",R119/R100)</f>
        <v>0.73784234916864655</v>
      </c>
      <c r="S138" s="111">
        <f t="shared" si="33"/>
        <v>0.74008469480486039</v>
      </c>
      <c r="T138" s="111">
        <f t="shared" si="33"/>
        <v>0.74223086004826977</v>
      </c>
      <c r="U138" s="111">
        <f t="shared" si="33"/>
        <v>0.74475237009507511</v>
      </c>
      <c r="V138" s="111">
        <f t="shared" si="33"/>
        <v>0.74763143683337474</v>
      </c>
      <c r="W138" s="111">
        <f t="shared" ref="W138:Y138" si="34">IF(W119=0,"",W119/W100)</f>
        <v>0.75093804798334229</v>
      </c>
      <c r="X138" s="111">
        <f t="shared" si="34"/>
        <v>0.75436716161308004</v>
      </c>
      <c r="Y138" s="111">
        <f t="shared" si="34"/>
        <v>0.7578771890990017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1.7099596967558575</v>
      </c>
      <c r="C140" s="124">
        <f t="shared" si="38"/>
        <v>1.7462264908091878</v>
      </c>
      <c r="D140" s="124">
        <f t="shared" si="38"/>
        <v>1.8159182095078927</v>
      </c>
      <c r="E140" s="124">
        <f t="shared" si="38"/>
        <v>1.9291832423351383</v>
      </c>
      <c r="F140" s="124">
        <f t="shared" si="38"/>
        <v>2.0705552058395966</v>
      </c>
      <c r="G140" s="124">
        <f t="shared" si="38"/>
        <v>2.2404246227356337</v>
      </c>
      <c r="H140" s="124">
        <f t="shared" si="38"/>
        <v>2.4364328418138852</v>
      </c>
      <c r="I140" s="124">
        <f t="shared" si="38"/>
        <v>2.5580124769107675</v>
      </c>
      <c r="J140" s="124">
        <f t="shared" si="38"/>
        <v>2.6250385669262748</v>
      </c>
      <c r="K140" s="124">
        <f t="shared" si="38"/>
        <v>2.7143674523930676</v>
      </c>
      <c r="L140" s="124">
        <f t="shared" si="38"/>
        <v>2.8120589258289188</v>
      </c>
      <c r="M140" s="124">
        <f t="shared" si="38"/>
        <v>2.9210128631232637</v>
      </c>
      <c r="N140" s="124">
        <f t="shared" si="38"/>
        <v>3.0397727462359909</v>
      </c>
      <c r="O140" s="124">
        <f t="shared" si="38"/>
        <v>3.1752129251461256</v>
      </c>
      <c r="P140" s="124">
        <f t="shared" si="38"/>
        <v>3.284449387790048</v>
      </c>
      <c r="Q140" s="124">
        <f t="shared" si="38"/>
        <v>3.3888059380761062</v>
      </c>
      <c r="R140" s="124">
        <f t="shared" ref="R140:V140" si="39">IF(R121=0,"",R121/R102)</f>
        <v>3.4936066713966878</v>
      </c>
      <c r="S140" s="124">
        <f t="shared" si="39"/>
        <v>3.6034803173685459</v>
      </c>
      <c r="T140" s="124">
        <f t="shared" si="39"/>
        <v>3.6893775895432195</v>
      </c>
      <c r="U140" s="124">
        <f t="shared" si="39"/>
        <v>3.7491823280845482</v>
      </c>
      <c r="V140" s="124">
        <f t="shared" si="39"/>
        <v>3.7867254960961581</v>
      </c>
      <c r="W140" s="124">
        <f t="shared" ref="W140:Y140" si="40">IF(W121=0,"",W121/W102)</f>
        <v>3.8123477352461395</v>
      </c>
      <c r="X140" s="124">
        <f t="shared" si="40"/>
        <v>3.8275951023187842</v>
      </c>
      <c r="Y140" s="124">
        <f t="shared" si="40"/>
        <v>3.8417016430174624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1.7099596967558575</v>
      </c>
      <c r="C141" s="111">
        <f t="shared" si="41"/>
        <v>1.7462264908091878</v>
      </c>
      <c r="D141" s="111">
        <f t="shared" si="41"/>
        <v>1.8159182095078927</v>
      </c>
      <c r="E141" s="111">
        <f t="shared" si="41"/>
        <v>1.9291832423351383</v>
      </c>
      <c r="F141" s="111">
        <f t="shared" si="41"/>
        <v>2.0705552058395966</v>
      </c>
      <c r="G141" s="111">
        <f t="shared" si="41"/>
        <v>2.2404246227356337</v>
      </c>
      <c r="H141" s="111">
        <f t="shared" si="41"/>
        <v>2.4364328418138852</v>
      </c>
      <c r="I141" s="111">
        <f t="shared" si="41"/>
        <v>2.5580124769107675</v>
      </c>
      <c r="J141" s="111">
        <f t="shared" si="41"/>
        <v>2.6250385669262748</v>
      </c>
      <c r="K141" s="111">
        <f t="shared" si="41"/>
        <v>2.7143674523930676</v>
      </c>
      <c r="L141" s="111">
        <f t="shared" si="41"/>
        <v>2.8120589258289188</v>
      </c>
      <c r="M141" s="111">
        <f t="shared" si="41"/>
        <v>2.9210128631232637</v>
      </c>
      <c r="N141" s="111">
        <f t="shared" si="41"/>
        <v>3.0397727462359909</v>
      </c>
      <c r="O141" s="111">
        <f t="shared" si="41"/>
        <v>3.1752129251461256</v>
      </c>
      <c r="P141" s="111">
        <f t="shared" si="41"/>
        <v>3.284449387790048</v>
      </c>
      <c r="Q141" s="111">
        <f t="shared" si="41"/>
        <v>3.3888059380761062</v>
      </c>
      <c r="R141" s="111">
        <f t="shared" ref="R141:V141" si="42">IF(R122=0,"",R122/R103)</f>
        <v>3.4936066713966878</v>
      </c>
      <c r="S141" s="111">
        <f t="shared" si="42"/>
        <v>3.6034803173685459</v>
      </c>
      <c r="T141" s="111">
        <f t="shared" si="42"/>
        <v>3.6893775895432195</v>
      </c>
      <c r="U141" s="111">
        <f t="shared" si="42"/>
        <v>3.7491823280845482</v>
      </c>
      <c r="V141" s="111">
        <f t="shared" si="42"/>
        <v>3.7867254960961581</v>
      </c>
      <c r="W141" s="111">
        <f t="shared" ref="W141:Y141" si="43">IF(W122=0,"",W122/W103)</f>
        <v>3.8123477352461395</v>
      </c>
      <c r="X141" s="111">
        <f t="shared" si="43"/>
        <v>3.8275951023187842</v>
      </c>
      <c r="Y141" s="111">
        <f t="shared" si="43"/>
        <v>3.8417016430174624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0.74482159056036634</v>
      </c>
      <c r="C142" s="124">
        <f t="shared" si="44"/>
        <v>0.74702199421742632</v>
      </c>
      <c r="D142" s="124">
        <f t="shared" si="44"/>
        <v>0.74904508082533139</v>
      </c>
      <c r="E142" s="124">
        <f t="shared" si="44"/>
        <v>0.75113015634204583</v>
      </c>
      <c r="F142" s="124">
        <f t="shared" si="44"/>
        <v>0.75326204043030653</v>
      </c>
      <c r="G142" s="124">
        <f t="shared" si="44"/>
        <v>0.75620689882792613</v>
      </c>
      <c r="H142" s="124">
        <f t="shared" si="44"/>
        <v>0.7586926134018257</v>
      </c>
      <c r="I142" s="124">
        <f t="shared" si="44"/>
        <v>0.76242840401516587</v>
      </c>
      <c r="J142" s="124">
        <f t="shared" si="44"/>
        <v>0.76578795342089701</v>
      </c>
      <c r="K142" s="124">
        <f t="shared" si="44"/>
        <v>0.76900768524600982</v>
      </c>
      <c r="L142" s="124">
        <f t="shared" si="44"/>
        <v>0.77275729235488155</v>
      </c>
      <c r="M142" s="124">
        <f t="shared" si="44"/>
        <v>0.77704701356513262</v>
      </c>
      <c r="N142" s="124">
        <f t="shared" si="44"/>
        <v>0.78236510142707238</v>
      </c>
      <c r="O142" s="124">
        <f t="shared" si="44"/>
        <v>0.78719248247440399</v>
      </c>
      <c r="P142" s="124">
        <f t="shared" si="44"/>
        <v>0.78793698114379485</v>
      </c>
      <c r="Q142" s="124">
        <f t="shared" si="44"/>
        <v>0.78956205874757834</v>
      </c>
      <c r="R142" s="124">
        <f t="shared" ref="R142:V142" si="45">IF(R123=0,"",R123/R104)</f>
        <v>0.79216948889067895</v>
      </c>
      <c r="S142" s="124">
        <f t="shared" si="45"/>
        <v>0.79595512514377975</v>
      </c>
      <c r="T142" s="124">
        <f t="shared" si="45"/>
        <v>0.79983413704458239</v>
      </c>
      <c r="U142" s="124">
        <f t="shared" si="45"/>
        <v>0.80371901672717971</v>
      </c>
      <c r="V142" s="124">
        <f t="shared" si="45"/>
        <v>0.80799960293996353</v>
      </c>
      <c r="W142" s="124">
        <f t="shared" ref="W142:Y142" si="46">IF(W123=0,"",W123/W104)</f>
        <v>0.81326286735436082</v>
      </c>
      <c r="X142" s="124">
        <f t="shared" si="46"/>
        <v>0.81838623044724446</v>
      </c>
      <c r="Y142" s="124">
        <f t="shared" si="46"/>
        <v>0.82410061353034259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0.75014891494479774</v>
      </c>
      <c r="C143" s="111">
        <f t="shared" si="47"/>
        <v>0.75208699178019689</v>
      </c>
      <c r="D143" s="111">
        <f t="shared" si="47"/>
        <v>0.75378870496946748</v>
      </c>
      <c r="E143" s="111">
        <f t="shared" si="47"/>
        <v>0.75550159346669621</v>
      </c>
      <c r="F143" s="111">
        <f t="shared" si="47"/>
        <v>0.75729301661323545</v>
      </c>
      <c r="G143" s="111">
        <f t="shared" si="47"/>
        <v>0.75965731563992289</v>
      </c>
      <c r="H143" s="111">
        <f t="shared" si="47"/>
        <v>0.76220915306440185</v>
      </c>
      <c r="I143" s="111">
        <f t="shared" si="47"/>
        <v>0.76554596939667507</v>
      </c>
      <c r="J143" s="111">
        <f t="shared" si="47"/>
        <v>0.76879420045621483</v>
      </c>
      <c r="K143" s="111">
        <f t="shared" si="47"/>
        <v>0.77205694806005765</v>
      </c>
      <c r="L143" s="111">
        <f t="shared" si="47"/>
        <v>0.77568647452192041</v>
      </c>
      <c r="M143" s="111">
        <f t="shared" si="47"/>
        <v>0.77998956416405352</v>
      </c>
      <c r="N143" s="111">
        <f t="shared" si="47"/>
        <v>0.78516418140901523</v>
      </c>
      <c r="O143" s="111">
        <f t="shared" si="47"/>
        <v>0.7898098218435462</v>
      </c>
      <c r="P143" s="111">
        <f t="shared" si="47"/>
        <v>0.79053569257107426</v>
      </c>
      <c r="Q143" s="111">
        <f t="shared" si="47"/>
        <v>0.79191606831899097</v>
      </c>
      <c r="R143" s="111">
        <f t="shared" ref="R143:V143" si="48">IF(R124=0,"",R124/R105)</f>
        <v>0.79418097856583536</v>
      </c>
      <c r="S143" s="111">
        <f t="shared" si="48"/>
        <v>0.79759015657195398</v>
      </c>
      <c r="T143" s="111">
        <f t="shared" si="48"/>
        <v>0.80093504774830282</v>
      </c>
      <c r="U143" s="111">
        <f t="shared" si="48"/>
        <v>0.80477177990021331</v>
      </c>
      <c r="V143" s="111">
        <f t="shared" si="48"/>
        <v>0.80900677035673207</v>
      </c>
      <c r="W143" s="111">
        <f t="shared" ref="W143:Y143" si="49">IF(W124=0,"",W124/W105)</f>
        <v>0.81404627050993383</v>
      </c>
      <c r="X143" s="111">
        <f t="shared" si="49"/>
        <v>0.81914972302522859</v>
      </c>
      <c r="Y143" s="111">
        <f t="shared" si="49"/>
        <v>0.8246871081491598</v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>
        <f t="shared" si="50"/>
        <v>0.87813518572641436</v>
      </c>
      <c r="F144" s="111">
        <f t="shared" si="50"/>
        <v>0.87745547842947202</v>
      </c>
      <c r="G144" s="111">
        <f t="shared" si="50"/>
        <v>0.88138429198397894</v>
      </c>
      <c r="H144" s="111">
        <f t="shared" si="50"/>
        <v>0.87703932066521373</v>
      </c>
      <c r="I144" s="111">
        <f t="shared" si="50"/>
        <v>0.87980702425740787</v>
      </c>
      <c r="J144" s="111">
        <f t="shared" si="50"/>
        <v>0.88263040871344745</v>
      </c>
      <c r="K144" s="111">
        <f t="shared" si="50"/>
        <v>0.88204471121697914</v>
      </c>
      <c r="L144" s="111">
        <f t="shared" si="50"/>
        <v>0.88562490693875651</v>
      </c>
      <c r="M144" s="111">
        <f t="shared" si="50"/>
        <v>0.89722106024239268</v>
      </c>
      <c r="N144" s="111">
        <f t="shared" si="50"/>
        <v>0.90067517495843175</v>
      </c>
      <c r="O144" s="111">
        <f t="shared" si="50"/>
        <v>0.90383033249393496</v>
      </c>
      <c r="P144" s="111">
        <f t="shared" si="50"/>
        <v>0.8981633419104631</v>
      </c>
      <c r="Q144" s="111">
        <f t="shared" si="50"/>
        <v>0.90412346300886193</v>
      </c>
      <c r="R144" s="111">
        <f t="shared" ref="R144:V144" si="51">IF(R125=0,"",R125/R106)</f>
        <v>0.90784618263071926</v>
      </c>
      <c r="S144" s="111">
        <f t="shared" si="51"/>
        <v>0.90638144432316425</v>
      </c>
      <c r="T144" s="111">
        <f t="shared" si="51"/>
        <v>0.90573467169296862</v>
      </c>
      <c r="U144" s="111">
        <f t="shared" si="51"/>
        <v>0.90775028650556788</v>
      </c>
      <c r="V144" s="111">
        <f t="shared" si="51"/>
        <v>0.90362986083051888</v>
      </c>
      <c r="W144" s="111">
        <f t="shared" ref="W144:Y144" si="52">IF(W125=0,"",W125/W106)</f>
        <v>0.91701186226622577</v>
      </c>
      <c r="X144" s="111">
        <f t="shared" si="52"/>
        <v>0.91499313355340406</v>
      </c>
      <c r="Y144" s="111">
        <f t="shared" si="52"/>
        <v>0.92825742601018346</v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>
        <f t="shared" si="53"/>
        <v>0.77870452213190711</v>
      </c>
      <c r="F145" s="112">
        <f t="shared" si="53"/>
        <v>0.77882398767842576</v>
      </c>
      <c r="G145" s="112">
        <f t="shared" si="53"/>
        <v>0.77934062185435327</v>
      </c>
      <c r="H145" s="112">
        <f t="shared" si="53"/>
        <v>0.77984864674079313</v>
      </c>
      <c r="I145" s="112">
        <f t="shared" si="53"/>
        <v>0.78169136302975617</v>
      </c>
      <c r="J145" s="112">
        <f t="shared" si="53"/>
        <v>0.78311317632099053</v>
      </c>
      <c r="K145" s="112">
        <f t="shared" si="53"/>
        <v>0.78481765792171532</v>
      </c>
      <c r="L145" s="112">
        <f t="shared" si="53"/>
        <v>0.78690928019711459</v>
      </c>
      <c r="M145" s="112">
        <f t="shared" si="53"/>
        <v>0.78836034618975548</v>
      </c>
      <c r="N145" s="112">
        <f t="shared" si="53"/>
        <v>0.79028107357015243</v>
      </c>
      <c r="O145" s="112">
        <f t="shared" si="53"/>
        <v>0.79203141370719699</v>
      </c>
      <c r="P145" s="112">
        <f t="shared" si="53"/>
        <v>0.79227778399884796</v>
      </c>
      <c r="Q145" s="112">
        <f t="shared" si="53"/>
        <v>0.79264703351122245</v>
      </c>
      <c r="R145" s="112">
        <f t="shared" ref="R145:V145" si="54">IF(R126=0,"",R126/R107)</f>
        <v>0.79505600808690502</v>
      </c>
      <c r="S145" s="112">
        <f t="shared" si="54"/>
        <v>0.79754525084803851</v>
      </c>
      <c r="T145" s="112">
        <f t="shared" si="54"/>
        <v>0.80013721393138493</v>
      </c>
      <c r="U145" s="112">
        <f t="shared" si="54"/>
        <v>0.80364382169910242</v>
      </c>
      <c r="V145" s="112">
        <f t="shared" si="54"/>
        <v>0.80532133214514157</v>
      </c>
      <c r="W145" s="112">
        <f t="shared" ref="W145:Y145" si="55">IF(W126=0,"",W126/W107)</f>
        <v>0.81318013705092063</v>
      </c>
      <c r="X145" s="112">
        <f t="shared" si="55"/>
        <v>0.8195046776868965</v>
      </c>
      <c r="Y145" s="112">
        <f t="shared" si="55"/>
        <v>0.82768468413271434</v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0.58825881131731028</v>
      </c>
      <c r="C147" s="112">
        <f t="shared" si="59"/>
        <v>0.59089275364294558</v>
      </c>
      <c r="D147" s="112">
        <f t="shared" si="59"/>
        <v>0.59289173440517473</v>
      </c>
      <c r="E147" s="112">
        <f t="shared" si="59"/>
        <v>0.59502316034762037</v>
      </c>
      <c r="F147" s="112">
        <f t="shared" si="59"/>
        <v>0.59789174269691814</v>
      </c>
      <c r="G147" s="112">
        <f t="shared" si="59"/>
        <v>0.60243750470931079</v>
      </c>
      <c r="H147" s="112">
        <f t="shared" si="59"/>
        <v>0.60875898489630464</v>
      </c>
      <c r="I147" s="112">
        <f t="shared" si="59"/>
        <v>0.61224350107883019</v>
      </c>
      <c r="J147" s="112">
        <f t="shared" si="59"/>
        <v>0.61326798096982649</v>
      </c>
      <c r="K147" s="112">
        <f t="shared" si="59"/>
        <v>0.61513584958959533</v>
      </c>
      <c r="L147" s="112">
        <f t="shared" si="59"/>
        <v>0.61679326964803316</v>
      </c>
      <c r="M147" s="112">
        <f t="shared" si="59"/>
        <v>0.61908440237762474</v>
      </c>
      <c r="N147" s="112">
        <f t="shared" si="59"/>
        <v>0.62348818610058376</v>
      </c>
      <c r="O147" s="112">
        <f t="shared" si="59"/>
        <v>0.63055921078499444</v>
      </c>
      <c r="P147" s="112">
        <f t="shared" si="59"/>
        <v>0.63972819671752446</v>
      </c>
      <c r="Q147" s="112">
        <f t="shared" si="59"/>
        <v>0.64796422250564467</v>
      </c>
      <c r="R147" s="112">
        <f t="shared" ref="R147:V147" si="60">IF(R128=0,"",R128/R109)</f>
        <v>0.65358174109765321</v>
      </c>
      <c r="S147" s="112">
        <f t="shared" si="60"/>
        <v>0.6586795390640825</v>
      </c>
      <c r="T147" s="112">
        <f t="shared" si="60"/>
        <v>0.66805014752864544</v>
      </c>
      <c r="U147" s="112">
        <f t="shared" si="60"/>
        <v>0.67553495684550913</v>
      </c>
      <c r="V147" s="112">
        <f t="shared" si="60"/>
        <v>0.71634450132095784</v>
      </c>
      <c r="W147" s="112">
        <f t="shared" ref="W147:Y147" si="61">IF(W128=0,"",W128/W109)</f>
        <v>0.73797216173865987</v>
      </c>
      <c r="X147" s="112">
        <f t="shared" si="61"/>
        <v>0.74859471996053628</v>
      </c>
      <c r="Y147" s="112">
        <f t="shared" si="61"/>
        <v>0.75465942238386208</v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>
        <f t="shared" si="62"/>
        <v>0.76193776019779524</v>
      </c>
      <c r="F148" s="113">
        <f t="shared" si="62"/>
        <v>0.76076983327983361</v>
      </c>
      <c r="G148" s="113">
        <f t="shared" si="62"/>
        <v>0.76737424806738164</v>
      </c>
      <c r="H148" s="113">
        <f t="shared" si="62"/>
        <v>0.76040720883335766</v>
      </c>
      <c r="I148" s="113">
        <f t="shared" si="62"/>
        <v>0.76449513801496549</v>
      </c>
      <c r="J148" s="113">
        <f t="shared" si="62"/>
        <v>0.76871916805496143</v>
      </c>
      <c r="K148" s="113">
        <f t="shared" si="62"/>
        <v>0.76751749895068977</v>
      </c>
      <c r="L148" s="113">
        <f t="shared" si="62"/>
        <v>0.77329627197422102</v>
      </c>
      <c r="M148" s="113">
        <f t="shared" si="62"/>
        <v>0.79436981500295556</v>
      </c>
      <c r="N148" s="113">
        <f t="shared" si="62"/>
        <v>0.80126220031874462</v>
      </c>
      <c r="O148" s="113">
        <f t="shared" si="62"/>
        <v>0.80880670907112839</v>
      </c>
      <c r="P148" s="113">
        <f t="shared" si="62"/>
        <v>0.80426349243451356</v>
      </c>
      <c r="Q148" s="113">
        <f t="shared" si="62"/>
        <v>0.81878109104424779</v>
      </c>
      <c r="R148" s="113">
        <f t="shared" ref="R148:V148" si="63">IF(R129=0,"",R129/R110)</f>
        <v>0.82664927053649062</v>
      </c>
      <c r="S148" s="113">
        <f t="shared" si="63"/>
        <v>0.82557549197850111</v>
      </c>
      <c r="T148" s="113">
        <f t="shared" si="63"/>
        <v>0.82930475422942285</v>
      </c>
      <c r="U148" s="113">
        <f t="shared" si="63"/>
        <v>0.83435625053434903</v>
      </c>
      <c r="V148" s="113">
        <f t="shared" si="63"/>
        <v>0.85087862158383465</v>
      </c>
      <c r="W148" s="113">
        <f t="shared" ref="W148:Y148" si="64">IF(W129=0,"",W129/W110)</f>
        <v>0.87721381054799152</v>
      </c>
      <c r="X148" s="113">
        <f t="shared" si="64"/>
        <v>0.87750502044082102</v>
      </c>
      <c r="Y148" s="113">
        <f t="shared" si="64"/>
        <v>0.89356922163911756</v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>
        <f t="shared" si="65"/>
        <v>0.60982254969743754</v>
      </c>
      <c r="F149" s="111">
        <f t="shared" si="65"/>
        <v>0.6099958896496912</v>
      </c>
      <c r="G149" s="111">
        <f t="shared" si="65"/>
        <v>0.61052204903763074</v>
      </c>
      <c r="H149" s="111">
        <f t="shared" si="65"/>
        <v>0.61192274971410843</v>
      </c>
      <c r="I149" s="111">
        <f t="shared" si="65"/>
        <v>0.61357861954164938</v>
      </c>
      <c r="J149" s="111">
        <f t="shared" si="65"/>
        <v>0.61470029492743961</v>
      </c>
      <c r="K149" s="111">
        <f t="shared" si="65"/>
        <v>0.61693820916710118</v>
      </c>
      <c r="L149" s="111">
        <f t="shared" si="65"/>
        <v>0.61929482464657259</v>
      </c>
      <c r="M149" s="111">
        <f t="shared" si="65"/>
        <v>0.62255325257328453</v>
      </c>
      <c r="N149" s="111">
        <f t="shared" si="65"/>
        <v>0.62619638533218791</v>
      </c>
      <c r="O149" s="111">
        <f t="shared" si="65"/>
        <v>0.63143697219490691</v>
      </c>
      <c r="P149" s="111">
        <f t="shared" si="65"/>
        <v>0.63993316126861877</v>
      </c>
      <c r="Q149" s="111">
        <f t="shared" si="65"/>
        <v>0.6469211671055064</v>
      </c>
      <c r="R149" s="111">
        <f t="shared" ref="R149:V149" si="66">IF(R130=0,"",R130/R111)</f>
        <v>0.65245902805709288</v>
      </c>
      <c r="S149" s="111">
        <f t="shared" si="66"/>
        <v>0.65815770774290194</v>
      </c>
      <c r="T149" s="111">
        <f t="shared" si="66"/>
        <v>0.66934258973672212</v>
      </c>
      <c r="U149" s="111">
        <f t="shared" si="66"/>
        <v>0.67692411895850135</v>
      </c>
      <c r="V149" s="111">
        <f t="shared" si="66"/>
        <v>0.71569078633633554</v>
      </c>
      <c r="W149" s="111">
        <f t="shared" ref="W149:Y149" si="67">IF(W130=0,"",W130/W111)</f>
        <v>0.73765415966755354</v>
      </c>
      <c r="X149" s="111">
        <f t="shared" si="67"/>
        <v>0.75147470184766718</v>
      </c>
      <c r="Y149" s="111">
        <f t="shared" si="67"/>
        <v>0.75704227701601767</v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0.71218042879026777</v>
      </c>
      <c r="C151" s="124">
        <f t="shared" si="71"/>
        <v>0.71294309169612935</v>
      </c>
      <c r="D151" s="124">
        <f t="shared" si="71"/>
        <v>0.71713745239870097</v>
      </c>
      <c r="E151" s="124">
        <f t="shared" si="71"/>
        <v>0.72129976959826525</v>
      </c>
      <c r="F151" s="124">
        <f t="shared" si="71"/>
        <v>0.72297196437393818</v>
      </c>
      <c r="G151" s="124">
        <f t="shared" si="71"/>
        <v>0.73099243013770476</v>
      </c>
      <c r="H151" s="124">
        <f t="shared" si="71"/>
        <v>0.73499857210985142</v>
      </c>
      <c r="I151" s="124">
        <f t="shared" si="71"/>
        <v>0.73811002108431711</v>
      </c>
      <c r="J151" s="124">
        <f t="shared" si="71"/>
        <v>0.7414752775595308</v>
      </c>
      <c r="K151" s="124">
        <f t="shared" si="71"/>
        <v>0.74631321342207979</v>
      </c>
      <c r="L151" s="124">
        <f t="shared" si="71"/>
        <v>0.74492893083890421</v>
      </c>
      <c r="M151" s="124">
        <f t="shared" si="71"/>
        <v>0.74330989492915056</v>
      </c>
      <c r="N151" s="124">
        <f t="shared" si="71"/>
        <v>0.74377429485141833</v>
      </c>
      <c r="O151" s="124">
        <f t="shared" si="71"/>
        <v>0.74865779091629703</v>
      </c>
      <c r="P151" s="124">
        <f t="shared" si="71"/>
        <v>0.74461658834762501</v>
      </c>
      <c r="Q151" s="124">
        <f t="shared" si="71"/>
        <v>0.75190097509864451</v>
      </c>
      <c r="R151" s="124">
        <f t="shared" ref="R151:V151" si="72">IF(R132=0,"",R132/R113)</f>
        <v>0.76123348264558166</v>
      </c>
      <c r="S151" s="124">
        <f t="shared" si="72"/>
        <v>0.76940239991731552</v>
      </c>
      <c r="T151" s="124">
        <f t="shared" si="72"/>
        <v>0.77728137328849023</v>
      </c>
      <c r="U151" s="124">
        <f t="shared" si="72"/>
        <v>0.79132138631298454</v>
      </c>
      <c r="V151" s="124">
        <f t="shared" si="72"/>
        <v>0.80466983143592186</v>
      </c>
      <c r="W151" s="124">
        <f t="shared" ref="W151:Y151" si="73">IF(W132=0,"",W132/W113)</f>
        <v>0.82224254160973431</v>
      </c>
      <c r="X151" s="124">
        <f t="shared" si="73"/>
        <v>0.83317196371252378</v>
      </c>
      <c r="Y151" s="124">
        <f t="shared" si="73"/>
        <v>0.84376091085588167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0.56373029697869081</v>
      </c>
      <c r="C152" s="111">
        <f t="shared" si="74"/>
        <v>0.56466679146455401</v>
      </c>
      <c r="D152" s="111">
        <f t="shared" si="74"/>
        <v>0.56518615684953377</v>
      </c>
      <c r="E152" s="111">
        <f t="shared" si="74"/>
        <v>0.5658227968346915</v>
      </c>
      <c r="F152" s="111">
        <f t="shared" si="74"/>
        <v>0.56677363363868893</v>
      </c>
      <c r="G152" s="111">
        <f t="shared" si="74"/>
        <v>0.56789098748721456</v>
      </c>
      <c r="H152" s="111">
        <f t="shared" si="74"/>
        <v>0.57018373287090374</v>
      </c>
      <c r="I152" s="111">
        <f t="shared" si="74"/>
        <v>0.5714056342772782</v>
      </c>
      <c r="J152" s="111">
        <f t="shared" si="74"/>
        <v>0.57181929390781427</v>
      </c>
      <c r="K152" s="111">
        <f t="shared" si="74"/>
        <v>0.57284170595501449</v>
      </c>
      <c r="L152" s="111">
        <f t="shared" si="74"/>
        <v>0.57352054995797708</v>
      </c>
      <c r="M152" s="111">
        <f t="shared" si="74"/>
        <v>0.57445107874841139</v>
      </c>
      <c r="N152" s="111">
        <f t="shared" si="74"/>
        <v>0.57515981814484263</v>
      </c>
      <c r="O152" s="111">
        <f t="shared" si="74"/>
        <v>0.57549988968999044</v>
      </c>
      <c r="P152" s="111">
        <f t="shared" si="74"/>
        <v>0.57569148580163743</v>
      </c>
      <c r="Q152" s="111">
        <f t="shared" si="74"/>
        <v>0.57583123270555103</v>
      </c>
      <c r="R152" s="111">
        <f t="shared" ref="R152:V152" si="75">IF(R133=0,"",R133/R114)</f>
        <v>0.57595396666102283</v>
      </c>
      <c r="S152" s="111">
        <f t="shared" si="75"/>
        <v>0.57739451942405795</v>
      </c>
      <c r="T152" s="111">
        <f t="shared" si="75"/>
        <v>0.58086878300677858</v>
      </c>
      <c r="U152" s="111">
        <f t="shared" si="75"/>
        <v>0.58662799239305341</v>
      </c>
      <c r="V152" s="111">
        <f t="shared" si="75"/>
        <v>0.59300384030402675</v>
      </c>
      <c r="W152" s="111">
        <f t="shared" ref="W152:Y152" si="76">IF(W133=0,"",W133/W114)</f>
        <v>0.59630390595111582</v>
      </c>
      <c r="X152" s="111">
        <f t="shared" si="76"/>
        <v>0.59845539617852672</v>
      </c>
      <c r="Y152" s="111">
        <f t="shared" si="76"/>
        <v>0.59956602900849187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0.72790410791098592</v>
      </c>
      <c r="C153" s="45">
        <f t="shared" si="77"/>
        <v>0.72986892323175434</v>
      </c>
      <c r="D153" s="45">
        <f t="shared" si="77"/>
        <v>0.73192472222015237</v>
      </c>
      <c r="E153" s="45">
        <f t="shared" si="77"/>
        <v>0.73417223269348075</v>
      </c>
      <c r="F153" s="45">
        <f t="shared" si="77"/>
        <v>0.73667890993148011</v>
      </c>
      <c r="G153" s="45">
        <f t="shared" si="77"/>
        <v>0.73971514843305619</v>
      </c>
      <c r="H153" s="45">
        <f t="shared" si="77"/>
        <v>0.74314539137448832</v>
      </c>
      <c r="I153" s="45">
        <f t="shared" si="77"/>
        <v>0.74511558392054278</v>
      </c>
      <c r="J153" s="45">
        <f t="shared" si="77"/>
        <v>0.74614825142447061</v>
      </c>
      <c r="K153" s="45">
        <f t="shared" si="77"/>
        <v>0.74759008240211988</v>
      </c>
      <c r="L153" s="45">
        <f t="shared" si="77"/>
        <v>0.74912163428787293</v>
      </c>
      <c r="M153" s="45">
        <f t="shared" si="77"/>
        <v>0.75096998854106278</v>
      </c>
      <c r="N153" s="45">
        <f t="shared" si="77"/>
        <v>0.7534746915248306</v>
      </c>
      <c r="O153" s="45">
        <f t="shared" si="77"/>
        <v>0.75670297528650388</v>
      </c>
      <c r="P153" s="45">
        <f t="shared" si="77"/>
        <v>0.75924005876197698</v>
      </c>
      <c r="Q153" s="45">
        <f t="shared" si="77"/>
        <v>0.7633905939539406</v>
      </c>
      <c r="R153" s="45">
        <f t="shared" ref="R153:V153" si="78">IF(R134=0,"",R134/R115)</f>
        <v>0.76936077574340711</v>
      </c>
      <c r="S153" s="45">
        <f t="shared" si="78"/>
        <v>0.77775587028167414</v>
      </c>
      <c r="T153" s="45">
        <f t="shared" si="78"/>
        <v>0.78805645614396158</v>
      </c>
      <c r="U153" s="45">
        <f t="shared" si="78"/>
        <v>0.80092719555253444</v>
      </c>
      <c r="V153" s="45">
        <f t="shared" si="78"/>
        <v>0.8150865493716134</v>
      </c>
      <c r="W153" s="45">
        <f t="shared" ref="W153:Y153" si="79">IF(W134=0,"",W134/W115)</f>
        <v>0.82869285121874503</v>
      </c>
      <c r="X153" s="45">
        <f t="shared" si="79"/>
        <v>0.83924884210540773</v>
      </c>
      <c r="Y153" s="45">
        <f t="shared" si="79"/>
        <v>0.85057037703359539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20.444040573801303</v>
      </c>
      <c r="C155" s="117">
        <f t="shared" si="80"/>
        <v>22.041874658344756</v>
      </c>
      <c r="D155" s="117">
        <f t="shared" si="80"/>
        <v>18.514436150670178</v>
      </c>
      <c r="E155" s="117">
        <f t="shared" si="80"/>
        <v>16.002549602999704</v>
      </c>
      <c r="F155" s="117">
        <f t="shared" si="80"/>
        <v>16.287972742396413</v>
      </c>
      <c r="G155" s="117">
        <f t="shared" si="80"/>
        <v>10.119271988769457</v>
      </c>
      <c r="H155" s="117">
        <f t="shared" si="80"/>
        <v>9.8906510707442816</v>
      </c>
      <c r="I155" s="117">
        <f t="shared" si="80"/>
        <v>7.74629331000782</v>
      </c>
      <c r="J155" s="117">
        <f t="shared" si="80"/>
        <v>5.3099418079039458</v>
      </c>
      <c r="K155" s="117">
        <f t="shared" si="80"/>
        <v>1.4826830165305125</v>
      </c>
      <c r="L155" s="117">
        <f t="shared" si="80"/>
        <v>4.9819990611642631</v>
      </c>
      <c r="M155" s="117">
        <f t="shared" si="80"/>
        <v>8.0001408104083787</v>
      </c>
      <c r="N155" s="117">
        <f t="shared" si="80"/>
        <v>10.655046446365585</v>
      </c>
      <c r="O155" s="117">
        <f t="shared" si="80"/>
        <v>8.5231810703572801</v>
      </c>
      <c r="P155" s="117">
        <f t="shared" si="80"/>
        <v>13.046958471173051</v>
      </c>
      <c r="Q155" s="117">
        <f t="shared" si="80"/>
        <v>10.338629986055016</v>
      </c>
      <c r="R155" s="117">
        <f t="shared" ref="R155:V155" si="81">R156+R159+R161+R170</f>
        <v>6.857553630913821</v>
      </c>
      <c r="S155" s="117">
        <f t="shared" si="81"/>
        <v>6.6232273179330852</v>
      </c>
      <c r="T155" s="117">
        <f t="shared" si="81"/>
        <v>7.6182529122647864</v>
      </c>
      <c r="U155" s="117">
        <f t="shared" si="81"/>
        <v>6.128884949085438</v>
      </c>
      <c r="V155" s="117">
        <f t="shared" si="81"/>
        <v>6.5751897416027116</v>
      </c>
      <c r="W155" s="117">
        <f t="shared" ref="W155:Y155" si="82">W156+W159+W161+W170</f>
        <v>4.4113096590081842</v>
      </c>
      <c r="X155" s="117">
        <f t="shared" si="82"/>
        <v>3.2082821724409376</v>
      </c>
      <c r="Y155" s="117">
        <f t="shared" si="82"/>
        <v>3.2569868704619704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20.444040573801303</v>
      </c>
      <c r="C170" s="122">
        <v>22.041874658344756</v>
      </c>
      <c r="D170" s="122">
        <v>18.514436150670178</v>
      </c>
      <c r="E170" s="122">
        <v>16.002549602999704</v>
      </c>
      <c r="F170" s="122">
        <v>16.287972742396413</v>
      </c>
      <c r="G170" s="122">
        <v>10.119271988769457</v>
      </c>
      <c r="H170" s="122">
        <v>9.8906510707442816</v>
      </c>
      <c r="I170" s="122">
        <v>7.74629331000782</v>
      </c>
      <c r="J170" s="122">
        <v>5.3099418079039458</v>
      </c>
      <c r="K170" s="122">
        <v>1.4826830165305125</v>
      </c>
      <c r="L170" s="122">
        <v>4.9819990611642631</v>
      </c>
      <c r="M170" s="122">
        <v>8.0001408104083787</v>
      </c>
      <c r="N170" s="122">
        <v>10.655046446365585</v>
      </c>
      <c r="O170" s="122">
        <v>8.5231810703572801</v>
      </c>
      <c r="P170" s="122">
        <v>13.046958471173051</v>
      </c>
      <c r="Q170" s="122">
        <v>10.338629986055016</v>
      </c>
      <c r="R170" s="122">
        <v>6.857553630913821</v>
      </c>
      <c r="S170" s="122">
        <v>6.6232273179330852</v>
      </c>
      <c r="T170" s="122">
        <v>7.6182529122647864</v>
      </c>
      <c r="U170" s="122">
        <v>6.128884949085438</v>
      </c>
      <c r="V170" s="122">
        <v>6.5751897416027116</v>
      </c>
      <c r="W170" s="122">
        <v>4.4113096590081842</v>
      </c>
      <c r="X170" s="122">
        <v>3.2082821724409376</v>
      </c>
      <c r="Y170" s="122">
        <v>3.2569868704619704</v>
      </c>
      <c r="DA170" s="130" t="s">
        <v>2206</v>
      </c>
    </row>
    <row r="171" spans="1:105" ht="12" customHeight="1" x14ac:dyDescent="0.25">
      <c r="A171" s="97" t="s">
        <v>50</v>
      </c>
      <c r="B171" s="98">
        <v>20.444040573801303</v>
      </c>
      <c r="C171" s="98">
        <v>22.041874658344756</v>
      </c>
      <c r="D171" s="98">
        <v>18.514436150670178</v>
      </c>
      <c r="E171" s="98">
        <v>16.002549602999704</v>
      </c>
      <c r="F171" s="98">
        <v>16.287972742396413</v>
      </c>
      <c r="G171" s="98">
        <v>10.119271988769457</v>
      </c>
      <c r="H171" s="98">
        <v>9.8906510707442816</v>
      </c>
      <c r="I171" s="98">
        <v>7.74629331000782</v>
      </c>
      <c r="J171" s="98">
        <v>5.3099418079039458</v>
      </c>
      <c r="K171" s="98">
        <v>1.4826830165305125</v>
      </c>
      <c r="L171" s="98">
        <v>4.9819990611642631</v>
      </c>
      <c r="M171" s="98">
        <v>8.0001408104083787</v>
      </c>
      <c r="N171" s="98">
        <v>10.655046446365585</v>
      </c>
      <c r="O171" s="98">
        <v>8.5231810703572801</v>
      </c>
      <c r="P171" s="98">
        <v>13.046958471173051</v>
      </c>
      <c r="Q171" s="98">
        <v>10.338629986055016</v>
      </c>
      <c r="R171" s="98">
        <v>6.857553630913821</v>
      </c>
      <c r="S171" s="98">
        <v>6.6232273179330852</v>
      </c>
      <c r="T171" s="98">
        <v>7.6182529122647864</v>
      </c>
      <c r="U171" s="98">
        <v>6.128884949085438</v>
      </c>
      <c r="V171" s="98">
        <v>6.5751897416027116</v>
      </c>
      <c r="W171" s="98">
        <v>4.4113096590081842</v>
      </c>
      <c r="X171" s="98">
        <v>3.2082821724409376</v>
      </c>
      <c r="Y171" s="98">
        <v>3.2569868704619704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13212.969606268418</v>
      </c>
      <c r="C174" s="117">
        <f t="shared" si="87"/>
        <v>14505.533751254034</v>
      </c>
      <c r="D174" s="117">
        <f t="shared" si="87"/>
        <v>14076.644984789951</v>
      </c>
      <c r="E174" s="117">
        <f t="shared" si="87"/>
        <v>14234.115143146351</v>
      </c>
      <c r="F174" s="117">
        <f t="shared" si="87"/>
        <v>13780.908858448414</v>
      </c>
      <c r="G174" s="117">
        <f t="shared" si="87"/>
        <v>13736.574682045044</v>
      </c>
      <c r="H174" s="117">
        <f t="shared" si="87"/>
        <v>13372.346809971292</v>
      </c>
      <c r="I174" s="117">
        <f t="shared" si="87"/>
        <v>13424.548797801754</v>
      </c>
      <c r="J174" s="117">
        <f t="shared" si="87"/>
        <v>13625.755799814246</v>
      </c>
      <c r="K174" s="117">
        <f t="shared" si="87"/>
        <v>13586.110837556003</v>
      </c>
      <c r="L174" s="117">
        <f t="shared" si="87"/>
        <v>15373.699892076476</v>
      </c>
      <c r="M174" s="117">
        <f t="shared" si="87"/>
        <v>14027.405610825721</v>
      </c>
      <c r="N174" s="117">
        <f t="shared" si="87"/>
        <v>14909.105142554883</v>
      </c>
      <c r="O174" s="117">
        <f t="shared" si="87"/>
        <v>15423.681635508086</v>
      </c>
      <c r="P174" s="117">
        <f t="shared" si="87"/>
        <v>13417.870854623672</v>
      </c>
      <c r="Q174" s="117">
        <f t="shared" si="87"/>
        <v>13964.516757385934</v>
      </c>
      <c r="R174" s="117">
        <f t="shared" ref="R174:V174" si="88">R175+R178+R180+R189</f>
        <v>14846.229664921859</v>
      </c>
      <c r="S174" s="117">
        <f t="shared" si="88"/>
        <v>15306.916690396572</v>
      </c>
      <c r="T174" s="117">
        <f t="shared" si="88"/>
        <v>14769.295081699454</v>
      </c>
      <c r="U174" s="117">
        <f t="shared" si="88"/>
        <v>14663.756290079698</v>
      </c>
      <c r="V174" s="117">
        <f t="shared" si="88"/>
        <v>15067.216247221961</v>
      </c>
      <c r="W174" s="117">
        <f t="shared" ref="W174:Y174" si="89">W175+W178+W180+W189</f>
        <v>17087.725483413964</v>
      </c>
      <c r="X174" s="117">
        <f t="shared" si="89"/>
        <v>15346.591082923698</v>
      </c>
      <c r="Y174" s="117">
        <f t="shared" si="89"/>
        <v>13377.490515868727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10805.154493268463</v>
      </c>
      <c r="C175" s="122">
        <f t="shared" si="90"/>
        <v>12030.988499613879</v>
      </c>
      <c r="D175" s="122">
        <f t="shared" si="90"/>
        <v>11609.2515693232</v>
      </c>
      <c r="E175" s="122">
        <f t="shared" si="90"/>
        <v>11717.469316100316</v>
      </c>
      <c r="F175" s="122">
        <f t="shared" si="90"/>
        <v>11334.428994050148</v>
      </c>
      <c r="G175" s="122">
        <f t="shared" si="90"/>
        <v>11173.887661244826</v>
      </c>
      <c r="H175" s="122">
        <f t="shared" si="90"/>
        <v>10860.28138029508</v>
      </c>
      <c r="I175" s="122">
        <f t="shared" si="90"/>
        <v>10942.672957410125</v>
      </c>
      <c r="J175" s="122">
        <f t="shared" si="90"/>
        <v>11142.172011147191</v>
      </c>
      <c r="K175" s="122">
        <f t="shared" si="90"/>
        <v>11175.450947286514</v>
      </c>
      <c r="L175" s="122">
        <f t="shared" si="90"/>
        <v>12870.664567261285</v>
      </c>
      <c r="M175" s="122">
        <f t="shared" si="90"/>
        <v>11788.574077238933</v>
      </c>
      <c r="N175" s="122">
        <f t="shared" si="90"/>
        <v>12592.203003917723</v>
      </c>
      <c r="O175" s="122">
        <f t="shared" si="90"/>
        <v>13109.272036757946</v>
      </c>
      <c r="P175" s="122">
        <f t="shared" si="90"/>
        <v>11258.904192415377</v>
      </c>
      <c r="Q175" s="122">
        <f t="shared" si="90"/>
        <v>11721.849827352722</v>
      </c>
      <c r="R175" s="122">
        <f t="shared" ref="R175:V175" si="91">SUM(R176:R177)</f>
        <v>12512.334979111853</v>
      </c>
      <c r="S175" s="122">
        <f t="shared" si="91"/>
        <v>12860.064948293602</v>
      </c>
      <c r="T175" s="122">
        <f t="shared" si="91"/>
        <v>12395.513297076101</v>
      </c>
      <c r="U175" s="122">
        <f t="shared" si="91"/>
        <v>12348.364833919533</v>
      </c>
      <c r="V175" s="122">
        <f t="shared" si="91"/>
        <v>12661.060276886765</v>
      </c>
      <c r="W175" s="122">
        <f t="shared" ref="W175:Y175" si="92">SUM(W176:W177)</f>
        <v>14581.762467316861</v>
      </c>
      <c r="X175" s="122">
        <f t="shared" si="92"/>
        <v>13202.714570297021</v>
      </c>
      <c r="Y175" s="122">
        <f t="shared" si="92"/>
        <v>11438.826249220781</v>
      </c>
      <c r="DA175" s="130" t="s">
        <v>2360</v>
      </c>
    </row>
    <row r="176" spans="1:105" ht="12" customHeight="1" x14ac:dyDescent="0.25">
      <c r="A176" s="97" t="s">
        <v>198</v>
      </c>
      <c r="B176" s="98">
        <v>10772.402362597877</v>
      </c>
      <c r="C176" s="98">
        <v>11994.835256479846</v>
      </c>
      <c r="D176" s="98">
        <v>11575.45323569362</v>
      </c>
      <c r="E176" s="98">
        <v>11683.643791452838</v>
      </c>
      <c r="F176" s="98">
        <v>11302.359662938212</v>
      </c>
      <c r="G176" s="98">
        <v>11142.784278107425</v>
      </c>
      <c r="H176" s="98">
        <v>10830.171310391637</v>
      </c>
      <c r="I176" s="98">
        <v>10913.48651427072</v>
      </c>
      <c r="J176" s="98">
        <v>11112.708941752837</v>
      </c>
      <c r="K176" s="98">
        <v>11146.001573392647</v>
      </c>
      <c r="L176" s="98">
        <v>12836.030385577938</v>
      </c>
      <c r="M176" s="98">
        <v>11758.489976768509</v>
      </c>
      <c r="N176" s="98">
        <v>12559.614385274166</v>
      </c>
      <c r="O176" s="98">
        <v>13075.239324896347</v>
      </c>
      <c r="P176" s="98">
        <v>11230.91568302427</v>
      </c>
      <c r="Q176" s="98">
        <v>11692.346842110264</v>
      </c>
      <c r="R176" s="98">
        <v>12480.551788128223</v>
      </c>
      <c r="S176" s="98">
        <v>12827.220251838942</v>
      </c>
      <c r="T176" s="98">
        <v>12364.059303137152</v>
      </c>
      <c r="U176" s="98">
        <v>12316.777184192448</v>
      </c>
      <c r="V176" s="98">
        <v>12628.420570790993</v>
      </c>
      <c r="W176" s="98">
        <v>14544.241103270655</v>
      </c>
      <c r="X176" s="98">
        <v>13169.11468611025</v>
      </c>
      <c r="Y176" s="98">
        <v>11409.98625723531</v>
      </c>
      <c r="DA176" s="63" t="s">
        <v>2361</v>
      </c>
    </row>
    <row r="177" spans="1:105" ht="12" customHeight="1" x14ac:dyDescent="0.25">
      <c r="A177" s="97" t="s">
        <v>53</v>
      </c>
      <c r="B177" s="98">
        <v>32.752130670585004</v>
      </c>
      <c r="C177" s="98">
        <v>36.153243134032522</v>
      </c>
      <c r="D177" s="98">
        <v>33.798333629580654</v>
      </c>
      <c r="E177" s="98">
        <v>33.825524647478815</v>
      </c>
      <c r="F177" s="98">
        <v>32.069331111934929</v>
      </c>
      <c r="G177" s="98">
        <v>31.103383137400677</v>
      </c>
      <c r="H177" s="98">
        <v>30.110069903443112</v>
      </c>
      <c r="I177" s="98">
        <v>29.186443139405068</v>
      </c>
      <c r="J177" s="98">
        <v>29.463069394355173</v>
      </c>
      <c r="K177" s="98">
        <v>29.449373893867318</v>
      </c>
      <c r="L177" s="98">
        <v>34.634181683345588</v>
      </c>
      <c r="M177" s="98">
        <v>30.084100470424048</v>
      </c>
      <c r="N177" s="98">
        <v>32.588618643556195</v>
      </c>
      <c r="O177" s="98">
        <v>34.032711861598344</v>
      </c>
      <c r="P177" s="98">
        <v>27.988509391107371</v>
      </c>
      <c r="Q177" s="98">
        <v>29.50298524245807</v>
      </c>
      <c r="R177" s="98">
        <v>31.783190983630416</v>
      </c>
      <c r="S177" s="98">
        <v>32.84469645466087</v>
      </c>
      <c r="T177" s="98">
        <v>31.453993938949463</v>
      </c>
      <c r="U177" s="98">
        <v>31.58764972708553</v>
      </c>
      <c r="V177" s="98">
        <v>32.639706095771785</v>
      </c>
      <c r="W177" s="98">
        <v>37.521364046206557</v>
      </c>
      <c r="X177" s="98">
        <v>33.599884186771511</v>
      </c>
      <c r="Y177" s="98">
        <v>28.83999198547049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1.9993180481351953</v>
      </c>
      <c r="C178" s="122">
        <f t="shared" si="93"/>
        <v>1.7266245598600007</v>
      </c>
      <c r="D178" s="122">
        <f t="shared" si="93"/>
        <v>1.6540813787104687</v>
      </c>
      <c r="E178" s="122">
        <f t="shared" si="93"/>
        <v>2.0664217413997892</v>
      </c>
      <c r="F178" s="122">
        <f t="shared" si="93"/>
        <v>1.6221470184207964</v>
      </c>
      <c r="G178" s="122">
        <f t="shared" si="93"/>
        <v>1.6444375810666032</v>
      </c>
      <c r="H178" s="122">
        <f t="shared" si="93"/>
        <v>1.85784133701223</v>
      </c>
      <c r="I178" s="122">
        <f t="shared" si="93"/>
        <v>1.8402757234588369</v>
      </c>
      <c r="J178" s="122">
        <f t="shared" si="93"/>
        <v>1.92051468857528</v>
      </c>
      <c r="K178" s="122">
        <f t="shared" si="93"/>
        <v>2.2111917383142266</v>
      </c>
      <c r="L178" s="122">
        <f t="shared" si="93"/>
        <v>2.8265035942667835</v>
      </c>
      <c r="M178" s="122">
        <f t="shared" si="93"/>
        <v>3.0758505184716078</v>
      </c>
      <c r="N178" s="122">
        <f t="shared" si="93"/>
        <v>3.6929201651261301</v>
      </c>
      <c r="O178" s="122">
        <f t="shared" si="93"/>
        <v>5.1142719229943356</v>
      </c>
      <c r="P178" s="122">
        <f t="shared" si="93"/>
        <v>4.6145231208599524</v>
      </c>
      <c r="Q178" s="122">
        <f t="shared" si="93"/>
        <v>8.8958590488914808</v>
      </c>
      <c r="R178" s="122">
        <f t="shared" si="93"/>
        <v>8.0834017608496129</v>
      </c>
      <c r="S178" s="122">
        <f t="shared" si="93"/>
        <v>7.5359331925205382</v>
      </c>
      <c r="T178" s="122">
        <f t="shared" si="93"/>
        <v>9.2756233168768158</v>
      </c>
      <c r="U178" s="122">
        <f t="shared" si="93"/>
        <v>9.6701723352364048</v>
      </c>
      <c r="V178" s="122">
        <f t="shared" si="93"/>
        <v>8.915563120736703</v>
      </c>
      <c r="W178" s="122">
        <f t="shared" si="93"/>
        <v>10.467197669011046</v>
      </c>
      <c r="X178" s="122">
        <f t="shared" si="93"/>
        <v>12.869291788692564</v>
      </c>
      <c r="Y178" s="122">
        <f t="shared" si="93"/>
        <v>12.580650881969621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1.9993180481351953</v>
      </c>
      <c r="C179" s="98">
        <f>RES_hhdet_fech!C129</f>
        <v>1.7266245598600007</v>
      </c>
      <c r="D179" s="98">
        <f>RES_hhdet_fech!D129</f>
        <v>1.6540813787104687</v>
      </c>
      <c r="E179" s="98">
        <f>RES_hhdet_fech!E129</f>
        <v>2.0664217413997892</v>
      </c>
      <c r="F179" s="98">
        <f>RES_hhdet_fech!F129</f>
        <v>1.6221470184207964</v>
      </c>
      <c r="G179" s="98">
        <f>RES_hhdet_fech!G129</f>
        <v>1.6444375810666032</v>
      </c>
      <c r="H179" s="98">
        <f>RES_hhdet_fech!H129</f>
        <v>1.85784133701223</v>
      </c>
      <c r="I179" s="98">
        <f>RES_hhdet_fech!I129</f>
        <v>1.8402757234588369</v>
      </c>
      <c r="J179" s="98">
        <f>RES_hhdet_fech!J129</f>
        <v>1.92051468857528</v>
      </c>
      <c r="K179" s="98">
        <f>RES_hhdet_fech!K129</f>
        <v>2.2111917383142266</v>
      </c>
      <c r="L179" s="98">
        <f>RES_hhdet_fech!L129</f>
        <v>2.8265035942667835</v>
      </c>
      <c r="M179" s="98">
        <f>RES_hhdet_fech!M129</f>
        <v>3.0758505184716078</v>
      </c>
      <c r="N179" s="98">
        <f>RES_hhdet_fech!N129</f>
        <v>3.6929201651261301</v>
      </c>
      <c r="O179" s="98">
        <f>RES_hhdet_fech!O129</f>
        <v>5.1142719229943356</v>
      </c>
      <c r="P179" s="98">
        <f>RES_hhdet_fech!P129</f>
        <v>4.6145231208599524</v>
      </c>
      <c r="Q179" s="98">
        <f>RES_hhdet_fech!Q129</f>
        <v>8.8958590488914808</v>
      </c>
      <c r="R179" s="98">
        <f>RES_hhdet_fech!R129</f>
        <v>8.0834017608496129</v>
      </c>
      <c r="S179" s="98">
        <f>RES_hhdet_fech!S129</f>
        <v>7.5359331925205382</v>
      </c>
      <c r="T179" s="98">
        <f>RES_hhdet_fech!T129</f>
        <v>9.2756233168768158</v>
      </c>
      <c r="U179" s="98">
        <f>RES_hhdet_fech!U129</f>
        <v>9.6701723352364048</v>
      </c>
      <c r="V179" s="98">
        <f>RES_hhdet_fech!V129</f>
        <v>8.915563120736703</v>
      </c>
      <c r="W179" s="98">
        <f>RES_hhdet_fech!W129</f>
        <v>10.467197669011046</v>
      </c>
      <c r="X179" s="98">
        <f>RES_hhdet_fech!X129</f>
        <v>12.869291788692564</v>
      </c>
      <c r="Y179" s="98">
        <f>RES_hhdet_fech!Y129</f>
        <v>12.580650881969621</v>
      </c>
      <c r="DA179" s="63" t="s">
        <v>2364</v>
      </c>
    </row>
    <row r="180" spans="1:105" ht="12" customHeight="1" x14ac:dyDescent="0.25">
      <c r="A180" s="121" t="s">
        <v>55</v>
      </c>
      <c r="B180" s="122">
        <v>1586.3139825698224</v>
      </c>
      <c r="C180" s="122">
        <v>1648.6692055709746</v>
      </c>
      <c r="D180" s="122">
        <v>1653.1890154793614</v>
      </c>
      <c r="E180" s="122">
        <v>1680.6796639483878</v>
      </c>
      <c r="F180" s="122">
        <v>1616.3859194528793</v>
      </c>
      <c r="G180" s="122">
        <v>1731.6949213151204</v>
      </c>
      <c r="H180" s="122">
        <v>1623.4575562331365</v>
      </c>
      <c r="I180" s="122">
        <v>1677.5632537154122</v>
      </c>
      <c r="J180" s="122">
        <v>1648.7347660531336</v>
      </c>
      <c r="K180" s="122">
        <v>1536.5360078230456</v>
      </c>
      <c r="L180" s="122">
        <v>1581.7381139139402</v>
      </c>
      <c r="M180" s="122">
        <v>1409.9049996297897</v>
      </c>
      <c r="N180" s="122">
        <v>1428.6507662919587</v>
      </c>
      <c r="O180" s="122">
        <v>1428.4893280108172</v>
      </c>
      <c r="P180" s="122">
        <v>1379.1338914134301</v>
      </c>
      <c r="Q180" s="122">
        <v>1411.7248388442169</v>
      </c>
      <c r="R180" s="122">
        <v>1509.7577028430837</v>
      </c>
      <c r="S180" s="122">
        <v>1625.3404237664786</v>
      </c>
      <c r="T180" s="122">
        <v>1590.4131516898588</v>
      </c>
      <c r="U180" s="122">
        <v>1566.7836323391896</v>
      </c>
      <c r="V180" s="122">
        <v>1623.6581062561111</v>
      </c>
      <c r="W180" s="122">
        <v>1605.9325711112822</v>
      </c>
      <c r="X180" s="122">
        <v>1400.2301447674311</v>
      </c>
      <c r="Y180" s="122">
        <v>1217.7614403918235</v>
      </c>
      <c r="DA180" s="130" t="s">
        <v>2365</v>
      </c>
    </row>
    <row r="181" spans="1:105" ht="12" customHeight="1" x14ac:dyDescent="0.25">
      <c r="A181" s="97" t="s">
        <v>128</v>
      </c>
      <c r="B181" s="98">
        <v>1574.3456271393293</v>
      </c>
      <c r="C181" s="98">
        <v>1638.1354544923663</v>
      </c>
      <c r="D181" s="98">
        <v>1643.4310149120709</v>
      </c>
      <c r="E181" s="98">
        <v>1671.0960298462041</v>
      </c>
      <c r="F181" s="98">
        <v>1607.1779215769782</v>
      </c>
      <c r="G181" s="98">
        <v>1725.0911997291487</v>
      </c>
      <c r="H181" s="98">
        <v>1614.1767784286626</v>
      </c>
      <c r="I181" s="98">
        <v>1671.2177930356349</v>
      </c>
      <c r="J181" s="98">
        <v>1643.2797837590808</v>
      </c>
      <c r="K181" s="98">
        <v>1530.139427182603</v>
      </c>
      <c r="L181" s="98">
        <v>1575.8991435958051</v>
      </c>
      <c r="M181" s="98">
        <v>1403.9861923672238</v>
      </c>
      <c r="N181" s="98">
        <v>1423.8693227542819</v>
      </c>
      <c r="O181" s="98">
        <v>1424.6524700421696</v>
      </c>
      <c r="P181" s="98">
        <v>1373.9476161545851</v>
      </c>
      <c r="Q181" s="98">
        <v>1407.0818843022732</v>
      </c>
      <c r="R181" s="98">
        <v>1506.3676081964024</v>
      </c>
      <c r="S181" s="98">
        <v>1622.5876801065372</v>
      </c>
      <c r="T181" s="98">
        <v>1588.3240155199076</v>
      </c>
      <c r="U181" s="98">
        <v>1564.7314429000617</v>
      </c>
      <c r="V181" s="98">
        <v>1621.2782064640296</v>
      </c>
      <c r="W181" s="98">
        <v>1605.8828429099242</v>
      </c>
      <c r="X181" s="98">
        <v>1398.6185490090209</v>
      </c>
      <c r="Y181" s="98">
        <v>1217.0730105607629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1436.2239399670743</v>
      </c>
      <c r="F182" s="98">
        <v>1385.7219607361471</v>
      </c>
      <c r="G182" s="98">
        <v>1485.4643472039359</v>
      </c>
      <c r="H182" s="98">
        <v>1401.5788685125563</v>
      </c>
      <c r="I182" s="98">
        <v>1452.6124793493314</v>
      </c>
      <c r="J182" s="98">
        <v>1429.6117892078844</v>
      </c>
      <c r="K182" s="98">
        <v>1337.5528346632184</v>
      </c>
      <c r="L182" s="98">
        <v>1378.2476711718796</v>
      </c>
      <c r="M182" s="98">
        <v>1219.129530106768</v>
      </c>
      <c r="N182" s="98">
        <v>1240.1560435438564</v>
      </c>
      <c r="O182" s="98">
        <v>1244.240354088244</v>
      </c>
      <c r="P182" s="98">
        <v>1208.8033675647603</v>
      </c>
      <c r="Q182" s="98">
        <v>1232.3979685305806</v>
      </c>
      <c r="R182" s="98">
        <v>1317.6135616477954</v>
      </c>
      <c r="S182" s="98">
        <v>1427.9977434783118</v>
      </c>
      <c r="T182" s="98">
        <v>1404.984104394244</v>
      </c>
      <c r="U182" s="98">
        <v>1387.82707760836</v>
      </c>
      <c r="V182" s="98">
        <v>1453.2753814681319</v>
      </c>
      <c r="W182" s="98">
        <v>1425.4124743982113</v>
      </c>
      <c r="X182" s="98">
        <v>1251.3704802096454</v>
      </c>
      <c r="Y182" s="98">
        <v>1078.7705982259756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790.91161457755504</v>
      </c>
      <c r="F183" s="101">
        <v>767.77148175223215</v>
      </c>
      <c r="G183" s="101">
        <v>798.51310538838982</v>
      </c>
      <c r="H183" s="101">
        <v>782.82094232994598</v>
      </c>
      <c r="I183" s="101">
        <v>799.75679806758387</v>
      </c>
      <c r="J183" s="101">
        <v>773.64290071442281</v>
      </c>
      <c r="K183" s="101">
        <v>733.19878086395101</v>
      </c>
      <c r="L183" s="101">
        <v>739.76570071913329</v>
      </c>
      <c r="M183" s="101">
        <v>592.04803200022207</v>
      </c>
      <c r="N183" s="101">
        <v>587.34938303453964</v>
      </c>
      <c r="O183" s="101">
        <v>575.36661321448764</v>
      </c>
      <c r="P183" s="101">
        <v>592.62074904636427</v>
      </c>
      <c r="Q183" s="101">
        <v>569.84016876373255</v>
      </c>
      <c r="R183" s="101">
        <v>592.46976888625738</v>
      </c>
      <c r="S183" s="101">
        <v>660.33070014018551</v>
      </c>
      <c r="T183" s="101">
        <v>662.66107098804866</v>
      </c>
      <c r="U183" s="101">
        <v>652.01233491618098</v>
      </c>
      <c r="V183" s="101">
        <v>719.40265621747437</v>
      </c>
      <c r="W183" s="101">
        <v>633.18923847535984</v>
      </c>
      <c r="X183" s="101">
        <v>589.35091460080162</v>
      </c>
      <c r="Y183" s="101">
        <v>449.14045551744863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645.31232538951929</v>
      </c>
      <c r="F184" s="104">
        <v>617.95047898391476</v>
      </c>
      <c r="G184" s="104">
        <v>686.95124181554604</v>
      </c>
      <c r="H184" s="104">
        <v>618.75792618261039</v>
      </c>
      <c r="I184" s="104">
        <v>652.85568128174771</v>
      </c>
      <c r="J184" s="104">
        <v>655.96888849346158</v>
      </c>
      <c r="K184" s="104">
        <v>604.35405379926738</v>
      </c>
      <c r="L184" s="104">
        <v>638.48197045274651</v>
      </c>
      <c r="M184" s="104">
        <v>627.08149810654618</v>
      </c>
      <c r="N184" s="104">
        <v>652.80666050931677</v>
      </c>
      <c r="O184" s="104">
        <v>668.87374087375633</v>
      </c>
      <c r="P184" s="104">
        <v>616.18261851839577</v>
      </c>
      <c r="Q184" s="104">
        <v>662.55779976684812</v>
      </c>
      <c r="R184" s="104">
        <v>725.14379276153784</v>
      </c>
      <c r="S184" s="104">
        <v>767.6670433381264</v>
      </c>
      <c r="T184" s="104">
        <v>742.32303340619535</v>
      </c>
      <c r="U184" s="104">
        <v>735.81474269217892</v>
      </c>
      <c r="V184" s="104">
        <v>733.87272525065748</v>
      </c>
      <c r="W184" s="104">
        <v>792.22323592285125</v>
      </c>
      <c r="X184" s="104">
        <v>662.01956560884366</v>
      </c>
      <c r="Y184" s="104">
        <v>629.63014270852705</v>
      </c>
      <c r="DA184" s="132" t="s">
        <v>2369</v>
      </c>
    </row>
    <row r="185" spans="1:105" ht="12" customHeight="1" x14ac:dyDescent="0.25">
      <c r="A185" s="106" t="s">
        <v>122</v>
      </c>
      <c r="B185" s="101">
        <v>2042.6811026172402</v>
      </c>
      <c r="C185" s="101">
        <v>2056.2505288674015</v>
      </c>
      <c r="D185" s="101">
        <v>2054.8165050576604</v>
      </c>
      <c r="E185" s="101">
        <v>2113.6934104376473</v>
      </c>
      <c r="F185" s="101">
        <v>2073.8491913567577</v>
      </c>
      <c r="G185" s="101">
        <v>2089.9479610587009</v>
      </c>
      <c r="H185" s="101">
        <v>2146.4586645967465</v>
      </c>
      <c r="I185" s="101">
        <v>2054.8088083106531</v>
      </c>
      <c r="J185" s="101">
        <v>1986.8345638853834</v>
      </c>
      <c r="K185" s="101">
        <v>1945.5618242409198</v>
      </c>
      <c r="L185" s="101">
        <v>1971.7583958877947</v>
      </c>
      <c r="M185" s="101">
        <v>1816.388701012823</v>
      </c>
      <c r="N185" s="101">
        <v>1768.9898725607186</v>
      </c>
      <c r="O185" s="101">
        <v>1714.7296645733136</v>
      </c>
      <c r="P185" s="101">
        <v>1748.0009570876318</v>
      </c>
      <c r="Q185" s="101">
        <v>1754.0734836632143</v>
      </c>
      <c r="R185" s="101">
        <v>1794.7690101246412</v>
      </c>
      <c r="S185" s="101">
        <v>1908.1502287460164</v>
      </c>
      <c r="T185" s="101">
        <v>1891.1406025988324</v>
      </c>
      <c r="U185" s="101">
        <v>1864.4708984673018</v>
      </c>
      <c r="V185" s="101">
        <v>1863.7845343173051</v>
      </c>
      <c r="W185" s="101">
        <v>1656.1066505283775</v>
      </c>
      <c r="X185" s="101">
        <v>1553.8579007739418</v>
      </c>
      <c r="Y185" s="101">
        <v>1314.8305333693972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1648.4197829081941</v>
      </c>
      <c r="F186" s="104">
        <v>1627.7566399252985</v>
      </c>
      <c r="G186" s="104">
        <v>1639.0721435070786</v>
      </c>
      <c r="H186" s="104">
        <v>1717.2268494183102</v>
      </c>
      <c r="I186" s="104">
        <v>1644.6427860386752</v>
      </c>
      <c r="J186" s="104">
        <v>1584.2510065199895</v>
      </c>
      <c r="K186" s="104">
        <v>1558.3469780239536</v>
      </c>
      <c r="L186" s="104">
        <v>1571.3552383956542</v>
      </c>
      <c r="M186" s="104">
        <v>1413.9566616852424</v>
      </c>
      <c r="N186" s="104">
        <v>1375.1235419851396</v>
      </c>
      <c r="O186" s="104">
        <v>1336.0563807778858</v>
      </c>
      <c r="P186" s="104">
        <v>1389.7409074521711</v>
      </c>
      <c r="Q186" s="104">
        <v>1387.9000675719853</v>
      </c>
      <c r="R186" s="104">
        <v>1418.8465324107203</v>
      </c>
      <c r="S186" s="104">
        <v>1522.0639606054635</v>
      </c>
      <c r="T186" s="104">
        <v>1522.533691143846</v>
      </c>
      <c r="U186" s="104">
        <v>1508.4416857792039</v>
      </c>
      <c r="V186" s="104">
        <v>1568.8976456939345</v>
      </c>
      <c r="W186" s="104">
        <v>1392.616676109908</v>
      </c>
      <c r="X186" s="104">
        <v>1325.8541573879256</v>
      </c>
      <c r="Y186" s="104">
        <v>1111.4957812055368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1005.7641858828138</v>
      </c>
      <c r="F187" s="98">
        <v>998.47279045190919</v>
      </c>
      <c r="G187" s="98">
        <v>978.97811394201983</v>
      </c>
      <c r="H187" s="98">
        <v>1060.1888505840861</v>
      </c>
      <c r="I187" s="98">
        <v>1002.32904266659</v>
      </c>
      <c r="J187" s="98">
        <v>950.96592593733124</v>
      </c>
      <c r="K187" s="98">
        <v>945.7701384570679</v>
      </c>
      <c r="L187" s="98">
        <v>935.71643796652813</v>
      </c>
      <c r="M187" s="98">
        <v>770.31308893870312</v>
      </c>
      <c r="N187" s="98">
        <v>731.10322185323037</v>
      </c>
      <c r="O187" s="98">
        <v>693.08367100383316</v>
      </c>
      <c r="P187" s="98">
        <v>755.47926769372293</v>
      </c>
      <c r="Q187" s="98">
        <v>712.34441873259163</v>
      </c>
      <c r="R187" s="98">
        <v>707.70959756242632</v>
      </c>
      <c r="S187" s="98">
        <v>776.63081344596003</v>
      </c>
      <c r="T187" s="98">
        <v>785.97743324987664</v>
      </c>
      <c r="U187" s="98">
        <v>773.39086990111753</v>
      </c>
      <c r="V187" s="98">
        <v>822.89341419840332</v>
      </c>
      <c r="W187" s="98">
        <v>651.78885554340229</v>
      </c>
      <c r="X187" s="98">
        <v>653.49676316709372</v>
      </c>
      <c r="Y187" s="98">
        <v>486.90512771368628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642.65559702538019</v>
      </c>
      <c r="F188" s="98">
        <v>629.2838494733893</v>
      </c>
      <c r="G188" s="98">
        <v>660.09402956505858</v>
      </c>
      <c r="H188" s="98">
        <v>657.03799883422369</v>
      </c>
      <c r="I188" s="98">
        <v>642.31374337208524</v>
      </c>
      <c r="J188" s="98">
        <v>633.285080582658</v>
      </c>
      <c r="K188" s="98">
        <v>612.5768395668855</v>
      </c>
      <c r="L188" s="98">
        <v>635.63880042912604</v>
      </c>
      <c r="M188" s="98">
        <v>643.64357274653912</v>
      </c>
      <c r="N188" s="98">
        <v>644.02032013190922</v>
      </c>
      <c r="O188" s="98">
        <v>642.97270977405287</v>
      </c>
      <c r="P188" s="98">
        <v>634.26163975844804</v>
      </c>
      <c r="Q188" s="98">
        <v>675.55564883939371</v>
      </c>
      <c r="R188" s="98">
        <v>711.13693484829412</v>
      </c>
      <c r="S188" s="98">
        <v>745.43314715950339</v>
      </c>
      <c r="T188" s="98">
        <v>736.55625789396936</v>
      </c>
      <c r="U188" s="98">
        <v>735.05081587808661</v>
      </c>
      <c r="V188" s="98">
        <v>746.00423149553092</v>
      </c>
      <c r="W188" s="98">
        <v>740.82782056650558</v>
      </c>
      <c r="X188" s="98">
        <v>672.35739422083202</v>
      </c>
      <c r="Y188" s="98">
        <v>624.59065349185039</v>
      </c>
      <c r="DA188" s="63" t="s">
        <v>2373</v>
      </c>
    </row>
    <row r="189" spans="1:105" ht="12" customHeight="1" x14ac:dyDescent="0.25">
      <c r="A189" s="121" t="s">
        <v>54</v>
      </c>
      <c r="B189" s="122">
        <v>819.50181238199809</v>
      </c>
      <c r="C189" s="122">
        <v>824.1494215093212</v>
      </c>
      <c r="D189" s="122">
        <v>812.55031860867871</v>
      </c>
      <c r="E189" s="122">
        <v>833.899741356248</v>
      </c>
      <c r="F189" s="122">
        <v>828.47179792696625</v>
      </c>
      <c r="G189" s="122">
        <v>829.34766190403241</v>
      </c>
      <c r="H189" s="122">
        <v>886.75003210606246</v>
      </c>
      <c r="I189" s="122">
        <v>802.47231095275856</v>
      </c>
      <c r="J189" s="122">
        <v>832.92850792534375</v>
      </c>
      <c r="K189" s="122">
        <v>871.91269070813019</v>
      </c>
      <c r="L189" s="122">
        <v>918.47070730698624</v>
      </c>
      <c r="M189" s="122">
        <v>825.85068343852879</v>
      </c>
      <c r="N189" s="122">
        <v>884.55845218007516</v>
      </c>
      <c r="O189" s="122">
        <v>880.80599881632941</v>
      </c>
      <c r="P189" s="122">
        <v>775.21824767400472</v>
      </c>
      <c r="Q189" s="122">
        <v>822.04623214010383</v>
      </c>
      <c r="R189" s="122">
        <v>816.0535812060707</v>
      </c>
      <c r="S189" s="122">
        <v>813.9753851439707</v>
      </c>
      <c r="T189" s="122">
        <v>774.09300961661768</v>
      </c>
      <c r="U189" s="122">
        <v>738.93765148573982</v>
      </c>
      <c r="V189" s="122">
        <v>773.58230095835006</v>
      </c>
      <c r="W189" s="122">
        <v>889.56324731681025</v>
      </c>
      <c r="X189" s="122">
        <v>730.77707607055368</v>
      </c>
      <c r="Y189" s="122">
        <v>708.32217537415306</v>
      </c>
      <c r="DA189" s="130" t="s">
        <v>2374</v>
      </c>
    </row>
    <row r="190" spans="1:105" ht="12" customHeight="1" x14ac:dyDescent="0.25">
      <c r="A190" s="97" t="s">
        <v>50</v>
      </c>
      <c r="B190" s="98">
        <v>1010.7979574775061</v>
      </c>
      <c r="C190" s="98">
        <v>1096.9688152788246</v>
      </c>
      <c r="D190" s="98">
        <v>1027.2225375539238</v>
      </c>
      <c r="E190" s="98">
        <v>1014.6503557351346</v>
      </c>
      <c r="F190" s="98">
        <v>1192.777798487125</v>
      </c>
      <c r="G190" s="98">
        <v>934.68090660977941</v>
      </c>
      <c r="H190" s="98">
        <v>1127.2319365148251</v>
      </c>
      <c r="I190" s="98">
        <v>1148.4778547705939</v>
      </c>
      <c r="J190" s="98">
        <v>906.09109708063068</v>
      </c>
      <c r="K190" s="98">
        <v>272.75564922300305</v>
      </c>
      <c r="L190" s="98">
        <v>927.85353384171196</v>
      </c>
      <c r="M190" s="98">
        <v>1212.117974094461</v>
      </c>
      <c r="N190" s="98">
        <v>1256.1385468216997</v>
      </c>
      <c r="O190" s="98">
        <v>924.26670601329261</v>
      </c>
      <c r="P190" s="98">
        <v>1368.9692548035684</v>
      </c>
      <c r="Q190" s="98">
        <v>1134.9479105642799</v>
      </c>
      <c r="R190" s="98">
        <v>884.29929485756099</v>
      </c>
      <c r="S190" s="98">
        <v>927.05039277636843</v>
      </c>
      <c r="T190" s="98">
        <v>1141.6055805475839</v>
      </c>
      <c r="U190" s="98">
        <v>1010.8454569749207</v>
      </c>
      <c r="V190" s="98">
        <v>1225.3488984050578</v>
      </c>
      <c r="W190" s="98">
        <v>1056.8377969696649</v>
      </c>
      <c r="X190" s="98">
        <v>900.1559457200218</v>
      </c>
      <c r="Y190" s="98">
        <v>1010.2060033481439</v>
      </c>
      <c r="DA190" s="63" t="s">
        <v>2375</v>
      </c>
    </row>
    <row r="191" spans="1:105" ht="12" customHeight="1" x14ac:dyDescent="0.25">
      <c r="A191" s="109" t="s">
        <v>120</v>
      </c>
      <c r="B191" s="33">
        <v>803.39736413260425</v>
      </c>
      <c r="C191" s="33">
        <v>801.39805355976978</v>
      </c>
      <c r="D191" s="33">
        <v>796.35455735919527</v>
      </c>
      <c r="E191" s="33">
        <v>821.77941791892397</v>
      </c>
      <c r="F191" s="33">
        <v>806.84650497914424</v>
      </c>
      <c r="G191" s="33">
        <v>824.37918638607198</v>
      </c>
      <c r="H191" s="33">
        <v>877.49652645794538</v>
      </c>
      <c r="I191" s="33">
        <v>792.43950176619694</v>
      </c>
      <c r="J191" s="33">
        <v>831.08015760464946</v>
      </c>
      <c r="K191" s="33">
        <v>886.24240809083074</v>
      </c>
      <c r="L191" s="33">
        <v>918.24357743624864</v>
      </c>
      <c r="M191" s="33">
        <v>814.08216961892686</v>
      </c>
      <c r="N191" s="33">
        <v>869.75689479393577</v>
      </c>
      <c r="O191" s="33">
        <v>878.88589080209761</v>
      </c>
      <c r="P191" s="33">
        <v>747.16498144692514</v>
      </c>
      <c r="Q191" s="33">
        <v>807.51825311234154</v>
      </c>
      <c r="R191" s="33">
        <v>813.30033173179834</v>
      </c>
      <c r="S191" s="33">
        <v>809.67879496356102</v>
      </c>
      <c r="T191" s="33">
        <v>760.65925032964083</v>
      </c>
      <c r="U191" s="33">
        <v>729.72622278119047</v>
      </c>
      <c r="V191" s="33">
        <v>759.79651692301877</v>
      </c>
      <c r="W191" s="33">
        <v>885.56167743690787</v>
      </c>
      <c r="X191" s="33">
        <v>727.23422752565807</v>
      </c>
      <c r="Y191" s="33">
        <v>702.46843806399215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9364.5197696336782</v>
      </c>
      <c r="C193" s="117">
        <f t="shared" si="94"/>
        <v>10301.448501781202</v>
      </c>
      <c r="D193" s="117">
        <f t="shared" si="94"/>
        <v>10023.465506806508</v>
      </c>
      <c r="E193" s="117">
        <f t="shared" si="94"/>
        <v>10161.363807138301</v>
      </c>
      <c r="F193" s="117">
        <f t="shared" si="94"/>
        <v>9859.666709412104</v>
      </c>
      <c r="G193" s="117">
        <f t="shared" si="94"/>
        <v>9868.04559627858</v>
      </c>
      <c r="H193" s="117">
        <f t="shared" si="94"/>
        <v>9637.2744604654908</v>
      </c>
      <c r="I193" s="117">
        <f t="shared" si="94"/>
        <v>9714.6282026175031</v>
      </c>
      <c r="J193" s="117">
        <f t="shared" si="94"/>
        <v>9896.2629153857724</v>
      </c>
      <c r="K193" s="117">
        <f t="shared" si="94"/>
        <v>9902.7560806597976</v>
      </c>
      <c r="L193" s="117">
        <f t="shared" si="94"/>
        <v>11239.703472746372</v>
      </c>
      <c r="M193" s="117">
        <f t="shared" si="94"/>
        <v>10299.145015067572</v>
      </c>
      <c r="N193" s="117">
        <f t="shared" si="94"/>
        <v>11003.161697402362</v>
      </c>
      <c r="O193" s="117">
        <f t="shared" si="94"/>
        <v>11443.982334699807</v>
      </c>
      <c r="P193" s="117">
        <f t="shared" si="94"/>
        <v>9966.7974968334547</v>
      </c>
      <c r="Q193" s="117">
        <f t="shared" si="94"/>
        <v>10402.178310117934</v>
      </c>
      <c r="R193" s="117">
        <f t="shared" ref="R193:V193" si="95">R194+R197+R199+R208</f>
        <v>11085.894365033262</v>
      </c>
      <c r="S193" s="117">
        <f t="shared" si="95"/>
        <v>11473.202323867545</v>
      </c>
      <c r="T193" s="117">
        <f t="shared" si="95"/>
        <v>11116.416449282615</v>
      </c>
      <c r="U193" s="117">
        <f t="shared" si="95"/>
        <v>11084.782855996607</v>
      </c>
      <c r="V193" s="117">
        <f t="shared" si="95"/>
        <v>11442.198157432897</v>
      </c>
      <c r="W193" s="117">
        <f t="shared" ref="W193:Y193" si="96">W194+W197+W199+W208</f>
        <v>13036.732057819296</v>
      </c>
      <c r="X193" s="117">
        <f t="shared" si="96"/>
        <v>11771.998030566214</v>
      </c>
      <c r="Y193" s="117">
        <f t="shared" si="96"/>
        <v>10325.751925474309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7595.9469605879522</v>
      </c>
      <c r="C194" s="122">
        <f t="shared" si="97"/>
        <v>8479.2696298941719</v>
      </c>
      <c r="D194" s="122">
        <f t="shared" si="97"/>
        <v>8199.4384651588316</v>
      </c>
      <c r="E194" s="122">
        <f t="shared" si="97"/>
        <v>8293.4764308924314</v>
      </c>
      <c r="F194" s="122">
        <f t="shared" si="97"/>
        <v>8039.7839254729151</v>
      </c>
      <c r="G194" s="122">
        <f t="shared" si="97"/>
        <v>7948.5948488633785</v>
      </c>
      <c r="H194" s="122">
        <f t="shared" si="97"/>
        <v>7749.2826913153349</v>
      </c>
      <c r="I194" s="122">
        <f t="shared" si="97"/>
        <v>7838.5860258342864</v>
      </c>
      <c r="J194" s="122">
        <f t="shared" si="97"/>
        <v>8011.0443714290132</v>
      </c>
      <c r="K194" s="122">
        <f t="shared" si="97"/>
        <v>8064.4261330752952</v>
      </c>
      <c r="L194" s="122">
        <f t="shared" si="97"/>
        <v>9325.2601139615272</v>
      </c>
      <c r="M194" s="122">
        <f t="shared" si="97"/>
        <v>8580.7349620313362</v>
      </c>
      <c r="N194" s="122">
        <f t="shared" si="97"/>
        <v>9216.2977186314165</v>
      </c>
      <c r="O194" s="122">
        <f t="shared" si="97"/>
        <v>9643.8250987825213</v>
      </c>
      <c r="P194" s="122">
        <f t="shared" si="97"/>
        <v>8287.7303673929673</v>
      </c>
      <c r="Q194" s="122">
        <f t="shared" si="97"/>
        <v>8639.290236483519</v>
      </c>
      <c r="R194" s="122">
        <f t="shared" ref="R194:V194" si="98">SUM(R195:R196)</f>
        <v>9240.462841257111</v>
      </c>
      <c r="S194" s="122">
        <f t="shared" si="98"/>
        <v>9526.0740817316073</v>
      </c>
      <c r="T194" s="122">
        <f t="shared" si="98"/>
        <v>9208.4403641942481</v>
      </c>
      <c r="U194" s="122">
        <f t="shared" si="98"/>
        <v>9204.5366495873586</v>
      </c>
      <c r="V194" s="122">
        <f t="shared" si="98"/>
        <v>9474.0439223723897</v>
      </c>
      <c r="W194" s="122">
        <f t="shared" ref="W194:Y194" si="99">SUM(W195:W196)</f>
        <v>10959.345387535364</v>
      </c>
      <c r="X194" s="122">
        <f t="shared" si="99"/>
        <v>9967.9475509048862</v>
      </c>
      <c r="Y194" s="122">
        <f t="shared" si="99"/>
        <v>8676.2083042772065</v>
      </c>
      <c r="DA194" s="130" t="s">
        <v>2528</v>
      </c>
    </row>
    <row r="195" spans="1:105" ht="12" customHeight="1" x14ac:dyDescent="0.25">
      <c r="A195" s="97" t="s">
        <v>198</v>
      </c>
      <c r="B195" s="98">
        <v>7563.1948299173673</v>
      </c>
      <c r="C195" s="98">
        <v>8443.116386760139</v>
      </c>
      <c r="D195" s="98">
        <v>8165.6401315292505</v>
      </c>
      <c r="E195" s="98">
        <v>8259.6509062449531</v>
      </c>
      <c r="F195" s="98">
        <v>8007.7145943609803</v>
      </c>
      <c r="G195" s="98">
        <v>7917.4914657259778</v>
      </c>
      <c r="H195" s="98">
        <v>7719.1726214118917</v>
      </c>
      <c r="I195" s="98">
        <v>7809.3995826948812</v>
      </c>
      <c r="J195" s="98">
        <v>7981.5813020346577</v>
      </c>
      <c r="K195" s="98">
        <v>8034.976759181428</v>
      </c>
      <c r="L195" s="98">
        <v>9290.6259322781807</v>
      </c>
      <c r="M195" s="98">
        <v>8550.6508615609127</v>
      </c>
      <c r="N195" s="98">
        <v>9183.7090999878601</v>
      </c>
      <c r="O195" s="98">
        <v>9609.7923869209226</v>
      </c>
      <c r="P195" s="98">
        <v>8259.7418580018602</v>
      </c>
      <c r="Q195" s="98">
        <v>8609.7872512410613</v>
      </c>
      <c r="R195" s="98">
        <v>9208.6796502734815</v>
      </c>
      <c r="S195" s="98">
        <v>9493.2293852769471</v>
      </c>
      <c r="T195" s="98">
        <v>9176.9863702552993</v>
      </c>
      <c r="U195" s="98">
        <v>9172.948999860273</v>
      </c>
      <c r="V195" s="98">
        <v>9441.4042162766182</v>
      </c>
      <c r="W195" s="98">
        <v>10921.824023489158</v>
      </c>
      <c r="X195" s="98">
        <v>9934.3476667181149</v>
      </c>
      <c r="Y195" s="98">
        <v>8647.3683122917355</v>
      </c>
      <c r="DA195" s="63" t="s">
        <v>2529</v>
      </c>
    </row>
    <row r="196" spans="1:105" ht="12" customHeight="1" x14ac:dyDescent="0.25">
      <c r="A196" s="97" t="s">
        <v>53</v>
      </c>
      <c r="B196" s="98">
        <v>32.752130670585004</v>
      </c>
      <c r="C196" s="98">
        <v>36.153243134032522</v>
      </c>
      <c r="D196" s="98">
        <v>33.798333629580654</v>
      </c>
      <c r="E196" s="98">
        <v>33.825524647478815</v>
      </c>
      <c r="F196" s="98">
        <v>32.069331111934929</v>
      </c>
      <c r="G196" s="98">
        <v>31.103383137400677</v>
      </c>
      <c r="H196" s="98">
        <v>30.110069903443112</v>
      </c>
      <c r="I196" s="98">
        <v>29.186443139405068</v>
      </c>
      <c r="J196" s="98">
        <v>29.463069394355173</v>
      </c>
      <c r="K196" s="98">
        <v>29.449373893867318</v>
      </c>
      <c r="L196" s="98">
        <v>34.634181683345588</v>
      </c>
      <c r="M196" s="98">
        <v>30.084100470424048</v>
      </c>
      <c r="N196" s="98">
        <v>32.588618643556195</v>
      </c>
      <c r="O196" s="98">
        <v>34.032711861598344</v>
      </c>
      <c r="P196" s="98">
        <v>27.988509391107371</v>
      </c>
      <c r="Q196" s="98">
        <v>29.50298524245807</v>
      </c>
      <c r="R196" s="98">
        <v>31.783190983630416</v>
      </c>
      <c r="S196" s="98">
        <v>32.84469645466087</v>
      </c>
      <c r="T196" s="98">
        <v>31.453993938949463</v>
      </c>
      <c r="U196" s="98">
        <v>31.58764972708553</v>
      </c>
      <c r="V196" s="98">
        <v>32.639706095771785</v>
      </c>
      <c r="W196" s="98">
        <v>37.521364046206557</v>
      </c>
      <c r="X196" s="98">
        <v>33.599884186771511</v>
      </c>
      <c r="Y196" s="98">
        <v>28.83999198547049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3.4187532833077721</v>
      </c>
      <c r="C197" s="122">
        <f t="shared" si="100"/>
        <v>3.0150775461092869</v>
      </c>
      <c r="D197" s="122">
        <f t="shared" si="100"/>
        <v>3.0036764956082607</v>
      </c>
      <c r="E197" s="122">
        <f t="shared" si="100"/>
        <v>3.9865061951054672</v>
      </c>
      <c r="F197" s="122">
        <f t="shared" si="100"/>
        <v>3.35874495362836</v>
      </c>
      <c r="G197" s="122">
        <f t="shared" si="100"/>
        <v>3.6842384471734428</v>
      </c>
      <c r="H197" s="122">
        <f t="shared" si="100"/>
        <v>4.5265056483760162</v>
      </c>
      <c r="I197" s="122">
        <f t="shared" si="100"/>
        <v>4.7074482615636946</v>
      </c>
      <c r="J197" s="122">
        <f t="shared" si="100"/>
        <v>5.0414251258585141</v>
      </c>
      <c r="K197" s="122">
        <f t="shared" si="100"/>
        <v>6.0019868854805853</v>
      </c>
      <c r="L197" s="122">
        <f t="shared" si="100"/>
        <v>7.9482946611454297</v>
      </c>
      <c r="M197" s="122">
        <f t="shared" si="100"/>
        <v>8.984598929499926</v>
      </c>
      <c r="N197" s="122">
        <f t="shared" si="100"/>
        <v>11.225638071975727</v>
      </c>
      <c r="O197" s="122">
        <f t="shared" si="100"/>
        <v>16.238902312603543</v>
      </c>
      <c r="P197" s="122">
        <f t="shared" si="100"/>
        <v>15.156167639251493</v>
      </c>
      <c r="Q197" s="122">
        <f t="shared" si="100"/>
        <v>30.146339969171517</v>
      </c>
      <c r="R197" s="122">
        <f t="shared" si="100"/>
        <v>28.240226319283938</v>
      </c>
      <c r="S197" s="122">
        <f t="shared" si="100"/>
        <v>27.155586932252071</v>
      </c>
      <c r="T197" s="122">
        <f t="shared" si="100"/>
        <v>34.221276794329867</v>
      </c>
      <c r="U197" s="122">
        <f t="shared" si="100"/>
        <v>36.255239228800413</v>
      </c>
      <c r="V197" s="122">
        <f t="shared" si="100"/>
        <v>33.760790181348305</v>
      </c>
      <c r="W197" s="122">
        <f t="shared" si="100"/>
        <v>39.904597327827929</v>
      </c>
      <c r="X197" s="122">
        <f t="shared" si="100"/>
        <v>49.258438220711</v>
      </c>
      <c r="Y197" s="122">
        <f t="shared" si="100"/>
        <v>48.331107163491787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3.4187532833077721</v>
      </c>
      <c r="C198" s="98">
        <f>RES_hhdet_tesh!C129</f>
        <v>3.0150775461092869</v>
      </c>
      <c r="D198" s="98">
        <f>RES_hhdet_tesh!D129</f>
        <v>3.0036764956082607</v>
      </c>
      <c r="E198" s="98">
        <f>RES_hhdet_tesh!E129</f>
        <v>3.9865061951054672</v>
      </c>
      <c r="F198" s="98">
        <f>RES_hhdet_tesh!F129</f>
        <v>3.35874495362836</v>
      </c>
      <c r="G198" s="98">
        <f>RES_hhdet_tesh!G129</f>
        <v>3.6842384471734428</v>
      </c>
      <c r="H198" s="98">
        <f>RES_hhdet_tesh!H129</f>
        <v>4.5265056483760162</v>
      </c>
      <c r="I198" s="98">
        <f>RES_hhdet_tesh!I129</f>
        <v>4.7074482615636946</v>
      </c>
      <c r="J198" s="98">
        <f>RES_hhdet_tesh!J129</f>
        <v>5.0414251258585141</v>
      </c>
      <c r="K198" s="98">
        <f>RES_hhdet_tesh!K129</f>
        <v>6.0019868854805853</v>
      </c>
      <c r="L198" s="98">
        <f>RES_hhdet_tesh!L129</f>
        <v>7.9482946611454297</v>
      </c>
      <c r="M198" s="98">
        <f>RES_hhdet_tesh!M129</f>
        <v>8.984598929499926</v>
      </c>
      <c r="N198" s="98">
        <f>RES_hhdet_tesh!N129</f>
        <v>11.225638071975727</v>
      </c>
      <c r="O198" s="98">
        <f>RES_hhdet_tesh!O129</f>
        <v>16.238902312603543</v>
      </c>
      <c r="P198" s="98">
        <f>RES_hhdet_tesh!P129</f>
        <v>15.156167639251493</v>
      </c>
      <c r="Q198" s="98">
        <f>RES_hhdet_tesh!Q129</f>
        <v>30.146339969171517</v>
      </c>
      <c r="R198" s="98">
        <f>RES_hhdet_tesh!R129</f>
        <v>28.240226319283938</v>
      </c>
      <c r="S198" s="98">
        <f>RES_hhdet_tesh!S129</f>
        <v>27.155586932252071</v>
      </c>
      <c r="T198" s="98">
        <f>RES_hhdet_tesh!T129</f>
        <v>34.221276794329867</v>
      </c>
      <c r="U198" s="98">
        <f>RES_hhdet_tesh!U129</f>
        <v>36.255239228800413</v>
      </c>
      <c r="V198" s="98">
        <f>RES_hhdet_tesh!V129</f>
        <v>33.760790181348305</v>
      </c>
      <c r="W198" s="98">
        <f>RES_hhdet_tesh!W129</f>
        <v>39.904597327827929</v>
      </c>
      <c r="X198" s="98">
        <f>RES_hhdet_tesh!X129</f>
        <v>49.258438220711</v>
      </c>
      <c r="Y198" s="98">
        <f>RES_hhdet_tesh!Y129</f>
        <v>48.331107163491787</v>
      </c>
      <c r="DA198" s="63" t="s">
        <v>2532</v>
      </c>
    </row>
    <row r="199" spans="1:105" ht="12" customHeight="1" x14ac:dyDescent="0.25">
      <c r="A199" s="121" t="s">
        <v>55</v>
      </c>
      <c r="B199" s="122">
        <v>1181.5209036258045</v>
      </c>
      <c r="C199" s="122">
        <v>1231.5921577504894</v>
      </c>
      <c r="D199" s="122">
        <v>1238.3130997192882</v>
      </c>
      <c r="E199" s="122">
        <v>1262.4091787424493</v>
      </c>
      <c r="F199" s="122">
        <v>1217.5621558098931</v>
      </c>
      <c r="G199" s="122">
        <v>1309.5196461637765</v>
      </c>
      <c r="H199" s="122">
        <v>1231.7052560854597</v>
      </c>
      <c r="I199" s="122">
        <v>1279.0218741647307</v>
      </c>
      <c r="J199" s="122">
        <v>1262.5812222297106</v>
      </c>
      <c r="K199" s="122">
        <v>1181.6079986731452</v>
      </c>
      <c r="L199" s="122">
        <v>1222.2996621226539</v>
      </c>
      <c r="M199" s="122">
        <v>1095.5624693728773</v>
      </c>
      <c r="N199" s="122">
        <v>1117.7265016738727</v>
      </c>
      <c r="O199" s="122">
        <v>1124.4960603050283</v>
      </c>
      <c r="P199" s="122">
        <v>1086.6705949933923</v>
      </c>
      <c r="Q199" s="122">
        <v>1114.6443701429332</v>
      </c>
      <c r="R199" s="122">
        <v>1195.983987809971</v>
      </c>
      <c r="S199" s="122">
        <v>1293.6980404002913</v>
      </c>
      <c r="T199" s="122">
        <v>1272.0667307262127</v>
      </c>
      <c r="U199" s="122">
        <v>1259.2538004078924</v>
      </c>
      <c r="V199" s="122">
        <v>1311.9151051651907</v>
      </c>
      <c r="W199" s="122">
        <v>1306.045327559722</v>
      </c>
      <c r="X199" s="122">
        <v>1145.9290699348171</v>
      </c>
      <c r="Y199" s="122">
        <v>1003.5579501604955</v>
      </c>
      <c r="DA199" s="130" t="s">
        <v>2533</v>
      </c>
    </row>
    <row r="200" spans="1:105" ht="12" customHeight="1" x14ac:dyDescent="0.25">
      <c r="A200" s="97" t="s">
        <v>128</v>
      </c>
      <c r="B200" s="98">
        <v>1180.993663946655</v>
      </c>
      <c r="C200" s="98">
        <v>1232.0203660976495</v>
      </c>
      <c r="D200" s="98">
        <v>1238.7997364372272</v>
      </c>
      <c r="E200" s="98">
        <v>1262.5157133846769</v>
      </c>
      <c r="F200" s="98">
        <v>1217.10461646522</v>
      </c>
      <c r="G200" s="98">
        <v>1310.4781500202992</v>
      </c>
      <c r="H200" s="98">
        <v>1230.3403151823356</v>
      </c>
      <c r="I200" s="98">
        <v>1279.3940454424373</v>
      </c>
      <c r="J200" s="98">
        <v>1263.343967480924</v>
      </c>
      <c r="K200" s="98">
        <v>1181.3547762569654</v>
      </c>
      <c r="L200" s="98">
        <v>1222.4036508979436</v>
      </c>
      <c r="M200" s="98">
        <v>1095.0945782768597</v>
      </c>
      <c r="N200" s="98">
        <v>1117.9711912337748</v>
      </c>
      <c r="O200" s="98">
        <v>1125.204513552974</v>
      </c>
      <c r="P200" s="98">
        <v>1086.1546302931415</v>
      </c>
      <c r="Q200" s="98">
        <v>1114.2907536195335</v>
      </c>
      <c r="R200" s="98">
        <v>1196.3285011572957</v>
      </c>
      <c r="S200" s="98">
        <v>1294.1599618278967</v>
      </c>
      <c r="T200" s="98">
        <v>1272.1443712102134</v>
      </c>
      <c r="U200" s="98">
        <v>1259.2517083685116</v>
      </c>
      <c r="V200" s="98">
        <v>1311.6250456612195</v>
      </c>
      <c r="W200" s="98">
        <v>1307.262939146714</v>
      </c>
      <c r="X200" s="98">
        <v>1145.6779970386865</v>
      </c>
      <c r="Y200" s="98">
        <v>1003.7044214857473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1261.1987762677093</v>
      </c>
      <c r="F201" s="98">
        <v>1215.9093260279619</v>
      </c>
      <c r="G201" s="98">
        <v>1309.2649419277845</v>
      </c>
      <c r="H201" s="98">
        <v>1229.2397786989713</v>
      </c>
      <c r="I201" s="98">
        <v>1278.0186628555107</v>
      </c>
      <c r="J201" s="98">
        <v>1261.8188378101181</v>
      </c>
      <c r="K201" s="98">
        <v>1179.7814037879705</v>
      </c>
      <c r="L201" s="98">
        <v>1220.6104655201539</v>
      </c>
      <c r="M201" s="98">
        <v>1093.8286895752046</v>
      </c>
      <c r="N201" s="98">
        <v>1116.9777614946195</v>
      </c>
      <c r="O201" s="98">
        <v>1124.5821729379491</v>
      </c>
      <c r="P201" s="98">
        <v>1085.7028723245869</v>
      </c>
      <c r="Q201" s="98">
        <v>1114.239919112955</v>
      </c>
      <c r="R201" s="98">
        <v>1196.1904421244169</v>
      </c>
      <c r="S201" s="98">
        <v>1294.3106572240918</v>
      </c>
      <c r="T201" s="98">
        <v>1272.5428165273602</v>
      </c>
      <c r="U201" s="98">
        <v>1259.8004273191737</v>
      </c>
      <c r="V201" s="98">
        <v>1313.2230307044672</v>
      </c>
      <c r="W201" s="98">
        <v>1307.1201476454123</v>
      </c>
      <c r="X201" s="98">
        <v>1144.9953969232513</v>
      </c>
      <c r="Y201" s="98">
        <v>1001.37681876471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615.88645087818998</v>
      </c>
      <c r="F202" s="101">
        <v>597.95884704404716</v>
      </c>
      <c r="G202" s="101">
        <v>622.31370011223839</v>
      </c>
      <c r="H202" s="101">
        <v>610.48185251636096</v>
      </c>
      <c r="I202" s="101">
        <v>625.16298157376309</v>
      </c>
      <c r="J202" s="101">
        <v>605.84994931665642</v>
      </c>
      <c r="K202" s="101">
        <v>575.42734998870299</v>
      </c>
      <c r="L202" s="101">
        <v>582.12849506740724</v>
      </c>
      <c r="M202" s="101">
        <v>466.74719146865846</v>
      </c>
      <c r="N202" s="101">
        <v>464.17110098530259</v>
      </c>
      <c r="O202" s="101">
        <v>455.70843206419261</v>
      </c>
      <c r="P202" s="101">
        <v>469.52025380619091</v>
      </c>
      <c r="Q202" s="101">
        <v>451.6821193461069</v>
      </c>
      <c r="R202" s="101">
        <v>471.04664936287901</v>
      </c>
      <c r="S202" s="101">
        <v>526.64361388596512</v>
      </c>
      <c r="T202" s="101">
        <v>530.21978312116494</v>
      </c>
      <c r="U202" s="101">
        <v>523.98568462699473</v>
      </c>
      <c r="V202" s="101">
        <v>579.35030545380982</v>
      </c>
      <c r="W202" s="101">
        <v>514.89691172256119</v>
      </c>
      <c r="X202" s="101">
        <v>482.97583131440769</v>
      </c>
      <c r="Y202" s="101">
        <v>371.74667605618293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645.31232538951929</v>
      </c>
      <c r="F203" s="104">
        <v>617.95047898391476</v>
      </c>
      <c r="G203" s="104">
        <v>686.95124181554604</v>
      </c>
      <c r="H203" s="104">
        <v>618.75792618261039</v>
      </c>
      <c r="I203" s="104">
        <v>652.85568128174771</v>
      </c>
      <c r="J203" s="104">
        <v>655.96888849346158</v>
      </c>
      <c r="K203" s="104">
        <v>604.35405379926738</v>
      </c>
      <c r="L203" s="104">
        <v>638.48197045274651</v>
      </c>
      <c r="M203" s="104">
        <v>627.08149810654618</v>
      </c>
      <c r="N203" s="104">
        <v>652.80666050931677</v>
      </c>
      <c r="O203" s="104">
        <v>668.87374087375633</v>
      </c>
      <c r="P203" s="104">
        <v>616.18261851839577</v>
      </c>
      <c r="Q203" s="104">
        <v>662.55779976684812</v>
      </c>
      <c r="R203" s="104">
        <v>725.14379276153784</v>
      </c>
      <c r="S203" s="104">
        <v>767.6670433381264</v>
      </c>
      <c r="T203" s="104">
        <v>742.32303340619535</v>
      </c>
      <c r="U203" s="104">
        <v>735.81474269217892</v>
      </c>
      <c r="V203" s="104">
        <v>733.87272525065748</v>
      </c>
      <c r="W203" s="104">
        <v>792.22323592285125</v>
      </c>
      <c r="X203" s="104">
        <v>662.01956560884366</v>
      </c>
      <c r="Y203" s="104">
        <v>629.63014270852705</v>
      </c>
      <c r="DA203" s="132" t="s">
        <v>2537</v>
      </c>
    </row>
    <row r="204" spans="1:105" ht="12" customHeight="1" x14ac:dyDescent="0.25">
      <c r="A204" s="106" t="s">
        <v>122</v>
      </c>
      <c r="B204" s="101">
        <v>1201.6251573259506</v>
      </c>
      <c r="C204" s="101">
        <v>1215.0235371822218</v>
      </c>
      <c r="D204" s="101">
        <v>1218.2837215680156</v>
      </c>
      <c r="E204" s="101">
        <v>1257.6965330845489</v>
      </c>
      <c r="F204" s="101">
        <v>1239.9373071108864</v>
      </c>
      <c r="G204" s="101">
        <v>1259.0630346325156</v>
      </c>
      <c r="H204" s="101">
        <v>1306.6759977817928</v>
      </c>
      <c r="I204" s="101">
        <v>1258.0433388477331</v>
      </c>
      <c r="J204" s="101">
        <v>1218.4620215150549</v>
      </c>
      <c r="K204" s="101">
        <v>1196.7848256835214</v>
      </c>
      <c r="L204" s="101">
        <v>1216.1673079555937</v>
      </c>
      <c r="M204" s="101">
        <v>1124.4979134519936</v>
      </c>
      <c r="N204" s="101">
        <v>1102.9442868731851</v>
      </c>
      <c r="O204" s="101">
        <v>1081.2385840029667</v>
      </c>
      <c r="P204" s="101">
        <v>1118.2455001381775</v>
      </c>
      <c r="Q204" s="101">
        <v>1136.5768610596022</v>
      </c>
      <c r="R204" s="101">
        <v>1173.0282545053744</v>
      </c>
      <c r="S204" s="101">
        <v>1256.8595131354496</v>
      </c>
      <c r="T204" s="101">
        <v>1263.3767585635615</v>
      </c>
      <c r="U204" s="101">
        <v>1259.5152679358164</v>
      </c>
      <c r="V204" s="101">
        <v>1335.1118028052433</v>
      </c>
      <c r="W204" s="101">
        <v>1222.1606049601983</v>
      </c>
      <c r="X204" s="101">
        <v>1163.2098200883356</v>
      </c>
      <c r="Y204" s="101">
        <v>992.24925084521476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1255.9932772548052</v>
      </c>
      <c r="F205" s="104">
        <v>1238.3481475761114</v>
      </c>
      <c r="G205" s="104">
        <v>1257.7817536519358</v>
      </c>
      <c r="H205" s="104">
        <v>1305.7916754998778</v>
      </c>
      <c r="I205" s="104">
        <v>1257.3214136979545</v>
      </c>
      <c r="J205" s="104">
        <v>1217.8441157222815</v>
      </c>
      <c r="K205" s="104">
        <v>1196.0585750703103</v>
      </c>
      <c r="L205" s="104">
        <v>1215.1231477985227</v>
      </c>
      <c r="M205" s="104">
        <v>1123.2044917651026</v>
      </c>
      <c r="N205" s="104">
        <v>1101.8345149611187</v>
      </c>
      <c r="O205" s="104">
        <v>1080.6113644704444</v>
      </c>
      <c r="P205" s="104">
        <v>1117.7178758065934</v>
      </c>
      <c r="Q205" s="104">
        <v>1136.3863315869753</v>
      </c>
      <c r="R205" s="104">
        <v>1172.8884510205512</v>
      </c>
      <c r="S205" s="104">
        <v>1256.5787030996014</v>
      </c>
      <c r="T205" s="104">
        <v>1262.6444285400635</v>
      </c>
      <c r="U205" s="104">
        <v>1258.5777490964492</v>
      </c>
      <c r="V205" s="104">
        <v>1334.9414661741782</v>
      </c>
      <c r="W205" s="104">
        <v>1221.6225810830504</v>
      </c>
      <c r="X205" s="104">
        <v>1163.4436794802393</v>
      </c>
      <c r="Y205" s="104">
        <v>993.19842006699457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613.33768022942502</v>
      </c>
      <c r="F206" s="98">
        <v>609.06429810272198</v>
      </c>
      <c r="G206" s="98">
        <v>597.6877240868771</v>
      </c>
      <c r="H206" s="98">
        <v>648.7536766656541</v>
      </c>
      <c r="I206" s="98">
        <v>615.0076703258693</v>
      </c>
      <c r="J206" s="98">
        <v>584.55903513962323</v>
      </c>
      <c r="K206" s="98">
        <v>583.48173550342472</v>
      </c>
      <c r="L206" s="98">
        <v>579.48434736939669</v>
      </c>
      <c r="M206" s="98">
        <v>479.56091901856348</v>
      </c>
      <c r="N206" s="98">
        <v>457.81419482920955</v>
      </c>
      <c r="O206" s="98">
        <v>437.63865469639143</v>
      </c>
      <c r="P206" s="98">
        <v>483.45623604814517</v>
      </c>
      <c r="Q206" s="98">
        <v>460.83068274758159</v>
      </c>
      <c r="R206" s="98">
        <v>461.75151617225697</v>
      </c>
      <c r="S206" s="98">
        <v>511.14555594009829</v>
      </c>
      <c r="T206" s="98">
        <v>526.08817064609411</v>
      </c>
      <c r="U206" s="98">
        <v>523.52693321836284</v>
      </c>
      <c r="V206" s="98">
        <v>588.9372346786472</v>
      </c>
      <c r="W206" s="98">
        <v>480.79476051654484</v>
      </c>
      <c r="X206" s="98">
        <v>491.0862852594073</v>
      </c>
      <c r="Y206" s="98">
        <v>368.60776657514396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642.65559702538019</v>
      </c>
      <c r="F207" s="98">
        <v>629.2838494733893</v>
      </c>
      <c r="G207" s="98">
        <v>660.09402956505858</v>
      </c>
      <c r="H207" s="98">
        <v>657.03799883422369</v>
      </c>
      <c r="I207" s="98">
        <v>642.31374337208524</v>
      </c>
      <c r="J207" s="98">
        <v>633.285080582658</v>
      </c>
      <c r="K207" s="98">
        <v>612.5768395668855</v>
      </c>
      <c r="L207" s="98">
        <v>635.63880042912604</v>
      </c>
      <c r="M207" s="98">
        <v>643.64357274653912</v>
      </c>
      <c r="N207" s="98">
        <v>644.02032013190922</v>
      </c>
      <c r="O207" s="98">
        <v>642.97270977405287</v>
      </c>
      <c r="P207" s="98">
        <v>634.26163975844804</v>
      </c>
      <c r="Q207" s="98">
        <v>675.55564883939371</v>
      </c>
      <c r="R207" s="98">
        <v>711.13693484829412</v>
      </c>
      <c r="S207" s="98">
        <v>745.43314715950339</v>
      </c>
      <c r="T207" s="98">
        <v>736.55625789396936</v>
      </c>
      <c r="U207" s="98">
        <v>735.05081587808661</v>
      </c>
      <c r="V207" s="98">
        <v>746.00423149553092</v>
      </c>
      <c r="W207" s="98">
        <v>740.82782056650558</v>
      </c>
      <c r="X207" s="98">
        <v>672.35739422083202</v>
      </c>
      <c r="Y207" s="98">
        <v>624.59065349185039</v>
      </c>
      <c r="DA207" s="63" t="s">
        <v>2541</v>
      </c>
    </row>
    <row r="208" spans="1:105" ht="12" customHeight="1" x14ac:dyDescent="0.25">
      <c r="A208" s="121" t="s">
        <v>54</v>
      </c>
      <c r="B208" s="122">
        <v>583.63315213661292</v>
      </c>
      <c r="C208" s="122">
        <v>587.57163659043192</v>
      </c>
      <c r="D208" s="122">
        <v>582.7102654327806</v>
      </c>
      <c r="E208" s="122">
        <v>601.49169130831478</v>
      </c>
      <c r="F208" s="122">
        <v>598.96188317566714</v>
      </c>
      <c r="G208" s="122">
        <v>606.24686280425226</v>
      </c>
      <c r="H208" s="122">
        <v>651.76000741632083</v>
      </c>
      <c r="I208" s="122">
        <v>592.31285435692132</v>
      </c>
      <c r="J208" s="122">
        <v>617.59589660119002</v>
      </c>
      <c r="K208" s="122">
        <v>650.71996202587661</v>
      </c>
      <c r="L208" s="122">
        <v>684.19540200104541</v>
      </c>
      <c r="M208" s="122">
        <v>613.86298473386</v>
      </c>
      <c r="N208" s="122">
        <v>657.91183902509738</v>
      </c>
      <c r="O208" s="122">
        <v>659.42227329965567</v>
      </c>
      <c r="P208" s="122">
        <v>577.24036680784161</v>
      </c>
      <c r="Q208" s="122">
        <v>618.09736352231073</v>
      </c>
      <c r="R208" s="122">
        <v>621.20730964689619</v>
      </c>
      <c r="S208" s="122">
        <v>626.2746148033923</v>
      </c>
      <c r="T208" s="122">
        <v>601.68807756782508</v>
      </c>
      <c r="U208" s="122">
        <v>584.73716677255652</v>
      </c>
      <c r="V208" s="122">
        <v>622.47833971396824</v>
      </c>
      <c r="W208" s="122">
        <v>731.43674539638278</v>
      </c>
      <c r="X208" s="122">
        <v>608.86297150579981</v>
      </c>
      <c r="Y208" s="122">
        <v>597.65456387311485</v>
      </c>
      <c r="DA208" s="130" t="s">
        <v>2542</v>
      </c>
    </row>
    <row r="209" spans="1:105" ht="12" customHeight="1" x14ac:dyDescent="0.25">
      <c r="A209" s="97" t="s">
        <v>50</v>
      </c>
      <c r="B209" s="98">
        <v>569.81743275424867</v>
      </c>
      <c r="C209" s="98">
        <v>619.42186126016702</v>
      </c>
      <c r="D209" s="98">
        <v>580.57195822932806</v>
      </c>
      <c r="E209" s="98">
        <v>574.11230209136863</v>
      </c>
      <c r="F209" s="98">
        <v>676.0350069721037</v>
      </c>
      <c r="G209" s="98">
        <v>530.79686304007259</v>
      </c>
      <c r="H209" s="98">
        <v>642.72931337332057</v>
      </c>
      <c r="I209" s="98">
        <v>656.24671705859896</v>
      </c>
      <c r="J209" s="98">
        <v>518.12037134880302</v>
      </c>
      <c r="K209" s="98">
        <v>156.24581140977259</v>
      </c>
      <c r="L209" s="98">
        <v>532.14306900935105</v>
      </c>
      <c r="M209" s="98">
        <v>696.30247778890214</v>
      </c>
      <c r="N209" s="98">
        <v>722.48041815469571</v>
      </c>
      <c r="O209" s="98">
        <v>531.91538735478071</v>
      </c>
      <c r="P209" s="98">
        <v>788.10394431462669</v>
      </c>
      <c r="Q209" s="98">
        <v>653.53845439681891</v>
      </c>
      <c r="R209" s="98">
        <v>509.31568658875761</v>
      </c>
      <c r="S209" s="98">
        <v>535.27381601899549</v>
      </c>
      <c r="T209" s="98">
        <v>663.12304424642195</v>
      </c>
      <c r="U209" s="98">
        <v>592.99024104483635</v>
      </c>
      <c r="V209" s="98">
        <v>726.63660246650807</v>
      </c>
      <c r="W209" s="98">
        <v>630.19650628978343</v>
      </c>
      <c r="X209" s="98">
        <v>538.70318311833205</v>
      </c>
      <c r="Y209" s="98">
        <v>605.68520190798586</v>
      </c>
      <c r="DA209" s="63" t="s">
        <v>2543</v>
      </c>
    </row>
    <row r="210" spans="1:105" ht="12" customHeight="1" x14ac:dyDescent="0.25">
      <c r="A210" s="109" t="s">
        <v>120</v>
      </c>
      <c r="B210" s="33">
        <v>584.79624163698077</v>
      </c>
      <c r="C210" s="33">
        <v>584.915534431693</v>
      </c>
      <c r="D210" s="33">
        <v>582.87158818388139</v>
      </c>
      <c r="E210" s="33">
        <v>603.32763003508535</v>
      </c>
      <c r="F210" s="33">
        <v>594.3868037700604</v>
      </c>
      <c r="G210" s="33">
        <v>609.80577222269528</v>
      </c>
      <c r="H210" s="33">
        <v>652.10749958434383</v>
      </c>
      <c r="I210" s="33">
        <v>590.4590220802238</v>
      </c>
      <c r="J210" s="33">
        <v>620.1090063902825</v>
      </c>
      <c r="K210" s="33">
        <v>662.54603489287729</v>
      </c>
      <c r="L210" s="33">
        <v>687.87612940338556</v>
      </c>
      <c r="M210" s="33">
        <v>611.35127759020884</v>
      </c>
      <c r="N210" s="33">
        <v>655.3398080064552</v>
      </c>
      <c r="O210" s="33">
        <v>665.05556850727669</v>
      </c>
      <c r="P210" s="33">
        <v>567.27758441865501</v>
      </c>
      <c r="Q210" s="33">
        <v>616.45183887207895</v>
      </c>
      <c r="R210" s="33">
        <v>625.72137413354687</v>
      </c>
      <c r="S210" s="33">
        <v>629.73243582550163</v>
      </c>
      <c r="T210" s="33">
        <v>599.44243314789935</v>
      </c>
      <c r="U210" s="33">
        <v>584.45757713328271</v>
      </c>
      <c r="V210" s="33">
        <v>619.29992120335407</v>
      </c>
      <c r="W210" s="33">
        <v>733.85863140524566</v>
      </c>
      <c r="X210" s="33">
        <v>610.33048339032905</v>
      </c>
      <c r="Y210" s="33">
        <v>597.49884421829063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17.829208809761656</v>
      </c>
      <c r="C212" s="117">
        <f t="shared" si="101"/>
        <v>19.181041499705223</v>
      </c>
      <c r="D212" s="117">
        <f t="shared" si="101"/>
        <v>16.369449027856035</v>
      </c>
      <c r="E212" s="117">
        <f t="shared" si="101"/>
        <v>14.484239226121517</v>
      </c>
      <c r="F212" s="117">
        <f t="shared" si="101"/>
        <v>15.182504243424209</v>
      </c>
      <c r="G212" s="117">
        <f t="shared" si="101"/>
        <v>9.5639236350528432</v>
      </c>
      <c r="H212" s="117">
        <f t="shared" si="101"/>
        <v>9.487926540793751</v>
      </c>
      <c r="I212" s="117">
        <f t="shared" si="101"/>
        <v>7.3515726701994701</v>
      </c>
      <c r="J212" s="117">
        <f t="shared" si="101"/>
        <v>5.0718150208595683</v>
      </c>
      <c r="K212" s="117">
        <f t="shared" si="101"/>
        <v>1.4472316305095507</v>
      </c>
      <c r="L212" s="117">
        <f t="shared" si="101"/>
        <v>4.9815457405018773</v>
      </c>
      <c r="M212" s="117">
        <f t="shared" si="101"/>
        <v>8.1409714759712042</v>
      </c>
      <c r="N212" s="117">
        <f t="shared" si="101"/>
        <v>10.931010743598472</v>
      </c>
      <c r="O212" s="117">
        <f t="shared" si="101"/>
        <v>8.8834678770466606</v>
      </c>
      <c r="P212" s="117">
        <f t="shared" si="101"/>
        <v>14.029922931607324</v>
      </c>
      <c r="Q212" s="117">
        <f t="shared" si="101"/>
        <v>11.43918227339619</v>
      </c>
      <c r="R212" s="117">
        <f t="shared" ref="R212:V212" si="102">R213+R216+R218+R227</f>
        <v>7.7897711204389966</v>
      </c>
      <c r="S212" s="117">
        <f t="shared" si="102"/>
        <v>7.7089657652810315</v>
      </c>
      <c r="T212" s="117">
        <f t="shared" si="102"/>
        <v>9.1449579106599046</v>
      </c>
      <c r="U212" s="117">
        <f t="shared" si="102"/>
        <v>7.5240739888351369</v>
      </c>
      <c r="V212" s="117">
        <f t="shared" si="102"/>
        <v>8.2424162451803138</v>
      </c>
      <c r="W212" s="117">
        <f t="shared" ref="W212:Y212" si="103">W213+W216+W218+W227</f>
        <v>5.6088495087778298</v>
      </c>
      <c r="X212" s="117">
        <f t="shared" si="103"/>
        <v>4.1894080140726366</v>
      </c>
      <c r="Y212" s="117">
        <f t="shared" si="103"/>
        <v>4.3651032517429265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17.829208809761656</v>
      </c>
      <c r="C227" s="122">
        <v>19.181041499705223</v>
      </c>
      <c r="D227" s="122">
        <v>16.369449027856035</v>
      </c>
      <c r="E227" s="122">
        <v>14.484239226121517</v>
      </c>
      <c r="F227" s="122">
        <v>15.182504243424209</v>
      </c>
      <c r="G227" s="122">
        <v>9.5639236350528432</v>
      </c>
      <c r="H227" s="122">
        <v>9.487926540793751</v>
      </c>
      <c r="I227" s="122">
        <v>7.3515726701994701</v>
      </c>
      <c r="J227" s="122">
        <v>5.0718150208595683</v>
      </c>
      <c r="K227" s="122">
        <v>1.4472316305095507</v>
      </c>
      <c r="L227" s="122">
        <v>4.9815457405018773</v>
      </c>
      <c r="M227" s="122">
        <v>8.1409714759712042</v>
      </c>
      <c r="N227" s="122">
        <v>10.931010743598472</v>
      </c>
      <c r="O227" s="122">
        <v>8.8834678770466606</v>
      </c>
      <c r="P227" s="122">
        <v>14.029922931607324</v>
      </c>
      <c r="Q227" s="122">
        <v>11.43918227339619</v>
      </c>
      <c r="R227" s="122">
        <v>7.7897711204389966</v>
      </c>
      <c r="S227" s="122">
        <v>7.7089657652810315</v>
      </c>
      <c r="T227" s="122">
        <v>9.1449579106599046</v>
      </c>
      <c r="U227" s="122">
        <v>7.5240739888351369</v>
      </c>
      <c r="V227" s="122">
        <v>8.2424162451803138</v>
      </c>
      <c r="W227" s="122">
        <v>5.6088495087778298</v>
      </c>
      <c r="X227" s="122">
        <v>4.1894080140726366</v>
      </c>
      <c r="Y227" s="122">
        <v>4.3651032517429265</v>
      </c>
      <c r="DA227" s="130" t="s">
        <v>2710</v>
      </c>
    </row>
    <row r="228" spans="1:105" ht="12" customHeight="1" x14ac:dyDescent="0.25">
      <c r="A228" s="97" t="s">
        <v>50</v>
      </c>
      <c r="B228" s="98">
        <v>229.61286402059034</v>
      </c>
      <c r="C228" s="98">
        <v>249.18743607873785</v>
      </c>
      <c r="D228" s="98">
        <v>233.34387163074936</v>
      </c>
      <c r="E228" s="98">
        <v>230.48797480879321</v>
      </c>
      <c r="F228" s="98">
        <v>270.95140470433529</v>
      </c>
      <c r="G228" s="98">
        <v>212.32211474547748</v>
      </c>
      <c r="H228" s="98">
        <v>256.06200669870765</v>
      </c>
      <c r="I228" s="98">
        <v>260.88822948968811</v>
      </c>
      <c r="J228" s="98">
        <v>205.82765361283609</v>
      </c>
      <c r="K228" s="98">
        <v>61.959173277497392</v>
      </c>
      <c r="L228" s="98">
        <v>210.77120874748329</v>
      </c>
      <c r="M228" s="98">
        <v>275.34471899529785</v>
      </c>
      <c r="N228" s="98">
        <v>285.34443229601737</v>
      </c>
      <c r="O228" s="98">
        <v>209.95642493797956</v>
      </c>
      <c r="P228" s="98">
        <v>310.97505592117869</v>
      </c>
      <c r="Q228" s="98">
        <v>257.81476736378187</v>
      </c>
      <c r="R228" s="98">
        <v>200.8774278198436</v>
      </c>
      <c r="S228" s="98">
        <v>210.58876722307988</v>
      </c>
      <c r="T228" s="98">
        <v>259.32712367718921</v>
      </c>
      <c r="U228" s="98">
        <v>229.62365400642304</v>
      </c>
      <c r="V228" s="98">
        <v>278.35025576169295</v>
      </c>
      <c r="W228" s="98">
        <v>240.07127395962908</v>
      </c>
      <c r="X228" s="98">
        <v>204.47942462976022</v>
      </c>
      <c r="Y228" s="98">
        <v>229.47839572056441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181.60913417069338</v>
      </c>
      <c r="C231" s="118">
        <f t="shared" si="108"/>
        <v>198.89584838023475</v>
      </c>
      <c r="D231" s="118">
        <f t="shared" si="108"/>
        <v>192.47711200860061</v>
      </c>
      <c r="E231" s="118">
        <f t="shared" si="108"/>
        <v>194.02647062765868</v>
      </c>
      <c r="F231" s="118">
        <f t="shared" si="108"/>
        <v>187.16039234945353</v>
      </c>
      <c r="G231" s="118">
        <f t="shared" si="108"/>
        <v>185.76178916304627</v>
      </c>
      <c r="H231" s="118">
        <f t="shared" si="108"/>
        <v>180.06208916583216</v>
      </c>
      <c r="I231" s="118">
        <f t="shared" si="108"/>
        <v>179.82712513644105</v>
      </c>
      <c r="J231" s="118">
        <f t="shared" si="108"/>
        <v>181.21389398473596</v>
      </c>
      <c r="K231" s="118">
        <f t="shared" si="108"/>
        <v>179.44078887184335</v>
      </c>
      <c r="L231" s="118">
        <f t="shared" si="108"/>
        <v>201.45808452971289</v>
      </c>
      <c r="M231" s="118">
        <f t="shared" si="108"/>
        <v>181.96437632273208</v>
      </c>
      <c r="N231" s="118">
        <f t="shared" si="108"/>
        <v>191.1423736224985</v>
      </c>
      <c r="O231" s="118">
        <f t="shared" si="108"/>
        <v>195.49245858032717</v>
      </c>
      <c r="P231" s="118">
        <f t="shared" si="108"/>
        <v>168.47749163511833</v>
      </c>
      <c r="Q231" s="118">
        <f t="shared" si="108"/>
        <v>173.67883054115424</v>
      </c>
      <c r="R231" s="118">
        <f t="shared" ref="R231:V231" si="109">R232+R235+R237+R246</f>
        <v>182.76458554011853</v>
      </c>
      <c r="S231" s="118">
        <f t="shared" si="109"/>
        <v>186.60006567058781</v>
      </c>
      <c r="T231" s="118">
        <f t="shared" si="109"/>
        <v>178.12057869153639</v>
      </c>
      <c r="U231" s="118">
        <f t="shared" si="109"/>
        <v>174.72158490777994</v>
      </c>
      <c r="V231" s="118">
        <f t="shared" si="109"/>
        <v>177.74689779736568</v>
      </c>
      <c r="W231" s="118">
        <f t="shared" ref="W231:Y231" si="110">W232+W235+W237+W246</f>
        <v>199.16261588411064</v>
      </c>
      <c r="X231" s="118">
        <f t="shared" si="110"/>
        <v>177.11039563964516</v>
      </c>
      <c r="Y231" s="118">
        <f t="shared" si="110"/>
        <v>151.91122822413368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148.51428638510703</v>
      </c>
      <c r="C232" s="123">
        <f t="shared" si="111"/>
        <v>164.96557145142469</v>
      </c>
      <c r="D232" s="123">
        <f t="shared" si="111"/>
        <v>158.73918942042476</v>
      </c>
      <c r="E232" s="123">
        <f t="shared" si="111"/>
        <v>159.72185086513841</v>
      </c>
      <c r="F232" s="123">
        <f t="shared" si="111"/>
        <v>153.93441748821567</v>
      </c>
      <c r="G232" s="123">
        <f t="shared" si="111"/>
        <v>151.10618272056064</v>
      </c>
      <c r="H232" s="123">
        <f t="shared" si="111"/>
        <v>146.23648205164352</v>
      </c>
      <c r="I232" s="123">
        <f t="shared" si="111"/>
        <v>146.58141952313227</v>
      </c>
      <c r="J232" s="123">
        <f t="shared" si="111"/>
        <v>148.18380772795336</v>
      </c>
      <c r="K232" s="123">
        <f t="shared" si="111"/>
        <v>147.6016026923875</v>
      </c>
      <c r="L232" s="123">
        <f t="shared" si="111"/>
        <v>168.65812709673557</v>
      </c>
      <c r="M232" s="123">
        <f t="shared" si="111"/>
        <v>152.92211469550841</v>
      </c>
      <c r="N232" s="123">
        <f t="shared" si="111"/>
        <v>161.43850005022722</v>
      </c>
      <c r="O232" s="123">
        <f t="shared" si="111"/>
        <v>166.15772298905605</v>
      </c>
      <c r="P232" s="123">
        <f t="shared" si="111"/>
        <v>141.36907095395216</v>
      </c>
      <c r="Q232" s="123">
        <f t="shared" si="111"/>
        <v>145.78643895549644</v>
      </c>
      <c r="R232" s="123">
        <f t="shared" ref="R232:V232" si="112">SUM(R233:R234)</f>
        <v>154.03316318079754</v>
      </c>
      <c r="S232" s="123">
        <f t="shared" si="112"/>
        <v>156.77154402918745</v>
      </c>
      <c r="T232" s="123">
        <f t="shared" si="112"/>
        <v>149.49230748254328</v>
      </c>
      <c r="U232" s="123">
        <f t="shared" si="112"/>
        <v>147.13323326721692</v>
      </c>
      <c r="V232" s="123">
        <f t="shared" si="112"/>
        <v>149.36164385753807</v>
      </c>
      <c r="W232" s="123">
        <f t="shared" ref="W232:Y232" si="113">SUM(W233:W234)</f>
        <v>169.95485794820655</v>
      </c>
      <c r="X232" s="123">
        <f t="shared" si="113"/>
        <v>152.36856109787826</v>
      </c>
      <c r="Y232" s="123">
        <f t="shared" si="113"/>
        <v>129.89627186805333</v>
      </c>
      <c r="DA232" s="130" t="s">
        <v>2864</v>
      </c>
    </row>
    <row r="233" spans="1:105" ht="12" customHeight="1" x14ac:dyDescent="0.25">
      <c r="A233" s="97" t="s">
        <v>198</v>
      </c>
      <c r="B233" s="99">
        <v>148.06411611524518</v>
      </c>
      <c r="C233" s="99">
        <v>164.46984822688506</v>
      </c>
      <c r="D233" s="99">
        <v>158.27704764908975</v>
      </c>
      <c r="E233" s="99">
        <v>159.2607721750704</v>
      </c>
      <c r="F233" s="99">
        <v>153.49887955273221</v>
      </c>
      <c r="G233" s="99">
        <v>150.68556693865256</v>
      </c>
      <c r="H233" s="99">
        <v>145.83104221607925</v>
      </c>
      <c r="I233" s="99">
        <v>146.19045560756462</v>
      </c>
      <c r="J233" s="99">
        <v>147.79196762659427</v>
      </c>
      <c r="K233" s="99">
        <v>147.21264525294944</v>
      </c>
      <c r="L233" s="99">
        <v>168.20427825422129</v>
      </c>
      <c r="M233" s="99">
        <v>152.5318618767615</v>
      </c>
      <c r="N233" s="99">
        <v>161.02069724710469</v>
      </c>
      <c r="O233" s="99">
        <v>165.72636433739257</v>
      </c>
      <c r="P233" s="99">
        <v>141.01764158725834</v>
      </c>
      <c r="Q233" s="99">
        <v>145.41950581606841</v>
      </c>
      <c r="R233" s="99">
        <v>153.64189604709622</v>
      </c>
      <c r="S233" s="99">
        <v>156.37114840155493</v>
      </c>
      <c r="T233" s="99">
        <v>149.11296618212415</v>
      </c>
      <c r="U233" s="99">
        <v>146.75686011189097</v>
      </c>
      <c r="V233" s="99">
        <v>148.97659552423292</v>
      </c>
      <c r="W233" s="99">
        <v>169.51753508611844</v>
      </c>
      <c r="X233" s="99">
        <v>151.98079493211478</v>
      </c>
      <c r="Y233" s="99">
        <v>129.56877258115119</v>
      </c>
      <c r="DA233" s="63" t="s">
        <v>2865</v>
      </c>
    </row>
    <row r="234" spans="1:105" ht="12" customHeight="1" x14ac:dyDescent="0.25">
      <c r="A234" s="97" t="s">
        <v>53</v>
      </c>
      <c r="B234" s="99">
        <v>0.45017026986185593</v>
      </c>
      <c r="C234" s="99">
        <v>0.49572322453964446</v>
      </c>
      <c r="D234" s="99">
        <v>0.46214177133500545</v>
      </c>
      <c r="E234" s="99">
        <v>0.46107869006801344</v>
      </c>
      <c r="F234" s="99">
        <v>0.43553793548345499</v>
      </c>
      <c r="G234" s="99">
        <v>0.42061578190809179</v>
      </c>
      <c r="H234" s="99">
        <v>0.40543983556427465</v>
      </c>
      <c r="I234" s="99">
        <v>0.39096391556763904</v>
      </c>
      <c r="J234" s="99">
        <v>0.39184010135910285</v>
      </c>
      <c r="K234" s="99">
        <v>0.38895743943805711</v>
      </c>
      <c r="L234" s="99">
        <v>0.45384884251428315</v>
      </c>
      <c r="M234" s="99">
        <v>0.39025281874692169</v>
      </c>
      <c r="N234" s="99">
        <v>0.41780280312251533</v>
      </c>
      <c r="O234" s="99">
        <v>0.43135865166349152</v>
      </c>
      <c r="P234" s="99">
        <v>0.35142936669380964</v>
      </c>
      <c r="Q234" s="99">
        <v>0.36693313942803685</v>
      </c>
      <c r="R234" s="99">
        <v>0.39126713370133093</v>
      </c>
      <c r="S234" s="99">
        <v>0.40039562763253372</v>
      </c>
      <c r="T234" s="99">
        <v>0.37934130041913161</v>
      </c>
      <c r="U234" s="99">
        <v>0.37637315532595983</v>
      </c>
      <c r="V234" s="99">
        <v>0.38504833330515709</v>
      </c>
      <c r="W234" s="99">
        <v>0.43732286208810928</v>
      </c>
      <c r="X234" s="99">
        <v>0.38776616576348166</v>
      </c>
      <c r="Y234" s="99">
        <v>0.32749928690212843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2.7480152492095074E-2</v>
      </c>
      <c r="C235" s="123">
        <f t="shared" si="114"/>
        <v>2.3674996215690098E-2</v>
      </c>
      <c r="D235" s="123">
        <f t="shared" si="114"/>
        <v>2.2617094282437508E-2</v>
      </c>
      <c r="E235" s="123">
        <f t="shared" si="114"/>
        <v>2.8167575805027274E-2</v>
      </c>
      <c r="F235" s="123">
        <f t="shared" si="114"/>
        <v>2.2030598673469123E-2</v>
      </c>
      <c r="G235" s="123">
        <f t="shared" si="114"/>
        <v>2.2237979576172372E-2</v>
      </c>
      <c r="H235" s="123">
        <f t="shared" si="114"/>
        <v>2.501631143993514E-2</v>
      </c>
      <c r="I235" s="123">
        <f t="shared" si="114"/>
        <v>2.4651219031076574E-2</v>
      </c>
      <c r="J235" s="123">
        <f t="shared" si="114"/>
        <v>2.5541625014030671E-2</v>
      </c>
      <c r="K235" s="123">
        <f t="shared" si="114"/>
        <v>2.9204677822382872E-2</v>
      </c>
      <c r="L235" s="123">
        <f t="shared" si="114"/>
        <v>3.7038709225149638E-2</v>
      </c>
      <c r="M235" s="123">
        <f t="shared" si="114"/>
        <v>3.9900123856380872E-2</v>
      </c>
      <c r="N235" s="123">
        <f t="shared" si="114"/>
        <v>4.7345130322129871E-2</v>
      </c>
      <c r="O235" s="123">
        <f t="shared" si="114"/>
        <v>6.4822499303459263E-2</v>
      </c>
      <c r="P235" s="123">
        <f t="shared" si="114"/>
        <v>5.7940882642110329E-2</v>
      </c>
      <c r="Q235" s="123">
        <f t="shared" si="114"/>
        <v>0.1106391594577194</v>
      </c>
      <c r="R235" s="123">
        <f t="shared" si="114"/>
        <v>9.9510758348740666E-2</v>
      </c>
      <c r="S235" s="123">
        <f t="shared" si="114"/>
        <v>9.1867334033099962E-2</v>
      </c>
      <c r="T235" s="123">
        <f t="shared" si="114"/>
        <v>0.11186582594412459</v>
      </c>
      <c r="U235" s="123">
        <f t="shared" si="114"/>
        <v>0.11522203474473383</v>
      </c>
      <c r="V235" s="123">
        <f t="shared" si="114"/>
        <v>0.10517627548617237</v>
      </c>
      <c r="W235" s="123">
        <f t="shared" si="114"/>
        <v>0.12199835904197866</v>
      </c>
      <c r="X235" s="123">
        <f t="shared" si="114"/>
        <v>0.14852062897756885</v>
      </c>
      <c r="Y235" s="123">
        <f t="shared" si="114"/>
        <v>0.14286252904249788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2.7480152492095074E-2</v>
      </c>
      <c r="C236" s="99">
        <f>RES_hhdet_fecs!C129</f>
        <v>2.3674996215690098E-2</v>
      </c>
      <c r="D236" s="99">
        <f>RES_hhdet_fecs!D129</f>
        <v>2.2617094282437508E-2</v>
      </c>
      <c r="E236" s="99">
        <f>RES_hhdet_fecs!E129</f>
        <v>2.8167575805027274E-2</v>
      </c>
      <c r="F236" s="99">
        <f>RES_hhdet_fecs!F129</f>
        <v>2.2030598673469123E-2</v>
      </c>
      <c r="G236" s="99">
        <f>RES_hhdet_fecs!G129</f>
        <v>2.2237979576172372E-2</v>
      </c>
      <c r="H236" s="99">
        <f>RES_hhdet_fecs!H129</f>
        <v>2.501631143993514E-2</v>
      </c>
      <c r="I236" s="99">
        <f>RES_hhdet_fecs!I129</f>
        <v>2.4651219031076574E-2</v>
      </c>
      <c r="J236" s="99">
        <f>RES_hhdet_fecs!J129</f>
        <v>2.5541625014030671E-2</v>
      </c>
      <c r="K236" s="99">
        <f>RES_hhdet_fecs!K129</f>
        <v>2.9204677822382872E-2</v>
      </c>
      <c r="L236" s="99">
        <f>RES_hhdet_fecs!L129</f>
        <v>3.7038709225149638E-2</v>
      </c>
      <c r="M236" s="99">
        <f>RES_hhdet_fecs!M129</f>
        <v>3.9900123856380872E-2</v>
      </c>
      <c r="N236" s="99">
        <f>RES_hhdet_fecs!N129</f>
        <v>4.7345130322129871E-2</v>
      </c>
      <c r="O236" s="99">
        <f>RES_hhdet_fecs!O129</f>
        <v>6.4822499303459263E-2</v>
      </c>
      <c r="P236" s="99">
        <f>RES_hhdet_fecs!P129</f>
        <v>5.7940882642110329E-2</v>
      </c>
      <c r="Q236" s="99">
        <f>RES_hhdet_fecs!Q129</f>
        <v>0.1106391594577194</v>
      </c>
      <c r="R236" s="99">
        <f>RES_hhdet_fecs!R129</f>
        <v>9.9510758348740666E-2</v>
      </c>
      <c r="S236" s="99">
        <f>RES_hhdet_fecs!S129</f>
        <v>9.1867334033099962E-2</v>
      </c>
      <c r="T236" s="99">
        <f>RES_hhdet_fecs!T129</f>
        <v>0.11186582594412459</v>
      </c>
      <c r="U236" s="99">
        <f>RES_hhdet_fecs!U129</f>
        <v>0.11522203474473383</v>
      </c>
      <c r="V236" s="99">
        <f>RES_hhdet_fecs!V129</f>
        <v>0.10517627548617237</v>
      </c>
      <c r="W236" s="99">
        <f>RES_hhdet_fecs!W129</f>
        <v>0.12199835904197866</v>
      </c>
      <c r="X236" s="99">
        <f>RES_hhdet_fecs!X129</f>
        <v>0.14852062897756885</v>
      </c>
      <c r="Y236" s="99">
        <f>RES_hhdet_fecs!Y129</f>
        <v>0.14286252904249788</v>
      </c>
      <c r="DA236" s="63" t="s">
        <v>2868</v>
      </c>
    </row>
    <row r="237" spans="1:105" ht="12" customHeight="1" x14ac:dyDescent="0.25">
      <c r="A237" s="121" t="s">
        <v>55</v>
      </c>
      <c r="B237" s="123">
        <v>21.80350954267664</v>
      </c>
      <c r="C237" s="123">
        <v>22.606094057866557</v>
      </c>
      <c r="D237" s="123">
        <v>22.604892547025997</v>
      </c>
      <c r="E237" s="123">
        <v>22.909491750781484</v>
      </c>
      <c r="F237" s="123">
        <v>21.952356406992017</v>
      </c>
      <c r="G237" s="123">
        <v>23.417973862765518</v>
      </c>
      <c r="H237" s="123">
        <v>21.860273548201715</v>
      </c>
      <c r="I237" s="123">
        <v>22.471621332969843</v>
      </c>
      <c r="J237" s="123">
        <v>21.927124740381306</v>
      </c>
      <c r="K237" s="123">
        <v>20.294051525886029</v>
      </c>
      <c r="L237" s="123">
        <v>20.727211594716749</v>
      </c>
      <c r="M237" s="123">
        <v>18.289375173834056</v>
      </c>
      <c r="N237" s="123">
        <v>18.316035465281523</v>
      </c>
      <c r="O237" s="123">
        <v>18.105851598083426</v>
      </c>
      <c r="P237" s="123">
        <v>17.316683188543859</v>
      </c>
      <c r="Q237" s="123">
        <v>17.557837719424271</v>
      </c>
      <c r="R237" s="123">
        <v>18.585879853258351</v>
      </c>
      <c r="S237" s="123">
        <v>19.813828999420021</v>
      </c>
      <c r="T237" s="123">
        <v>19.180692739265869</v>
      </c>
      <c r="U237" s="123">
        <v>18.668539904408338</v>
      </c>
      <c r="V237" s="123">
        <v>19.154181285728896</v>
      </c>
      <c r="W237" s="123">
        <v>18.717630506556873</v>
      </c>
      <c r="X237" s="123">
        <v>16.159635295310903</v>
      </c>
      <c r="Y237" s="123">
        <v>13.828575387474219</v>
      </c>
      <c r="DA237" s="130" t="s">
        <v>2869</v>
      </c>
    </row>
    <row r="238" spans="1:105" ht="12" customHeight="1" x14ac:dyDescent="0.25">
      <c r="A238" s="97" t="s">
        <v>128</v>
      </c>
      <c r="B238" s="99">
        <v>21.6390073352283</v>
      </c>
      <c r="C238" s="99">
        <v>22.461658189918928</v>
      </c>
      <c r="D238" s="99">
        <v>22.471466452228565</v>
      </c>
      <c r="E238" s="99">
        <v>22.778856394671632</v>
      </c>
      <c r="F238" s="99">
        <v>21.827301338933133</v>
      </c>
      <c r="G238" s="99">
        <v>23.328670731137795</v>
      </c>
      <c r="H238" s="99">
        <v>21.735305488047057</v>
      </c>
      <c r="I238" s="99">
        <v>22.386621384822792</v>
      </c>
      <c r="J238" s="99">
        <v>21.854576942105297</v>
      </c>
      <c r="K238" s="99">
        <v>20.209567637161193</v>
      </c>
      <c r="L238" s="99">
        <v>20.650697301854585</v>
      </c>
      <c r="M238" s="99">
        <v>18.212596038619196</v>
      </c>
      <c r="N238" s="99">
        <v>18.25473490710618</v>
      </c>
      <c r="O238" s="99">
        <v>18.057220096523668</v>
      </c>
      <c r="P238" s="99">
        <v>17.25156327078594</v>
      </c>
      <c r="Q238" s="99">
        <v>17.50009258372711</v>
      </c>
      <c r="R238" s="99">
        <v>18.544146075927234</v>
      </c>
      <c r="S238" s="99">
        <v>19.780271480416758</v>
      </c>
      <c r="T238" s="99">
        <v>19.155497349675596</v>
      </c>
      <c r="U238" s="99">
        <v>18.644087657368608</v>
      </c>
      <c r="V238" s="99">
        <v>19.126105774090234</v>
      </c>
      <c r="W238" s="99">
        <v>18.717050909308817</v>
      </c>
      <c r="X238" s="99">
        <v>16.141036352989385</v>
      </c>
      <c r="Y238" s="99">
        <v>13.820757761211768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19.577294359385427</v>
      </c>
      <c r="F239" s="99">
        <v>18.819677898068015</v>
      </c>
      <c r="G239" s="99">
        <v>20.088160350134576</v>
      </c>
      <c r="H239" s="99">
        <v>18.872619950812947</v>
      </c>
      <c r="I239" s="99">
        <v>19.4583170006788</v>
      </c>
      <c r="J239" s="99">
        <v>19.01292838466825</v>
      </c>
      <c r="K239" s="99">
        <v>17.66594860585678</v>
      </c>
      <c r="L239" s="99">
        <v>18.060657993260847</v>
      </c>
      <c r="M239" s="99">
        <v>15.814623940958745</v>
      </c>
      <c r="N239" s="99">
        <v>15.899436455690466</v>
      </c>
      <c r="O239" s="99">
        <v>15.770528180871315</v>
      </c>
      <c r="P239" s="99">
        <v>15.177978790667581</v>
      </c>
      <c r="Q239" s="99">
        <v>15.327522008413029</v>
      </c>
      <c r="R239" s="99">
        <v>16.220488429165513</v>
      </c>
      <c r="S239" s="99">
        <v>17.408108902668928</v>
      </c>
      <c r="T239" s="99">
        <v>16.94438227029563</v>
      </c>
      <c r="U239" s="99">
        <v>16.536236812781024</v>
      </c>
      <c r="V239" s="99">
        <v>17.144188180671453</v>
      </c>
      <c r="W239" s="99">
        <v>16.613614105080554</v>
      </c>
      <c r="X239" s="99">
        <v>14.44169064283688</v>
      </c>
      <c r="Y239" s="99">
        <v>12.250232310327247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10.780985513440585</v>
      </c>
      <c r="F240" s="102">
        <v>10.427208628651201</v>
      </c>
      <c r="G240" s="102">
        <v>10.798414201538355</v>
      </c>
      <c r="H240" s="102">
        <v>10.540885330134367</v>
      </c>
      <c r="I240" s="102">
        <v>10.71305769534457</v>
      </c>
      <c r="J240" s="102">
        <v>10.288958987069051</v>
      </c>
      <c r="K240" s="102">
        <v>9.6838432433816681</v>
      </c>
      <c r="L240" s="102">
        <v>9.6939436904494034</v>
      </c>
      <c r="M240" s="102">
        <v>7.6800838219776644</v>
      </c>
      <c r="N240" s="102">
        <v>7.5301202953146111</v>
      </c>
      <c r="O240" s="102">
        <v>7.2926708720042281</v>
      </c>
      <c r="P240" s="102">
        <v>7.4410656036275205</v>
      </c>
      <c r="Q240" s="102">
        <v>7.087189326040483</v>
      </c>
      <c r="R240" s="102">
        <v>7.2936020928864291</v>
      </c>
      <c r="S240" s="102">
        <v>8.0498087565714389</v>
      </c>
      <c r="T240" s="102">
        <v>7.9918217347420448</v>
      </c>
      <c r="U240" s="102">
        <v>7.7688571933677588</v>
      </c>
      <c r="V240" s="102">
        <v>8.486742893427131</v>
      </c>
      <c r="W240" s="102">
        <v>7.38001234902947</v>
      </c>
      <c r="X240" s="102">
        <v>6.8015217901830685</v>
      </c>
      <c r="Y240" s="102">
        <v>5.1003196871540979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8.7963088459448429</v>
      </c>
      <c r="F241" s="105">
        <v>8.3924692694168126</v>
      </c>
      <c r="G241" s="105">
        <v>9.2897461485962189</v>
      </c>
      <c r="H241" s="105">
        <v>8.3317346206785814</v>
      </c>
      <c r="I241" s="105">
        <v>8.7452593053342333</v>
      </c>
      <c r="J241" s="105">
        <v>8.7239693975991965</v>
      </c>
      <c r="K241" s="105">
        <v>7.9821053624751102</v>
      </c>
      <c r="L241" s="105">
        <v>8.366714302811447</v>
      </c>
      <c r="M241" s="105">
        <v>8.134540118981084</v>
      </c>
      <c r="N241" s="105">
        <v>8.3693161603758561</v>
      </c>
      <c r="O241" s="105">
        <v>8.4778573088670868</v>
      </c>
      <c r="P241" s="105">
        <v>7.7369131870400576</v>
      </c>
      <c r="Q241" s="105">
        <v>8.2403326823725482</v>
      </c>
      <c r="R241" s="105">
        <v>8.9268863362790807</v>
      </c>
      <c r="S241" s="105">
        <v>9.3583001460974913</v>
      </c>
      <c r="T241" s="105">
        <v>8.9525605355535856</v>
      </c>
      <c r="U241" s="105">
        <v>8.7673796194132638</v>
      </c>
      <c r="V241" s="105">
        <v>8.6574452872443199</v>
      </c>
      <c r="W241" s="105">
        <v>9.2336017560510815</v>
      </c>
      <c r="X241" s="105">
        <v>7.6401688526538099</v>
      </c>
      <c r="Y241" s="105">
        <v>7.14991262317315</v>
      </c>
      <c r="DA241" s="132" t="s">
        <v>2873</v>
      </c>
    </row>
    <row r="242" spans="1:105" ht="12" customHeight="1" x14ac:dyDescent="0.25">
      <c r="A242" s="106" t="s">
        <v>122</v>
      </c>
      <c r="B242" s="102">
        <v>28.076167393676677</v>
      </c>
      <c r="C242" s="102">
        <v>28.194735914907717</v>
      </c>
      <c r="D242" s="102">
        <v>28.096549073195671</v>
      </c>
      <c r="E242" s="102">
        <v>28.811940067354506</v>
      </c>
      <c r="F242" s="102">
        <v>28.165227149730132</v>
      </c>
      <c r="G242" s="102">
        <v>28.262684220061068</v>
      </c>
      <c r="H242" s="102">
        <v>28.902617988279811</v>
      </c>
      <c r="I242" s="102">
        <v>27.524974304093384</v>
      </c>
      <c r="J242" s="102">
        <v>26.423637214314624</v>
      </c>
      <c r="K242" s="102">
        <v>25.696327132536112</v>
      </c>
      <c r="L242" s="102">
        <v>25.838065812359389</v>
      </c>
      <c r="M242" s="102">
        <v>23.562306980299827</v>
      </c>
      <c r="N242" s="102">
        <v>22.679357340522035</v>
      </c>
      <c r="O242" s="102">
        <v>21.733897641943521</v>
      </c>
      <c r="P242" s="102">
        <v>21.948252432644992</v>
      </c>
      <c r="Q242" s="102">
        <v>21.815680171298897</v>
      </c>
      <c r="R242" s="102">
        <v>22.094512996165847</v>
      </c>
      <c r="S242" s="102">
        <v>23.261442209112133</v>
      </c>
      <c r="T242" s="102">
        <v>22.80752443895274</v>
      </c>
      <c r="U242" s="102">
        <v>22.21554313576695</v>
      </c>
      <c r="V242" s="102">
        <v>21.986935987507934</v>
      </c>
      <c r="W242" s="102">
        <v>19.302424598432072</v>
      </c>
      <c r="X242" s="102">
        <v>17.932607058259599</v>
      </c>
      <c r="Y242" s="102">
        <v>14.930866218428941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22.469754485897074</v>
      </c>
      <c r="F243" s="105">
        <v>22.106783703970279</v>
      </c>
      <c r="G243" s="105">
        <v>22.165421947813776</v>
      </c>
      <c r="H243" s="105">
        <v>23.122901198416095</v>
      </c>
      <c r="I243" s="105">
        <v>22.030638686206764</v>
      </c>
      <c r="J243" s="105">
        <v>21.069531713216112</v>
      </c>
      <c r="K243" s="105">
        <v>20.582123494803902</v>
      </c>
      <c r="L243" s="105">
        <v>20.591153636742533</v>
      </c>
      <c r="M243" s="105">
        <v>18.341933585520817</v>
      </c>
      <c r="N243" s="105">
        <v>17.629788999809481</v>
      </c>
      <c r="O243" s="105">
        <v>16.934280209654922</v>
      </c>
      <c r="P243" s="105">
        <v>17.449867020412739</v>
      </c>
      <c r="Q243" s="105">
        <v>17.26152539552784</v>
      </c>
      <c r="R243" s="105">
        <v>17.466717428855333</v>
      </c>
      <c r="S243" s="105">
        <v>18.554829868643921</v>
      </c>
      <c r="T243" s="105">
        <v>18.362053208615105</v>
      </c>
      <c r="U243" s="105">
        <v>17.973383958829658</v>
      </c>
      <c r="V243" s="105">
        <v>18.508175956862885</v>
      </c>
      <c r="W243" s="105">
        <v>16.231369143137194</v>
      </c>
      <c r="X243" s="105">
        <v>15.301284376875932</v>
      </c>
      <c r="Y243" s="105">
        <v>12.621850793957458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13.709659737051094</v>
      </c>
      <c r="F244" s="99">
        <v>13.560394392759459</v>
      </c>
      <c r="G244" s="99">
        <v>13.238869966254216</v>
      </c>
      <c r="H244" s="99">
        <v>14.275715553843213</v>
      </c>
      <c r="I244" s="99">
        <v>13.426592796400646</v>
      </c>
      <c r="J244" s="99">
        <v>12.647242546960449</v>
      </c>
      <c r="K244" s="99">
        <v>12.491414339638771</v>
      </c>
      <c r="L244" s="99">
        <v>12.261696441261904</v>
      </c>
      <c r="M244" s="99">
        <v>9.9925492062332477</v>
      </c>
      <c r="N244" s="99">
        <v>9.3731182288875683</v>
      </c>
      <c r="O244" s="99">
        <v>8.7847139255318645</v>
      </c>
      <c r="P244" s="99">
        <v>9.4859499977609794</v>
      </c>
      <c r="Q244" s="99">
        <v>8.8595364764454771</v>
      </c>
      <c r="R244" s="99">
        <v>8.7122625879128712</v>
      </c>
      <c r="S244" s="99">
        <v>9.4675736284459777</v>
      </c>
      <c r="T244" s="99">
        <v>9.4790411102577288</v>
      </c>
      <c r="U244" s="99">
        <v>9.2151066799812096</v>
      </c>
      <c r="V244" s="99">
        <v>9.7076161376934511</v>
      </c>
      <c r="W244" s="99">
        <v>7.5967965192404012</v>
      </c>
      <c r="X244" s="99">
        <v>7.5418097509966033</v>
      </c>
      <c r="Y244" s="99">
        <v>5.5291652714590933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8.7600947488459795</v>
      </c>
      <c r="F245" s="99">
        <v>8.5463893112108185</v>
      </c>
      <c r="G245" s="99">
        <v>8.9265519815595589</v>
      </c>
      <c r="H245" s="99">
        <v>8.8471856445728765</v>
      </c>
      <c r="I245" s="99">
        <v>8.6040458898061161</v>
      </c>
      <c r="J245" s="99">
        <v>8.4222891662556609</v>
      </c>
      <c r="K245" s="99">
        <v>8.0907091551651309</v>
      </c>
      <c r="L245" s="99">
        <v>8.3294571954806287</v>
      </c>
      <c r="M245" s="99">
        <v>8.3493843792875655</v>
      </c>
      <c r="N245" s="99">
        <v>8.2566707709219127</v>
      </c>
      <c r="O245" s="99">
        <v>8.1495662841230629</v>
      </c>
      <c r="P245" s="99">
        <v>7.963917022651759</v>
      </c>
      <c r="Q245" s="99">
        <v>8.4019889190823616</v>
      </c>
      <c r="R245" s="99">
        <v>8.7544548409424632</v>
      </c>
      <c r="S245" s="99">
        <v>9.0872562401979415</v>
      </c>
      <c r="T245" s="99">
        <v>8.8830120983573746</v>
      </c>
      <c r="U245" s="99">
        <v>8.758277278848448</v>
      </c>
      <c r="V245" s="99">
        <v>8.8005598191694325</v>
      </c>
      <c r="W245" s="99">
        <v>8.6345726238967924</v>
      </c>
      <c r="X245" s="99">
        <v>7.7594746258793306</v>
      </c>
      <c r="Y245" s="99">
        <v>7.0926855224983631</v>
      </c>
      <c r="DA245" s="63" t="s">
        <v>2877</v>
      </c>
    </row>
    <row r="246" spans="1:105" ht="12" customHeight="1" x14ac:dyDescent="0.25">
      <c r="A246" s="121" t="s">
        <v>54</v>
      </c>
      <c r="B246" s="123">
        <v>11.263858090417624</v>
      </c>
      <c r="C246" s="123">
        <v>11.300507874727801</v>
      </c>
      <c r="D246" s="123">
        <v>11.110412946867433</v>
      </c>
      <c r="E246" s="123">
        <v>11.366960435933763</v>
      </c>
      <c r="F246" s="123">
        <v>11.251587855572394</v>
      </c>
      <c r="G246" s="123">
        <v>11.215394600143963</v>
      </c>
      <c r="H246" s="123">
        <v>11.94031725454697</v>
      </c>
      <c r="I246" s="123">
        <v>10.749433061307847</v>
      </c>
      <c r="J246" s="123">
        <v>11.077419891387253</v>
      </c>
      <c r="K246" s="123">
        <v>11.515929975747447</v>
      </c>
      <c r="L246" s="123">
        <v>12.035707129035426</v>
      </c>
      <c r="M246" s="123">
        <v>10.712986329533249</v>
      </c>
      <c r="N246" s="123">
        <v>11.34049297666763</v>
      </c>
      <c r="O246" s="123">
        <v>11.164061493884217</v>
      </c>
      <c r="P246" s="123">
        <v>9.7337966099802156</v>
      </c>
      <c r="Q246" s="123">
        <v>10.223914706775821</v>
      </c>
      <c r="R246" s="123">
        <v>10.046031747713908</v>
      </c>
      <c r="S246" s="123">
        <v>9.9228253079472282</v>
      </c>
      <c r="T246" s="123">
        <v>9.3357126437830882</v>
      </c>
      <c r="U246" s="123">
        <v>8.8045897014099577</v>
      </c>
      <c r="V246" s="123">
        <v>9.1258963786125324</v>
      </c>
      <c r="W246" s="123">
        <v>10.36812907030524</v>
      </c>
      <c r="X246" s="123">
        <v>8.4336786174784368</v>
      </c>
      <c r="Y246" s="123">
        <v>8.0435184395636394</v>
      </c>
      <c r="DA246" s="130" t="s">
        <v>2878</v>
      </c>
    </row>
    <row r="247" spans="1:105" ht="12" customHeight="1" x14ac:dyDescent="0.25">
      <c r="A247" s="97" t="s">
        <v>50</v>
      </c>
      <c r="B247" s="99">
        <v>13.893178244495999</v>
      </c>
      <c r="C247" s="99">
        <v>15.041331598203374</v>
      </c>
      <c r="D247" s="99">
        <v>14.045735161479307</v>
      </c>
      <c r="E247" s="99">
        <v>13.830787896863253</v>
      </c>
      <c r="F247" s="99">
        <v>16.199277061012531</v>
      </c>
      <c r="G247" s="99">
        <v>12.639832092589897</v>
      </c>
      <c r="H247" s="99">
        <v>15.178467949392186</v>
      </c>
      <c r="I247" s="99">
        <v>15.38431376852542</v>
      </c>
      <c r="J247" s="99">
        <v>12.050435837777229</v>
      </c>
      <c r="K247" s="99">
        <v>3.6024650064338695</v>
      </c>
      <c r="L247" s="99">
        <v>12.158660372199398</v>
      </c>
      <c r="M247" s="99">
        <v>15.723669601130808</v>
      </c>
      <c r="N247" s="99">
        <v>16.104340343867946</v>
      </c>
      <c r="O247" s="99">
        <v>11.714918332242071</v>
      </c>
      <c r="P247" s="99">
        <v>17.189053961972352</v>
      </c>
      <c r="Q247" s="99">
        <v>14.115520734197577</v>
      </c>
      <c r="R247" s="99">
        <v>10.886170951533094</v>
      </c>
      <c r="S247" s="99">
        <v>11.301274297817637</v>
      </c>
      <c r="T247" s="99">
        <v>13.767985914005106</v>
      </c>
      <c r="U247" s="99">
        <v>12.044425510465663</v>
      </c>
      <c r="V247" s="99">
        <v>14.455355378009918</v>
      </c>
      <c r="W247" s="99">
        <v>12.317764609103882</v>
      </c>
      <c r="X247" s="99">
        <v>10.388429249362614</v>
      </c>
      <c r="Y247" s="99">
        <v>11.471630986840893</v>
      </c>
      <c r="DA247" s="63" t="s">
        <v>2879</v>
      </c>
    </row>
    <row r="248" spans="1:105" ht="12" customHeight="1" x14ac:dyDescent="0.25">
      <c r="A248" s="109" t="s">
        <v>120</v>
      </c>
      <c r="B248" s="110">
        <v>11.042506267926363</v>
      </c>
      <c r="C248" s="110">
        <v>10.988547438956473</v>
      </c>
      <c r="D248" s="110">
        <v>10.88896008253437</v>
      </c>
      <c r="E248" s="110">
        <v>11.201747245246459</v>
      </c>
      <c r="F248" s="110">
        <v>10.957891818949602</v>
      </c>
      <c r="G248" s="110">
        <v>11.148205149863063</v>
      </c>
      <c r="H248" s="110">
        <v>11.815716420992059</v>
      </c>
      <c r="I248" s="110">
        <v>10.615039625801302</v>
      </c>
      <c r="J248" s="110">
        <v>11.05283800661096</v>
      </c>
      <c r="K248" s="110">
        <v>11.705192070117707</v>
      </c>
      <c r="L248" s="110">
        <v>12.032730802645586</v>
      </c>
      <c r="M248" s="110">
        <v>10.560324437745031</v>
      </c>
      <c r="N248" s="110">
        <v>11.150729420435074</v>
      </c>
      <c r="O248" s="110">
        <v>11.139724461694847</v>
      </c>
      <c r="P248" s="110">
        <v>9.3815541433982759</v>
      </c>
      <c r="Q248" s="110">
        <v>10.043228009806258</v>
      </c>
      <c r="R248" s="110">
        <v>10.012137856105666</v>
      </c>
      <c r="S248" s="110">
        <v>9.8704474172171466</v>
      </c>
      <c r="T248" s="110">
        <v>9.1736988872048162</v>
      </c>
      <c r="U248" s="110">
        <v>8.694833688647206</v>
      </c>
      <c r="V248" s="110">
        <v>8.9632664471255943</v>
      </c>
      <c r="W248" s="110">
        <v>10.321489561395879</v>
      </c>
      <c r="X248" s="110">
        <v>8.3927916671396083</v>
      </c>
      <c r="Y248" s="110">
        <v>7.977044953865172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128.71310371293717</v>
      </c>
      <c r="C250" s="118">
        <f t="shared" si="115"/>
        <v>141.25059956031865</v>
      </c>
      <c r="D250" s="118">
        <f t="shared" si="115"/>
        <v>137.05593166216585</v>
      </c>
      <c r="E250" s="118">
        <f t="shared" si="115"/>
        <v>138.51044033544829</v>
      </c>
      <c r="F250" s="118">
        <f t="shared" si="115"/>
        <v>133.90547087445006</v>
      </c>
      <c r="G250" s="118">
        <f t="shared" si="115"/>
        <v>133.447081818968</v>
      </c>
      <c r="H250" s="118">
        <f t="shared" si="115"/>
        <v>129.76837931857824</v>
      </c>
      <c r="I250" s="118">
        <f t="shared" si="115"/>
        <v>130.1312757514917</v>
      </c>
      <c r="J250" s="118">
        <f t="shared" si="115"/>
        <v>131.61400843674591</v>
      </c>
      <c r="K250" s="118">
        <f t="shared" si="115"/>
        <v>130.79227634497155</v>
      </c>
      <c r="L250" s="118">
        <f t="shared" si="115"/>
        <v>147.28589397458379</v>
      </c>
      <c r="M250" s="118">
        <f t="shared" si="115"/>
        <v>133.60114844599755</v>
      </c>
      <c r="N250" s="118">
        <f t="shared" si="115"/>
        <v>141.06617560772258</v>
      </c>
      <c r="O250" s="118">
        <f t="shared" si="115"/>
        <v>145.0504681975433</v>
      </c>
      <c r="P250" s="118">
        <f t="shared" si="115"/>
        <v>125.14511878187042</v>
      </c>
      <c r="Q250" s="118">
        <f t="shared" si="115"/>
        <v>129.37348247488043</v>
      </c>
      <c r="R250" s="118">
        <f t="shared" ref="R250:V250" si="116">R251+R254+R256+R265</f>
        <v>136.47295877107828</v>
      </c>
      <c r="S250" s="118">
        <f t="shared" si="116"/>
        <v>139.86489574538592</v>
      </c>
      <c r="T250" s="118">
        <f t="shared" si="116"/>
        <v>134.06615007481415</v>
      </c>
      <c r="U250" s="118">
        <f t="shared" si="116"/>
        <v>132.07740163197903</v>
      </c>
      <c r="V250" s="118">
        <f t="shared" si="116"/>
        <v>134.98281255778872</v>
      </c>
      <c r="W250" s="118">
        <f t="shared" ref="W250:Y250" si="117">W251+W254+W256+W265</f>
        <v>151.94706058075053</v>
      </c>
      <c r="X250" s="118">
        <f t="shared" si="117"/>
        <v>135.85709148024691</v>
      </c>
      <c r="Y250" s="118">
        <f t="shared" si="117"/>
        <v>117.25649556438138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104.40448981767408</v>
      </c>
      <c r="C251" s="123">
        <f t="shared" si="118"/>
        <v>116.26538916823792</v>
      </c>
      <c r="D251" s="123">
        <f t="shared" si="118"/>
        <v>112.11508406806314</v>
      </c>
      <c r="E251" s="123">
        <f t="shared" si="118"/>
        <v>113.0491038562751</v>
      </c>
      <c r="F251" s="123">
        <f t="shared" si="118"/>
        <v>109.1893959500257</v>
      </c>
      <c r="G251" s="123">
        <f t="shared" si="118"/>
        <v>107.49005735665777</v>
      </c>
      <c r="H251" s="123">
        <f t="shared" si="118"/>
        <v>104.34608455521034</v>
      </c>
      <c r="I251" s="123">
        <f t="shared" si="118"/>
        <v>105.0009509735834</v>
      </c>
      <c r="J251" s="123">
        <f t="shared" si="118"/>
        <v>106.54179971807095</v>
      </c>
      <c r="K251" s="123">
        <f t="shared" si="118"/>
        <v>106.51223182410425</v>
      </c>
      <c r="L251" s="123">
        <f t="shared" si="118"/>
        <v>122.19888858818345</v>
      </c>
      <c r="M251" s="123">
        <f t="shared" si="118"/>
        <v>111.30982656919004</v>
      </c>
      <c r="N251" s="123">
        <f t="shared" si="118"/>
        <v>118.15766305937713</v>
      </c>
      <c r="O251" s="123">
        <f t="shared" si="118"/>
        <v>122.23379107744117</v>
      </c>
      <c r="P251" s="123">
        <f t="shared" si="118"/>
        <v>104.06241338695062</v>
      </c>
      <c r="Q251" s="123">
        <f t="shared" si="118"/>
        <v>107.44817390007174</v>
      </c>
      <c r="R251" s="123">
        <f t="shared" ref="R251:V251" si="119">SUM(R252:R253)</f>
        <v>113.7547646438158</v>
      </c>
      <c r="S251" s="123">
        <f t="shared" si="119"/>
        <v>116.12828926868285</v>
      </c>
      <c r="T251" s="123">
        <f t="shared" si="119"/>
        <v>111.0555864341257</v>
      </c>
      <c r="U251" s="123">
        <f t="shared" si="119"/>
        <v>109.67389255136818</v>
      </c>
      <c r="V251" s="123">
        <f t="shared" si="119"/>
        <v>111.76463449963194</v>
      </c>
      <c r="W251" s="123">
        <f t="shared" ref="W251:Y251" si="120">SUM(W252:W253)</f>
        <v>127.73448975860563</v>
      </c>
      <c r="X251" s="123">
        <f t="shared" si="120"/>
        <v>115.03708705840248</v>
      </c>
      <c r="Y251" s="123">
        <f t="shared" si="120"/>
        <v>98.524716445712798</v>
      </c>
      <c r="DA251" s="130" t="s">
        <v>3032</v>
      </c>
    </row>
    <row r="252" spans="1:105" ht="12" customHeight="1" x14ac:dyDescent="0.25">
      <c r="A252" s="97" t="s">
        <v>198</v>
      </c>
      <c r="B252" s="99">
        <v>103.95431954781222</v>
      </c>
      <c r="C252" s="99">
        <v>115.76966594369827</v>
      </c>
      <c r="D252" s="99">
        <v>111.65294229672814</v>
      </c>
      <c r="E252" s="99">
        <v>112.58802516620709</v>
      </c>
      <c r="F252" s="99">
        <v>108.75385801454225</v>
      </c>
      <c r="G252" s="99">
        <v>107.06944157474967</v>
      </c>
      <c r="H252" s="99">
        <v>103.94064471964606</v>
      </c>
      <c r="I252" s="99">
        <v>104.60998705801576</v>
      </c>
      <c r="J252" s="99">
        <v>106.14995961671184</v>
      </c>
      <c r="K252" s="99">
        <v>106.12327438466619</v>
      </c>
      <c r="L252" s="99">
        <v>121.74503974566916</v>
      </c>
      <c r="M252" s="99">
        <v>110.91957375044312</v>
      </c>
      <c r="N252" s="99">
        <v>117.73986025625462</v>
      </c>
      <c r="O252" s="99">
        <v>121.80243242577768</v>
      </c>
      <c r="P252" s="99">
        <v>103.71098402025682</v>
      </c>
      <c r="Q252" s="99">
        <v>107.08124076064369</v>
      </c>
      <c r="R252" s="99">
        <v>113.36349751011447</v>
      </c>
      <c r="S252" s="99">
        <v>115.72789364105031</v>
      </c>
      <c r="T252" s="99">
        <v>110.67624513370657</v>
      </c>
      <c r="U252" s="99">
        <v>109.29751939604222</v>
      </c>
      <c r="V252" s="99">
        <v>111.37958616632677</v>
      </c>
      <c r="W252" s="99">
        <v>127.29716689651752</v>
      </c>
      <c r="X252" s="99">
        <v>114.649320892639</v>
      </c>
      <c r="Y252" s="99">
        <v>98.197217158810673</v>
      </c>
      <c r="DA252" s="63" t="s">
        <v>3033</v>
      </c>
    </row>
    <row r="253" spans="1:105" ht="12" customHeight="1" x14ac:dyDescent="0.25">
      <c r="A253" s="97" t="s">
        <v>53</v>
      </c>
      <c r="B253" s="99">
        <v>0.45017026986185593</v>
      </c>
      <c r="C253" s="99">
        <v>0.49572322453964446</v>
      </c>
      <c r="D253" s="99">
        <v>0.46214177133500545</v>
      </c>
      <c r="E253" s="99">
        <v>0.46107869006801344</v>
      </c>
      <c r="F253" s="99">
        <v>0.43553793548345499</v>
      </c>
      <c r="G253" s="99">
        <v>0.42061578190809179</v>
      </c>
      <c r="H253" s="99">
        <v>0.40543983556427465</v>
      </c>
      <c r="I253" s="99">
        <v>0.39096391556763904</v>
      </c>
      <c r="J253" s="99">
        <v>0.39184010135910285</v>
      </c>
      <c r="K253" s="99">
        <v>0.38895743943805711</v>
      </c>
      <c r="L253" s="99">
        <v>0.45384884251428315</v>
      </c>
      <c r="M253" s="99">
        <v>0.39025281874692169</v>
      </c>
      <c r="N253" s="99">
        <v>0.41780280312251533</v>
      </c>
      <c r="O253" s="99">
        <v>0.43135865166349152</v>
      </c>
      <c r="P253" s="99">
        <v>0.35142936669380964</v>
      </c>
      <c r="Q253" s="99">
        <v>0.36693313942803685</v>
      </c>
      <c r="R253" s="99">
        <v>0.39126713370133093</v>
      </c>
      <c r="S253" s="99">
        <v>0.40039562763253372</v>
      </c>
      <c r="T253" s="99">
        <v>0.37934130041913161</v>
      </c>
      <c r="U253" s="99">
        <v>0.37637315532595983</v>
      </c>
      <c r="V253" s="99">
        <v>0.38504833330515709</v>
      </c>
      <c r="W253" s="99">
        <v>0.43732286208810928</v>
      </c>
      <c r="X253" s="99">
        <v>0.38776616576348166</v>
      </c>
      <c r="Y253" s="99">
        <v>0.32749928690212843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4.6989953222187623E-2</v>
      </c>
      <c r="C254" s="123">
        <f t="shared" si="121"/>
        <v>4.1341905561645312E-2</v>
      </c>
      <c r="D254" s="123">
        <f t="shared" si="121"/>
        <v>4.1070793353635116E-2</v>
      </c>
      <c r="E254" s="123">
        <f t="shared" si="121"/>
        <v>5.4340415220263297E-2</v>
      </c>
      <c r="F254" s="123">
        <f t="shared" si="121"/>
        <v>4.5615570771114403E-2</v>
      </c>
      <c r="G254" s="123">
        <f t="shared" si="121"/>
        <v>4.9822517002348715E-2</v>
      </c>
      <c r="H254" s="123">
        <f t="shared" si="121"/>
        <v>6.0950562773302387E-2</v>
      </c>
      <c r="I254" s="123">
        <f t="shared" si="121"/>
        <v>6.3058125852554048E-2</v>
      </c>
      <c r="J254" s="123">
        <f t="shared" si="121"/>
        <v>6.7047750723799371E-2</v>
      </c>
      <c r="K254" s="123">
        <f t="shared" si="121"/>
        <v>7.9272226938701715E-2</v>
      </c>
      <c r="L254" s="123">
        <f t="shared" si="121"/>
        <v>0.10415503287776395</v>
      </c>
      <c r="M254" s="123">
        <f t="shared" si="121"/>
        <v>0.11654877502469993</v>
      </c>
      <c r="N254" s="123">
        <f t="shared" si="121"/>
        <v>0.14391843682020161</v>
      </c>
      <c r="O254" s="123">
        <f t="shared" si="121"/>
        <v>0.20582523762861954</v>
      </c>
      <c r="P254" s="123">
        <f t="shared" si="121"/>
        <v>0.19030389652189431</v>
      </c>
      <c r="Q254" s="123">
        <f t="shared" si="121"/>
        <v>0.37493464055406878</v>
      </c>
      <c r="R254" s="123">
        <f t="shared" si="121"/>
        <v>0.34765144924290398</v>
      </c>
      <c r="S254" s="123">
        <f t="shared" si="121"/>
        <v>0.33104212999739729</v>
      </c>
      <c r="T254" s="123">
        <f t="shared" si="121"/>
        <v>0.41271527127399565</v>
      </c>
      <c r="U254" s="123">
        <f t="shared" si="121"/>
        <v>0.43198841647089986</v>
      </c>
      <c r="V254" s="123">
        <f t="shared" si="121"/>
        <v>0.39827368396792223</v>
      </c>
      <c r="W254" s="123">
        <f t="shared" si="121"/>
        <v>0.46510016779743268</v>
      </c>
      <c r="X254" s="123">
        <f t="shared" si="121"/>
        <v>0.56847683206784771</v>
      </c>
      <c r="Y254" s="123">
        <f t="shared" si="121"/>
        <v>0.54883521254819401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4.6989953222187623E-2</v>
      </c>
      <c r="C255" s="99">
        <f>RES_hhdet_tess!C129</f>
        <v>4.1341905561645312E-2</v>
      </c>
      <c r="D255" s="99">
        <f>RES_hhdet_tess!D129</f>
        <v>4.1070793353635116E-2</v>
      </c>
      <c r="E255" s="99">
        <f>RES_hhdet_tess!E129</f>
        <v>5.4340415220263297E-2</v>
      </c>
      <c r="F255" s="99">
        <f>RES_hhdet_tess!F129</f>
        <v>4.5615570771114403E-2</v>
      </c>
      <c r="G255" s="99">
        <f>RES_hhdet_tess!G129</f>
        <v>4.9822517002348715E-2</v>
      </c>
      <c r="H255" s="99">
        <f>RES_hhdet_tess!H129</f>
        <v>6.0950562773302387E-2</v>
      </c>
      <c r="I255" s="99">
        <f>RES_hhdet_tess!I129</f>
        <v>6.3058125852554048E-2</v>
      </c>
      <c r="J255" s="99">
        <f>RES_hhdet_tess!J129</f>
        <v>6.7047750723799371E-2</v>
      </c>
      <c r="K255" s="99">
        <f>RES_hhdet_tess!K129</f>
        <v>7.9272226938701715E-2</v>
      </c>
      <c r="L255" s="99">
        <f>RES_hhdet_tess!L129</f>
        <v>0.10415503287776395</v>
      </c>
      <c r="M255" s="99">
        <f>RES_hhdet_tess!M129</f>
        <v>0.11654877502469993</v>
      </c>
      <c r="N255" s="99">
        <f>RES_hhdet_tess!N129</f>
        <v>0.14391843682020161</v>
      </c>
      <c r="O255" s="99">
        <f>RES_hhdet_tess!O129</f>
        <v>0.20582523762861954</v>
      </c>
      <c r="P255" s="99">
        <f>RES_hhdet_tess!P129</f>
        <v>0.19030389652189431</v>
      </c>
      <c r="Q255" s="99">
        <f>RES_hhdet_tess!Q129</f>
        <v>0.37493464055406878</v>
      </c>
      <c r="R255" s="99">
        <f>RES_hhdet_tess!R129</f>
        <v>0.34765144924290398</v>
      </c>
      <c r="S255" s="99">
        <f>RES_hhdet_tess!S129</f>
        <v>0.33104212999739729</v>
      </c>
      <c r="T255" s="99">
        <f>RES_hhdet_tess!T129</f>
        <v>0.41271527127399565</v>
      </c>
      <c r="U255" s="99">
        <f>RES_hhdet_tess!U129</f>
        <v>0.43198841647089986</v>
      </c>
      <c r="V255" s="99">
        <f>RES_hhdet_tess!V129</f>
        <v>0.39827368396792223</v>
      </c>
      <c r="W255" s="99">
        <f>RES_hhdet_tess!W129</f>
        <v>0.46510016779743268</v>
      </c>
      <c r="X255" s="99">
        <f>RES_hhdet_tess!X129</f>
        <v>0.56847683206784771</v>
      </c>
      <c r="Y255" s="99">
        <f>RES_hhdet_tess!Y129</f>
        <v>0.54883521254819401</v>
      </c>
      <c r="DA255" s="63" t="s">
        <v>3036</v>
      </c>
    </row>
    <row r="256" spans="1:105" ht="12" customHeight="1" x14ac:dyDescent="0.25">
      <c r="A256" s="121" t="s">
        <v>55</v>
      </c>
      <c r="B256" s="123">
        <v>16.239724657374545</v>
      </c>
      <c r="C256" s="123">
        <v>16.887249464574186</v>
      </c>
      <c r="D256" s="123">
        <v>16.932083564935017</v>
      </c>
      <c r="E256" s="123">
        <v>17.208010120481301</v>
      </c>
      <c r="F256" s="123">
        <v>16.535876779384122</v>
      </c>
      <c r="G256" s="123">
        <v>17.708833391595341</v>
      </c>
      <c r="H256" s="123">
        <v>16.585228067963961</v>
      </c>
      <c r="I256" s="123">
        <v>17.133002388529352</v>
      </c>
      <c r="J256" s="123">
        <v>16.791527979341318</v>
      </c>
      <c r="K256" s="123">
        <v>15.606281588184871</v>
      </c>
      <c r="L256" s="123">
        <v>16.017103910000024</v>
      </c>
      <c r="M256" s="123">
        <v>14.211704358800031</v>
      </c>
      <c r="N256" s="123">
        <v>14.32982694453683</v>
      </c>
      <c r="O256" s="123">
        <v>14.252790266808447</v>
      </c>
      <c r="P256" s="123">
        <v>13.644455075004753</v>
      </c>
      <c r="Q256" s="123">
        <v>13.863002496904512</v>
      </c>
      <c r="R256" s="123">
        <v>14.723166943939235</v>
      </c>
      <c r="S256" s="123">
        <v>15.770918740810814</v>
      </c>
      <c r="T256" s="123">
        <v>15.341372825028003</v>
      </c>
      <c r="U256" s="123">
        <v>15.004260535703185</v>
      </c>
      <c r="V256" s="123">
        <v>15.476570873509024</v>
      </c>
      <c r="W256" s="123">
        <v>15.222353855841895</v>
      </c>
      <c r="X256" s="123">
        <v>13.224823014731731</v>
      </c>
      <c r="Y256" s="123">
        <v>11.396137461068099</v>
      </c>
      <c r="DA256" s="130" t="s">
        <v>3037</v>
      </c>
    </row>
    <row r="257" spans="1:105" ht="12" customHeight="1" x14ac:dyDescent="0.25">
      <c r="A257" s="97" t="s">
        <v>128</v>
      </c>
      <c r="B257" s="99">
        <v>16.232477873004029</v>
      </c>
      <c r="C257" s="99">
        <v>16.893120938451151</v>
      </c>
      <c r="D257" s="99">
        <v>16.938737595790201</v>
      </c>
      <c r="E257" s="99">
        <v>17.209462303523459</v>
      </c>
      <c r="F257" s="99">
        <v>16.529662875486789</v>
      </c>
      <c r="G257" s="99">
        <v>17.721795385063775</v>
      </c>
      <c r="H257" s="99">
        <v>16.566848787640392</v>
      </c>
      <c r="I257" s="99">
        <v>17.137987769560507</v>
      </c>
      <c r="J257" s="99">
        <v>16.801672006514668</v>
      </c>
      <c r="K257" s="99">
        <v>15.602937111559983</v>
      </c>
      <c r="L257" s="99">
        <v>16.018466586494917</v>
      </c>
      <c r="M257" s="99">
        <v>14.205634846458553</v>
      </c>
      <c r="N257" s="99">
        <v>14.3329639901766</v>
      </c>
      <c r="O257" s="99">
        <v>14.26176978742506</v>
      </c>
      <c r="P257" s="99">
        <v>13.637976518204471</v>
      </c>
      <c r="Q257" s="99">
        <v>13.858604514123503</v>
      </c>
      <c r="R257" s="99">
        <v>14.727408077247686</v>
      </c>
      <c r="S257" s="99">
        <v>15.776549827101359</v>
      </c>
      <c r="T257" s="99">
        <v>15.342309184404915</v>
      </c>
      <c r="U257" s="99">
        <v>15.004235608636131</v>
      </c>
      <c r="V257" s="99">
        <v>15.473149061797985</v>
      </c>
      <c r="W257" s="99">
        <v>15.236545487667412</v>
      </c>
      <c r="X257" s="99">
        <v>13.2219254578914</v>
      </c>
      <c r="Y257" s="99">
        <v>11.397800750523787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17.191511018299604</v>
      </c>
      <c r="F258" s="99">
        <v>16.51342947393783</v>
      </c>
      <c r="G258" s="99">
        <v>17.705388987464001</v>
      </c>
      <c r="H258" s="99">
        <v>16.552029780833749</v>
      </c>
      <c r="I258" s="99">
        <v>17.119563977424548</v>
      </c>
      <c r="J258" s="99">
        <v>16.781388750999245</v>
      </c>
      <c r="K258" s="99">
        <v>15.58215653642694</v>
      </c>
      <c r="L258" s="99">
        <v>15.994968554534347</v>
      </c>
      <c r="M258" s="99">
        <v>14.189213659641736</v>
      </c>
      <c r="N258" s="99">
        <v>14.32022771146948</v>
      </c>
      <c r="O258" s="99">
        <v>14.253881729321893</v>
      </c>
      <c r="P258" s="99">
        <v>13.632304154072123</v>
      </c>
      <c r="Q258" s="99">
        <v>13.857972277590935</v>
      </c>
      <c r="R258" s="99">
        <v>14.725708500823661</v>
      </c>
      <c r="S258" s="99">
        <v>15.778386890136</v>
      </c>
      <c r="T258" s="99">
        <v>15.347114512626371</v>
      </c>
      <c r="U258" s="99">
        <v>15.010773704525892</v>
      </c>
      <c r="V258" s="99">
        <v>15.492000379752371</v>
      </c>
      <c r="W258" s="99">
        <v>15.23488120947235</v>
      </c>
      <c r="X258" s="99">
        <v>13.214047775098189</v>
      </c>
      <c r="Y258" s="99">
        <v>11.371369112411156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8.3952021723547627</v>
      </c>
      <c r="F259" s="102">
        <v>8.120960204521019</v>
      </c>
      <c r="G259" s="102">
        <v>8.4156428388677806</v>
      </c>
      <c r="H259" s="102">
        <v>8.2202951601551657</v>
      </c>
      <c r="I259" s="102">
        <v>8.3743046720903145</v>
      </c>
      <c r="J259" s="102">
        <v>8.0574193534000464</v>
      </c>
      <c r="K259" s="102">
        <v>7.6000511739518277</v>
      </c>
      <c r="L259" s="102">
        <v>7.6282542517229004</v>
      </c>
      <c r="M259" s="102">
        <v>6.0546735406606516</v>
      </c>
      <c r="N259" s="102">
        <v>5.9509115510936228</v>
      </c>
      <c r="O259" s="102">
        <v>5.7760244204548048</v>
      </c>
      <c r="P259" s="102">
        <v>5.8953909670320623</v>
      </c>
      <c r="Q259" s="102">
        <v>5.617639595218388</v>
      </c>
      <c r="R259" s="102">
        <v>5.798822164544581</v>
      </c>
      <c r="S259" s="102">
        <v>6.420086744038505</v>
      </c>
      <c r="T259" s="102">
        <v>6.3945539770727873</v>
      </c>
      <c r="U259" s="102">
        <v>6.2433940851126275</v>
      </c>
      <c r="V259" s="102">
        <v>6.8345550925080518</v>
      </c>
      <c r="W259" s="102">
        <v>6.0012794534212706</v>
      </c>
      <c r="X259" s="102">
        <v>5.5738789224443801</v>
      </c>
      <c r="Y259" s="102">
        <v>4.2214564892380047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8.7963088459448429</v>
      </c>
      <c r="F260" s="105">
        <v>8.3924692694168126</v>
      </c>
      <c r="G260" s="105">
        <v>9.2897461485962189</v>
      </c>
      <c r="H260" s="105">
        <v>8.3317346206785814</v>
      </c>
      <c r="I260" s="105">
        <v>8.7452593053342333</v>
      </c>
      <c r="J260" s="105">
        <v>8.7239693975991965</v>
      </c>
      <c r="K260" s="105">
        <v>7.9821053624751102</v>
      </c>
      <c r="L260" s="105">
        <v>8.366714302811447</v>
      </c>
      <c r="M260" s="105">
        <v>8.134540118981084</v>
      </c>
      <c r="N260" s="105">
        <v>8.3693161603758561</v>
      </c>
      <c r="O260" s="105">
        <v>8.4778573088670868</v>
      </c>
      <c r="P260" s="105">
        <v>7.7369131870400576</v>
      </c>
      <c r="Q260" s="105">
        <v>8.2403326823725482</v>
      </c>
      <c r="R260" s="105">
        <v>8.9268863362790807</v>
      </c>
      <c r="S260" s="105">
        <v>9.3583001460974913</v>
      </c>
      <c r="T260" s="105">
        <v>8.9525605355535856</v>
      </c>
      <c r="U260" s="105">
        <v>8.7673796194132638</v>
      </c>
      <c r="V260" s="105">
        <v>8.6574452872443199</v>
      </c>
      <c r="W260" s="105">
        <v>9.2336017560510815</v>
      </c>
      <c r="X260" s="105">
        <v>7.6401688526538099</v>
      </c>
      <c r="Y260" s="105">
        <v>7.14991262317315</v>
      </c>
      <c r="DA260" s="132" t="s">
        <v>3041</v>
      </c>
    </row>
    <row r="261" spans="1:105" ht="12" customHeight="1" x14ac:dyDescent="0.25">
      <c r="A261" s="106" t="s">
        <v>122</v>
      </c>
      <c r="B261" s="102">
        <v>16.516052857350068</v>
      </c>
      <c r="C261" s="102">
        <v>16.660065142995474</v>
      </c>
      <c r="D261" s="102">
        <v>16.658211710807084</v>
      </c>
      <c r="E261" s="102">
        <v>17.143771634623512</v>
      </c>
      <c r="F261" s="102">
        <v>16.839756744006703</v>
      </c>
      <c r="G261" s="102">
        <v>17.026500957920803</v>
      </c>
      <c r="H261" s="102">
        <v>17.594728387390891</v>
      </c>
      <c r="I261" s="102">
        <v>16.851986635042973</v>
      </c>
      <c r="J261" s="102">
        <v>16.204770644301899</v>
      </c>
      <c r="K261" s="102">
        <v>15.806732022004775</v>
      </c>
      <c r="L261" s="102">
        <v>15.936745093786209</v>
      </c>
      <c r="M261" s="102">
        <v>14.587056735537052</v>
      </c>
      <c r="N261" s="102">
        <v>14.140311370169039</v>
      </c>
      <c r="O261" s="102">
        <v>13.704509344385757</v>
      </c>
      <c r="P261" s="102">
        <v>14.040915949836998</v>
      </c>
      <c r="Q261" s="102">
        <v>14.135780240627497</v>
      </c>
      <c r="R261" s="102">
        <v>14.440570272738798</v>
      </c>
      <c r="S261" s="102">
        <v>15.321836032263771</v>
      </c>
      <c r="T261" s="102">
        <v>15.236570066205566</v>
      </c>
      <c r="U261" s="102">
        <v>15.007375973519872</v>
      </c>
      <c r="V261" s="102">
        <v>15.750220695547188</v>
      </c>
      <c r="W261" s="102">
        <v>14.244652007702403</v>
      </c>
      <c r="X261" s="102">
        <v>13.42425495894018</v>
      </c>
      <c r="Y261" s="102">
        <v>11.267718876090305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17.12055440517878</v>
      </c>
      <c r="F262" s="105">
        <v>16.818174152822809</v>
      </c>
      <c r="G262" s="105">
        <v>17.009174000299833</v>
      </c>
      <c r="H262" s="105">
        <v>17.582820760417082</v>
      </c>
      <c r="I262" s="105">
        <v>16.842316162969478</v>
      </c>
      <c r="J262" s="105">
        <v>16.196552889891116</v>
      </c>
      <c r="K262" s="105">
        <v>15.797139947826121</v>
      </c>
      <c r="L262" s="105">
        <v>15.923062342941424</v>
      </c>
      <c r="M262" s="105">
        <v>14.570278389126667</v>
      </c>
      <c r="N262" s="105">
        <v>14.126083525142548</v>
      </c>
      <c r="O262" s="105">
        <v>13.696559446859339</v>
      </c>
      <c r="P262" s="105">
        <v>14.034290992354991</v>
      </c>
      <c r="Q262" s="105">
        <v>14.133410596438274</v>
      </c>
      <c r="R262" s="105">
        <v>14.438849221230269</v>
      </c>
      <c r="S262" s="105">
        <v>15.318412797383091</v>
      </c>
      <c r="T262" s="105">
        <v>15.227738023318137</v>
      </c>
      <c r="U262" s="105">
        <v>14.996205249303326</v>
      </c>
      <c r="V262" s="105">
        <v>15.748211246206562</v>
      </c>
      <c r="W262" s="105">
        <v>14.238381176462465</v>
      </c>
      <c r="X262" s="105">
        <v>13.426953859901332</v>
      </c>
      <c r="Y262" s="105">
        <v>11.278497389601645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8.3604596563328002</v>
      </c>
      <c r="F263" s="99">
        <v>8.2717848416119892</v>
      </c>
      <c r="G263" s="99">
        <v>8.082622018740274</v>
      </c>
      <c r="H263" s="99">
        <v>8.7356351158442056</v>
      </c>
      <c r="I263" s="99">
        <v>8.2382702731633621</v>
      </c>
      <c r="J263" s="99">
        <v>7.7742637236354506</v>
      </c>
      <c r="K263" s="99">
        <v>7.7064307926609894</v>
      </c>
      <c r="L263" s="99">
        <v>7.5936051474607957</v>
      </c>
      <c r="M263" s="99">
        <v>6.2208940098391015</v>
      </c>
      <c r="N263" s="99">
        <v>5.8694127542206349</v>
      </c>
      <c r="O263" s="99">
        <v>5.5469931627362756</v>
      </c>
      <c r="P263" s="99">
        <v>6.0703739697032306</v>
      </c>
      <c r="Q263" s="99">
        <v>5.7314216773559128</v>
      </c>
      <c r="R263" s="99">
        <v>5.6843943802878041</v>
      </c>
      <c r="S263" s="99">
        <v>6.2311565571851526</v>
      </c>
      <c r="T263" s="99">
        <v>6.3447259249607626</v>
      </c>
      <c r="U263" s="99">
        <v>6.23792797045488</v>
      </c>
      <c r="V263" s="99">
        <v>6.9476514270371279</v>
      </c>
      <c r="W263" s="99">
        <v>5.603808552565674</v>
      </c>
      <c r="X263" s="99">
        <v>5.667479234022001</v>
      </c>
      <c r="Y263" s="99">
        <v>4.1858118671032791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8.7600947488459795</v>
      </c>
      <c r="F264" s="99">
        <v>8.5463893112108185</v>
      </c>
      <c r="G264" s="99">
        <v>8.9265519815595589</v>
      </c>
      <c r="H264" s="99">
        <v>8.8471856445728765</v>
      </c>
      <c r="I264" s="99">
        <v>8.6040458898061161</v>
      </c>
      <c r="J264" s="99">
        <v>8.4222891662556609</v>
      </c>
      <c r="K264" s="99">
        <v>8.0907091551651309</v>
      </c>
      <c r="L264" s="99">
        <v>8.3294571954806287</v>
      </c>
      <c r="M264" s="99">
        <v>8.3493843792875655</v>
      </c>
      <c r="N264" s="99">
        <v>8.2566707709219127</v>
      </c>
      <c r="O264" s="99">
        <v>8.1495662841230629</v>
      </c>
      <c r="P264" s="99">
        <v>7.963917022651759</v>
      </c>
      <c r="Q264" s="99">
        <v>8.4019889190823616</v>
      </c>
      <c r="R264" s="99">
        <v>8.7544548409424632</v>
      </c>
      <c r="S264" s="99">
        <v>9.0872562401979415</v>
      </c>
      <c r="T264" s="99">
        <v>8.8830120983573746</v>
      </c>
      <c r="U264" s="99">
        <v>8.758277278848448</v>
      </c>
      <c r="V264" s="99">
        <v>8.8005598191694325</v>
      </c>
      <c r="W264" s="99">
        <v>8.6345726238967924</v>
      </c>
      <c r="X264" s="99">
        <v>7.7594746258793306</v>
      </c>
      <c r="Y264" s="99">
        <v>7.0926855224983631</v>
      </c>
      <c r="DA264" s="63" t="s">
        <v>3045</v>
      </c>
    </row>
    <row r="265" spans="1:105" ht="12" customHeight="1" x14ac:dyDescent="0.25">
      <c r="A265" s="121" t="s">
        <v>54</v>
      </c>
      <c r="B265" s="123">
        <v>8.0218992846663504</v>
      </c>
      <c r="C265" s="123">
        <v>8.0566190219448952</v>
      </c>
      <c r="D265" s="123">
        <v>7.9676932358140533</v>
      </c>
      <c r="E265" s="123">
        <v>8.1989859434716212</v>
      </c>
      <c r="F265" s="123">
        <v>8.1345825742691193</v>
      </c>
      <c r="G265" s="123">
        <v>8.1983685537125286</v>
      </c>
      <c r="H265" s="123">
        <v>8.7761161326306443</v>
      </c>
      <c r="I265" s="123">
        <v>7.9342642635263916</v>
      </c>
      <c r="J265" s="123">
        <v>8.2136329886098309</v>
      </c>
      <c r="K265" s="123">
        <v>8.5944907057437305</v>
      </c>
      <c r="L265" s="123">
        <v>8.9657464435225371</v>
      </c>
      <c r="M265" s="123">
        <v>7.9630687429827853</v>
      </c>
      <c r="N265" s="123">
        <v>8.4347671669884274</v>
      </c>
      <c r="O265" s="123">
        <v>8.3580616156650525</v>
      </c>
      <c r="P265" s="123">
        <v>7.2479464233931461</v>
      </c>
      <c r="Q265" s="123">
        <v>7.6873714373501114</v>
      </c>
      <c r="R265" s="123">
        <v>7.6473757340803372</v>
      </c>
      <c r="S265" s="123">
        <v>7.6346456058948737</v>
      </c>
      <c r="T265" s="123">
        <v>7.2564755443864399</v>
      </c>
      <c r="U265" s="123">
        <v>6.9672601284367532</v>
      </c>
      <c r="V265" s="123">
        <v>7.3433335006798375</v>
      </c>
      <c r="W265" s="123">
        <v>8.5251167985055538</v>
      </c>
      <c r="X265" s="123">
        <v>7.0267045750448345</v>
      </c>
      <c r="Y265" s="123">
        <v>6.7868064450522949</v>
      </c>
      <c r="DA265" s="130" t="s">
        <v>3046</v>
      </c>
    </row>
    <row r="266" spans="1:105" ht="12" customHeight="1" x14ac:dyDescent="0.25">
      <c r="A266" s="97" t="s">
        <v>50</v>
      </c>
      <c r="B266" s="99">
        <v>7.8320054977476161</v>
      </c>
      <c r="C266" s="99">
        <v>8.4933404529119123</v>
      </c>
      <c r="D266" s="99">
        <v>7.9384550760428549</v>
      </c>
      <c r="E266" s="99">
        <v>7.8257750902305689</v>
      </c>
      <c r="F266" s="99">
        <v>9.1813231221899319</v>
      </c>
      <c r="G266" s="99">
        <v>7.1780467287334613</v>
      </c>
      <c r="H266" s="99">
        <v>8.6545155146458086</v>
      </c>
      <c r="I266" s="99">
        <v>8.7906835668249315</v>
      </c>
      <c r="J266" s="99">
        <v>6.8906717120391958</v>
      </c>
      <c r="K266" s="99">
        <v>2.0636421999288199</v>
      </c>
      <c r="L266" s="99">
        <v>6.9732415834160602</v>
      </c>
      <c r="M266" s="99">
        <v>9.0324789642531975</v>
      </c>
      <c r="N266" s="99">
        <v>9.2625694635217393</v>
      </c>
      <c r="O266" s="99">
        <v>6.7419342079325579</v>
      </c>
      <c r="P266" s="99">
        <v>9.8955920148923866</v>
      </c>
      <c r="Q266" s="99">
        <v>8.1281577046537574</v>
      </c>
      <c r="R266" s="99">
        <v>6.2699333412854861</v>
      </c>
      <c r="S266" s="99">
        <v>6.5252938420678728</v>
      </c>
      <c r="T266" s="99">
        <v>7.9973932223226152</v>
      </c>
      <c r="U266" s="99">
        <v>7.0655971567321485</v>
      </c>
      <c r="V266" s="99">
        <v>8.5720812521193483</v>
      </c>
      <c r="W266" s="99">
        <v>7.3451311489950646</v>
      </c>
      <c r="X266" s="99">
        <v>6.2170115420998986</v>
      </c>
      <c r="Y266" s="99">
        <v>6.8780002370309603</v>
      </c>
      <c r="DA266" s="63" t="s">
        <v>3047</v>
      </c>
    </row>
    <row r="267" spans="1:105" ht="12" customHeight="1" x14ac:dyDescent="0.25">
      <c r="A267" s="109" t="s">
        <v>120</v>
      </c>
      <c r="B267" s="110">
        <v>8.03788567405641</v>
      </c>
      <c r="C267" s="110">
        <v>8.0201992871522148</v>
      </c>
      <c r="D267" s="110">
        <v>7.9698990836752959</v>
      </c>
      <c r="E267" s="110">
        <v>8.2240117851106387</v>
      </c>
      <c r="F267" s="110">
        <v>8.0724478003308739</v>
      </c>
      <c r="G267" s="110">
        <v>8.2464962271931164</v>
      </c>
      <c r="H267" s="110">
        <v>8.7807952040481112</v>
      </c>
      <c r="I267" s="110">
        <v>7.909431449118637</v>
      </c>
      <c r="J267" s="110">
        <v>8.2470557519106968</v>
      </c>
      <c r="K267" s="110">
        <v>8.7506855042319369</v>
      </c>
      <c r="L267" s="110">
        <v>9.0139789638238899</v>
      </c>
      <c r="M267" s="110">
        <v>7.9304867220032884</v>
      </c>
      <c r="N267" s="110">
        <v>8.4017924103391692</v>
      </c>
      <c r="O267" s="110">
        <v>8.4294626440363398</v>
      </c>
      <c r="P267" s="110">
        <v>7.1228517191123775</v>
      </c>
      <c r="Q267" s="110">
        <v>7.6669057956208517</v>
      </c>
      <c r="R267" s="110">
        <v>7.7029461478233889</v>
      </c>
      <c r="S267" s="110">
        <v>7.6767984210472253</v>
      </c>
      <c r="T267" s="110">
        <v>7.2293926347824318</v>
      </c>
      <c r="U267" s="110">
        <v>6.9639287620439028</v>
      </c>
      <c r="V267" s="110">
        <v>7.3058379194859624</v>
      </c>
      <c r="W267" s="110">
        <v>8.5533446134576625</v>
      </c>
      <c r="X267" s="110">
        <v>7.0436406886788294</v>
      </c>
      <c r="Y267" s="110">
        <v>6.785038134023039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0.24505824741723359</v>
      </c>
      <c r="C269" s="118">
        <f t="shared" si="122"/>
        <v>0.26300511151963252</v>
      </c>
      <c r="D269" s="118">
        <f t="shared" si="122"/>
        <v>0.22382778548852772</v>
      </c>
      <c r="E269" s="118">
        <f t="shared" si="122"/>
        <v>0.19743593391712899</v>
      </c>
      <c r="F269" s="118">
        <f t="shared" si="122"/>
        <v>0.20619564937507673</v>
      </c>
      <c r="G269" s="118">
        <f t="shared" si="122"/>
        <v>0.1293343942714012</v>
      </c>
      <c r="H269" s="118">
        <f t="shared" si="122"/>
        <v>0.12775737116789132</v>
      </c>
      <c r="I269" s="118">
        <f t="shared" si="122"/>
        <v>9.8477215020446485E-2</v>
      </c>
      <c r="J269" s="118">
        <f t="shared" si="122"/>
        <v>6.7451917016798937E-2</v>
      </c>
      <c r="K269" s="118">
        <f t="shared" si="122"/>
        <v>1.9114549304356607E-2</v>
      </c>
      <c r="L269" s="118">
        <f t="shared" si="122"/>
        <v>6.5278538668228747E-2</v>
      </c>
      <c r="M269" s="118">
        <f t="shared" si="122"/>
        <v>0.10560518733007902</v>
      </c>
      <c r="N269" s="118">
        <f t="shared" si="122"/>
        <v>0.14014116337946758</v>
      </c>
      <c r="O269" s="118">
        <f t="shared" si="122"/>
        <v>0.11259639669980796</v>
      </c>
      <c r="P269" s="118">
        <f t="shared" si="122"/>
        <v>0.17616254090988737</v>
      </c>
      <c r="Q269" s="118">
        <f t="shared" si="122"/>
        <v>0.14227085935786138</v>
      </c>
      <c r="R269" s="118">
        <f t="shared" ref="R269:V269" si="123">R270+R273+R275+R284</f>
        <v>9.5896016861659647E-2</v>
      </c>
      <c r="S269" s="118">
        <f t="shared" si="123"/>
        <v>9.3976700020602599E-2</v>
      </c>
      <c r="T269" s="118">
        <f t="shared" si="123"/>
        <v>0.11028997566545015</v>
      </c>
      <c r="U269" s="118">
        <f t="shared" si="123"/>
        <v>8.9650844318930778E-2</v>
      </c>
      <c r="V269" s="118">
        <f t="shared" si="123"/>
        <v>9.7235208806771778E-2</v>
      </c>
      <c r="W269" s="118">
        <f t="shared" ref="W269:Y269" si="124">W270+W273+W275+W284</f>
        <v>6.5372839782145253E-2</v>
      </c>
      <c r="X269" s="118">
        <f t="shared" si="124"/>
        <v>4.8348698864721942E-2</v>
      </c>
      <c r="Y269" s="118">
        <f t="shared" si="124"/>
        <v>4.956895282495858E-2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0.24505824741723359</v>
      </c>
      <c r="C284" s="123">
        <v>0.26300511151963252</v>
      </c>
      <c r="D284" s="123">
        <v>0.22382778548852772</v>
      </c>
      <c r="E284" s="123">
        <v>0.19743593391712899</v>
      </c>
      <c r="F284" s="123">
        <v>0.20619564937507673</v>
      </c>
      <c r="G284" s="123">
        <v>0.1293343942714012</v>
      </c>
      <c r="H284" s="123">
        <v>0.12775737116789132</v>
      </c>
      <c r="I284" s="123">
        <v>9.8477215020446485E-2</v>
      </c>
      <c r="J284" s="123">
        <v>6.7451917016798937E-2</v>
      </c>
      <c r="K284" s="123">
        <v>1.9114549304356607E-2</v>
      </c>
      <c r="L284" s="123">
        <v>6.5278538668228747E-2</v>
      </c>
      <c r="M284" s="123">
        <v>0.10560518733007902</v>
      </c>
      <c r="N284" s="123">
        <v>0.14014116337946758</v>
      </c>
      <c r="O284" s="123">
        <v>0.11259639669980796</v>
      </c>
      <c r="P284" s="123">
        <v>0.17616254090988737</v>
      </c>
      <c r="Q284" s="123">
        <v>0.14227085935786138</v>
      </c>
      <c r="R284" s="123">
        <v>9.5896016861659647E-2</v>
      </c>
      <c r="S284" s="123">
        <v>9.3976700020602599E-2</v>
      </c>
      <c r="T284" s="123">
        <v>0.11028997566545015</v>
      </c>
      <c r="U284" s="123">
        <v>8.9650844318930778E-2</v>
      </c>
      <c r="V284" s="123">
        <v>9.7235208806771778E-2</v>
      </c>
      <c r="W284" s="123">
        <v>6.5372839782145253E-2</v>
      </c>
      <c r="X284" s="123">
        <v>4.8348698864721942E-2</v>
      </c>
      <c r="Y284" s="123">
        <v>4.956895282495858E-2</v>
      </c>
      <c r="DA284" s="130" t="s">
        <v>3214</v>
      </c>
    </row>
    <row r="285" spans="1:105" ht="12" customHeight="1" x14ac:dyDescent="0.25">
      <c r="A285" s="97" t="s">
        <v>50</v>
      </c>
      <c r="B285" s="99">
        <v>3.1559743700197118</v>
      </c>
      <c r="C285" s="99">
        <v>3.416788885847879</v>
      </c>
      <c r="D285" s="99">
        <v>3.1906291992816396</v>
      </c>
      <c r="E285" s="99">
        <v>3.1418017786514572</v>
      </c>
      <c r="F285" s="99">
        <v>3.679827777179606</v>
      </c>
      <c r="G285" s="99">
        <v>2.8712642581527206</v>
      </c>
      <c r="H285" s="99">
        <v>3.447940779383929</v>
      </c>
      <c r="I285" s="99">
        <v>3.4947007156582344</v>
      </c>
      <c r="J285" s="99">
        <v>2.7373770049094759</v>
      </c>
      <c r="K285" s="99">
        <v>0.818335950861518</v>
      </c>
      <c r="L285" s="99">
        <v>2.7619612901488151</v>
      </c>
      <c r="M285" s="99">
        <v>3.5717887865928755</v>
      </c>
      <c r="N285" s="99">
        <v>3.6582619525130431</v>
      </c>
      <c r="O285" s="99">
        <v>2.6611608483521088</v>
      </c>
      <c r="P285" s="99">
        <v>3.9046654980016409</v>
      </c>
      <c r="Q285" s="99">
        <v>3.2064816899803219</v>
      </c>
      <c r="R285" s="99">
        <v>2.4729025933502582</v>
      </c>
      <c r="S285" s="99">
        <v>2.5671974694922546</v>
      </c>
      <c r="T285" s="99">
        <v>3.1275356802254004</v>
      </c>
      <c r="U285" s="99">
        <v>2.7360116989573804</v>
      </c>
      <c r="V285" s="99">
        <v>3.2836785276687332</v>
      </c>
      <c r="W285" s="99">
        <v>2.7981034086040379</v>
      </c>
      <c r="X285" s="99">
        <v>2.3598355882852124</v>
      </c>
      <c r="Y285" s="99">
        <v>2.6058956949707777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39.746255956733101</v>
      </c>
      <c r="D290" s="117">
        <f t="shared" si="129"/>
        <v>30.795433054670692</v>
      </c>
      <c r="E290" s="117">
        <f t="shared" si="129"/>
        <v>28.866019816766883</v>
      </c>
      <c r="F290" s="117">
        <f t="shared" si="129"/>
        <v>26.14617074583467</v>
      </c>
      <c r="G290" s="117">
        <f t="shared" si="129"/>
        <v>33.889105438782842</v>
      </c>
      <c r="H290" s="117">
        <f t="shared" si="129"/>
        <v>29.445436518600552</v>
      </c>
      <c r="I290" s="117">
        <f t="shared" si="129"/>
        <v>41.42837815120248</v>
      </c>
      <c r="J290" s="117">
        <f t="shared" si="129"/>
        <v>41.968973886495711</v>
      </c>
      <c r="K290" s="117">
        <f t="shared" si="129"/>
        <v>30.561933565567472</v>
      </c>
      <c r="L290" s="117">
        <f t="shared" si="129"/>
        <v>34.902344959045678</v>
      </c>
      <c r="M290" s="117">
        <f t="shared" si="129"/>
        <v>38.108565200617477</v>
      </c>
      <c r="N290" s="117">
        <f t="shared" si="129"/>
        <v>47.604759662415873</v>
      </c>
      <c r="O290" s="117">
        <f t="shared" si="129"/>
        <v>41.373840233145152</v>
      </c>
      <c r="P290" s="117">
        <f t="shared" si="129"/>
        <v>8.0730604184596455</v>
      </c>
      <c r="Q290" s="117">
        <f t="shared" si="129"/>
        <v>14.231134898632943</v>
      </c>
      <c r="R290" s="117">
        <f t="shared" ref="R290:V290" si="130">R291+R294+R296+R305</f>
        <v>19.589425555299652</v>
      </c>
      <c r="S290" s="117">
        <f t="shared" si="130"/>
        <v>21.377987600282712</v>
      </c>
      <c r="T290" s="117">
        <f t="shared" si="130"/>
        <v>17.789008220621064</v>
      </c>
      <c r="U290" s="117">
        <f t="shared" si="130"/>
        <v>20.958443276240409</v>
      </c>
      <c r="V290" s="117">
        <f t="shared" si="130"/>
        <v>18.30649435649778</v>
      </c>
      <c r="W290" s="117">
        <f t="shared" ref="W290:Y290" si="131">W291+W294+W296+W305</f>
        <v>23.350506632884947</v>
      </c>
      <c r="X290" s="117">
        <f t="shared" si="131"/>
        <v>11.772984842959062</v>
      </c>
      <c r="Y290" s="117">
        <f t="shared" si="131"/>
        <v>12.48541701443817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33.246449251941598</v>
      </c>
      <c r="D291" s="122">
        <f t="shared" si="132"/>
        <v>25.62432812616527</v>
      </c>
      <c r="E291" s="122">
        <f t="shared" si="132"/>
        <v>23.93596518906579</v>
      </c>
      <c r="F291" s="122">
        <f t="shared" si="132"/>
        <v>21.645654797948112</v>
      </c>
      <c r="G291" s="122">
        <f t="shared" si="132"/>
        <v>27.735942812230476</v>
      </c>
      <c r="H291" s="122">
        <f t="shared" si="132"/>
        <v>24.030600040082973</v>
      </c>
      <c r="I291" s="122">
        <f t="shared" si="132"/>
        <v>33.996216397252063</v>
      </c>
      <c r="J291" s="122">
        <f t="shared" si="132"/>
        <v>34.464808482310161</v>
      </c>
      <c r="K291" s="122">
        <f t="shared" si="132"/>
        <v>25.245476090349406</v>
      </c>
      <c r="L291" s="122">
        <f t="shared" si="132"/>
        <v>29.279095890695007</v>
      </c>
      <c r="M291" s="122">
        <f t="shared" si="132"/>
        <v>32.053280677336538</v>
      </c>
      <c r="N291" s="122">
        <f t="shared" si="132"/>
        <v>40.146390421889443</v>
      </c>
      <c r="O291" s="122">
        <f t="shared" si="132"/>
        <v>35.021070539796575</v>
      </c>
      <c r="P291" s="122">
        <f t="shared" si="132"/>
        <v>6.6814371432016575</v>
      </c>
      <c r="Q291" s="122">
        <f t="shared" si="132"/>
        <v>11.755132902245157</v>
      </c>
      <c r="R291" s="122">
        <f t="shared" ref="R291:V291" si="133">SUM(R292:R293)</f>
        <v>16.152837069921201</v>
      </c>
      <c r="S291" s="122">
        <f t="shared" si="133"/>
        <v>17.431344866538709</v>
      </c>
      <c r="T291" s="122">
        <f t="shared" si="133"/>
        <v>14.342827506802672</v>
      </c>
      <c r="U291" s="122">
        <f t="shared" si="133"/>
        <v>16.766250775145494</v>
      </c>
      <c r="V291" s="122">
        <f t="shared" si="133"/>
        <v>14.357078345018087</v>
      </c>
      <c r="W291" s="122">
        <f t="shared" ref="W291:Y291" si="134">SUM(W292:W293)</f>
        <v>18.085797743038125</v>
      </c>
      <c r="X291" s="122">
        <f t="shared" si="134"/>
        <v>8.7359826269552432</v>
      </c>
      <c r="Y291" s="122">
        <f t="shared" si="134"/>
        <v>8.2383813106487658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33.143574604138621</v>
      </c>
      <c r="D292" s="98">
        <v>25.547543550434057</v>
      </c>
      <c r="E292" s="98">
        <v>23.864870688563691</v>
      </c>
      <c r="F292" s="98">
        <v>21.582667036544393</v>
      </c>
      <c r="G292" s="98">
        <v>27.656622963883645</v>
      </c>
      <c r="H292" s="98">
        <v>23.962234191172595</v>
      </c>
      <c r="I292" s="98">
        <v>33.903361582836538</v>
      </c>
      <c r="J292" s="98">
        <v>34.371644158665909</v>
      </c>
      <c r="K292" s="98">
        <v>25.177575118180954</v>
      </c>
      <c r="L292" s="98">
        <v>29.198825036326728</v>
      </c>
      <c r="M292" s="98">
        <v>31.970077011925714</v>
      </c>
      <c r="N292" s="98">
        <v>40.040853893537019</v>
      </c>
      <c r="O292" s="98">
        <v>34.92869638737978</v>
      </c>
      <c r="P292" s="98">
        <v>6.6644676429297096</v>
      </c>
      <c r="Q292" s="98">
        <v>11.724765717335556</v>
      </c>
      <c r="R292" s="98">
        <v>16.110621474169889</v>
      </c>
      <c r="S292" s="98">
        <v>17.385480922207584</v>
      </c>
      <c r="T292" s="98">
        <v>14.305286479016589</v>
      </c>
      <c r="U292" s="98">
        <v>16.721987187563684</v>
      </c>
      <c r="V292" s="98">
        <v>14.318884763173667</v>
      </c>
      <c r="W292" s="98">
        <v>18.037821400637302</v>
      </c>
      <c r="X292" s="98">
        <v>8.7130457891364514</v>
      </c>
      <c r="Y292" s="98">
        <v>8.2169429993054024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0.1028746478029794</v>
      </c>
      <c r="D293" s="98">
        <v>7.6784575731214097E-2</v>
      </c>
      <c r="E293" s="98">
        <v>7.1094500502100311E-2</v>
      </c>
      <c r="F293" s="98">
        <v>6.2987761403719561E-2</v>
      </c>
      <c r="G293" s="98">
        <v>7.931984834683227E-2</v>
      </c>
      <c r="H293" s="98">
        <v>6.8365848910378224E-2</v>
      </c>
      <c r="I293" s="98">
        <v>9.2854814415526551E-2</v>
      </c>
      <c r="J293" s="98">
        <v>9.3164323644251923E-2</v>
      </c>
      <c r="K293" s="98">
        <v>6.7900972168451507E-2</v>
      </c>
      <c r="L293" s="98">
        <v>8.0270854368279562E-2</v>
      </c>
      <c r="M293" s="98">
        <v>8.3203665410823968E-2</v>
      </c>
      <c r="N293" s="98">
        <v>0.10553652835242504</v>
      </c>
      <c r="O293" s="98">
        <v>9.2374152416792921E-2</v>
      </c>
      <c r="P293" s="98">
        <v>1.696950027194816E-2</v>
      </c>
      <c r="Q293" s="98">
        <v>3.0367184909600015E-2</v>
      </c>
      <c r="R293" s="98">
        <v>4.2215595751310245E-2</v>
      </c>
      <c r="S293" s="98">
        <v>4.5863944331124895E-2</v>
      </c>
      <c r="T293" s="98">
        <v>3.7541027786083418E-2</v>
      </c>
      <c r="U293" s="98">
        <v>4.4263587581809483E-2</v>
      </c>
      <c r="V293" s="98">
        <v>3.8193581844419615E-2</v>
      </c>
      <c r="W293" s="98">
        <v>4.7976342400823345E-2</v>
      </c>
      <c r="X293" s="98">
        <v>2.2936837818791068E-2</v>
      </c>
      <c r="Y293" s="98">
        <v>2.1438311343362604E-2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2.6603830845319571E-3</v>
      </c>
      <c r="F294" s="122">
        <f t="shared" si="135"/>
        <v>5.2670649036263154E-3</v>
      </c>
      <c r="G294" s="122">
        <f t="shared" si="135"/>
        <v>8.677267310073759E-3</v>
      </c>
      <c r="H294" s="122">
        <f t="shared" si="135"/>
        <v>9.0827847852820096E-3</v>
      </c>
      <c r="I294" s="122">
        <f t="shared" si="135"/>
        <v>1.1922716646135006E-2</v>
      </c>
      <c r="J294" s="122">
        <f t="shared" si="135"/>
        <v>1.0707069040478268E-2</v>
      </c>
      <c r="K294" s="122">
        <f t="shared" si="135"/>
        <v>1.0219277277221604E-2</v>
      </c>
      <c r="L294" s="122">
        <f t="shared" si="135"/>
        <v>1.3452435720730675E-2</v>
      </c>
      <c r="M294" s="122">
        <f t="shared" si="135"/>
        <v>1.5558981911591491E-2</v>
      </c>
      <c r="N294" s="122">
        <f t="shared" si="135"/>
        <v>2.1014015150104186E-2</v>
      </c>
      <c r="O294" s="122">
        <f t="shared" si="135"/>
        <v>2.626369548637424E-2</v>
      </c>
      <c r="P294" s="122">
        <f t="shared" si="135"/>
        <v>5.0456050861031982E-3</v>
      </c>
      <c r="Q294" s="122">
        <f t="shared" si="135"/>
        <v>2.2762754578523448E-2</v>
      </c>
      <c r="R294" s="122">
        <f t="shared" si="135"/>
        <v>3.7126329064224493E-2</v>
      </c>
      <c r="S294" s="122">
        <f t="shared" si="135"/>
        <v>4.7424621861851084E-2</v>
      </c>
      <c r="T294" s="122">
        <f t="shared" si="135"/>
        <v>4.6300988257961438E-2</v>
      </c>
      <c r="U294" s="122">
        <f t="shared" si="135"/>
        <v>5.2519893867120054E-2</v>
      </c>
      <c r="V294" s="122">
        <f t="shared" si="135"/>
        <v>4.3794071189543739E-2</v>
      </c>
      <c r="W294" s="122">
        <f t="shared" si="135"/>
        <v>3.6957088408784956E-2</v>
      </c>
      <c r="X294" s="122">
        <f t="shared" si="135"/>
        <v>1.8180203955901864E-2</v>
      </c>
      <c r="Y294" s="122">
        <f t="shared" si="135"/>
        <v>1.6602277286237845E-2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2.6603830845319571E-3</v>
      </c>
      <c r="F295" s="98">
        <v>5.2670649036263154E-3</v>
      </c>
      <c r="G295" s="98">
        <v>8.677267310073759E-3</v>
      </c>
      <c r="H295" s="98">
        <v>9.0827847852820096E-3</v>
      </c>
      <c r="I295" s="98">
        <v>1.1922716646135006E-2</v>
      </c>
      <c r="J295" s="98">
        <v>1.0707069040478268E-2</v>
      </c>
      <c r="K295" s="98">
        <v>1.0219277277221604E-2</v>
      </c>
      <c r="L295" s="98">
        <v>1.3452435720730675E-2</v>
      </c>
      <c r="M295" s="98">
        <v>1.5558981911591491E-2</v>
      </c>
      <c r="N295" s="98">
        <v>2.1014015150104186E-2</v>
      </c>
      <c r="O295" s="98">
        <v>2.626369548637424E-2</v>
      </c>
      <c r="P295" s="98">
        <v>5.0456050861031982E-3</v>
      </c>
      <c r="Q295" s="98">
        <v>2.2762754578523448E-2</v>
      </c>
      <c r="R295" s="98">
        <v>3.7126329064224493E-2</v>
      </c>
      <c r="S295" s="98">
        <v>4.7424621861851084E-2</v>
      </c>
      <c r="T295" s="98">
        <v>4.6300988257961438E-2</v>
      </c>
      <c r="U295" s="98">
        <v>5.2519893867120054E-2</v>
      </c>
      <c r="V295" s="98">
        <v>4.3794071189543739E-2</v>
      </c>
      <c r="W295" s="98">
        <v>3.6957088408784956E-2</v>
      </c>
      <c r="X295" s="98">
        <v>1.8180203955901864E-2</v>
      </c>
      <c r="Y295" s="98">
        <v>1.6602277286237845E-2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4.3171950781892763</v>
      </c>
      <c r="D296" s="122">
        <v>3.4594452146532131</v>
      </c>
      <c r="E296" s="122">
        <v>3.2775282045575111</v>
      </c>
      <c r="F296" s="122">
        <v>2.9581831143581581</v>
      </c>
      <c r="G296" s="122">
        <v>4.1226671307350973</v>
      </c>
      <c r="H296" s="122">
        <v>3.4668141072395988</v>
      </c>
      <c r="I296" s="122">
        <v>4.9780410717773922</v>
      </c>
      <c r="J296" s="122">
        <v>4.9110108614000092</v>
      </c>
      <c r="K296" s="122">
        <v>3.3484235698703673</v>
      </c>
      <c r="L296" s="122">
        <v>3.4924263642290669</v>
      </c>
      <c r="M296" s="122">
        <v>3.7227079765269648</v>
      </c>
      <c r="N296" s="122">
        <v>4.4859085953224742</v>
      </c>
      <c r="O296" s="122">
        <v>3.8412811542119321</v>
      </c>
      <c r="P296" s="122">
        <v>0.88160775177863071</v>
      </c>
      <c r="Q296" s="122">
        <v>1.5261455018609935</v>
      </c>
      <c r="R296" s="122">
        <v>2.1582928990085382</v>
      </c>
      <c r="S296" s="122">
        <v>2.5412501747617617</v>
      </c>
      <c r="T296" s="122">
        <v>2.2335221816808826</v>
      </c>
      <c r="U296" s="122">
        <v>2.7453290523919653</v>
      </c>
      <c r="V296" s="122">
        <v>2.5840167603621151</v>
      </c>
      <c r="W296" s="122">
        <v>3.2536790570683487</v>
      </c>
      <c r="X296" s="122">
        <v>1.9061616203399345</v>
      </c>
      <c r="Y296" s="122">
        <v>2.5444487918569227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4.0704258695891635</v>
      </c>
      <c r="D297" s="98">
        <v>3.3110702601283557</v>
      </c>
      <c r="E297" s="98">
        <v>3.134953216442403</v>
      </c>
      <c r="F297" s="98">
        <v>2.8257401879702551</v>
      </c>
      <c r="G297" s="98">
        <v>3.911672778175538</v>
      </c>
      <c r="H297" s="98">
        <v>3.206870703281175</v>
      </c>
      <c r="I297" s="98">
        <v>4.808471210089019</v>
      </c>
      <c r="J297" s="98">
        <v>4.8059861043766547</v>
      </c>
      <c r="K297" s="98">
        <v>3.2227953426163349</v>
      </c>
      <c r="L297" s="98">
        <v>3.3841198578693303</v>
      </c>
      <c r="M297" s="98">
        <v>3.6131089694501437</v>
      </c>
      <c r="N297" s="98">
        <v>4.341081790999862</v>
      </c>
      <c r="O297" s="98">
        <v>3.69731548118106</v>
      </c>
      <c r="P297" s="98">
        <v>0.67214203183105214</v>
      </c>
      <c r="Q297" s="98">
        <v>1.4151279121400115</v>
      </c>
      <c r="R297" s="98">
        <v>2.1189465334779189</v>
      </c>
      <c r="S297" s="98">
        <v>2.5387685628126722</v>
      </c>
      <c r="T297" s="98">
        <v>2.2314321768040108</v>
      </c>
      <c r="U297" s="98">
        <v>2.7011303025184681</v>
      </c>
      <c r="V297" s="98">
        <v>2.3433417636961806</v>
      </c>
      <c r="W297" s="98">
        <v>3.0825959353800423</v>
      </c>
      <c r="X297" s="98">
        <v>1.8614584754780934</v>
      </c>
      <c r="Y297" s="98">
        <v>2.5368162794451523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9.0984881473357287E-3</v>
      </c>
      <c r="F298" s="98">
        <v>5.9075969760063768E-4</v>
      </c>
      <c r="G298" s="98">
        <v>1.6403206693227377E-3</v>
      </c>
      <c r="H298" s="98">
        <v>1.0668415003451193E-3</v>
      </c>
      <c r="I298" s="98">
        <v>4.5328898962153311E-3</v>
      </c>
      <c r="J298" s="98">
        <v>4.8065255711780414E-3</v>
      </c>
      <c r="K298" s="98">
        <v>5.0393832437477561E-3</v>
      </c>
      <c r="L298" s="98">
        <v>7.5880978555018736E-3</v>
      </c>
      <c r="M298" s="98">
        <v>4.7557780798495042E-3</v>
      </c>
      <c r="N298" s="98">
        <v>5.6279598887264493E-3</v>
      </c>
      <c r="O298" s="98">
        <v>3.8727046798340469E-3</v>
      </c>
      <c r="P298" s="98">
        <v>0</v>
      </c>
      <c r="Q298" s="98">
        <v>9.8878605256406894E-5</v>
      </c>
      <c r="R298" s="98">
        <v>3.3596141358537722E-3</v>
      </c>
      <c r="S298" s="98">
        <v>2.4816119490894176E-3</v>
      </c>
      <c r="T298" s="98">
        <v>2.0900048768717626E-3</v>
      </c>
      <c r="U298" s="98">
        <v>2.6956748395733747E-3</v>
      </c>
      <c r="V298" s="98">
        <v>7.8094323249599563E-4</v>
      </c>
      <c r="W298" s="98">
        <v>7.6022509998340841E-3</v>
      </c>
      <c r="X298" s="98">
        <v>3.7541068181334439E-3</v>
      </c>
      <c r="Y298" s="98">
        <v>7.6325124117704625E-3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5.0104303030828329E-3</v>
      </c>
      <c r="F299" s="101">
        <v>3.2698377563385091E-4</v>
      </c>
      <c r="G299" s="101">
        <v>8.8008862026239712E-4</v>
      </c>
      <c r="H299" s="101">
        <v>5.9429174014595922E-4</v>
      </c>
      <c r="I299" s="101">
        <v>2.48870826984147E-3</v>
      </c>
      <c r="J299" s="101">
        <v>2.5926537459030233E-3</v>
      </c>
      <c r="K299" s="101">
        <v>2.7527682000618899E-3</v>
      </c>
      <c r="L299" s="101">
        <v>4.0576564817100119E-3</v>
      </c>
      <c r="M299" s="101">
        <v>2.2972638217338636E-3</v>
      </c>
      <c r="N299" s="101">
        <v>2.6465433474129343E-3</v>
      </c>
      <c r="O299" s="101">
        <v>1.7730211234058635E-3</v>
      </c>
      <c r="P299" s="101">
        <v>0</v>
      </c>
      <c r="Q299" s="101">
        <v>4.4886370552369425E-5</v>
      </c>
      <c r="R299" s="101">
        <v>1.4800567141873184E-3</v>
      </c>
      <c r="S299" s="101">
        <v>1.1231934217227498E-3</v>
      </c>
      <c r="T299" s="101">
        <v>9.6399722334194647E-4</v>
      </c>
      <c r="U299" s="101">
        <v>1.2378028803672525E-3</v>
      </c>
      <c r="V299" s="101">
        <v>3.7768269804221589E-4</v>
      </c>
      <c r="W299" s="101">
        <v>3.3012677750614344E-3</v>
      </c>
      <c r="X299" s="101">
        <v>1.732527507524237E-3</v>
      </c>
      <c r="Y299" s="101">
        <v>3.1164166096199863E-3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4.088057844252895E-3</v>
      </c>
      <c r="F300" s="104">
        <v>2.6377592196678677E-4</v>
      </c>
      <c r="G300" s="104">
        <v>7.6023204906034054E-4</v>
      </c>
      <c r="H300" s="104">
        <v>4.7254976019915997E-4</v>
      </c>
      <c r="I300" s="104">
        <v>2.0441816263738607E-3</v>
      </c>
      <c r="J300" s="104">
        <v>2.2138718252750181E-3</v>
      </c>
      <c r="K300" s="104">
        <v>2.2866150436858658E-3</v>
      </c>
      <c r="L300" s="104">
        <v>3.5304413737918617E-3</v>
      </c>
      <c r="M300" s="104">
        <v>2.4585142581156402E-3</v>
      </c>
      <c r="N300" s="104">
        <v>2.981416541313515E-3</v>
      </c>
      <c r="O300" s="104">
        <v>2.0996835564281832E-3</v>
      </c>
      <c r="P300" s="104">
        <v>0</v>
      </c>
      <c r="Q300" s="104">
        <v>5.3992234704037476E-5</v>
      </c>
      <c r="R300" s="104">
        <v>1.8795574216664535E-3</v>
      </c>
      <c r="S300" s="104">
        <v>1.3584185273666678E-3</v>
      </c>
      <c r="T300" s="104">
        <v>1.126007653529816E-3</v>
      </c>
      <c r="U300" s="104">
        <v>1.4578719592061224E-3</v>
      </c>
      <c r="V300" s="104">
        <v>4.032605344537798E-4</v>
      </c>
      <c r="W300" s="104">
        <v>4.3009832247726497E-3</v>
      </c>
      <c r="X300" s="104">
        <v>2.0215793106092071E-3</v>
      </c>
      <c r="Y300" s="104">
        <v>4.5160958021504757E-3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0.24676920860011284</v>
      </c>
      <c r="D301" s="101">
        <v>0.14837495452485727</v>
      </c>
      <c r="E301" s="101">
        <v>0.12105705712874396</v>
      </c>
      <c r="F301" s="101">
        <v>0.13032553881207232</v>
      </c>
      <c r="G301" s="101">
        <v>0.20656993762407791</v>
      </c>
      <c r="H301" s="101">
        <v>0.25204388000024203</v>
      </c>
      <c r="I301" s="101">
        <v>0.15545887613272699</v>
      </c>
      <c r="J301" s="101">
        <v>9.3427274963498425E-2</v>
      </c>
      <c r="K301" s="101">
        <v>0.10871150606129987</v>
      </c>
      <c r="L301" s="101">
        <v>8.8658647366269841E-2</v>
      </c>
      <c r="M301" s="101">
        <v>9.3108522504646019E-2</v>
      </c>
      <c r="N301" s="101">
        <v>0.12788690364410554</v>
      </c>
      <c r="O301" s="101">
        <v>0.12944300614202756</v>
      </c>
      <c r="P301" s="101">
        <v>0.18719535547883473</v>
      </c>
      <c r="Q301" s="101">
        <v>0.10140684737412627</v>
      </c>
      <c r="R301" s="101">
        <v>3.2401512979098726E-2</v>
      </c>
      <c r="S301" s="101">
        <v>0</v>
      </c>
      <c r="T301" s="101">
        <v>0</v>
      </c>
      <c r="U301" s="101">
        <v>3.7437772903726296E-2</v>
      </c>
      <c r="V301" s="101">
        <v>0.2177809263351885</v>
      </c>
      <c r="W301" s="101">
        <v>0.14606543879165487</v>
      </c>
      <c r="X301" s="101">
        <v>3.2595456473104197E-2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1.2419442839028532E-2</v>
      </c>
      <c r="F302" s="104">
        <v>1.5266278782297771E-3</v>
      </c>
      <c r="G302" s="104">
        <v>2.7840942661581936E-3</v>
      </c>
      <c r="H302" s="104">
        <v>6.8326824578367838E-3</v>
      </c>
      <c r="I302" s="104">
        <v>9.5780956594305727E-3</v>
      </c>
      <c r="J302" s="104">
        <v>6.7909564886784049E-3</v>
      </c>
      <c r="K302" s="104">
        <v>1.1877337948984702E-2</v>
      </c>
      <c r="L302" s="104">
        <v>1.2059761137964389E-2</v>
      </c>
      <c r="M302" s="104">
        <v>1.173470649232522E-2</v>
      </c>
      <c r="N302" s="104">
        <v>1.1311940789780435E-2</v>
      </c>
      <c r="O302" s="104">
        <v>1.0649962209010815E-2</v>
      </c>
      <c r="P302" s="104">
        <v>2.2270364468743826E-2</v>
      </c>
      <c r="Q302" s="104">
        <v>9.511863741599208E-3</v>
      </c>
      <c r="R302" s="104">
        <v>3.5852384156666384E-3</v>
      </c>
      <c r="S302" s="104">
        <v>0</v>
      </c>
      <c r="T302" s="104">
        <v>0</v>
      </c>
      <c r="U302" s="104">
        <v>4.0653021301979841E-3</v>
      </c>
      <c r="V302" s="104">
        <v>2.2113127098250081E-2</v>
      </c>
      <c r="W302" s="104">
        <v>1.7415431896817751E-2</v>
      </c>
      <c r="X302" s="104">
        <v>8.3535815706034765E-3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7.5775788094926914E-3</v>
      </c>
      <c r="F303" s="98">
        <v>9.355932866581476E-4</v>
      </c>
      <c r="G303" s="98">
        <v>1.6599920080219114E-3</v>
      </c>
      <c r="H303" s="98">
        <v>4.2103008625884722E-3</v>
      </c>
      <c r="I303" s="98">
        <v>5.8247603098021215E-3</v>
      </c>
      <c r="J303" s="98">
        <v>4.0643975511951026E-3</v>
      </c>
      <c r="K303" s="98">
        <v>7.1860721724239414E-3</v>
      </c>
      <c r="L303" s="98">
        <v>7.1556314715486152E-3</v>
      </c>
      <c r="M303" s="98">
        <v>6.35613214288461E-3</v>
      </c>
      <c r="N303" s="98">
        <v>5.9533956787322833E-3</v>
      </c>
      <c r="O303" s="98">
        <v>5.4308508249872956E-3</v>
      </c>
      <c r="P303" s="98">
        <v>1.1830652958800222E-2</v>
      </c>
      <c r="Q303" s="98">
        <v>4.7270965656458124E-3</v>
      </c>
      <c r="R303" s="98">
        <v>1.7220195896347607E-3</v>
      </c>
      <c r="S303" s="98">
        <v>0</v>
      </c>
      <c r="T303" s="98">
        <v>0</v>
      </c>
      <c r="U303" s="98">
        <v>1.9971970001597776E-3</v>
      </c>
      <c r="V303" s="98">
        <v>1.1347636844596042E-2</v>
      </c>
      <c r="W303" s="98">
        <v>8.0251183455674266E-3</v>
      </c>
      <c r="X303" s="98">
        <v>4.0638790774737976E-3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4.8418640295358403E-3</v>
      </c>
      <c r="F304" s="98">
        <v>5.910345915716294E-4</v>
      </c>
      <c r="G304" s="98">
        <v>1.1241022581362824E-3</v>
      </c>
      <c r="H304" s="98">
        <v>2.6223815952483116E-3</v>
      </c>
      <c r="I304" s="98">
        <v>3.7533353496284508E-3</v>
      </c>
      <c r="J304" s="98">
        <v>2.7265589374833024E-3</v>
      </c>
      <c r="K304" s="98">
        <v>4.691265776560761E-3</v>
      </c>
      <c r="L304" s="98">
        <v>4.9041296664157743E-3</v>
      </c>
      <c r="M304" s="98">
        <v>5.3785743494406107E-3</v>
      </c>
      <c r="N304" s="98">
        <v>5.3585451110481517E-3</v>
      </c>
      <c r="O304" s="98">
        <v>5.2191113840235181E-3</v>
      </c>
      <c r="P304" s="98">
        <v>1.0439711509943604E-2</v>
      </c>
      <c r="Q304" s="98">
        <v>4.7847671759533965E-3</v>
      </c>
      <c r="R304" s="98">
        <v>1.8632188260318775E-3</v>
      </c>
      <c r="S304" s="98">
        <v>0</v>
      </c>
      <c r="T304" s="98">
        <v>0</v>
      </c>
      <c r="U304" s="98">
        <v>2.068105130038207E-3</v>
      </c>
      <c r="V304" s="98">
        <v>1.076549025365404E-2</v>
      </c>
      <c r="W304" s="98">
        <v>9.390313551250324E-3</v>
      </c>
      <c r="X304" s="98">
        <v>4.2897024931296797E-3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2.1826116266022209</v>
      </c>
      <c r="D305" s="122">
        <v>1.7116597138522114</v>
      </c>
      <c r="E305" s="122">
        <v>1.6498660400590504</v>
      </c>
      <c r="F305" s="122">
        <v>1.5370657686247737</v>
      </c>
      <c r="G305" s="122">
        <v>2.0218182285071911</v>
      </c>
      <c r="H305" s="122">
        <v>1.9389395864926984</v>
      </c>
      <c r="I305" s="122">
        <v>2.4421979655268915</v>
      </c>
      <c r="J305" s="122">
        <v>2.5824474737450629</v>
      </c>
      <c r="K305" s="122">
        <v>1.9578146280704751</v>
      </c>
      <c r="L305" s="122">
        <v>2.1173702684008724</v>
      </c>
      <c r="M305" s="122">
        <v>2.3170175648423896</v>
      </c>
      <c r="N305" s="122">
        <v>2.9514466300538484</v>
      </c>
      <c r="O305" s="122">
        <v>2.4852248436502706</v>
      </c>
      <c r="P305" s="122">
        <v>0.50496991839325356</v>
      </c>
      <c r="Q305" s="122">
        <v>0.92709373994826916</v>
      </c>
      <c r="R305" s="122">
        <v>1.2411692573056876</v>
      </c>
      <c r="S305" s="122">
        <v>1.3579679371203939</v>
      </c>
      <c r="T305" s="122">
        <v>1.1663575438795477</v>
      </c>
      <c r="U305" s="122">
        <v>1.3943435548358278</v>
      </c>
      <c r="V305" s="122">
        <v>1.3216051799280357</v>
      </c>
      <c r="W305" s="122">
        <v>1.974072744369689</v>
      </c>
      <c r="X305" s="122">
        <v>1.1126603917079811</v>
      </c>
      <c r="Y305" s="122">
        <v>1.6859846346462446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0.21444308930380093</v>
      </c>
      <c r="D306" s="98">
        <v>6.5704937928586421E-2</v>
      </c>
      <c r="E306" s="98">
        <v>5.4622998400482119E-2</v>
      </c>
      <c r="F306" s="98">
        <v>7.4015418333832364E-2</v>
      </c>
      <c r="G306" s="98">
        <v>3.2855466226512829E-2</v>
      </c>
      <c r="H306" s="98">
        <v>8.4792980780537236E-2</v>
      </c>
      <c r="I306" s="98">
        <v>2.6566545175233853E-3</v>
      </c>
      <c r="J306" s="98">
        <v>4.5244419407866908E-2</v>
      </c>
      <c r="K306" s="98">
        <v>2.3028856795945789E-2</v>
      </c>
      <c r="L306" s="98">
        <v>6.2602721277642132E-2</v>
      </c>
      <c r="M306" s="98">
        <v>0.21144298379880078</v>
      </c>
      <c r="N306" s="98">
        <v>0.30235810484039904</v>
      </c>
      <c r="O306" s="98">
        <v>0.11480807585545089</v>
      </c>
      <c r="P306" s="98">
        <v>4.1731529438760191E-2</v>
      </c>
      <c r="Q306" s="98">
        <v>1.6912850886561165E-2</v>
      </c>
      <c r="R306" s="98">
        <v>1.6539565591051782E-3</v>
      </c>
      <c r="S306" s="98">
        <v>3.9794238353568705E-2</v>
      </c>
      <c r="T306" s="98">
        <v>7.0759741213071672E-2</v>
      </c>
      <c r="U306" s="98">
        <v>8.1438145491994407E-2</v>
      </c>
      <c r="V306" s="98">
        <v>6.8348540693377466E-2</v>
      </c>
      <c r="W306" s="98">
        <v>3.8311841930546578E-3</v>
      </c>
      <c r="X306" s="98">
        <v>2.8161306950600421E-3</v>
      </c>
      <c r="Y306" s="98">
        <v>4.0217740494063294E-3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1.9681685372984201</v>
      </c>
      <c r="D307" s="33">
        <v>1.645954775923625</v>
      </c>
      <c r="E307" s="33">
        <v>1.5952430416585683</v>
      </c>
      <c r="F307" s="33">
        <v>1.4630503502909413</v>
      </c>
      <c r="G307" s="33">
        <v>1.9889627622806783</v>
      </c>
      <c r="H307" s="33">
        <v>1.8541466057121612</v>
      </c>
      <c r="I307" s="33">
        <v>2.4395413110093682</v>
      </c>
      <c r="J307" s="33">
        <v>2.537203054337196</v>
      </c>
      <c r="K307" s="33">
        <v>1.9347857712745293</v>
      </c>
      <c r="L307" s="33">
        <v>2.0547675471232303</v>
      </c>
      <c r="M307" s="33">
        <v>2.1055745810435891</v>
      </c>
      <c r="N307" s="33">
        <v>2.6490885252134495</v>
      </c>
      <c r="O307" s="33">
        <v>2.3704167677948198</v>
      </c>
      <c r="P307" s="33">
        <v>0.46323838895449337</v>
      </c>
      <c r="Q307" s="33">
        <v>0.91018088906170802</v>
      </c>
      <c r="R307" s="33">
        <v>1.2395153007465824</v>
      </c>
      <c r="S307" s="33">
        <v>1.3181736987668251</v>
      </c>
      <c r="T307" s="33">
        <v>1.0955978026664761</v>
      </c>
      <c r="U307" s="33">
        <v>1.3129054093438335</v>
      </c>
      <c r="V307" s="33">
        <v>1.2532566392346582</v>
      </c>
      <c r="W307" s="33">
        <v>1.9702415601766343</v>
      </c>
      <c r="X307" s="33">
        <v>1.1098442610129211</v>
      </c>
      <c r="Y307" s="33">
        <v>1.6819628605968382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29.011746764608866</v>
      </c>
      <c r="D309" s="117">
        <f t="shared" si="136"/>
        <v>22.548617600910379</v>
      </c>
      <c r="E309" s="117">
        <f t="shared" si="136"/>
        <v>21.186784392198994</v>
      </c>
      <c r="F309" s="117">
        <f t="shared" si="136"/>
        <v>19.222882845593283</v>
      </c>
      <c r="G309" s="117">
        <f t="shared" si="136"/>
        <v>24.986699375385168</v>
      </c>
      <c r="H309" s="117">
        <f t="shared" si="136"/>
        <v>21.730775192410903</v>
      </c>
      <c r="I309" s="117">
        <f t="shared" si="136"/>
        <v>30.689128141918527</v>
      </c>
      <c r="J309" s="117">
        <f t="shared" si="136"/>
        <v>31.150455485418767</v>
      </c>
      <c r="K309" s="117">
        <f t="shared" si="136"/>
        <v>22.723672391145776</v>
      </c>
      <c r="L309" s="117">
        <f t="shared" si="136"/>
        <v>25.996646431430086</v>
      </c>
      <c r="M309" s="117">
        <f t="shared" si="136"/>
        <v>28.448162566904532</v>
      </c>
      <c r="N309" s="117">
        <f t="shared" si="136"/>
        <v>35.680366910152465</v>
      </c>
      <c r="O309" s="117">
        <f t="shared" si="136"/>
        <v>31.230856268684754</v>
      </c>
      <c r="P309" s="117">
        <f t="shared" si="136"/>
        <v>6.1168902386241379</v>
      </c>
      <c r="Q309" s="117">
        <f t="shared" si="136"/>
        <v>10.939106646044214</v>
      </c>
      <c r="R309" s="117">
        <f t="shared" ref="R309:V309" si="137">R310+R313+R315+R324</f>
        <v>15.178283098693493</v>
      </c>
      <c r="S309" s="117">
        <f t="shared" si="137"/>
        <v>16.683594294759967</v>
      </c>
      <c r="T309" s="117">
        <f t="shared" si="137"/>
        <v>13.979454715968391</v>
      </c>
      <c r="U309" s="117">
        <f t="shared" si="137"/>
        <v>16.554531026918493</v>
      </c>
      <c r="V309" s="117">
        <f t="shared" si="137"/>
        <v>14.527666256364533</v>
      </c>
      <c r="W309" s="117">
        <f t="shared" ref="W309:Y309" si="138">W310+W313+W315+W324</f>
        <v>18.610607571359658</v>
      </c>
      <c r="X309" s="117">
        <f t="shared" si="138"/>
        <v>9.46893910809262</v>
      </c>
      <c r="Y309" s="117">
        <f t="shared" si="138"/>
        <v>10.17823431661817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24.127901155864198</v>
      </c>
      <c r="D310" s="122">
        <f t="shared" si="139"/>
        <v>18.627853393055862</v>
      </c>
      <c r="E310" s="122">
        <f t="shared" si="139"/>
        <v>17.431231900321361</v>
      </c>
      <c r="F310" s="122">
        <f t="shared" si="139"/>
        <v>15.791036921461801</v>
      </c>
      <c r="G310" s="122">
        <f t="shared" si="139"/>
        <v>20.270506754749924</v>
      </c>
      <c r="H310" s="122">
        <f t="shared" si="139"/>
        <v>17.59498703713377</v>
      </c>
      <c r="I310" s="122">
        <f t="shared" si="139"/>
        <v>24.937963397338439</v>
      </c>
      <c r="J310" s="122">
        <f t="shared" si="139"/>
        <v>25.331492810836153</v>
      </c>
      <c r="K310" s="122">
        <f t="shared" si="139"/>
        <v>18.594024320853553</v>
      </c>
      <c r="L310" s="122">
        <f t="shared" si="139"/>
        <v>21.612943057178793</v>
      </c>
      <c r="M310" s="122">
        <f t="shared" si="139"/>
        <v>23.731758290785656</v>
      </c>
      <c r="N310" s="122">
        <f t="shared" si="139"/>
        <v>29.846495677688377</v>
      </c>
      <c r="O310" s="122">
        <f t="shared" si="139"/>
        <v>26.175997175265692</v>
      </c>
      <c r="P310" s="122">
        <f t="shared" si="139"/>
        <v>5.0248707695734707</v>
      </c>
      <c r="Q310" s="122">
        <f t="shared" si="139"/>
        <v>8.8923518058587874</v>
      </c>
      <c r="R310" s="122">
        <f t="shared" ref="R310:V310" si="140">SUM(R311:R312)</f>
        <v>12.27352042979027</v>
      </c>
      <c r="S310" s="122">
        <f t="shared" si="140"/>
        <v>13.302096793064168</v>
      </c>
      <c r="T310" s="122">
        <f t="shared" si="140"/>
        <v>10.990474413191626</v>
      </c>
      <c r="U310" s="122">
        <f t="shared" si="140"/>
        <v>12.898263012889776</v>
      </c>
      <c r="V310" s="122">
        <f t="shared" si="140"/>
        <v>11.086119185173374</v>
      </c>
      <c r="W310" s="122">
        <f t="shared" ref="W310:Y310" si="141">SUM(W311:W312)</f>
        <v>14.013064827648188</v>
      </c>
      <c r="X310" s="122">
        <f t="shared" si="141"/>
        <v>6.8045828697033128</v>
      </c>
      <c r="Y310" s="122">
        <f t="shared" si="141"/>
        <v>6.4494905199928798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24.025026508061217</v>
      </c>
      <c r="D311" s="98">
        <v>18.551068817324648</v>
      </c>
      <c r="E311" s="98">
        <v>17.360137399819262</v>
      </c>
      <c r="F311" s="98">
        <v>15.728049160058081</v>
      </c>
      <c r="G311" s="98">
        <v>20.191186906403093</v>
      </c>
      <c r="H311" s="98">
        <v>17.526621188223391</v>
      </c>
      <c r="I311" s="98">
        <v>24.845108582922911</v>
      </c>
      <c r="J311" s="98">
        <v>25.2383284871919</v>
      </c>
      <c r="K311" s="98">
        <v>18.5261233486851</v>
      </c>
      <c r="L311" s="98">
        <v>21.532672202810513</v>
      </c>
      <c r="M311" s="98">
        <v>23.648554625374832</v>
      </c>
      <c r="N311" s="98">
        <v>29.740959149335954</v>
      </c>
      <c r="O311" s="98">
        <v>26.083623022848901</v>
      </c>
      <c r="P311" s="98">
        <v>5.0079012693015228</v>
      </c>
      <c r="Q311" s="98">
        <v>8.8619846209491868</v>
      </c>
      <c r="R311" s="98">
        <v>12.23130483403896</v>
      </c>
      <c r="S311" s="98">
        <v>13.256232848733044</v>
      </c>
      <c r="T311" s="98">
        <v>10.952933385405542</v>
      </c>
      <c r="U311" s="98">
        <v>12.853999425307967</v>
      </c>
      <c r="V311" s="98">
        <v>11.047925603328954</v>
      </c>
      <c r="W311" s="98">
        <v>13.965088485247366</v>
      </c>
      <c r="X311" s="98">
        <v>6.781646031884522</v>
      </c>
      <c r="Y311" s="98">
        <v>6.4280522086495173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0.1028746478029794</v>
      </c>
      <c r="D312" s="98">
        <v>7.6784575731214097E-2</v>
      </c>
      <c r="E312" s="98">
        <v>7.1094500502100311E-2</v>
      </c>
      <c r="F312" s="98">
        <v>6.2987761403719561E-2</v>
      </c>
      <c r="G312" s="98">
        <v>7.931984834683227E-2</v>
      </c>
      <c r="H312" s="98">
        <v>6.8365848910378224E-2</v>
      </c>
      <c r="I312" s="98">
        <v>9.2854814415526551E-2</v>
      </c>
      <c r="J312" s="98">
        <v>9.3164323644251923E-2</v>
      </c>
      <c r="K312" s="98">
        <v>6.7900972168451507E-2</v>
      </c>
      <c r="L312" s="98">
        <v>8.0270854368279562E-2</v>
      </c>
      <c r="M312" s="98">
        <v>8.3203665410823968E-2</v>
      </c>
      <c r="N312" s="98">
        <v>0.10553652835242504</v>
      </c>
      <c r="O312" s="98">
        <v>9.2374152416792921E-2</v>
      </c>
      <c r="P312" s="98">
        <v>1.696950027194816E-2</v>
      </c>
      <c r="Q312" s="98">
        <v>3.0367184909600015E-2</v>
      </c>
      <c r="R312" s="98">
        <v>4.2215595751310245E-2</v>
      </c>
      <c r="S312" s="98">
        <v>4.5863944331124895E-2</v>
      </c>
      <c r="T312" s="98">
        <v>3.7541027786083418E-2</v>
      </c>
      <c r="U312" s="98">
        <v>4.4263587581809483E-2</v>
      </c>
      <c r="V312" s="98">
        <v>3.8193581844419615E-2</v>
      </c>
      <c r="W312" s="98">
        <v>4.7976342400823345E-2</v>
      </c>
      <c r="X312" s="98">
        <v>2.2936837818791068E-2</v>
      </c>
      <c r="Y312" s="98">
        <v>2.1438311343362604E-2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6.3863311568082724E-3</v>
      </c>
      <c r="F313" s="122">
        <f t="shared" si="142"/>
        <v>1.3133161097577197E-2</v>
      </c>
      <c r="G313" s="122">
        <f t="shared" si="142"/>
        <v>2.2453707097491955E-2</v>
      </c>
      <c r="H313" s="122">
        <f t="shared" si="142"/>
        <v>2.4369465369948839E-2</v>
      </c>
      <c r="I313" s="122">
        <f t="shared" si="142"/>
        <v>3.3142022758730606E-2</v>
      </c>
      <c r="J313" s="122">
        <f t="shared" si="142"/>
        <v>3.0817607628525572E-2</v>
      </c>
      <c r="K313" s="122">
        <f t="shared" si="142"/>
        <v>3.0442952253787764E-2</v>
      </c>
      <c r="L313" s="122">
        <f t="shared" si="142"/>
        <v>4.1459920692163567E-2</v>
      </c>
      <c r="M313" s="122">
        <f t="shared" si="142"/>
        <v>4.9788487867033E-2</v>
      </c>
      <c r="N313" s="122">
        <f t="shared" si="142"/>
        <v>7.0120010886571479E-2</v>
      </c>
      <c r="O313" s="122">
        <f t="shared" si="142"/>
        <v>9.1718926339985837E-2</v>
      </c>
      <c r="P313" s="122">
        <f t="shared" si="142"/>
        <v>1.8421970745064648E-2</v>
      </c>
      <c r="Q313" s="122">
        <f t="shared" si="142"/>
        <v>8.5884218994975989E-2</v>
      </c>
      <c r="R313" s="122">
        <f t="shared" si="142"/>
        <v>0.1410590067268159</v>
      </c>
      <c r="S313" s="122">
        <f t="shared" si="142"/>
        <v>0.18032588914879194</v>
      </c>
      <c r="T313" s="122">
        <f t="shared" si="142"/>
        <v>0.17620442985011173</v>
      </c>
      <c r="U313" s="122">
        <f t="shared" si="142"/>
        <v>0.20006160867780046</v>
      </c>
      <c r="V313" s="122">
        <f t="shared" si="142"/>
        <v>0.16727623702050115</v>
      </c>
      <c r="W313" s="122">
        <f t="shared" si="142"/>
        <v>0.14241773978356026</v>
      </c>
      <c r="X313" s="122">
        <f t="shared" si="142"/>
        <v>7.0820618032599078E-2</v>
      </c>
      <c r="Y313" s="122">
        <f t="shared" si="142"/>
        <v>6.5457612702422105E-2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6.3863311568082724E-3</v>
      </c>
      <c r="F314" s="98">
        <v>1.3133161097577197E-2</v>
      </c>
      <c r="G314" s="98">
        <v>2.2453707097491955E-2</v>
      </c>
      <c r="H314" s="98">
        <v>2.4369465369948839E-2</v>
      </c>
      <c r="I314" s="98">
        <v>3.3142022758730606E-2</v>
      </c>
      <c r="J314" s="98">
        <v>3.0817607628525572E-2</v>
      </c>
      <c r="K314" s="98">
        <v>3.0442952253787764E-2</v>
      </c>
      <c r="L314" s="98">
        <v>4.1459920692163567E-2</v>
      </c>
      <c r="M314" s="98">
        <v>4.9788487867033E-2</v>
      </c>
      <c r="N314" s="98">
        <v>7.0120010886571479E-2</v>
      </c>
      <c r="O314" s="98">
        <v>9.1718926339985837E-2</v>
      </c>
      <c r="P314" s="98">
        <v>1.8421970745064648E-2</v>
      </c>
      <c r="Q314" s="98">
        <v>8.5884218994975989E-2</v>
      </c>
      <c r="R314" s="98">
        <v>0.1410590067268159</v>
      </c>
      <c r="S314" s="98">
        <v>0.18032588914879194</v>
      </c>
      <c r="T314" s="98">
        <v>0.17620442985011173</v>
      </c>
      <c r="U314" s="98">
        <v>0.20006160867780046</v>
      </c>
      <c r="V314" s="98">
        <v>0.16727623702050115</v>
      </c>
      <c r="W314" s="98">
        <v>0.14241773978356026</v>
      </c>
      <c r="X314" s="98">
        <v>7.0820618032599078E-2</v>
      </c>
      <c r="Y314" s="98">
        <v>6.5457612702422105E-2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3.3042522628444768</v>
      </c>
      <c r="D315" s="122">
        <v>2.6623511123792145</v>
      </c>
      <c r="E315" s="122">
        <v>2.5324781145915494</v>
      </c>
      <c r="F315" s="122">
        <v>2.2871289768063021</v>
      </c>
      <c r="G315" s="122">
        <v>3.1912666488442105</v>
      </c>
      <c r="H315" s="122">
        <v>2.6769863574753896</v>
      </c>
      <c r="I315" s="122">
        <v>3.8893255243144118</v>
      </c>
      <c r="J315" s="122">
        <v>3.8576431085920211</v>
      </c>
      <c r="K315" s="122">
        <v>2.6301366704093603</v>
      </c>
      <c r="L315" s="122">
        <v>2.7560575489294048</v>
      </c>
      <c r="M315" s="122">
        <v>2.9504429688871818</v>
      </c>
      <c r="N315" s="122">
        <v>3.5733400760766894</v>
      </c>
      <c r="O315" s="122">
        <v>3.0800825378188206</v>
      </c>
      <c r="P315" s="122">
        <v>0.69117571731200422</v>
      </c>
      <c r="Q315" s="122">
        <v>1.2385953581480142</v>
      </c>
      <c r="R315" s="122">
        <v>1.7769196825243059</v>
      </c>
      <c r="S315" s="122">
        <v>2.1087157352592607</v>
      </c>
      <c r="T315" s="122">
        <v>1.8636411845516119</v>
      </c>
      <c r="U315" s="122">
        <v>2.2991497639187686</v>
      </c>
      <c r="V315" s="122">
        <v>2.1583109736893387</v>
      </c>
      <c r="W315" s="122">
        <v>2.743718341728282</v>
      </c>
      <c r="X315" s="122">
        <v>1.620645857381916</v>
      </c>
      <c r="Y315" s="122">
        <v>2.1776747188990173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3.1545139130605291</v>
      </c>
      <c r="D316" s="98">
        <v>2.5721034764804949</v>
      </c>
      <c r="E316" s="98">
        <v>2.4412022463156662</v>
      </c>
      <c r="F316" s="98">
        <v>2.2057627400269237</v>
      </c>
      <c r="G316" s="98">
        <v>3.0610169571292341</v>
      </c>
      <c r="H316" s="98">
        <v>2.5158299691804018</v>
      </c>
      <c r="I316" s="98">
        <v>3.7820614040912295</v>
      </c>
      <c r="J316" s="98">
        <v>3.790288765398075</v>
      </c>
      <c r="K316" s="98">
        <v>2.5489141106244979</v>
      </c>
      <c r="L316" s="98">
        <v>2.6845387893258268</v>
      </c>
      <c r="M316" s="98">
        <v>2.8780653052991956</v>
      </c>
      <c r="N316" s="98">
        <v>3.4772437465858737</v>
      </c>
      <c r="O316" s="98">
        <v>2.9831106642658818</v>
      </c>
      <c r="P316" s="98">
        <v>0.54686752455751741</v>
      </c>
      <c r="Q316" s="98">
        <v>1.1604371863301124</v>
      </c>
      <c r="R316" s="98">
        <v>1.7479822749671916</v>
      </c>
      <c r="S316" s="98">
        <v>2.1064253991139235</v>
      </c>
      <c r="T316" s="98">
        <v>1.8617109023343414</v>
      </c>
      <c r="U316" s="98">
        <v>2.2655015622065315</v>
      </c>
      <c r="V316" s="98">
        <v>1.9752167383854582</v>
      </c>
      <c r="W316" s="98">
        <v>2.6102151640387539</v>
      </c>
      <c r="X316" s="98">
        <v>1.5845960606613414</v>
      </c>
      <c r="Y316" s="98">
        <v>2.1704922266057798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7.9897025790902389E-3</v>
      </c>
      <c r="F317" s="98">
        <v>5.1901829419795386E-4</v>
      </c>
      <c r="G317" s="98">
        <v>1.4489313199784397E-3</v>
      </c>
      <c r="H317" s="98">
        <v>9.3877902499795471E-4</v>
      </c>
      <c r="I317" s="98">
        <v>4.0016535716485072E-3</v>
      </c>
      <c r="J317" s="98">
        <v>4.2585940013783619E-3</v>
      </c>
      <c r="K317" s="98">
        <v>4.4637839180581215E-3</v>
      </c>
      <c r="L317" s="98">
        <v>6.7492801491324528E-3</v>
      </c>
      <c r="M317" s="98">
        <v>4.2884273214510802E-3</v>
      </c>
      <c r="N317" s="98">
        <v>5.1013204611013198E-3</v>
      </c>
      <c r="O317" s="98">
        <v>3.5302128818594999E-3</v>
      </c>
      <c r="P317" s="98">
        <v>0</v>
      </c>
      <c r="Q317" s="98">
        <v>9.0800083027510348E-5</v>
      </c>
      <c r="R317" s="98">
        <v>3.1005004051117575E-3</v>
      </c>
      <c r="S317" s="98">
        <v>2.2903361453370501E-3</v>
      </c>
      <c r="T317" s="98">
        <v>1.9302822172703943E-3</v>
      </c>
      <c r="U317" s="98">
        <v>2.4960463695857865E-3</v>
      </c>
      <c r="V317" s="98">
        <v>7.2161153153364353E-4</v>
      </c>
      <c r="W317" s="98">
        <v>7.0963606883309646E-3</v>
      </c>
      <c r="X317" s="98">
        <v>3.4964208392149992E-3</v>
      </c>
      <c r="Y317" s="98">
        <v>7.1824922932376281E-3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3.9016447348373434E-3</v>
      </c>
      <c r="F318" s="101">
        <v>2.5524237223116709E-4</v>
      </c>
      <c r="G318" s="101">
        <v>6.8869927091809923E-4</v>
      </c>
      <c r="H318" s="101">
        <v>4.6622926479879473E-4</v>
      </c>
      <c r="I318" s="101">
        <v>1.957471945274646E-3</v>
      </c>
      <c r="J318" s="101">
        <v>2.0447221761033438E-3</v>
      </c>
      <c r="K318" s="101">
        <v>2.1771688743722553E-3</v>
      </c>
      <c r="L318" s="101">
        <v>3.2188387753405907E-3</v>
      </c>
      <c r="M318" s="101">
        <v>1.8299130633354405E-3</v>
      </c>
      <c r="N318" s="101">
        <v>2.1199039197878048E-3</v>
      </c>
      <c r="O318" s="101">
        <v>1.4305293254313165E-3</v>
      </c>
      <c r="P318" s="101">
        <v>0</v>
      </c>
      <c r="Q318" s="101">
        <v>3.6807848323472872E-5</v>
      </c>
      <c r="R318" s="101">
        <v>1.2209429834453042E-3</v>
      </c>
      <c r="S318" s="101">
        <v>9.3191761797038243E-4</v>
      </c>
      <c r="T318" s="101">
        <v>8.0427456374057831E-4</v>
      </c>
      <c r="U318" s="101">
        <v>1.0381744103796643E-3</v>
      </c>
      <c r="V318" s="101">
        <v>3.1835099707986373E-4</v>
      </c>
      <c r="W318" s="101">
        <v>2.7953774635583149E-3</v>
      </c>
      <c r="X318" s="101">
        <v>1.4748415286057921E-3</v>
      </c>
      <c r="Y318" s="101">
        <v>2.6663964910871524E-3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4.088057844252895E-3</v>
      </c>
      <c r="F319" s="104">
        <v>2.6377592196678677E-4</v>
      </c>
      <c r="G319" s="104">
        <v>7.6023204906034054E-4</v>
      </c>
      <c r="H319" s="104">
        <v>4.7254976019915997E-4</v>
      </c>
      <c r="I319" s="104">
        <v>2.0441816263738607E-3</v>
      </c>
      <c r="J319" s="104">
        <v>2.2138718252750181E-3</v>
      </c>
      <c r="K319" s="104">
        <v>2.2866150436858658E-3</v>
      </c>
      <c r="L319" s="104">
        <v>3.5304413737918617E-3</v>
      </c>
      <c r="M319" s="104">
        <v>2.4585142581156402E-3</v>
      </c>
      <c r="N319" s="104">
        <v>2.981416541313515E-3</v>
      </c>
      <c r="O319" s="104">
        <v>2.0996835564281832E-3</v>
      </c>
      <c r="P319" s="104">
        <v>0</v>
      </c>
      <c r="Q319" s="104">
        <v>5.3992234704037476E-5</v>
      </c>
      <c r="R319" s="104">
        <v>1.8795574216664535E-3</v>
      </c>
      <c r="S319" s="104">
        <v>1.3584185273666678E-3</v>
      </c>
      <c r="T319" s="104">
        <v>1.126007653529816E-3</v>
      </c>
      <c r="U319" s="104">
        <v>1.4578719592061224E-3</v>
      </c>
      <c r="V319" s="104">
        <v>4.032605344537798E-4</v>
      </c>
      <c r="W319" s="104">
        <v>4.3009832247726497E-3</v>
      </c>
      <c r="X319" s="104">
        <v>2.0215793106092071E-3</v>
      </c>
      <c r="Y319" s="104">
        <v>4.5160958021504757E-3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0.14973834978394754</v>
      </c>
      <c r="D320" s="101">
        <v>9.0247635898719869E-2</v>
      </c>
      <c r="E320" s="101">
        <v>7.3823323237119001E-2</v>
      </c>
      <c r="F320" s="101">
        <v>7.9684139864557205E-2</v>
      </c>
      <c r="G320" s="101">
        <v>0.12665883023626862</v>
      </c>
      <c r="H320" s="101">
        <v>0.15500591061156363</v>
      </c>
      <c r="I320" s="101">
        <v>9.5915357926906031E-2</v>
      </c>
      <c r="J320" s="101">
        <v>5.7852417460942447E-2</v>
      </c>
      <c r="K320" s="101">
        <v>6.759906185613998E-2</v>
      </c>
      <c r="L320" s="101">
        <v>5.5394467303764724E-2</v>
      </c>
      <c r="M320" s="101">
        <v>5.870323580854056E-2</v>
      </c>
      <c r="N320" s="101">
        <v>8.1827239366608628E-2</v>
      </c>
      <c r="O320" s="101">
        <v>8.4670166969589608E-2</v>
      </c>
      <c r="P320" s="101">
        <v>0.12591097078569222</v>
      </c>
      <c r="Q320" s="101">
        <v>7.0018672818773442E-2</v>
      </c>
      <c r="R320" s="101">
        <v>2.2763873344184591E-2</v>
      </c>
      <c r="S320" s="101">
        <v>0</v>
      </c>
      <c r="T320" s="101">
        <v>0</v>
      </c>
      <c r="U320" s="101">
        <v>2.7611078939179991E-2</v>
      </c>
      <c r="V320" s="101">
        <v>0.1631082567130793</v>
      </c>
      <c r="W320" s="101">
        <v>0.11092222158078562</v>
      </c>
      <c r="X320" s="101">
        <v>2.5130497371536765E-2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9.4628424596739473E-3</v>
      </c>
      <c r="F321" s="104">
        <v>1.1630786206234603E-3</v>
      </c>
      <c r="G321" s="104">
        <v>2.1419301587296104E-3</v>
      </c>
      <c r="H321" s="104">
        <v>5.211698658426165E-3</v>
      </c>
      <c r="I321" s="104">
        <v>7.3471087246277395E-3</v>
      </c>
      <c r="J321" s="104">
        <v>5.2433317316254568E-3</v>
      </c>
      <c r="K321" s="104">
        <v>9.1597140106644895E-3</v>
      </c>
      <c r="L321" s="104">
        <v>9.3750121506808483E-3</v>
      </c>
      <c r="M321" s="104">
        <v>9.3860004579945401E-3</v>
      </c>
      <c r="N321" s="104">
        <v>9.1677696631058195E-3</v>
      </c>
      <c r="O321" s="104">
        <v>8.7714937014897205E-3</v>
      </c>
      <c r="P321" s="104">
        <v>1.8397221968794602E-2</v>
      </c>
      <c r="Q321" s="104">
        <v>8.0486989161008757E-3</v>
      </c>
      <c r="R321" s="104">
        <v>3.0730338078179776E-3</v>
      </c>
      <c r="S321" s="104">
        <v>0</v>
      </c>
      <c r="T321" s="104">
        <v>0</v>
      </c>
      <c r="U321" s="104">
        <v>3.5410764034714184E-3</v>
      </c>
      <c r="V321" s="104">
        <v>1.9264367059267595E-2</v>
      </c>
      <c r="W321" s="104">
        <v>1.5484595420411527E-2</v>
      </c>
      <c r="X321" s="104">
        <v>7.4228785098229208E-3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4.6209784301381061E-3</v>
      </c>
      <c r="F322" s="98">
        <v>5.7204402905183078E-4</v>
      </c>
      <c r="G322" s="98">
        <v>1.017827900593328E-3</v>
      </c>
      <c r="H322" s="98">
        <v>2.5893170631778534E-3</v>
      </c>
      <c r="I322" s="98">
        <v>3.5937733749992883E-3</v>
      </c>
      <c r="J322" s="98">
        <v>2.5167727941421544E-3</v>
      </c>
      <c r="K322" s="98">
        <v>4.4684482341037293E-3</v>
      </c>
      <c r="L322" s="98">
        <v>4.470882484265074E-3</v>
      </c>
      <c r="M322" s="98">
        <v>4.0074261085539286E-3</v>
      </c>
      <c r="N322" s="98">
        <v>3.8092245520576673E-3</v>
      </c>
      <c r="O322" s="98">
        <v>3.5523823174662028E-3</v>
      </c>
      <c r="P322" s="98">
        <v>7.9575104588509981E-3</v>
      </c>
      <c r="Q322" s="98">
        <v>3.2639317401474788E-3</v>
      </c>
      <c r="R322" s="98">
        <v>1.2098149817861004E-3</v>
      </c>
      <c r="S322" s="98">
        <v>0</v>
      </c>
      <c r="T322" s="98">
        <v>0</v>
      </c>
      <c r="U322" s="98">
        <v>1.4729712734332114E-3</v>
      </c>
      <c r="V322" s="98">
        <v>8.4988768056135575E-3</v>
      </c>
      <c r="W322" s="98">
        <v>6.0942818691612031E-3</v>
      </c>
      <c r="X322" s="98">
        <v>3.1331760166932411E-3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4.8418640295358403E-3</v>
      </c>
      <c r="F323" s="98">
        <v>5.910345915716294E-4</v>
      </c>
      <c r="G323" s="98">
        <v>1.1241022581362824E-3</v>
      </c>
      <c r="H323" s="98">
        <v>2.6223815952483116E-3</v>
      </c>
      <c r="I323" s="98">
        <v>3.7533353496284508E-3</v>
      </c>
      <c r="J323" s="98">
        <v>2.7265589374833024E-3</v>
      </c>
      <c r="K323" s="98">
        <v>4.691265776560761E-3</v>
      </c>
      <c r="L323" s="98">
        <v>4.9041296664157743E-3</v>
      </c>
      <c r="M323" s="98">
        <v>5.3785743494406107E-3</v>
      </c>
      <c r="N323" s="98">
        <v>5.3585451110481517E-3</v>
      </c>
      <c r="O323" s="98">
        <v>5.2191113840235181E-3</v>
      </c>
      <c r="P323" s="98">
        <v>1.0439711509943604E-2</v>
      </c>
      <c r="Q323" s="98">
        <v>4.7847671759533965E-3</v>
      </c>
      <c r="R323" s="98">
        <v>1.8632188260318775E-3</v>
      </c>
      <c r="S323" s="98">
        <v>0</v>
      </c>
      <c r="T323" s="98">
        <v>0</v>
      </c>
      <c r="U323" s="98">
        <v>2.068105130038207E-3</v>
      </c>
      <c r="V323" s="98">
        <v>1.076549025365404E-2</v>
      </c>
      <c r="W323" s="98">
        <v>9.390313551250324E-3</v>
      </c>
      <c r="X323" s="98">
        <v>4.2897024931296797E-3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1.5795933459001936</v>
      </c>
      <c r="D324" s="122">
        <v>1.2584130954753019</v>
      </c>
      <c r="E324" s="122">
        <v>1.2166880461292791</v>
      </c>
      <c r="F324" s="122">
        <v>1.1315837862276006</v>
      </c>
      <c r="G324" s="122">
        <v>1.5024722646935429</v>
      </c>
      <c r="H324" s="122">
        <v>1.4344323324317956</v>
      </c>
      <c r="I324" s="122">
        <v>1.828697197506943</v>
      </c>
      <c r="J324" s="122">
        <v>1.9305019583620702</v>
      </c>
      <c r="K324" s="122">
        <v>1.469068447629073</v>
      </c>
      <c r="L324" s="122">
        <v>1.5861859046297249</v>
      </c>
      <c r="M324" s="122">
        <v>1.7161728193646602</v>
      </c>
      <c r="N324" s="122">
        <v>2.1904111455008275</v>
      </c>
      <c r="O324" s="122">
        <v>1.8830576292602534</v>
      </c>
      <c r="P324" s="122">
        <v>0.3824217809935983</v>
      </c>
      <c r="Q324" s="122">
        <v>0.72227526304243728</v>
      </c>
      <c r="R324" s="122">
        <v>0.98678397965209996</v>
      </c>
      <c r="S324" s="122">
        <v>1.0924558772877477</v>
      </c>
      <c r="T324" s="122">
        <v>0.94913468837504145</v>
      </c>
      <c r="U324" s="122">
        <v>1.1570566414321461</v>
      </c>
      <c r="V324" s="122">
        <v>1.1159598604813206</v>
      </c>
      <c r="W324" s="122">
        <v>1.711406662199628</v>
      </c>
      <c r="X324" s="122">
        <v>0.97288976297479246</v>
      </c>
      <c r="Y324" s="122">
        <v>1.4856114650238508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0.12223329076458148</v>
      </c>
      <c r="D325" s="98">
        <v>3.7490072281188773E-2</v>
      </c>
      <c r="E325" s="98">
        <v>3.1198536106770841E-2</v>
      </c>
      <c r="F325" s="98">
        <v>4.2317582551650156E-2</v>
      </c>
      <c r="G325" s="98">
        <v>1.8803809765478068E-2</v>
      </c>
      <c r="H325" s="98">
        <v>4.8577735722712685E-2</v>
      </c>
      <c r="I325" s="98">
        <v>1.5235306414945974E-3</v>
      </c>
      <c r="J325" s="98">
        <v>2.5972844066754257E-2</v>
      </c>
      <c r="K325" s="98">
        <v>1.3233200708394325E-2</v>
      </c>
      <c r="L325" s="98">
        <v>3.6010025392120323E-2</v>
      </c>
      <c r="M325" s="98">
        <v>0.12171822333145635</v>
      </c>
      <c r="N325" s="98">
        <v>0.17412834153805803</v>
      </c>
      <c r="O325" s="98">
        <v>6.6134965616080205E-2</v>
      </c>
      <c r="P325" s="98">
        <v>2.4056483252939968E-2</v>
      </c>
      <c r="Q325" s="98">
        <v>9.7777894294966746E-3</v>
      </c>
      <c r="R325" s="98">
        <v>9.6345185769154771E-4</v>
      </c>
      <c r="S325" s="98">
        <v>2.3426859187761651E-2</v>
      </c>
      <c r="T325" s="98">
        <v>4.2136537377309206E-2</v>
      </c>
      <c r="U325" s="98">
        <v>4.8999451560110638E-2</v>
      </c>
      <c r="V325" s="98">
        <v>4.1423909495726226E-2</v>
      </c>
      <c r="W325" s="98">
        <v>2.3300472717507027E-3</v>
      </c>
      <c r="X325" s="98">
        <v>1.7138450365759498E-3</v>
      </c>
      <c r="Y325" s="98">
        <v>2.4477389930933286E-3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1.4573600551356121</v>
      </c>
      <c r="D326" s="33">
        <v>1.2209230231941131</v>
      </c>
      <c r="E326" s="33">
        <v>1.1854895100225082</v>
      </c>
      <c r="F326" s="33">
        <v>1.0892662036759504</v>
      </c>
      <c r="G326" s="33">
        <v>1.4836684549280648</v>
      </c>
      <c r="H326" s="33">
        <v>1.385854596709083</v>
      </c>
      <c r="I326" s="33">
        <v>1.8271736668654484</v>
      </c>
      <c r="J326" s="33">
        <v>1.904529114295316</v>
      </c>
      <c r="K326" s="33">
        <v>1.4558352469206786</v>
      </c>
      <c r="L326" s="33">
        <v>1.5501758792376046</v>
      </c>
      <c r="M326" s="33">
        <v>1.5944545960332037</v>
      </c>
      <c r="N326" s="33">
        <v>2.0162828039627696</v>
      </c>
      <c r="O326" s="33">
        <v>1.8169226636441733</v>
      </c>
      <c r="P326" s="33">
        <v>0.35836529774065834</v>
      </c>
      <c r="Q326" s="33">
        <v>0.71249747361294058</v>
      </c>
      <c r="R326" s="33">
        <v>0.98582052779440843</v>
      </c>
      <c r="S326" s="33">
        <v>1.0690290180999862</v>
      </c>
      <c r="T326" s="33">
        <v>0.90699815099773229</v>
      </c>
      <c r="U326" s="33">
        <v>1.1080571898720355</v>
      </c>
      <c r="V326" s="33">
        <v>1.0745359509855943</v>
      </c>
      <c r="W326" s="33">
        <v>1.7090766149278773</v>
      </c>
      <c r="X326" s="33">
        <v>0.97117591793821656</v>
      </c>
      <c r="Y326" s="33">
        <v>1.4831637260307575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0.72992401589197264</v>
      </c>
      <c r="D328" s="119">
        <f t="shared" si="143"/>
        <v>0.73220654377160865</v>
      </c>
      <c r="E328" s="119">
        <f t="shared" si="143"/>
        <v>0.73396971687425405</v>
      </c>
      <c r="F328" s="119">
        <f t="shared" si="143"/>
        <v>0.73520834207264052</v>
      </c>
      <c r="G328" s="119">
        <f t="shared" si="143"/>
        <v>0.73730772919105381</v>
      </c>
      <c r="H328" s="119">
        <f t="shared" si="143"/>
        <v>0.73800146174378056</v>
      </c>
      <c r="I328" s="119">
        <f t="shared" si="143"/>
        <v>0.74077551454974733</v>
      </c>
      <c r="J328" s="119">
        <f t="shared" si="143"/>
        <v>0.7422258063698336</v>
      </c>
      <c r="K328" s="119">
        <f t="shared" si="143"/>
        <v>0.7435286233573698</v>
      </c>
      <c r="L328" s="119">
        <f t="shared" si="143"/>
        <v>0.74483953619547583</v>
      </c>
      <c r="M328" s="119">
        <f t="shared" si="143"/>
        <v>0.74650311333273667</v>
      </c>
      <c r="N328" s="119">
        <f t="shared" si="143"/>
        <v>0.74951259418545579</v>
      </c>
      <c r="O328" s="119">
        <f t="shared" si="143"/>
        <v>0.75484547947921177</v>
      </c>
      <c r="P328" s="119">
        <f t="shared" si="143"/>
        <v>0.75769162146209379</v>
      </c>
      <c r="Q328" s="119">
        <f t="shared" si="143"/>
        <v>0.76867422900298943</v>
      </c>
      <c r="R328" s="119">
        <f t="shared" ref="R328:V328" si="144">IF(R309=0,"",R309/R290)</f>
        <v>0.77482022409724083</v>
      </c>
      <c r="S328" s="119">
        <f t="shared" si="144"/>
        <v>0.78040995283107639</v>
      </c>
      <c r="T328" s="119">
        <f t="shared" si="144"/>
        <v>0.78584789790379495</v>
      </c>
      <c r="U328" s="119">
        <f t="shared" si="144"/>
        <v>0.78987407646280572</v>
      </c>
      <c r="V328" s="119">
        <f t="shared" si="144"/>
        <v>0.7935799161464262</v>
      </c>
      <c r="W328" s="119">
        <f t="shared" ref="W328:Y328" si="145">IF(W309=0,"",W309/W290)</f>
        <v>0.79701086849867309</v>
      </c>
      <c r="X328" s="119">
        <f t="shared" si="145"/>
        <v>0.80429383324617143</v>
      </c>
      <c r="Y328" s="119">
        <f t="shared" si="145"/>
        <v>0.81520980074978933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0.72572866272193337</v>
      </c>
      <c r="D329" s="124">
        <f t="shared" si="146"/>
        <v>0.72695968071197015</v>
      </c>
      <c r="E329" s="124">
        <f t="shared" si="146"/>
        <v>0.72824437045405366</v>
      </c>
      <c r="F329" s="124">
        <f t="shared" si="146"/>
        <v>0.7295245659631745</v>
      </c>
      <c r="G329" s="124">
        <f t="shared" si="146"/>
        <v>0.73083892954276697</v>
      </c>
      <c r="H329" s="124">
        <f t="shared" si="146"/>
        <v>0.73219091524079216</v>
      </c>
      <c r="I329" s="124">
        <f t="shared" si="146"/>
        <v>0.73355114304291202</v>
      </c>
      <c r="J329" s="124">
        <f t="shared" si="146"/>
        <v>0.73499589657775444</v>
      </c>
      <c r="K329" s="124">
        <f t="shared" si="146"/>
        <v>0.73652896282520475</v>
      </c>
      <c r="L329" s="124">
        <f t="shared" si="146"/>
        <v>0.73816975557798759</v>
      </c>
      <c r="M329" s="124">
        <f t="shared" si="146"/>
        <v>0.74038469040597576</v>
      </c>
      <c r="N329" s="124">
        <f t="shared" si="146"/>
        <v>0.74344157380123654</v>
      </c>
      <c r="O329" s="124">
        <f t="shared" si="146"/>
        <v>0.74743566578069942</v>
      </c>
      <c r="P329" s="124">
        <f t="shared" si="146"/>
        <v>0.75206436308186508</v>
      </c>
      <c r="Q329" s="124">
        <f t="shared" si="146"/>
        <v>0.75646544193136289</v>
      </c>
      <c r="R329" s="124">
        <f t="shared" ref="R329:V329" si="147">IF(R310=0,"",R310/R291)</f>
        <v>0.75983682474240077</v>
      </c>
      <c r="S329" s="124">
        <f t="shared" si="147"/>
        <v>0.76311362633866164</v>
      </c>
      <c r="T329" s="124">
        <f t="shared" si="147"/>
        <v>0.76626971968943669</v>
      </c>
      <c r="U329" s="124">
        <f t="shared" si="147"/>
        <v>0.76929918237954109</v>
      </c>
      <c r="V329" s="124">
        <f t="shared" si="147"/>
        <v>0.77217097509398647</v>
      </c>
      <c r="W329" s="124">
        <f t="shared" ref="W329:Y329" si="148">IF(W310=0,"",W310/W291)</f>
        <v>0.77481043561057861</v>
      </c>
      <c r="X329" s="124">
        <f t="shared" si="148"/>
        <v>0.77891442328507898</v>
      </c>
      <c r="Y329" s="124">
        <f t="shared" si="148"/>
        <v>0.78285894726144789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0.72487734938105386</v>
      </c>
      <c r="D330" s="111">
        <f t="shared" si="149"/>
        <v>0.72613904271079954</v>
      </c>
      <c r="E330" s="111">
        <f t="shared" si="149"/>
        <v>0.72743479846879833</v>
      </c>
      <c r="F330" s="111">
        <f t="shared" si="149"/>
        <v>0.72873519910337747</v>
      </c>
      <c r="G330" s="111">
        <f t="shared" si="149"/>
        <v>0.73006696923085834</v>
      </c>
      <c r="H330" s="111">
        <f t="shared" si="149"/>
        <v>0.73142683809842712</v>
      </c>
      <c r="I330" s="111">
        <f t="shared" si="149"/>
        <v>0.73282139065232588</v>
      </c>
      <c r="J330" s="111">
        <f t="shared" si="149"/>
        <v>0.73427760309303436</v>
      </c>
      <c r="K330" s="111">
        <f t="shared" si="149"/>
        <v>0.73581841228654388</v>
      </c>
      <c r="L330" s="111">
        <f t="shared" si="149"/>
        <v>0.7374499547848713</v>
      </c>
      <c r="M330" s="111">
        <f t="shared" si="149"/>
        <v>0.73970902905717972</v>
      </c>
      <c r="N330" s="111">
        <f t="shared" si="149"/>
        <v>0.74276535731263293</v>
      </c>
      <c r="O330" s="111">
        <f t="shared" si="149"/>
        <v>0.74676772169124739</v>
      </c>
      <c r="P330" s="111">
        <f t="shared" si="149"/>
        <v>0.75143305326335741</v>
      </c>
      <c r="Q330" s="111">
        <f t="shared" si="149"/>
        <v>0.75583468655978114</v>
      </c>
      <c r="R330" s="111">
        <f t="shared" ref="R330:V330" si="150">IF(R311=0,"",R311/R292)</f>
        <v>0.75920751124650121</v>
      </c>
      <c r="S330" s="111">
        <f t="shared" si="150"/>
        <v>0.762488705837295</v>
      </c>
      <c r="T330" s="111">
        <f t="shared" si="150"/>
        <v>0.76565634679680294</v>
      </c>
      <c r="U330" s="111">
        <f t="shared" si="150"/>
        <v>0.76868851058967558</v>
      </c>
      <c r="V330" s="111">
        <f t="shared" si="150"/>
        <v>0.77156327368055921</v>
      </c>
      <c r="W330" s="111">
        <f t="shared" ref="W330:Y330" si="151">IF(W311=0,"",W311/W292)</f>
        <v>0.77421148458393974</v>
      </c>
      <c r="X330" s="111">
        <f t="shared" si="151"/>
        <v>0.77833242198037955</v>
      </c>
      <c r="Y330" s="111">
        <f t="shared" si="151"/>
        <v>0.78229241814052941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>
        <f t="shared" si="155"/>
        <v>2.4005306581370869</v>
      </c>
      <c r="F332" s="124">
        <f t="shared" si="155"/>
        <v>2.4934496418555927</v>
      </c>
      <c r="G332" s="124">
        <f t="shared" si="155"/>
        <v>2.5876472736324052</v>
      </c>
      <c r="H332" s="124">
        <f t="shared" si="155"/>
        <v>2.6830389518243107</v>
      </c>
      <c r="I332" s="124">
        <f t="shared" si="155"/>
        <v>2.7797375164052291</v>
      </c>
      <c r="J332" s="124">
        <f t="shared" si="155"/>
        <v>2.878248707654639</v>
      </c>
      <c r="K332" s="124">
        <f t="shared" si="155"/>
        <v>2.978973114042418</v>
      </c>
      <c r="L332" s="124">
        <f t="shared" si="155"/>
        <v>3.0819638579110529</v>
      </c>
      <c r="M332" s="124">
        <f t="shared" si="155"/>
        <v>3.1999836589526733</v>
      </c>
      <c r="N332" s="124">
        <f t="shared" si="155"/>
        <v>3.3368211827059535</v>
      </c>
      <c r="O332" s="124">
        <f t="shared" si="155"/>
        <v>3.4922323245626328</v>
      </c>
      <c r="P332" s="124">
        <f t="shared" si="155"/>
        <v>3.6510924717043665</v>
      </c>
      <c r="Q332" s="124">
        <f t="shared" si="155"/>
        <v>3.7730151989604699</v>
      </c>
      <c r="R332" s="124">
        <f t="shared" ref="R332:V332" si="156">IF(R313=0,"",R313/R294)</f>
        <v>3.7994331861574362</v>
      </c>
      <c r="S332" s="124">
        <f t="shared" si="156"/>
        <v>3.8023685180682101</v>
      </c>
      <c r="T332" s="124">
        <f t="shared" si="156"/>
        <v>3.8056299979690702</v>
      </c>
      <c r="U332" s="124">
        <f t="shared" si="156"/>
        <v>3.8092538645255813</v>
      </c>
      <c r="V332" s="124">
        <f t="shared" si="156"/>
        <v>3.8196091954209543</v>
      </c>
      <c r="W332" s="124">
        <f t="shared" ref="W332:Y332" si="157">IF(W313=0,"",W313/W294)</f>
        <v>3.8535973994560289</v>
      </c>
      <c r="X332" s="124">
        <f t="shared" si="157"/>
        <v>3.8954798419414041</v>
      </c>
      <c r="Y332" s="124">
        <f t="shared" si="157"/>
        <v>3.9426887994866826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>
        <f t="shared" si="158"/>
        <v>2.4005306581370869</v>
      </c>
      <c r="F333" s="111">
        <f t="shared" si="158"/>
        <v>2.4934496418555927</v>
      </c>
      <c r="G333" s="111">
        <f t="shared" si="158"/>
        <v>2.5876472736324052</v>
      </c>
      <c r="H333" s="111">
        <f t="shared" si="158"/>
        <v>2.6830389518243107</v>
      </c>
      <c r="I333" s="111">
        <f t="shared" si="158"/>
        <v>2.7797375164052291</v>
      </c>
      <c r="J333" s="111">
        <f t="shared" si="158"/>
        <v>2.878248707654639</v>
      </c>
      <c r="K333" s="111">
        <f t="shared" si="158"/>
        <v>2.978973114042418</v>
      </c>
      <c r="L333" s="111">
        <f t="shared" si="158"/>
        <v>3.0819638579110529</v>
      </c>
      <c r="M333" s="111">
        <f t="shared" si="158"/>
        <v>3.1999836589526733</v>
      </c>
      <c r="N333" s="111">
        <f t="shared" si="158"/>
        <v>3.3368211827059535</v>
      </c>
      <c r="O333" s="111">
        <f t="shared" si="158"/>
        <v>3.4922323245626328</v>
      </c>
      <c r="P333" s="111">
        <f t="shared" si="158"/>
        <v>3.6510924717043665</v>
      </c>
      <c r="Q333" s="111">
        <f t="shared" si="158"/>
        <v>3.7730151989604699</v>
      </c>
      <c r="R333" s="111">
        <f t="shared" ref="R333:V333" si="159">IF(R314=0,"",R314/R295)</f>
        <v>3.7994331861574362</v>
      </c>
      <c r="S333" s="111">
        <f t="shared" si="159"/>
        <v>3.8023685180682101</v>
      </c>
      <c r="T333" s="111">
        <f t="shared" si="159"/>
        <v>3.8056299979690702</v>
      </c>
      <c r="U333" s="111">
        <f t="shared" si="159"/>
        <v>3.8092538645255813</v>
      </c>
      <c r="V333" s="111">
        <f t="shared" si="159"/>
        <v>3.8196091954209543</v>
      </c>
      <c r="W333" s="111">
        <f t="shared" ref="W333:Y333" si="160">IF(W314=0,"",W314/W295)</f>
        <v>3.8535973994560289</v>
      </c>
      <c r="X333" s="111">
        <f t="shared" si="160"/>
        <v>3.8954798419414041</v>
      </c>
      <c r="Y333" s="111">
        <f t="shared" si="160"/>
        <v>3.9426887994866826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0.76537015423225918</v>
      </c>
      <c r="D334" s="124">
        <f t="shared" si="161"/>
        <v>0.76958903731218586</v>
      </c>
      <c r="E334" s="124">
        <f t="shared" si="161"/>
        <v>0.77267927429886185</v>
      </c>
      <c r="F334" s="124">
        <f t="shared" si="161"/>
        <v>0.77315327969565006</v>
      </c>
      <c r="G334" s="124">
        <f t="shared" si="161"/>
        <v>0.7740781750369421</v>
      </c>
      <c r="H334" s="124">
        <f t="shared" si="161"/>
        <v>0.77217476180368427</v>
      </c>
      <c r="I334" s="124">
        <f t="shared" si="161"/>
        <v>0.78129639113759697</v>
      </c>
      <c r="J334" s="124">
        <f t="shared" si="161"/>
        <v>0.78550897513028539</v>
      </c>
      <c r="K334" s="124">
        <f t="shared" si="161"/>
        <v>0.7854850545420049</v>
      </c>
      <c r="L334" s="124">
        <f t="shared" si="161"/>
        <v>0.78915265820866887</v>
      </c>
      <c r="M334" s="124">
        <f t="shared" si="161"/>
        <v>0.79255289093068904</v>
      </c>
      <c r="N334" s="124">
        <f t="shared" si="161"/>
        <v>0.79656997019570708</v>
      </c>
      <c r="O334" s="124">
        <f t="shared" si="161"/>
        <v>0.80183730744143433</v>
      </c>
      <c r="P334" s="124">
        <f t="shared" si="161"/>
        <v>0.78399460067991389</v>
      </c>
      <c r="Q334" s="124">
        <f t="shared" si="161"/>
        <v>0.81158405711490911</v>
      </c>
      <c r="R334" s="124">
        <f t="shared" ref="R334:V334" si="162">IF(R315=0,"",R315/R296)</f>
        <v>0.82329867430902226</v>
      </c>
      <c r="S334" s="124">
        <f t="shared" si="162"/>
        <v>0.82979462478815158</v>
      </c>
      <c r="T334" s="124">
        <f t="shared" si="162"/>
        <v>0.8343956464086203</v>
      </c>
      <c r="U334" s="124">
        <f t="shared" si="162"/>
        <v>0.83747693629495989</v>
      </c>
      <c r="V334" s="124">
        <f t="shared" si="162"/>
        <v>0.83525424710746865</v>
      </c>
      <c r="W334" s="124">
        <f t="shared" ref="W334:Y334" si="163">IF(W315=0,"",W315/W296)</f>
        <v>0.84326643581141814</v>
      </c>
      <c r="X334" s="124">
        <f t="shared" si="163"/>
        <v>0.85021429457429687</v>
      </c>
      <c r="Y334" s="124">
        <f t="shared" si="163"/>
        <v>0.85585323071476083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0.77498375210034731</v>
      </c>
      <c r="D335" s="111">
        <f t="shared" si="164"/>
        <v>0.77681935881988373</v>
      </c>
      <c r="E335" s="111">
        <f t="shared" si="164"/>
        <v>0.778704522131907</v>
      </c>
      <c r="F335" s="111">
        <f t="shared" si="164"/>
        <v>0.78059644316108745</v>
      </c>
      <c r="G335" s="111">
        <f t="shared" si="164"/>
        <v>0.78253400289707709</v>
      </c>
      <c r="H335" s="111">
        <f t="shared" si="164"/>
        <v>0.78451244280172538</v>
      </c>
      <c r="I335" s="111">
        <f t="shared" si="164"/>
        <v>0.78654134315201862</v>
      </c>
      <c r="J335" s="111">
        <f t="shared" si="164"/>
        <v>0.7886599509612362</v>
      </c>
      <c r="K335" s="111">
        <f t="shared" si="164"/>
        <v>0.7909016365138577</v>
      </c>
      <c r="L335" s="111">
        <f t="shared" si="164"/>
        <v>0.79327532772909359</v>
      </c>
      <c r="M335" s="111">
        <f t="shared" si="164"/>
        <v>0.79656199955053952</v>
      </c>
      <c r="N335" s="111">
        <f t="shared" si="164"/>
        <v>0.80100857666286351</v>
      </c>
      <c r="O335" s="111">
        <f t="shared" si="164"/>
        <v>0.8068315185570708</v>
      </c>
      <c r="P335" s="111">
        <f t="shared" si="164"/>
        <v>0.81361899518132885</v>
      </c>
      <c r="Q335" s="111">
        <f t="shared" si="164"/>
        <v>0.82002282364373269</v>
      </c>
      <c r="R335" s="111">
        <f t="shared" ref="R335:V335" si="165">IF(R316=0,"",R316/R297)</f>
        <v>0.82492986366114318</v>
      </c>
      <c r="S335" s="111">
        <f t="shared" si="165"/>
        <v>0.82970359329652299</v>
      </c>
      <c r="T335" s="111">
        <f t="shared" si="165"/>
        <v>0.8343121165353069</v>
      </c>
      <c r="U335" s="111">
        <f t="shared" si="165"/>
        <v>0.83872353736294514</v>
      </c>
      <c r="V335" s="111">
        <f t="shared" si="165"/>
        <v>0.84290595976488103</v>
      </c>
      <c r="W335" s="111">
        <f t="shared" ref="W335:Y335" si="166">IF(W316=0,"",W316/W297)</f>
        <v>0.84675877693874591</v>
      </c>
      <c r="X335" s="111">
        <f t="shared" si="166"/>
        <v>0.85126586573700325</v>
      </c>
      <c r="Y335" s="111">
        <f t="shared" si="166"/>
        <v>0.8555969323409206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0.87813518572641425</v>
      </c>
      <c r="F336" s="111">
        <f t="shared" si="167"/>
        <v>0.87856076896568858</v>
      </c>
      <c r="G336" s="111">
        <f t="shared" si="167"/>
        <v>0.88332199128886202</v>
      </c>
      <c r="H336" s="111">
        <f t="shared" si="167"/>
        <v>0.879961104526083</v>
      </c>
      <c r="I336" s="111">
        <f t="shared" si="167"/>
        <v>0.88280405288238484</v>
      </c>
      <c r="J336" s="111">
        <f t="shared" si="167"/>
        <v>0.88600256844875458</v>
      </c>
      <c r="K336" s="111">
        <f t="shared" si="167"/>
        <v>0.88577980720085792</v>
      </c>
      <c r="L336" s="111">
        <f t="shared" si="167"/>
        <v>0.88945612954092013</v>
      </c>
      <c r="M336" s="111">
        <f t="shared" si="167"/>
        <v>0.9017299061159697</v>
      </c>
      <c r="N336" s="111">
        <f t="shared" si="167"/>
        <v>0.90642445254806125</v>
      </c>
      <c r="O336" s="111">
        <f t="shared" si="167"/>
        <v>0.91156263482780631</v>
      </c>
      <c r="P336" s="111" t="str">
        <f t="shared" si="167"/>
        <v/>
      </c>
      <c r="Q336" s="111">
        <f t="shared" si="167"/>
        <v>0.91829858230759076</v>
      </c>
      <c r="R336" s="111">
        <f t="shared" ref="R336:V336" si="168">IF(R317=0,"",R317/R298)</f>
        <v>0.92287396103714547</v>
      </c>
      <c r="S336" s="111">
        <f t="shared" si="168"/>
        <v>0.92292275840203275</v>
      </c>
      <c r="T336" s="111">
        <f t="shared" si="168"/>
        <v>0.92357785315772334</v>
      </c>
      <c r="U336" s="111">
        <f t="shared" si="168"/>
        <v>0.92594489993489648</v>
      </c>
      <c r="V336" s="111">
        <f t="shared" si="168"/>
        <v>0.92402559047381672</v>
      </c>
      <c r="W336" s="111">
        <f t="shared" ref="W336:Y336" si="169">IF(W317=0,"",W317/W298)</f>
        <v>0.93345519484766282</v>
      </c>
      <c r="X336" s="111">
        <f t="shared" si="169"/>
        <v>0.93135891134643656</v>
      </c>
      <c r="Y336" s="111">
        <f t="shared" si="169"/>
        <v>0.94103905840508861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0.778704522131907</v>
      </c>
      <c r="F337" s="112">
        <f t="shared" si="170"/>
        <v>0.78059644316108745</v>
      </c>
      <c r="G337" s="112">
        <f t="shared" si="170"/>
        <v>0.78253400289707709</v>
      </c>
      <c r="H337" s="112">
        <f t="shared" si="170"/>
        <v>0.7845124428017255</v>
      </c>
      <c r="I337" s="112">
        <f t="shared" si="170"/>
        <v>0.78654134315201851</v>
      </c>
      <c r="J337" s="112">
        <f t="shared" si="170"/>
        <v>0.78865995096123631</v>
      </c>
      <c r="K337" s="112">
        <f t="shared" si="170"/>
        <v>0.79090163651385781</v>
      </c>
      <c r="L337" s="112">
        <f t="shared" si="170"/>
        <v>0.79327532772909359</v>
      </c>
      <c r="M337" s="112">
        <f t="shared" si="170"/>
        <v>0.79656199955053952</v>
      </c>
      <c r="N337" s="112">
        <f t="shared" si="170"/>
        <v>0.80100857666286351</v>
      </c>
      <c r="O337" s="112">
        <f t="shared" si="170"/>
        <v>0.8068315185570708</v>
      </c>
      <c r="P337" s="112" t="str">
        <f t="shared" si="170"/>
        <v/>
      </c>
      <c r="Q337" s="112">
        <f t="shared" si="170"/>
        <v>0.82002282364373269</v>
      </c>
      <c r="R337" s="112">
        <f t="shared" ref="R337:V337" si="171">IF(R318=0,"",R318/R299)</f>
        <v>0.82492986366114318</v>
      </c>
      <c r="S337" s="112">
        <f t="shared" si="171"/>
        <v>0.82970359329652299</v>
      </c>
      <c r="T337" s="112">
        <f t="shared" si="171"/>
        <v>0.8343121165353069</v>
      </c>
      <c r="U337" s="112">
        <f t="shared" si="171"/>
        <v>0.83872353736294503</v>
      </c>
      <c r="V337" s="112">
        <f t="shared" si="171"/>
        <v>0.84290595976488103</v>
      </c>
      <c r="W337" s="112">
        <f t="shared" ref="W337:Y337" si="172">IF(W318=0,"",W318/W299)</f>
        <v>0.84675877693874579</v>
      </c>
      <c r="X337" s="112">
        <f t="shared" si="172"/>
        <v>0.85126586573700325</v>
      </c>
      <c r="Y337" s="112">
        <f t="shared" si="172"/>
        <v>0.85559693234092049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0.60679511286433274</v>
      </c>
      <c r="D339" s="112">
        <f t="shared" si="176"/>
        <v>0.60824036096739409</v>
      </c>
      <c r="E339" s="112">
        <f t="shared" si="176"/>
        <v>0.60982254969743754</v>
      </c>
      <c r="F339" s="112">
        <f t="shared" si="176"/>
        <v>0.61142382829094355</v>
      </c>
      <c r="G339" s="112">
        <f t="shared" si="176"/>
        <v>0.61315228969457358</v>
      </c>
      <c r="H339" s="112">
        <f t="shared" si="176"/>
        <v>0.61499573253440942</v>
      </c>
      <c r="I339" s="112">
        <f t="shared" si="176"/>
        <v>0.61698219048628555</v>
      </c>
      <c r="J339" s="112">
        <f t="shared" si="176"/>
        <v>0.61922407009671532</v>
      </c>
      <c r="K339" s="112">
        <f t="shared" si="176"/>
        <v>0.62182067294718979</v>
      </c>
      <c r="L339" s="112">
        <f t="shared" si="176"/>
        <v>0.62480614073568119</v>
      </c>
      <c r="M339" s="112">
        <f t="shared" si="176"/>
        <v>0.63048187458469584</v>
      </c>
      <c r="N339" s="112">
        <f t="shared" si="176"/>
        <v>0.63984064853367917</v>
      </c>
      <c r="O339" s="112">
        <f t="shared" si="176"/>
        <v>0.65411156224761757</v>
      </c>
      <c r="P339" s="112">
        <f t="shared" si="176"/>
        <v>0.67261802764079992</v>
      </c>
      <c r="Q339" s="112">
        <f t="shared" si="176"/>
        <v>0.69047282931939913</v>
      </c>
      <c r="R339" s="112">
        <f t="shared" ref="R339:V339" si="177">IF(R320=0,"",R320/R301)</f>
        <v>0.70255587629099003</v>
      </c>
      <c r="S339" s="112" t="str">
        <f t="shared" si="177"/>
        <v/>
      </c>
      <c r="T339" s="112" t="str">
        <f t="shared" si="177"/>
        <v/>
      </c>
      <c r="U339" s="112">
        <f t="shared" si="177"/>
        <v>0.73751926991447125</v>
      </c>
      <c r="V339" s="112">
        <f t="shared" si="177"/>
        <v>0.74895565675957299</v>
      </c>
      <c r="W339" s="112">
        <f t="shared" ref="W339:Y339" si="178">IF(W320=0,"",W320/W301)</f>
        <v>0.75940087195440586</v>
      </c>
      <c r="X339" s="112">
        <f t="shared" si="178"/>
        <v>0.77098160574228913</v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>
        <f t="shared" si="179"/>
        <v>0.76193776019779524</v>
      </c>
      <c r="F340" s="113">
        <f t="shared" si="179"/>
        <v>0.76186124805484656</v>
      </c>
      <c r="G340" s="113">
        <f t="shared" si="179"/>
        <v>0.76934541504777654</v>
      </c>
      <c r="H340" s="113">
        <f t="shared" si="179"/>
        <v>0.76276026152050691</v>
      </c>
      <c r="I340" s="113">
        <f t="shared" si="179"/>
        <v>0.76707406000834744</v>
      </c>
      <c r="J340" s="113">
        <f t="shared" si="179"/>
        <v>0.77210504004361058</v>
      </c>
      <c r="K340" s="113">
        <f t="shared" si="179"/>
        <v>0.77119250542563533</v>
      </c>
      <c r="L340" s="113">
        <f t="shared" si="179"/>
        <v>0.77737958848688204</v>
      </c>
      <c r="M340" s="113">
        <f t="shared" si="179"/>
        <v>0.79984961397485399</v>
      </c>
      <c r="N340" s="113">
        <f t="shared" si="179"/>
        <v>0.81045064091815899</v>
      </c>
      <c r="O340" s="113">
        <f t="shared" si="179"/>
        <v>0.82361735462950825</v>
      </c>
      <c r="P340" s="113">
        <f t="shared" si="179"/>
        <v>0.8260853563764019</v>
      </c>
      <c r="Q340" s="113">
        <f t="shared" si="179"/>
        <v>0.8461747492135191</v>
      </c>
      <c r="R340" s="113">
        <f t="shared" ref="R340:V340" si="180">IF(R321=0,"",R321/R302)</f>
        <v>0.85713513343758441</v>
      </c>
      <c r="S340" s="113" t="str">
        <f t="shared" si="180"/>
        <v/>
      </c>
      <c r="T340" s="113" t="str">
        <f t="shared" si="180"/>
        <v/>
      </c>
      <c r="U340" s="113">
        <f t="shared" si="180"/>
        <v>0.87104876588814928</v>
      </c>
      <c r="V340" s="113">
        <f t="shared" si="180"/>
        <v>0.87117335208515478</v>
      </c>
      <c r="W340" s="113">
        <f t="shared" ref="W340:Y340" si="181">IF(W321=0,"",W321/W302)</f>
        <v>0.88913071534223409</v>
      </c>
      <c r="X340" s="113">
        <f t="shared" si="181"/>
        <v>0.88858634432256822</v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>
        <f t="shared" si="182"/>
        <v>0.60982254969743754</v>
      </c>
      <c r="F341" s="111">
        <f t="shared" si="182"/>
        <v>0.61142382829094355</v>
      </c>
      <c r="G341" s="111">
        <f t="shared" si="182"/>
        <v>0.61315228969457369</v>
      </c>
      <c r="H341" s="111">
        <f t="shared" si="182"/>
        <v>0.61499573253440942</v>
      </c>
      <c r="I341" s="111">
        <f t="shared" si="182"/>
        <v>0.61698219048628555</v>
      </c>
      <c r="J341" s="111">
        <f t="shared" si="182"/>
        <v>0.61922407009671532</v>
      </c>
      <c r="K341" s="111">
        <f t="shared" si="182"/>
        <v>0.62182067294718979</v>
      </c>
      <c r="L341" s="111">
        <f t="shared" si="182"/>
        <v>0.6248061407356813</v>
      </c>
      <c r="M341" s="111">
        <f t="shared" si="182"/>
        <v>0.63048187458469584</v>
      </c>
      <c r="N341" s="111">
        <f t="shared" si="182"/>
        <v>0.63984064853367917</v>
      </c>
      <c r="O341" s="111">
        <f t="shared" si="182"/>
        <v>0.65411156224761757</v>
      </c>
      <c r="P341" s="111">
        <f t="shared" si="182"/>
        <v>0.67261802764079981</v>
      </c>
      <c r="Q341" s="111">
        <f t="shared" si="182"/>
        <v>0.69047282931939913</v>
      </c>
      <c r="R341" s="111">
        <f t="shared" ref="R341:V341" si="183">IF(R322=0,"",R322/R303)</f>
        <v>0.70255587629099003</v>
      </c>
      <c r="S341" s="111" t="str">
        <f t="shared" si="183"/>
        <v/>
      </c>
      <c r="T341" s="111" t="str">
        <f t="shared" si="183"/>
        <v/>
      </c>
      <c r="U341" s="111">
        <f t="shared" si="183"/>
        <v>0.73751926991447125</v>
      </c>
      <c r="V341" s="111">
        <f t="shared" si="183"/>
        <v>0.74895565675957299</v>
      </c>
      <c r="W341" s="111">
        <f t="shared" ref="W341:Y341" si="184">IF(W322=0,"",W322/W303)</f>
        <v>0.75940087195440586</v>
      </c>
      <c r="X341" s="111">
        <f t="shared" si="184"/>
        <v>0.77098160574228913</v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0.7237170949919407</v>
      </c>
      <c r="D343" s="124">
        <f t="shared" si="188"/>
        <v>0.73520051052855251</v>
      </c>
      <c r="E343" s="124">
        <f t="shared" si="188"/>
        <v>0.73744656631985261</v>
      </c>
      <c r="F343" s="124">
        <f t="shared" si="188"/>
        <v>0.73619737640767224</v>
      </c>
      <c r="G343" s="124">
        <f t="shared" si="188"/>
        <v>0.74312925044844058</v>
      </c>
      <c r="H343" s="124">
        <f t="shared" si="188"/>
        <v>0.73980248916703284</v>
      </c>
      <c r="I343" s="124">
        <f t="shared" si="188"/>
        <v>0.74879154897355393</v>
      </c>
      <c r="J343" s="124">
        <f t="shared" si="188"/>
        <v>0.74754742467712543</v>
      </c>
      <c r="K343" s="124">
        <f t="shared" si="188"/>
        <v>0.75036136034845846</v>
      </c>
      <c r="L343" s="124">
        <f t="shared" si="188"/>
        <v>0.74913014898791397</v>
      </c>
      <c r="M343" s="124">
        <f t="shared" si="188"/>
        <v>0.74068183401164644</v>
      </c>
      <c r="N343" s="124">
        <f t="shared" si="188"/>
        <v>0.74214831574334239</v>
      </c>
      <c r="O343" s="124">
        <f t="shared" si="188"/>
        <v>0.75770111266650597</v>
      </c>
      <c r="P343" s="124">
        <f t="shared" si="188"/>
        <v>0.75731596490027175</v>
      </c>
      <c r="Q343" s="124">
        <f t="shared" si="188"/>
        <v>0.77907468459741669</v>
      </c>
      <c r="R343" s="124">
        <f t="shared" ref="R343:V343" si="189">IF(R324=0,"",R324/R305)</f>
        <v>0.79504384582824461</v>
      </c>
      <c r="S343" s="124">
        <f t="shared" si="189"/>
        <v>0.8044784029321993</v>
      </c>
      <c r="T343" s="124">
        <f t="shared" si="189"/>
        <v>0.81375963430392206</v>
      </c>
      <c r="U343" s="124">
        <f t="shared" si="189"/>
        <v>0.82982177342109908</v>
      </c>
      <c r="V343" s="124">
        <f t="shared" si="189"/>
        <v>0.84439731126211759</v>
      </c>
      <c r="W343" s="124">
        <f t="shared" ref="W343:Y343" si="190">IF(W324=0,"",W324/W305)</f>
        <v>0.86694204510992889</v>
      </c>
      <c r="X343" s="124">
        <f t="shared" si="190"/>
        <v>0.8743815904881499</v>
      </c>
      <c r="Y343" s="124">
        <f t="shared" si="190"/>
        <v>0.88115362055809221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0.57000340352033407</v>
      </c>
      <c r="D344" s="111">
        <f t="shared" si="191"/>
        <v>0.57058226463794992</v>
      </c>
      <c r="E344" s="111">
        <f t="shared" si="191"/>
        <v>0.5711611778985658</v>
      </c>
      <c r="F344" s="111">
        <f t="shared" si="191"/>
        <v>0.57174009826959038</v>
      </c>
      <c r="G344" s="111">
        <f t="shared" si="191"/>
        <v>0.57231906666125076</v>
      </c>
      <c r="H344" s="111">
        <f t="shared" si="191"/>
        <v>0.57289807806665605</v>
      </c>
      <c r="I344" s="111">
        <f t="shared" si="191"/>
        <v>0.57347714256608695</v>
      </c>
      <c r="J344" s="111">
        <f t="shared" si="191"/>
        <v>0.57405630145489739</v>
      </c>
      <c r="K344" s="111">
        <f t="shared" si="191"/>
        <v>0.57463558984499907</v>
      </c>
      <c r="L344" s="111">
        <f t="shared" si="191"/>
        <v>0.57521501713026824</v>
      </c>
      <c r="M344" s="111">
        <f t="shared" si="191"/>
        <v>0.57565505908333992</v>
      </c>
      <c r="N344" s="111">
        <f t="shared" si="191"/>
        <v>0.57590102183625069</v>
      </c>
      <c r="O344" s="111">
        <f t="shared" si="191"/>
        <v>0.57604802731253357</v>
      </c>
      <c r="P344" s="111">
        <f t="shared" si="191"/>
        <v>0.57645822179228201</v>
      </c>
      <c r="Q344" s="111">
        <f t="shared" si="191"/>
        <v>0.57812780914813355</v>
      </c>
      <c r="R344" s="111">
        <f t="shared" ref="R344:V344" si="192">IF(R325=0,"",R325/R306)</f>
        <v>0.58251339939229929</v>
      </c>
      <c r="S344" s="111">
        <f t="shared" si="192"/>
        <v>0.58869977557092146</v>
      </c>
      <c r="T344" s="111">
        <f t="shared" si="192"/>
        <v>0.59548744321192049</v>
      </c>
      <c r="U344" s="111">
        <f t="shared" si="192"/>
        <v>0.60167690784323447</v>
      </c>
      <c r="V344" s="111">
        <f t="shared" si="192"/>
        <v>0.60606867499279227</v>
      </c>
      <c r="W344" s="111">
        <f t="shared" ref="W344:Y344" si="193">IF(W325=0,"",W325/W306)</f>
        <v>0.60817939162902079</v>
      </c>
      <c r="X344" s="111">
        <f t="shared" si="193"/>
        <v>0.60858149786240989</v>
      </c>
      <c r="Y344" s="111">
        <f t="shared" si="193"/>
        <v>0.60862170848574881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0.74046507070783563</v>
      </c>
      <c r="D345" s="45">
        <f t="shared" si="194"/>
        <v>0.74177191321006619</v>
      </c>
      <c r="E345" s="45">
        <f t="shared" si="194"/>
        <v>0.74314037363858931</v>
      </c>
      <c r="F345" s="45">
        <f t="shared" si="194"/>
        <v>0.74451723651160706</v>
      </c>
      <c r="G345" s="45">
        <f t="shared" si="194"/>
        <v>0.74595084587043292</v>
      </c>
      <c r="H345" s="45">
        <f t="shared" si="194"/>
        <v>0.74743528501986423</v>
      </c>
      <c r="I345" s="45">
        <f t="shared" si="194"/>
        <v>0.74898246593309348</v>
      </c>
      <c r="J345" s="45">
        <f t="shared" si="194"/>
        <v>0.7506411877597412</v>
      </c>
      <c r="K345" s="45">
        <f t="shared" si="194"/>
        <v>0.75245294261268791</v>
      </c>
      <c r="L345" s="45">
        <f t="shared" si="194"/>
        <v>0.75442883133321947</v>
      </c>
      <c r="M345" s="45">
        <f t="shared" si="194"/>
        <v>0.75725391557630872</v>
      </c>
      <c r="N345" s="45">
        <f t="shared" si="194"/>
        <v>0.76112322588400783</v>
      </c>
      <c r="O345" s="45">
        <f t="shared" si="194"/>
        <v>0.76649924533500591</v>
      </c>
      <c r="P345" s="45">
        <f t="shared" si="194"/>
        <v>0.77360880765834517</v>
      </c>
      <c r="Q345" s="45">
        <f t="shared" si="194"/>
        <v>0.78280865064904148</v>
      </c>
      <c r="R345" s="45">
        <f t="shared" ref="R345:V345" si="195">IF(R326=0,"",R326/R307)</f>
        <v>0.79532743742705792</v>
      </c>
      <c r="S345" s="45">
        <f t="shared" si="195"/>
        <v>0.81099252632644836</v>
      </c>
      <c r="T345" s="45">
        <f t="shared" si="195"/>
        <v>0.82785685476027038</v>
      </c>
      <c r="U345" s="45">
        <f t="shared" si="195"/>
        <v>0.8439733601416286</v>
      </c>
      <c r="V345" s="45">
        <f t="shared" si="195"/>
        <v>0.85739497988360502</v>
      </c>
      <c r="W345" s="45">
        <f t="shared" ref="W345:Y345" si="196">IF(W326=0,"",W326/W307)</f>
        <v>0.8674452155880098</v>
      </c>
      <c r="X345" s="45">
        <f t="shared" si="196"/>
        <v>0.87505603448528335</v>
      </c>
      <c r="Y345" s="45">
        <f t="shared" si="196"/>
        <v>0.88180527690395161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0.56653093589350412</v>
      </c>
      <c r="D347" s="117">
        <f t="shared" si="197"/>
        <v>0.17358395692934497</v>
      </c>
      <c r="E347" s="117">
        <f t="shared" si="197"/>
        <v>0.14430690448268044</v>
      </c>
      <c r="F347" s="117">
        <f t="shared" si="197"/>
        <v>0.19553917244593641</v>
      </c>
      <c r="G347" s="117">
        <f t="shared" si="197"/>
        <v>8.6799896844210439E-2</v>
      </c>
      <c r="H347" s="117">
        <f t="shared" si="197"/>
        <v>0.22401209996906257</v>
      </c>
      <c r="I347" s="117">
        <f t="shared" si="197"/>
        <v>7.0185379955331213E-3</v>
      </c>
      <c r="J347" s="117">
        <f t="shared" si="197"/>
        <v>0.11952991049659689</v>
      </c>
      <c r="K347" s="117">
        <f t="shared" si="197"/>
        <v>6.0839264326590745E-2</v>
      </c>
      <c r="L347" s="117">
        <f t="shared" si="197"/>
        <v>0.16538830134394147</v>
      </c>
      <c r="M347" s="117">
        <f t="shared" si="197"/>
        <v>0.55860504476292494</v>
      </c>
      <c r="N347" s="117">
        <f t="shared" si="197"/>
        <v>0.79879104832118897</v>
      </c>
      <c r="O347" s="117">
        <f t="shared" si="197"/>
        <v>0.30330810320670076</v>
      </c>
      <c r="P347" s="117">
        <f t="shared" si="197"/>
        <v>0.11024930906360095</v>
      </c>
      <c r="Q347" s="117">
        <f t="shared" si="197"/>
        <v>4.4681566901960061E-2</v>
      </c>
      <c r="R347" s="117">
        <f t="shared" ref="R347:V347" si="198">R348+R351+R353+R362</f>
        <v>4.3695395379684454E-3</v>
      </c>
      <c r="S347" s="117">
        <f t="shared" si="198"/>
        <v>0.10513123631453325</v>
      </c>
      <c r="T347" s="117">
        <f t="shared" si="198"/>
        <v>0.18693809412637066</v>
      </c>
      <c r="U347" s="117">
        <f t="shared" si="198"/>
        <v>0.21514905858145172</v>
      </c>
      <c r="V347" s="117">
        <f t="shared" si="198"/>
        <v>0.18056801388044572</v>
      </c>
      <c r="W347" s="117">
        <f t="shared" ref="W347:Y347" si="199">W348+W351+W353+W362</f>
        <v>1.0121493649052665E-2</v>
      </c>
      <c r="X347" s="117">
        <f t="shared" si="199"/>
        <v>7.4398534522628302E-3</v>
      </c>
      <c r="Y347" s="117">
        <f t="shared" si="199"/>
        <v>1.0625007425324341E-2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0.56653093589350412</v>
      </c>
      <c r="D362" s="122">
        <v>0.17358395692934497</v>
      </c>
      <c r="E362" s="122">
        <v>0.14430690448268044</v>
      </c>
      <c r="F362" s="122">
        <v>0.19553917244593641</v>
      </c>
      <c r="G362" s="122">
        <v>8.6799896844210439E-2</v>
      </c>
      <c r="H362" s="122">
        <v>0.22401209996906257</v>
      </c>
      <c r="I362" s="122">
        <v>7.0185379955331213E-3</v>
      </c>
      <c r="J362" s="122">
        <v>0.11952991049659689</v>
      </c>
      <c r="K362" s="122">
        <v>6.0839264326590745E-2</v>
      </c>
      <c r="L362" s="122">
        <v>0.16538830134394147</v>
      </c>
      <c r="M362" s="122">
        <v>0.55860504476292494</v>
      </c>
      <c r="N362" s="122">
        <v>0.79879104832118897</v>
      </c>
      <c r="O362" s="122">
        <v>0.30330810320670076</v>
      </c>
      <c r="P362" s="122">
        <v>0.11024930906360095</v>
      </c>
      <c r="Q362" s="122">
        <v>4.4681566901960061E-2</v>
      </c>
      <c r="R362" s="122">
        <v>4.3695395379684454E-3</v>
      </c>
      <c r="S362" s="122">
        <v>0.10513123631453325</v>
      </c>
      <c r="T362" s="122">
        <v>0.18693809412637066</v>
      </c>
      <c r="U362" s="122">
        <v>0.21514905858145172</v>
      </c>
      <c r="V362" s="122">
        <v>0.18056801388044572</v>
      </c>
      <c r="W362" s="122">
        <v>1.0121493649052665E-2</v>
      </c>
      <c r="X362" s="122">
        <v>7.4398534522628302E-3</v>
      </c>
      <c r="Y362" s="122">
        <v>1.0625007425324341E-2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0.56653093589350412</v>
      </c>
      <c r="D363" s="98">
        <v>0.17358395692934497</v>
      </c>
      <c r="E363" s="98">
        <v>0.14430690448268044</v>
      </c>
      <c r="F363" s="98">
        <v>0.19553917244593641</v>
      </c>
      <c r="G363" s="98">
        <v>8.6799896844210439E-2</v>
      </c>
      <c r="H363" s="98">
        <v>0.22401209996906257</v>
      </c>
      <c r="I363" s="98">
        <v>7.0185379955331213E-3</v>
      </c>
      <c r="J363" s="98">
        <v>0.11952991049659689</v>
      </c>
      <c r="K363" s="98">
        <v>6.0839264326590745E-2</v>
      </c>
      <c r="L363" s="98">
        <v>0.16538830134394147</v>
      </c>
      <c r="M363" s="98">
        <v>0.55860504476292494</v>
      </c>
      <c r="N363" s="98">
        <v>0.79879104832118897</v>
      </c>
      <c r="O363" s="98">
        <v>0.30330810320670076</v>
      </c>
      <c r="P363" s="98">
        <v>0.11024930906360095</v>
      </c>
      <c r="Q363" s="98">
        <v>4.4681566901960061E-2</v>
      </c>
      <c r="R363" s="98">
        <v>4.3695395379684454E-3</v>
      </c>
      <c r="S363" s="98">
        <v>0.10513123631453325</v>
      </c>
      <c r="T363" s="98">
        <v>0.18693809412637066</v>
      </c>
      <c r="U363" s="98">
        <v>0.21514905858145172</v>
      </c>
      <c r="V363" s="98">
        <v>0.18056801388044572</v>
      </c>
      <c r="W363" s="98">
        <v>1.0121493649052665E-2</v>
      </c>
      <c r="X363" s="98">
        <v>7.4398534522628302E-3</v>
      </c>
      <c r="Y363" s="98">
        <v>1.0625007425324341E-2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14781.560398337362</v>
      </c>
      <c r="D366" s="117">
        <f t="shared" si="204"/>
        <v>14262.141065061331</v>
      </c>
      <c r="E366" s="117">
        <f t="shared" si="204"/>
        <v>14295.34195490542</v>
      </c>
      <c r="F366" s="117">
        <f t="shared" si="204"/>
        <v>13796.105701831006</v>
      </c>
      <c r="G366" s="117">
        <f t="shared" si="204"/>
        <v>13728.936054515969</v>
      </c>
      <c r="H366" s="117">
        <f t="shared" si="204"/>
        <v>13379.582993214473</v>
      </c>
      <c r="I366" s="117">
        <f t="shared" si="204"/>
        <v>13377.72206515118</v>
      </c>
      <c r="J366" s="117">
        <f t="shared" si="204"/>
        <v>13445.517224944773</v>
      </c>
      <c r="K366" s="117">
        <f t="shared" si="204"/>
        <v>13392.437353713252</v>
      </c>
      <c r="L366" s="117">
        <f t="shared" si="204"/>
        <v>15036.089490061537</v>
      </c>
      <c r="M366" s="117">
        <f t="shared" si="204"/>
        <v>13693.88578041654</v>
      </c>
      <c r="N366" s="117">
        <f t="shared" si="204"/>
        <v>14348.6680024335</v>
      </c>
      <c r="O366" s="117">
        <f t="shared" si="204"/>
        <v>14485.016463815233</v>
      </c>
      <c r="P366" s="117">
        <f t="shared" si="204"/>
        <v>12190.300268331041</v>
      </c>
      <c r="Q366" s="117">
        <f t="shared" si="204"/>
        <v>12155.412666796501</v>
      </c>
      <c r="R366" s="117">
        <f t="shared" ref="R366:V366" si="205">R367+R370+R372+R381</f>
        <v>12418.91628280921</v>
      </c>
      <c r="S366" s="117">
        <f t="shared" si="205"/>
        <v>12276.614447525579</v>
      </c>
      <c r="T366" s="117">
        <f t="shared" si="205"/>
        <v>11283.058769951078</v>
      </c>
      <c r="U366" s="117">
        <f t="shared" si="205"/>
        <v>10593.076718934197</v>
      </c>
      <c r="V366" s="117">
        <f t="shared" si="205"/>
        <v>10215.167899725036</v>
      </c>
      <c r="W366" s="117">
        <f t="shared" ref="W366:Y366" si="206">W367+W370+W372+W381</f>
        <v>10010.55706799071</v>
      </c>
      <c r="X366" s="117">
        <f t="shared" si="206"/>
        <v>7383.9084141516396</v>
      </c>
      <c r="Y366" s="117">
        <f t="shared" si="206"/>
        <v>5021.6281601160572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12364.294090562831</v>
      </c>
      <c r="D367" s="122">
        <f t="shared" si="207"/>
        <v>11867.272065438916</v>
      </c>
      <c r="E367" s="122">
        <f t="shared" si="207"/>
        <v>11853.827080090068</v>
      </c>
      <c r="F367" s="122">
        <f t="shared" si="207"/>
        <v>11421.394914030059</v>
      </c>
      <c r="G367" s="122">
        <f t="shared" si="207"/>
        <v>11236.206454864165</v>
      </c>
      <c r="H367" s="122">
        <f t="shared" si="207"/>
        <v>10919.15915085622</v>
      </c>
      <c r="I367" s="122">
        <f t="shared" si="207"/>
        <v>10977.787558308572</v>
      </c>
      <c r="J367" s="122">
        <f t="shared" si="207"/>
        <v>11041.422584134956</v>
      </c>
      <c r="K367" s="122">
        <f t="shared" si="207"/>
        <v>11062.731233261627</v>
      </c>
      <c r="L367" s="122">
        <f t="shared" si="207"/>
        <v>12613.56812893699</v>
      </c>
      <c r="M367" s="122">
        <f t="shared" si="207"/>
        <v>11517.987155180717</v>
      </c>
      <c r="N367" s="122">
        <f t="shared" si="207"/>
        <v>12100.622537425794</v>
      </c>
      <c r="O367" s="122">
        <f t="shared" si="207"/>
        <v>12260.906420356851</v>
      </c>
      <c r="P367" s="122">
        <f t="shared" si="207"/>
        <v>10088.952736358773</v>
      </c>
      <c r="Q367" s="122">
        <f t="shared" si="207"/>
        <v>10040.554909893595</v>
      </c>
      <c r="R367" s="122">
        <f t="shared" ref="R367:V367" si="208">SUM(R368:R369)</f>
        <v>10240.25593476062</v>
      </c>
      <c r="S367" s="122">
        <f t="shared" si="208"/>
        <v>10010.19853830956</v>
      </c>
      <c r="T367" s="122">
        <f t="shared" si="208"/>
        <v>9097.2449773186654</v>
      </c>
      <c r="U367" s="122">
        <f t="shared" si="208"/>
        <v>8474.2067151213414</v>
      </c>
      <c r="V367" s="122">
        <f t="shared" si="208"/>
        <v>8011.3626884445048</v>
      </c>
      <c r="W367" s="122">
        <f t="shared" ref="W367:Y367" si="209">SUM(W368:W369)</f>
        <v>7753.5324296495655</v>
      </c>
      <c r="X367" s="122">
        <f t="shared" si="209"/>
        <v>5479.1284016334721</v>
      </c>
      <c r="Y367" s="122">
        <f t="shared" si="209"/>
        <v>3313.4726325510146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12326.035195898317</v>
      </c>
      <c r="D368" s="98">
        <v>11831.711193514975</v>
      </c>
      <c r="E368" s="98">
        <v>11818.618894055346</v>
      </c>
      <c r="F368" s="98">
        <v>11388.159232113392</v>
      </c>
      <c r="G368" s="98">
        <v>11204.072908944085</v>
      </c>
      <c r="H368" s="98">
        <v>10888.094692062405</v>
      </c>
      <c r="I368" s="98">
        <v>10947.803620845983</v>
      </c>
      <c r="J368" s="98">
        <v>11011.575713880351</v>
      </c>
      <c r="K368" s="98">
        <v>11032.976587205896</v>
      </c>
      <c r="L368" s="98">
        <v>12578.987078547929</v>
      </c>
      <c r="M368" s="98">
        <v>11488.088850569939</v>
      </c>
      <c r="N368" s="98">
        <v>12068.812512163679</v>
      </c>
      <c r="O368" s="98">
        <v>12228.566151456302</v>
      </c>
      <c r="P368" s="98">
        <v>10063.32883501331</v>
      </c>
      <c r="Q368" s="98">
        <v>10014.617016202448</v>
      </c>
      <c r="R368" s="98">
        <v>10213.492926933543</v>
      </c>
      <c r="S368" s="98">
        <v>9983.8605137899576</v>
      </c>
      <c r="T368" s="98">
        <v>9073.4337778666504</v>
      </c>
      <c r="U368" s="98">
        <v>8451.8344629015919</v>
      </c>
      <c r="V368" s="98">
        <v>7990.0503692404645</v>
      </c>
      <c r="W368" s="98">
        <v>7732.964571269973</v>
      </c>
      <c r="X368" s="98">
        <v>5464.7426267409228</v>
      </c>
      <c r="Y368" s="98">
        <v>3304.8501549979883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38.258894664513001</v>
      </c>
      <c r="D369" s="98">
        <v>35.560871923941541</v>
      </c>
      <c r="E369" s="98">
        <v>35.208186034722644</v>
      </c>
      <c r="F369" s="98">
        <v>33.235681916667055</v>
      </c>
      <c r="G369" s="98">
        <v>32.133545920080088</v>
      </c>
      <c r="H369" s="98">
        <v>31.064458793815149</v>
      </c>
      <c r="I369" s="98">
        <v>29.98393746258812</v>
      </c>
      <c r="J369" s="98">
        <v>29.846870254604429</v>
      </c>
      <c r="K369" s="98">
        <v>29.754646055730632</v>
      </c>
      <c r="L369" s="98">
        <v>34.581050389061019</v>
      </c>
      <c r="M369" s="98">
        <v>29.898304610779629</v>
      </c>
      <c r="N369" s="98">
        <v>31.810025262114895</v>
      </c>
      <c r="O369" s="98">
        <v>32.340268900547933</v>
      </c>
      <c r="P369" s="98">
        <v>25.623901345463143</v>
      </c>
      <c r="Q369" s="98">
        <v>25.937893691146314</v>
      </c>
      <c r="R369" s="98">
        <v>26.763007827077576</v>
      </c>
      <c r="S369" s="98">
        <v>26.338024519602136</v>
      </c>
      <c r="T369" s="98">
        <v>23.81119945201517</v>
      </c>
      <c r="U369" s="98">
        <v>22.372252219749861</v>
      </c>
      <c r="V369" s="98">
        <v>21.312319204039923</v>
      </c>
      <c r="W369" s="98">
        <v>20.567858379592138</v>
      </c>
      <c r="X369" s="98">
        <v>14.385774892549216</v>
      </c>
      <c r="Y369" s="98">
        <v>8.6224775530262523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1.3175036311150852</v>
      </c>
      <c r="F370" s="122">
        <f t="shared" si="210"/>
        <v>2.779182651838576</v>
      </c>
      <c r="G370" s="122">
        <f t="shared" si="210"/>
        <v>3.5152786267297556</v>
      </c>
      <c r="H370" s="122">
        <f t="shared" si="210"/>
        <v>4.1270868158948923</v>
      </c>
      <c r="I370" s="122">
        <f t="shared" si="210"/>
        <v>3.8499887437402855</v>
      </c>
      <c r="J370" s="122">
        <f t="shared" si="210"/>
        <v>3.4302025491918422</v>
      </c>
      <c r="K370" s="122">
        <f t="shared" si="210"/>
        <v>4.4781535318043426</v>
      </c>
      <c r="L370" s="122">
        <f t="shared" si="210"/>
        <v>5.7953707005518504</v>
      </c>
      <c r="M370" s="122">
        <f t="shared" si="210"/>
        <v>5.590945763380474</v>
      </c>
      <c r="N370" s="122">
        <f t="shared" si="210"/>
        <v>6.3338861266220468</v>
      </c>
      <c r="O370" s="122">
        <f t="shared" si="210"/>
        <v>9.1949420062775022</v>
      </c>
      <c r="P370" s="122">
        <f t="shared" si="210"/>
        <v>7.6188505779512079</v>
      </c>
      <c r="Q370" s="122">
        <f t="shared" si="210"/>
        <v>19.44262894743153</v>
      </c>
      <c r="R370" s="122">
        <f t="shared" si="210"/>
        <v>23.53661526393736</v>
      </c>
      <c r="S370" s="122">
        <f t="shared" si="210"/>
        <v>27.234265862795191</v>
      </c>
      <c r="T370" s="122">
        <f t="shared" si="210"/>
        <v>29.367391657945653</v>
      </c>
      <c r="U370" s="122">
        <f t="shared" si="210"/>
        <v>26.545257091464848</v>
      </c>
      <c r="V370" s="122">
        <f t="shared" si="210"/>
        <v>24.43743632733872</v>
      </c>
      <c r="W370" s="122">
        <f t="shared" si="210"/>
        <v>15.843812230690395</v>
      </c>
      <c r="X370" s="122">
        <f t="shared" si="210"/>
        <v>11.40245763938622</v>
      </c>
      <c r="Y370" s="122">
        <f t="shared" si="210"/>
        <v>6.6774271973629169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1.3175036311150852</v>
      </c>
      <c r="F371" s="98">
        <f>RES_hhdet_in_fech!F129</f>
        <v>2.779182651838576</v>
      </c>
      <c r="G371" s="98">
        <f>RES_hhdet_in_fech!G129</f>
        <v>3.5152786267297556</v>
      </c>
      <c r="H371" s="98">
        <f>RES_hhdet_in_fech!H129</f>
        <v>4.1270868158948923</v>
      </c>
      <c r="I371" s="98">
        <f>RES_hhdet_in_fech!I129</f>
        <v>3.8499887437402855</v>
      </c>
      <c r="J371" s="98">
        <f>RES_hhdet_in_fech!J129</f>
        <v>3.4302025491918422</v>
      </c>
      <c r="K371" s="98">
        <f>RES_hhdet_in_fech!K129</f>
        <v>4.4781535318043426</v>
      </c>
      <c r="L371" s="98">
        <f>RES_hhdet_in_fech!L129</f>
        <v>5.7953707005518504</v>
      </c>
      <c r="M371" s="98">
        <f>RES_hhdet_in_fech!M129</f>
        <v>5.590945763380474</v>
      </c>
      <c r="N371" s="98">
        <f>RES_hhdet_in_fech!N129</f>
        <v>6.3338861266220468</v>
      </c>
      <c r="O371" s="98">
        <f>RES_hhdet_in_fech!O129</f>
        <v>9.1949420062775022</v>
      </c>
      <c r="P371" s="98">
        <f>RES_hhdet_in_fech!P129</f>
        <v>7.6188505779512079</v>
      </c>
      <c r="Q371" s="98">
        <f>RES_hhdet_in_fech!Q129</f>
        <v>19.44262894743153</v>
      </c>
      <c r="R371" s="98">
        <f>RES_hhdet_in_fech!R129</f>
        <v>23.53661526393736</v>
      </c>
      <c r="S371" s="98">
        <f>RES_hhdet_in_fech!S129</f>
        <v>27.234265862795191</v>
      </c>
      <c r="T371" s="98">
        <f>RES_hhdet_in_fech!T129</f>
        <v>29.367391657945653</v>
      </c>
      <c r="U371" s="98">
        <f>RES_hhdet_in_fech!U129</f>
        <v>26.545257091464848</v>
      </c>
      <c r="V371" s="98">
        <f>RES_hhdet_in_fech!V129</f>
        <v>24.43743632733872</v>
      </c>
      <c r="W371" s="98">
        <f>RES_hhdet_in_fech!W129</f>
        <v>15.843812230690395</v>
      </c>
      <c r="X371" s="98">
        <f>RES_hhdet_in_fech!X129</f>
        <v>11.40245763938622</v>
      </c>
      <c r="Y371" s="98">
        <f>RES_hhdet_in_fech!Y129</f>
        <v>6.6774271973629169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1605.5570081651729</v>
      </c>
      <c r="D372" s="122">
        <v>1602.1562538394739</v>
      </c>
      <c r="E372" s="122">
        <v>1623.1328998042861</v>
      </c>
      <c r="F372" s="122">
        <v>1560.8942253067185</v>
      </c>
      <c r="G372" s="122">
        <v>1670.1483464695968</v>
      </c>
      <c r="H372" s="122">
        <v>1575.2704851414937</v>
      </c>
      <c r="I372" s="122">
        <v>1607.4693931800055</v>
      </c>
      <c r="J372" s="122">
        <v>1573.3308445287339</v>
      </c>
      <c r="K372" s="122">
        <v>1467.3009087261632</v>
      </c>
      <c r="L372" s="122">
        <v>1504.5532158832436</v>
      </c>
      <c r="M372" s="122">
        <v>1337.7133868996939</v>
      </c>
      <c r="N372" s="122">
        <v>1352.1087718958242</v>
      </c>
      <c r="O372" s="122">
        <v>1344.8357814348647</v>
      </c>
      <c r="P372" s="122">
        <v>1331.2254158900903</v>
      </c>
      <c r="Q372" s="122">
        <v>1303.5452546007164</v>
      </c>
      <c r="R372" s="122">
        <v>1368.2718133262085</v>
      </c>
      <c r="S372" s="122">
        <v>1459.3491769938421</v>
      </c>
      <c r="T372" s="122">
        <v>1416.6591935508652</v>
      </c>
      <c r="U372" s="122">
        <v>1387.5783085318799</v>
      </c>
      <c r="V372" s="122">
        <v>1441.9016852035024</v>
      </c>
      <c r="W372" s="122">
        <v>1394.8793657366887</v>
      </c>
      <c r="X372" s="122">
        <v>1195.5271339348237</v>
      </c>
      <c r="Y372" s="122">
        <v>1023.3759665685438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1586.642072104906</v>
      </c>
      <c r="D373" s="98">
        <v>1588.1448065860839</v>
      </c>
      <c r="E373" s="98">
        <v>1610.7579371427059</v>
      </c>
      <c r="F373" s="98">
        <v>1544.984174984442</v>
      </c>
      <c r="G373" s="98">
        <v>1654.7633642580208</v>
      </c>
      <c r="H373" s="98">
        <v>1544.91969177582</v>
      </c>
      <c r="I373" s="98">
        <v>1597.3755369572193</v>
      </c>
      <c r="J373" s="98">
        <v>1567.9313956996323</v>
      </c>
      <c r="K373" s="98">
        <v>1456.5952834846876</v>
      </c>
      <c r="L373" s="98">
        <v>1496.817294706789</v>
      </c>
      <c r="M373" s="98">
        <v>1330.0980411086721</v>
      </c>
      <c r="N373" s="98">
        <v>1344.9871121647545</v>
      </c>
      <c r="O373" s="98">
        <v>1338.0147196731409</v>
      </c>
      <c r="P373" s="98">
        <v>1272.9216463434516</v>
      </c>
      <c r="Q373" s="98">
        <v>1287.6877879812482</v>
      </c>
      <c r="R373" s="98">
        <v>1365.736432295954</v>
      </c>
      <c r="S373" s="98">
        <v>1459.5095593431229</v>
      </c>
      <c r="T373" s="98">
        <v>1416.8016714653406</v>
      </c>
      <c r="U373" s="98">
        <v>1385.2866524800363</v>
      </c>
      <c r="V373" s="98">
        <v>1424.5499300500014</v>
      </c>
      <c r="W373" s="98">
        <v>1392.1478226339661</v>
      </c>
      <c r="X373" s="98">
        <v>1193.2294587339595</v>
      </c>
      <c r="Y373" s="98">
        <v>1023.6693150809174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1429.9380696420883</v>
      </c>
      <c r="F374" s="98">
        <v>1374.1070566190833</v>
      </c>
      <c r="G374" s="98">
        <v>1467.4561064787263</v>
      </c>
      <c r="H374" s="98">
        <v>1378.5962943348595</v>
      </c>
      <c r="I374" s="98">
        <v>1424.7975538644405</v>
      </c>
      <c r="J374" s="98">
        <v>1397.4973098200157</v>
      </c>
      <c r="K374" s="98">
        <v>1302.4006027730311</v>
      </c>
      <c r="L374" s="98">
        <v>1337.1148190831334</v>
      </c>
      <c r="M374" s="98">
        <v>1176.8021078436113</v>
      </c>
      <c r="N374" s="98">
        <v>1190.0577001070653</v>
      </c>
      <c r="O374" s="98">
        <v>1185.251458591315</v>
      </c>
      <c r="P374" s="98">
        <v>0</v>
      </c>
      <c r="Q374" s="98">
        <v>1149.9581791320122</v>
      </c>
      <c r="R374" s="98">
        <v>1221.0097624993552</v>
      </c>
      <c r="S374" s="98">
        <v>1311.8703167231786</v>
      </c>
      <c r="T374" s="98">
        <v>1279.3029851588735</v>
      </c>
      <c r="U374" s="98">
        <v>1254.0279353695339</v>
      </c>
      <c r="V374" s="98">
        <v>1297.4813991326325</v>
      </c>
      <c r="W374" s="98">
        <v>1263.0597018295773</v>
      </c>
      <c r="X374" s="98">
        <v>1091.5065573722989</v>
      </c>
      <c r="Y374" s="98">
        <v>934.38020367253137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787.4500597953155</v>
      </c>
      <c r="F375" s="101">
        <v>760.56426212433712</v>
      </c>
      <c r="G375" s="101">
        <v>787.34081951166752</v>
      </c>
      <c r="H375" s="101">
        <v>767.95699309972281</v>
      </c>
      <c r="I375" s="101">
        <v>782.26154535827823</v>
      </c>
      <c r="J375" s="101">
        <v>753.81407662130391</v>
      </c>
      <c r="K375" s="101">
        <v>711.43764814932842</v>
      </c>
      <c r="L375" s="101">
        <v>715.00825579223397</v>
      </c>
      <c r="M375" s="101">
        <v>568.45060099499642</v>
      </c>
      <c r="N375" s="101">
        <v>559.62362055295318</v>
      </c>
      <c r="O375" s="101">
        <v>542.63778066342604</v>
      </c>
      <c r="P375" s="101">
        <v>0</v>
      </c>
      <c r="Q375" s="101">
        <v>522.02848952405645</v>
      </c>
      <c r="R375" s="101">
        <v>537.9081120624536</v>
      </c>
      <c r="S375" s="101">
        <v>593.76088611979912</v>
      </c>
      <c r="T375" s="101">
        <v>590.06777407720199</v>
      </c>
      <c r="U375" s="101">
        <v>575.82589994684588</v>
      </c>
      <c r="V375" s="101">
        <v>627.49282546156712</v>
      </c>
      <c r="W375" s="101">
        <v>548.48206034234977</v>
      </c>
      <c r="X375" s="101">
        <v>503.73237281267194</v>
      </c>
      <c r="Y375" s="101">
        <v>381.51500178821522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642.48800984677257</v>
      </c>
      <c r="F376" s="104">
        <v>613.54279449474609</v>
      </c>
      <c r="G376" s="104">
        <v>680.11528696705852</v>
      </c>
      <c r="H376" s="104">
        <v>610.63930123513671</v>
      </c>
      <c r="I376" s="104">
        <v>642.53600850616215</v>
      </c>
      <c r="J376" s="104">
        <v>643.68323319871149</v>
      </c>
      <c r="K376" s="104">
        <v>590.96295462370267</v>
      </c>
      <c r="L376" s="104">
        <v>622.10656329089932</v>
      </c>
      <c r="M376" s="104">
        <v>608.3515068486148</v>
      </c>
      <c r="N376" s="104">
        <v>630.43407955411237</v>
      </c>
      <c r="O376" s="104">
        <v>642.61367792788872</v>
      </c>
      <c r="P376" s="104">
        <v>0</v>
      </c>
      <c r="Q376" s="104">
        <v>627.92968960795577</v>
      </c>
      <c r="R376" s="104">
        <v>683.10165043690176</v>
      </c>
      <c r="S376" s="104">
        <v>718.10943060337934</v>
      </c>
      <c r="T376" s="104">
        <v>689.23521108167154</v>
      </c>
      <c r="U376" s="104">
        <v>678.20203542268825</v>
      </c>
      <c r="V376" s="104">
        <v>669.98857367106564</v>
      </c>
      <c r="W376" s="104">
        <v>714.57764148722742</v>
      </c>
      <c r="X376" s="104">
        <v>587.77418455962697</v>
      </c>
      <c r="Y376" s="104">
        <v>552.86520188431621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1998.5556378964573</v>
      </c>
      <c r="D377" s="101">
        <v>1994.9141284671562</v>
      </c>
      <c r="E377" s="101">
        <v>2049.3356250470047</v>
      </c>
      <c r="F377" s="101">
        <v>2010.1936556822293</v>
      </c>
      <c r="G377" s="101">
        <v>2030.7763098630821</v>
      </c>
      <c r="H377" s="101">
        <v>2096.7598887001536</v>
      </c>
      <c r="I377" s="101">
        <v>2006.6445387609488</v>
      </c>
      <c r="J377" s="101">
        <v>1929.9453069724455</v>
      </c>
      <c r="K377" s="101">
        <v>1881.4208563882698</v>
      </c>
      <c r="L377" s="101">
        <v>1895.4045383634525</v>
      </c>
      <c r="M377" s="101">
        <v>1729.7957136246537</v>
      </c>
      <c r="N377" s="101">
        <v>1665.5371661600757</v>
      </c>
      <c r="O377" s="101">
        <v>1591.3553503507194</v>
      </c>
      <c r="P377" s="101">
        <v>1598.4449223339559</v>
      </c>
      <c r="Q377" s="101">
        <v>1576.6866777554658</v>
      </c>
      <c r="R377" s="101">
        <v>1589.9982951346758</v>
      </c>
      <c r="S377" s="101">
        <v>0</v>
      </c>
      <c r="T377" s="101">
        <v>0</v>
      </c>
      <c r="U377" s="101">
        <v>1594.8765526385962</v>
      </c>
      <c r="V377" s="101">
        <v>1661.9371215736498</v>
      </c>
      <c r="W377" s="101">
        <v>1482.3220359048394</v>
      </c>
      <c r="X377" s="101">
        <v>1363.6156790726684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1641.3422752034298</v>
      </c>
      <c r="F378" s="104">
        <v>1614.0620203465733</v>
      </c>
      <c r="G378" s="104">
        <v>1618.9508157709895</v>
      </c>
      <c r="H378" s="104">
        <v>1690.7254677583362</v>
      </c>
      <c r="I378" s="104">
        <v>1614.3949640460517</v>
      </c>
      <c r="J378" s="104">
        <v>1548.6043914378401</v>
      </c>
      <c r="K378" s="104">
        <v>1517.9498939196931</v>
      </c>
      <c r="L378" s="104">
        <v>1524.5111090709331</v>
      </c>
      <c r="M378" s="104">
        <v>1364.746365057423</v>
      </c>
      <c r="N378" s="104">
        <v>1315.5787138514645</v>
      </c>
      <c r="O378" s="104">
        <v>1263.8679641917936</v>
      </c>
      <c r="P378" s="104">
        <v>1301.5293405602549</v>
      </c>
      <c r="Q378" s="104">
        <v>1286.3136664511487</v>
      </c>
      <c r="R378" s="104">
        <v>1303.010086693844</v>
      </c>
      <c r="S378" s="104">
        <v>0</v>
      </c>
      <c r="T378" s="104">
        <v>0</v>
      </c>
      <c r="U378" s="104">
        <v>1350.8418221200729</v>
      </c>
      <c r="V378" s="104">
        <v>1428.753711959158</v>
      </c>
      <c r="W378" s="104">
        <v>1265.8842059999401</v>
      </c>
      <c r="X378" s="104">
        <v>1184.7823617819322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1001.4459267545454</v>
      </c>
      <c r="F379" s="98">
        <v>989.17726580311421</v>
      </c>
      <c r="G379" s="98">
        <v>965.28535266474137</v>
      </c>
      <c r="H379" s="98">
        <v>1041.8255113171049</v>
      </c>
      <c r="I379" s="98">
        <v>981.76757105795184</v>
      </c>
      <c r="J379" s="98">
        <v>926.84202981174599</v>
      </c>
      <c r="K379" s="98">
        <v>918.39581720099386</v>
      </c>
      <c r="L379" s="98">
        <v>904.56515232728702</v>
      </c>
      <c r="M379" s="98">
        <v>739.21816821748007</v>
      </c>
      <c r="N379" s="98">
        <v>692.3799174365646</v>
      </c>
      <c r="O379" s="98">
        <v>644.4979091285943</v>
      </c>
      <c r="P379" s="98">
        <v>691.40951713993263</v>
      </c>
      <c r="Q379" s="98">
        <v>639.25736114489291</v>
      </c>
      <c r="R379" s="98">
        <v>625.8464946078833</v>
      </c>
      <c r="S379" s="98">
        <v>0</v>
      </c>
      <c r="T379" s="98">
        <v>0</v>
      </c>
      <c r="U379" s="98">
        <v>663.64003176737754</v>
      </c>
      <c r="V379" s="98">
        <v>733.18342501473319</v>
      </c>
      <c r="W379" s="98">
        <v>583.32578974343232</v>
      </c>
      <c r="X379" s="98">
        <v>576.37699598805204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639.8963484488844</v>
      </c>
      <c r="F380" s="98">
        <v>624.88475454345905</v>
      </c>
      <c r="G380" s="98">
        <v>653.66546310624813</v>
      </c>
      <c r="H380" s="98">
        <v>648.8999564412311</v>
      </c>
      <c r="I380" s="98">
        <v>632.6273929880997</v>
      </c>
      <c r="J380" s="98">
        <v>621.76236162609428</v>
      </c>
      <c r="K380" s="98">
        <v>599.55407671869943</v>
      </c>
      <c r="L380" s="98">
        <v>619.94595674364621</v>
      </c>
      <c r="M380" s="98">
        <v>625.52819683994301</v>
      </c>
      <c r="N380" s="98">
        <v>623.19879641490002</v>
      </c>
      <c r="O380" s="98">
        <v>619.37005506319917</v>
      </c>
      <c r="P380" s="98">
        <v>610.11982342032218</v>
      </c>
      <c r="Q380" s="98">
        <v>647.05630530625581</v>
      </c>
      <c r="R380" s="98">
        <v>677.16359208596043</v>
      </c>
      <c r="S380" s="98">
        <v>0</v>
      </c>
      <c r="T380" s="98">
        <v>0</v>
      </c>
      <c r="U380" s="98">
        <v>687.20179035269564</v>
      </c>
      <c r="V380" s="98">
        <v>695.57028694442488</v>
      </c>
      <c r="W380" s="98">
        <v>682.55841625650794</v>
      </c>
      <c r="X380" s="98">
        <v>608.40536579388015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811.70929960935757</v>
      </c>
      <c r="D381" s="122">
        <v>792.71274578294117</v>
      </c>
      <c r="E381" s="122">
        <v>817.06447137995053</v>
      </c>
      <c r="F381" s="122">
        <v>811.03737984239012</v>
      </c>
      <c r="G381" s="122">
        <v>819.06597455547694</v>
      </c>
      <c r="H381" s="122">
        <v>881.02627040086293</v>
      </c>
      <c r="I381" s="122">
        <v>788.61512491886242</v>
      </c>
      <c r="J381" s="122">
        <v>827.33359373189023</v>
      </c>
      <c r="K381" s="122">
        <v>857.92705819365574</v>
      </c>
      <c r="L381" s="122">
        <v>912.17277454075213</v>
      </c>
      <c r="M381" s="122">
        <v>832.59429257274815</v>
      </c>
      <c r="N381" s="122">
        <v>889.60280698526014</v>
      </c>
      <c r="O381" s="122">
        <v>870.07932001723862</v>
      </c>
      <c r="P381" s="122">
        <v>762.50326550422483</v>
      </c>
      <c r="Q381" s="122">
        <v>791.86987335475692</v>
      </c>
      <c r="R381" s="122">
        <v>786.85191945844349</v>
      </c>
      <c r="S381" s="122">
        <v>779.83246635938087</v>
      </c>
      <c r="T381" s="122">
        <v>739.78720742360065</v>
      </c>
      <c r="U381" s="122">
        <v>704.74643818951233</v>
      </c>
      <c r="V381" s="122">
        <v>737.46608974969081</v>
      </c>
      <c r="W381" s="122">
        <v>846.30146037376448</v>
      </c>
      <c r="X381" s="122">
        <v>697.8504209439584</v>
      </c>
      <c r="Y381" s="122">
        <v>678.10213379913637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1086.6985309817885</v>
      </c>
      <c r="D382" s="98">
        <v>1017.5078936211186</v>
      </c>
      <c r="E382" s="98">
        <v>1005.1668851227959</v>
      </c>
      <c r="F382" s="98">
        <v>1182.4166417891076</v>
      </c>
      <c r="G382" s="98">
        <v>927.44920440374813</v>
      </c>
      <c r="H382" s="98">
        <v>1121.8912019085872</v>
      </c>
      <c r="I382" s="98">
        <v>1144.3293347702581</v>
      </c>
      <c r="J382" s="98">
        <v>902.56020190993502</v>
      </c>
      <c r="K382" s="98">
        <v>271.90416704248685</v>
      </c>
      <c r="L382" s="98">
        <v>925.12026487798994</v>
      </c>
      <c r="M382" s="98">
        <v>1209.5828340285552</v>
      </c>
      <c r="N382" s="98">
        <v>1254.5218549032611</v>
      </c>
      <c r="O382" s="98">
        <v>923.38722143768587</v>
      </c>
      <c r="P382" s="98">
        <v>1367.1484151345944</v>
      </c>
      <c r="Q382" s="98">
        <v>1130.439401210956</v>
      </c>
      <c r="R382" s="98">
        <v>874.34158101787386</v>
      </c>
      <c r="S382" s="98">
        <v>909.24752858939894</v>
      </c>
      <c r="T382" s="98">
        <v>1113.5802304574067</v>
      </c>
      <c r="U382" s="98">
        <v>985.56257239531215</v>
      </c>
      <c r="V382" s="98">
        <v>1198.9344317707087</v>
      </c>
      <c r="W382" s="98">
        <v>1036.2016782610619</v>
      </c>
      <c r="X382" s="98">
        <v>885.17837793373747</v>
      </c>
      <c r="Y382" s="98">
        <v>995.17515307650228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789.92994750252365</v>
      </c>
      <c r="D383" s="33">
        <v>785.78276934410576</v>
      </c>
      <c r="E383" s="33">
        <v>811.86226914445785</v>
      </c>
      <c r="F383" s="33">
        <v>798.351971748869</v>
      </c>
      <c r="G383" s="33">
        <v>817.48787550623013</v>
      </c>
      <c r="H383" s="33">
        <v>872.46014826154862</v>
      </c>
      <c r="I383" s="33">
        <v>788.34825771871829</v>
      </c>
      <c r="J383" s="33">
        <v>826.10575665448607</v>
      </c>
      <c r="K383" s="33">
        <v>880.51490979936511</v>
      </c>
      <c r="L383" s="33">
        <v>911.78398920382949</v>
      </c>
      <c r="M383" s="33">
        <v>807.32666416777465</v>
      </c>
      <c r="N383" s="33">
        <v>861.0166996878994</v>
      </c>
      <c r="O383" s="33">
        <v>867.65325935397209</v>
      </c>
      <c r="P383" s="33">
        <v>733.28739125367611</v>
      </c>
      <c r="Q383" s="33">
        <v>787.48725932061188</v>
      </c>
      <c r="R383" s="33">
        <v>786.74687265637476</v>
      </c>
      <c r="S383" s="33">
        <v>776.49597916518132</v>
      </c>
      <c r="T383" s="33">
        <v>724.08947235387382</v>
      </c>
      <c r="U383" s="33">
        <v>692.50713912961055</v>
      </c>
      <c r="V383" s="33">
        <v>722.30411389558822</v>
      </c>
      <c r="W383" s="33">
        <v>845.99997581149194</v>
      </c>
      <c r="X383" s="33">
        <v>697.47588650060914</v>
      </c>
      <c r="Y383" s="33">
        <v>677.58592499709823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10789.415927104155</v>
      </c>
      <c r="D385" s="117">
        <f t="shared" si="211"/>
        <v>10442.833016031685</v>
      </c>
      <c r="E385" s="117">
        <f t="shared" si="211"/>
        <v>10492.348087262577</v>
      </c>
      <c r="F385" s="117">
        <f t="shared" si="211"/>
        <v>10143.012000102077</v>
      </c>
      <c r="G385" s="117">
        <f t="shared" si="211"/>
        <v>10122.450666564357</v>
      </c>
      <c r="H385" s="117">
        <f t="shared" si="211"/>
        <v>9874.1518065145065</v>
      </c>
      <c r="I385" s="117">
        <f t="shared" si="211"/>
        <v>9909.8889463158703</v>
      </c>
      <c r="J385" s="117">
        <f t="shared" si="211"/>
        <v>9979.6098643441201</v>
      </c>
      <c r="K385" s="117">
        <f t="shared" si="211"/>
        <v>9957.6605090062294</v>
      </c>
      <c r="L385" s="117">
        <f t="shared" si="211"/>
        <v>11199.473921971103</v>
      </c>
      <c r="M385" s="117">
        <f t="shared" si="211"/>
        <v>10222.528368703837</v>
      </c>
      <c r="N385" s="117">
        <f t="shared" si="211"/>
        <v>10754.507377609776</v>
      </c>
      <c r="O385" s="117">
        <f t="shared" si="211"/>
        <v>10933.949197892884</v>
      </c>
      <c r="P385" s="117">
        <f t="shared" si="211"/>
        <v>9236.4883764215447</v>
      </c>
      <c r="Q385" s="117">
        <f t="shared" si="211"/>
        <v>9343.5524598629709</v>
      </c>
      <c r="R385" s="117">
        <f t="shared" ref="R385:V385" si="212">R386+R389+R391+R400</f>
        <v>9622.4274972911044</v>
      </c>
      <c r="S385" s="117">
        <f t="shared" si="212"/>
        <v>9580.7921019187452</v>
      </c>
      <c r="T385" s="117">
        <f t="shared" si="212"/>
        <v>8866.7680162910328</v>
      </c>
      <c r="U385" s="117">
        <f t="shared" si="212"/>
        <v>8367.1966902677996</v>
      </c>
      <c r="V385" s="117">
        <f t="shared" si="212"/>
        <v>8106.5520852854588</v>
      </c>
      <c r="W385" s="117">
        <f t="shared" ref="W385:Y385" si="213">W386+W389+W391+W400</f>
        <v>7978.5227829148052</v>
      </c>
      <c r="X385" s="117">
        <f t="shared" si="213"/>
        <v>5938.8320027566833</v>
      </c>
      <c r="Y385" s="117">
        <f t="shared" si="213"/>
        <v>4093.6804918477428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8973.1226158448662</v>
      </c>
      <c r="D386" s="122">
        <f t="shared" si="214"/>
        <v>8627.0283116135579</v>
      </c>
      <c r="E386" s="122">
        <f t="shared" si="214"/>
        <v>8632.4828394114047</v>
      </c>
      <c r="F386" s="122">
        <f t="shared" si="214"/>
        <v>8332.1881673517873</v>
      </c>
      <c r="G386" s="122">
        <f t="shared" si="214"/>
        <v>8211.8570975944567</v>
      </c>
      <c r="H386" s="122">
        <f t="shared" si="214"/>
        <v>7994.9091323252869</v>
      </c>
      <c r="I386" s="122">
        <f t="shared" si="214"/>
        <v>8052.7686114795097</v>
      </c>
      <c r="J386" s="122">
        <f t="shared" si="214"/>
        <v>8115.4002917201369</v>
      </c>
      <c r="K386" s="122">
        <f t="shared" si="214"/>
        <v>8148.0219612481842</v>
      </c>
      <c r="L386" s="122">
        <f t="shared" si="214"/>
        <v>9310.9545027037093</v>
      </c>
      <c r="M386" s="122">
        <f t="shared" si="214"/>
        <v>8527.7413539884801</v>
      </c>
      <c r="N386" s="122">
        <f t="shared" si="214"/>
        <v>8996.1058631985452</v>
      </c>
      <c r="O386" s="122">
        <f t="shared" si="214"/>
        <v>9164.2387533742749</v>
      </c>
      <c r="P386" s="122">
        <f t="shared" si="214"/>
        <v>7587.5418138327022</v>
      </c>
      <c r="Q386" s="122">
        <f t="shared" si="214"/>
        <v>7595.3328071487722</v>
      </c>
      <c r="R386" s="122">
        <f t="shared" ref="R386:V386" si="215">SUM(R387:R388)</f>
        <v>7780.9235540180343</v>
      </c>
      <c r="S386" s="122">
        <f t="shared" si="215"/>
        <v>7638.9189069393778</v>
      </c>
      <c r="T386" s="122">
        <f t="shared" si="215"/>
        <v>6970.9433587161102</v>
      </c>
      <c r="U386" s="122">
        <f t="shared" si="215"/>
        <v>6519.2002972580658</v>
      </c>
      <c r="V386" s="122">
        <f t="shared" si="215"/>
        <v>6186.1417389677736</v>
      </c>
      <c r="W386" s="122">
        <f t="shared" ref="W386:Y386" si="216">SUM(W387:W388)</f>
        <v>6007.5178393375272</v>
      </c>
      <c r="X386" s="122">
        <f t="shared" si="216"/>
        <v>4267.7721390632332</v>
      </c>
      <c r="Y386" s="122">
        <f t="shared" si="216"/>
        <v>2593.981696898506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8934.8637211803525</v>
      </c>
      <c r="D387" s="98">
        <v>8591.4674396896171</v>
      </c>
      <c r="E387" s="98">
        <v>8597.2746533766822</v>
      </c>
      <c r="F387" s="98">
        <v>8298.9524854351203</v>
      </c>
      <c r="G387" s="98">
        <v>8179.7235516743758</v>
      </c>
      <c r="H387" s="98">
        <v>7963.8446735314719</v>
      </c>
      <c r="I387" s="98">
        <v>8022.7846740169216</v>
      </c>
      <c r="J387" s="98">
        <v>8085.5534214655327</v>
      </c>
      <c r="K387" s="98">
        <v>8118.2673151924537</v>
      </c>
      <c r="L387" s="98">
        <v>9276.3734523146486</v>
      </c>
      <c r="M387" s="98">
        <v>8497.8430493777014</v>
      </c>
      <c r="N387" s="98">
        <v>8964.29583793643</v>
      </c>
      <c r="O387" s="98">
        <v>9131.8984844737261</v>
      </c>
      <c r="P387" s="98">
        <v>7561.9179124872389</v>
      </c>
      <c r="Q387" s="98">
        <v>7569.394913457626</v>
      </c>
      <c r="R387" s="98">
        <v>7754.1605461909567</v>
      </c>
      <c r="S387" s="98">
        <v>7612.5808824197757</v>
      </c>
      <c r="T387" s="98">
        <v>6947.1321592640952</v>
      </c>
      <c r="U387" s="98">
        <v>6496.8280450383163</v>
      </c>
      <c r="V387" s="98">
        <v>6164.8294197637333</v>
      </c>
      <c r="W387" s="98">
        <v>5986.9499809579347</v>
      </c>
      <c r="X387" s="98">
        <v>4253.3863641706839</v>
      </c>
      <c r="Y387" s="98">
        <v>2585.3592193454797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38.258894664513001</v>
      </c>
      <c r="D388" s="98">
        <v>35.560871923941541</v>
      </c>
      <c r="E388" s="98">
        <v>35.208186034722644</v>
      </c>
      <c r="F388" s="98">
        <v>33.235681916667055</v>
      </c>
      <c r="G388" s="98">
        <v>32.133545920080088</v>
      </c>
      <c r="H388" s="98">
        <v>31.064458793815149</v>
      </c>
      <c r="I388" s="98">
        <v>29.98393746258812</v>
      </c>
      <c r="J388" s="98">
        <v>29.846870254604429</v>
      </c>
      <c r="K388" s="98">
        <v>29.754646055730632</v>
      </c>
      <c r="L388" s="98">
        <v>34.581050389061019</v>
      </c>
      <c r="M388" s="98">
        <v>29.898304610779629</v>
      </c>
      <c r="N388" s="98">
        <v>31.810025262114895</v>
      </c>
      <c r="O388" s="98">
        <v>32.340268900547933</v>
      </c>
      <c r="P388" s="98">
        <v>25.623901345463143</v>
      </c>
      <c r="Q388" s="98">
        <v>25.937893691146314</v>
      </c>
      <c r="R388" s="98">
        <v>26.763007827077576</v>
      </c>
      <c r="S388" s="98">
        <v>26.338024519602136</v>
      </c>
      <c r="T388" s="98">
        <v>23.81119945201517</v>
      </c>
      <c r="U388" s="98">
        <v>22.372252219749861</v>
      </c>
      <c r="V388" s="98">
        <v>21.312319204039923</v>
      </c>
      <c r="W388" s="98">
        <v>20.567858379592138</v>
      </c>
      <c r="X388" s="98">
        <v>14.385774892549216</v>
      </c>
      <c r="Y388" s="98">
        <v>8.6224775530262523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3.1627078586986976</v>
      </c>
      <c r="F389" s="122">
        <f t="shared" si="217"/>
        <v>6.9297519878781726</v>
      </c>
      <c r="G389" s="122">
        <f t="shared" si="217"/>
        <v>9.0963011545155155</v>
      </c>
      <c r="H389" s="122">
        <f t="shared" si="217"/>
        <v>11.073134684606563</v>
      </c>
      <c r="I389" s="122">
        <f t="shared" si="217"/>
        <v>10.701958148712709</v>
      </c>
      <c r="J389" s="122">
        <f t="shared" si="217"/>
        <v>9.8729760542050684</v>
      </c>
      <c r="K389" s="122">
        <f t="shared" si="217"/>
        <v>13.340298971799234</v>
      </c>
      <c r="L389" s="122">
        <f t="shared" si="217"/>
        <v>17.861123042297461</v>
      </c>
      <c r="M389" s="122">
        <f t="shared" si="217"/>
        <v>17.890935080908196</v>
      </c>
      <c r="N389" s="122">
        <f t="shared" si="217"/>
        <v>21.135045396159811</v>
      </c>
      <c r="O389" s="122">
        <f t="shared" si="217"/>
        <v>32.110873696801086</v>
      </c>
      <c r="P389" s="122">
        <f t="shared" si="217"/>
        <v>27.817127988198113</v>
      </c>
      <c r="Q389" s="122">
        <f t="shared" si="217"/>
        <v>73.357334526407968</v>
      </c>
      <c r="R389" s="122">
        <f t="shared" si="217"/>
        <v>89.425797123623269</v>
      </c>
      <c r="S389" s="122">
        <f t="shared" si="217"/>
        <v>103.55471512939216</v>
      </c>
      <c r="T389" s="122">
        <f t="shared" si="217"/>
        <v>111.76142665558461</v>
      </c>
      <c r="U389" s="122">
        <f t="shared" si="217"/>
        <v>101.11762316048757</v>
      </c>
      <c r="V389" s="122">
        <f t="shared" si="217"/>
        <v>93.341456508417068</v>
      </c>
      <c r="W389" s="122">
        <f t="shared" si="217"/>
        <v>61.055673609658129</v>
      </c>
      <c r="X389" s="122">
        <f t="shared" si="217"/>
        <v>44.418043882819781</v>
      </c>
      <c r="Y389" s="122">
        <f t="shared" si="217"/>
        <v>26.327017420430529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3.1627078586986976</v>
      </c>
      <c r="F390" s="98">
        <f>RES_hhdet_in_tesh!F129</f>
        <v>6.9297519878781726</v>
      </c>
      <c r="G390" s="98">
        <f>RES_hhdet_in_tesh!G129</f>
        <v>9.0963011545155155</v>
      </c>
      <c r="H390" s="98">
        <f>RES_hhdet_in_tesh!H129</f>
        <v>11.073134684606563</v>
      </c>
      <c r="I390" s="98">
        <f>RES_hhdet_in_tesh!I129</f>
        <v>10.701958148712709</v>
      </c>
      <c r="J390" s="98">
        <f>RES_hhdet_in_tesh!J129</f>
        <v>9.8729760542050684</v>
      </c>
      <c r="K390" s="98">
        <f>RES_hhdet_in_tesh!K129</f>
        <v>13.340298971799234</v>
      </c>
      <c r="L390" s="98">
        <f>RES_hhdet_in_tesh!L129</f>
        <v>17.861123042297461</v>
      </c>
      <c r="M390" s="98">
        <f>RES_hhdet_in_tesh!M129</f>
        <v>17.890935080908196</v>
      </c>
      <c r="N390" s="98">
        <f>RES_hhdet_in_tesh!N129</f>
        <v>21.135045396159811</v>
      </c>
      <c r="O390" s="98">
        <f>RES_hhdet_in_tesh!O129</f>
        <v>32.110873696801086</v>
      </c>
      <c r="P390" s="98">
        <f>RES_hhdet_in_tesh!P129</f>
        <v>27.817127988198113</v>
      </c>
      <c r="Q390" s="98">
        <f>RES_hhdet_in_tesh!Q129</f>
        <v>73.357334526407968</v>
      </c>
      <c r="R390" s="98">
        <f>RES_hhdet_in_tesh!R129</f>
        <v>89.425797123623269</v>
      </c>
      <c r="S390" s="98">
        <f>RES_hhdet_in_tesh!S129</f>
        <v>103.55471512939216</v>
      </c>
      <c r="T390" s="98">
        <f>RES_hhdet_in_tesh!T129</f>
        <v>111.76142665558461</v>
      </c>
      <c r="U390" s="98">
        <f>RES_hhdet_in_tesh!U129</f>
        <v>101.11762316048757</v>
      </c>
      <c r="V390" s="98">
        <f>RES_hhdet_in_tesh!V129</f>
        <v>93.341456508417068</v>
      </c>
      <c r="W390" s="98">
        <f>RES_hhdet_in_tesh!W129</f>
        <v>61.055673609658129</v>
      </c>
      <c r="X390" s="98">
        <f>RES_hhdet_in_tesh!X129</f>
        <v>44.418043882819781</v>
      </c>
      <c r="Y390" s="98">
        <f>RES_hhdet_in_tesh!Y129</f>
        <v>26.327017420430529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1228.8454149680629</v>
      </c>
      <c r="D391" s="122">
        <v>1233.0018890160188</v>
      </c>
      <c r="E391" s="122">
        <v>1254.1611511113831</v>
      </c>
      <c r="F391" s="122">
        <v>1206.8104895538902</v>
      </c>
      <c r="G391" s="122">
        <v>1292.825384076152</v>
      </c>
      <c r="H391" s="122">
        <v>1216.3841116405072</v>
      </c>
      <c r="I391" s="122">
        <v>1255.9100357556813</v>
      </c>
      <c r="J391" s="122">
        <v>1235.8654992266322</v>
      </c>
      <c r="K391" s="122">
        <v>1152.5429343203039</v>
      </c>
      <c r="L391" s="122">
        <v>1187.3221697306628</v>
      </c>
      <c r="M391" s="122">
        <v>1060.208612024036</v>
      </c>
      <c r="N391" s="122">
        <v>1077.0492441304109</v>
      </c>
      <c r="O391" s="122">
        <v>1078.3395019366294</v>
      </c>
      <c r="P391" s="122">
        <v>1043.6735383457037</v>
      </c>
      <c r="Q391" s="122">
        <v>1057.9365463617366</v>
      </c>
      <c r="R391" s="122">
        <v>1126.4963700058695</v>
      </c>
      <c r="S391" s="122">
        <v>1210.9601027585029</v>
      </c>
      <c r="T391" s="122">
        <v>1182.0542635435888</v>
      </c>
      <c r="U391" s="122">
        <v>1162.0648306986213</v>
      </c>
      <c r="V391" s="122">
        <v>1204.3545064776417</v>
      </c>
      <c r="W391" s="122">
        <v>1176.254951131669</v>
      </c>
      <c r="X391" s="122">
        <v>1016.4542588228272</v>
      </c>
      <c r="Y391" s="122">
        <v>875.85962722352929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1229.6218262801299</v>
      </c>
      <c r="D392" s="98">
        <v>1233.7016303653299</v>
      </c>
      <c r="E392" s="98">
        <v>1254.3044897128871</v>
      </c>
      <c r="F392" s="98">
        <v>1206.0091517330225</v>
      </c>
      <c r="G392" s="98">
        <v>1294.9085992802629</v>
      </c>
      <c r="H392" s="98">
        <v>1212.0087213275372</v>
      </c>
      <c r="I392" s="98">
        <v>1256.4019003565083</v>
      </c>
      <c r="J392" s="98">
        <v>1236.5646976430548</v>
      </c>
      <c r="K392" s="98">
        <v>1152.0235934464056</v>
      </c>
      <c r="L392" s="98">
        <v>1187.3882300091034</v>
      </c>
      <c r="M392" s="98">
        <v>1059.5055552237795</v>
      </c>
      <c r="N392" s="98">
        <v>1077.3462123449851</v>
      </c>
      <c r="O392" s="98">
        <v>1079.5524481255936</v>
      </c>
      <c r="P392" s="98">
        <v>1035.6732308425221</v>
      </c>
      <c r="Q392" s="98">
        <v>1055.9333758719354</v>
      </c>
      <c r="R392" s="98">
        <v>1126.6367688909577</v>
      </c>
      <c r="S392" s="98">
        <v>1210.9603258376139</v>
      </c>
      <c r="T392" s="98">
        <v>1182.0548012310089</v>
      </c>
      <c r="U392" s="98">
        <v>1161.872521429729</v>
      </c>
      <c r="V392" s="98">
        <v>1200.7616260217908</v>
      </c>
      <c r="W392" s="98">
        <v>1178.813387611475</v>
      </c>
      <c r="X392" s="98">
        <v>1015.7555082120597</v>
      </c>
      <c r="Y392" s="98">
        <v>875.8483257147642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1255.6789323624255</v>
      </c>
      <c r="F393" s="98">
        <v>1207.2365523044407</v>
      </c>
      <c r="G393" s="98">
        <v>1296.2362501037887</v>
      </c>
      <c r="H393" s="98">
        <v>1213.1111178584679</v>
      </c>
      <c r="I393" s="98">
        <v>1257.8170550884361</v>
      </c>
      <c r="J393" s="98">
        <v>1238.1862059007588</v>
      </c>
      <c r="K393" s="98">
        <v>1153.6401548225767</v>
      </c>
      <c r="L393" s="98">
        <v>1189.3049717334914</v>
      </c>
      <c r="M393" s="98">
        <v>1061.157654222895</v>
      </c>
      <c r="N393" s="98">
        <v>1078.6973993201518</v>
      </c>
      <c r="O393" s="98">
        <v>1080.4309425269996</v>
      </c>
      <c r="P393" s="98">
        <v>0</v>
      </c>
      <c r="Q393" s="98">
        <v>1056.0049656099452</v>
      </c>
      <c r="R393" s="98">
        <v>1126.8381159828043</v>
      </c>
      <c r="S393" s="98">
        <v>1210.7549713759045</v>
      </c>
      <c r="T393" s="98">
        <v>1181.5359045712994</v>
      </c>
      <c r="U393" s="98">
        <v>1161.1607711313079</v>
      </c>
      <c r="V393" s="98">
        <v>1198.9060159623248</v>
      </c>
      <c r="W393" s="98">
        <v>1179.0096400755588</v>
      </c>
      <c r="X393" s="98">
        <v>1016.584359001761</v>
      </c>
      <c r="Y393" s="98">
        <v>879.28826705635379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613.19092251565269</v>
      </c>
      <c r="F394" s="101">
        <v>593.69375780969472</v>
      </c>
      <c r="G394" s="101">
        <v>616.12096313673032</v>
      </c>
      <c r="H394" s="101">
        <v>602.47181662333139</v>
      </c>
      <c r="I394" s="101">
        <v>615.28104658227392</v>
      </c>
      <c r="J394" s="101">
        <v>594.50297270204715</v>
      </c>
      <c r="K394" s="101">
        <v>562.67720019887395</v>
      </c>
      <c r="L394" s="101">
        <v>567.19840844259193</v>
      </c>
      <c r="M394" s="101">
        <v>452.80614737428021</v>
      </c>
      <c r="N394" s="101">
        <v>448.26331976603944</v>
      </c>
      <c r="O394" s="101">
        <v>437.8172645991109</v>
      </c>
      <c r="P394" s="101">
        <v>0</v>
      </c>
      <c r="Q394" s="101">
        <v>428.07527600198955</v>
      </c>
      <c r="R394" s="101">
        <v>443.73646554590272</v>
      </c>
      <c r="S394" s="101">
        <v>492.6455407725249</v>
      </c>
      <c r="T394" s="101">
        <v>492.30069348962763</v>
      </c>
      <c r="U394" s="101">
        <v>482.95873570861988</v>
      </c>
      <c r="V394" s="101">
        <v>528.91744229125936</v>
      </c>
      <c r="W394" s="101">
        <v>464.43199858833151</v>
      </c>
      <c r="X394" s="101">
        <v>428.81017444213404</v>
      </c>
      <c r="Y394" s="101">
        <v>326.4230651720377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642.48800984677257</v>
      </c>
      <c r="F395" s="104">
        <v>613.54279449474609</v>
      </c>
      <c r="G395" s="104">
        <v>680.11528696705852</v>
      </c>
      <c r="H395" s="104">
        <v>610.63930123513671</v>
      </c>
      <c r="I395" s="104">
        <v>642.53600850616215</v>
      </c>
      <c r="J395" s="104">
        <v>643.68323319871149</v>
      </c>
      <c r="K395" s="104">
        <v>590.96295462370267</v>
      </c>
      <c r="L395" s="104">
        <v>622.10656329089932</v>
      </c>
      <c r="M395" s="104">
        <v>608.3515068486148</v>
      </c>
      <c r="N395" s="104">
        <v>630.43407955411237</v>
      </c>
      <c r="O395" s="104">
        <v>642.61367792788872</v>
      </c>
      <c r="P395" s="104">
        <v>0</v>
      </c>
      <c r="Q395" s="104">
        <v>627.92968960795577</v>
      </c>
      <c r="R395" s="104">
        <v>683.10165043690176</v>
      </c>
      <c r="S395" s="104">
        <v>718.10943060337934</v>
      </c>
      <c r="T395" s="104">
        <v>689.23521108167154</v>
      </c>
      <c r="U395" s="104">
        <v>678.20203542268825</v>
      </c>
      <c r="V395" s="104">
        <v>669.98857367106564</v>
      </c>
      <c r="W395" s="104">
        <v>714.57764148722742</v>
      </c>
      <c r="X395" s="104">
        <v>587.77418455962697</v>
      </c>
      <c r="Y395" s="104">
        <v>552.86520188431621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1212.7137938630292</v>
      </c>
      <c r="D396" s="101">
        <v>1213.3872895978172</v>
      </c>
      <c r="E396" s="101">
        <v>1249.7310760519563</v>
      </c>
      <c r="F396" s="101">
        <v>1229.0803005633957</v>
      </c>
      <c r="G396" s="101">
        <v>1245.1751442500456</v>
      </c>
      <c r="H396" s="101">
        <v>1289.4983836999179</v>
      </c>
      <c r="I396" s="101">
        <v>1238.0639430520723</v>
      </c>
      <c r="J396" s="101">
        <v>1195.0685880475321</v>
      </c>
      <c r="K396" s="101">
        <v>1169.9063830162322</v>
      </c>
      <c r="L396" s="101">
        <v>1184.2603947477642</v>
      </c>
      <c r="M396" s="101">
        <v>1090.6048441746434</v>
      </c>
      <c r="N396" s="101">
        <v>1065.6783805528089</v>
      </c>
      <c r="O396" s="101">
        <v>1040.9239343090139</v>
      </c>
      <c r="P396" s="101">
        <v>1075.142870952717</v>
      </c>
      <c r="Q396" s="101">
        <v>1088.6593113400202</v>
      </c>
      <c r="R396" s="101">
        <v>1117.0626455395222</v>
      </c>
      <c r="S396" s="101">
        <v>0</v>
      </c>
      <c r="T396" s="101">
        <v>0</v>
      </c>
      <c r="U396" s="101">
        <v>1176.2521907057262</v>
      </c>
      <c r="V396" s="101">
        <v>1244.7172083813073</v>
      </c>
      <c r="W396" s="101">
        <v>1125.6766465833653</v>
      </c>
      <c r="X396" s="101">
        <v>1051.3226058668079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1250.6006568864545</v>
      </c>
      <c r="F397" s="104">
        <v>1229.6913052591676</v>
      </c>
      <c r="G397" s="104">
        <v>1245.5323873012685</v>
      </c>
      <c r="H397" s="104">
        <v>1289.6181999467296</v>
      </c>
      <c r="I397" s="104">
        <v>1238.3604995278349</v>
      </c>
      <c r="J397" s="104">
        <v>1195.6852556628248</v>
      </c>
      <c r="K397" s="104">
        <v>1170.6315818025057</v>
      </c>
      <c r="L397" s="104">
        <v>1185.1238186132418</v>
      </c>
      <c r="M397" s="104">
        <v>1091.5918532647652</v>
      </c>
      <c r="N397" s="104">
        <v>1066.2116118192068</v>
      </c>
      <c r="O397" s="104">
        <v>1040.943589268627</v>
      </c>
      <c r="P397" s="104">
        <v>1075.1743291310613</v>
      </c>
      <c r="Q397" s="104">
        <v>1088.4461441192229</v>
      </c>
      <c r="R397" s="104">
        <v>1116.8557245288462</v>
      </c>
      <c r="S397" s="104">
        <v>0</v>
      </c>
      <c r="T397" s="104">
        <v>0</v>
      </c>
      <c r="U397" s="104">
        <v>1176.6491020677884</v>
      </c>
      <c r="V397" s="104">
        <v>1244.6921605515674</v>
      </c>
      <c r="W397" s="104">
        <v>1125.5365296211628</v>
      </c>
      <c r="X397" s="104">
        <v>1052.7814276736653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610.70430843757015</v>
      </c>
      <c r="F398" s="98">
        <v>604.80655071570845</v>
      </c>
      <c r="G398" s="98">
        <v>591.86692419502026</v>
      </c>
      <c r="H398" s="98">
        <v>640.71824350549855</v>
      </c>
      <c r="I398" s="98">
        <v>605.7331065397351</v>
      </c>
      <c r="J398" s="98">
        <v>573.92289403673044</v>
      </c>
      <c r="K398" s="98">
        <v>571.07750508380627</v>
      </c>
      <c r="L398" s="98">
        <v>565.17786186959574</v>
      </c>
      <c r="M398" s="98">
        <v>466.06365642482189</v>
      </c>
      <c r="N398" s="98">
        <v>443.01281540430676</v>
      </c>
      <c r="O398" s="98">
        <v>421.57353420542802</v>
      </c>
      <c r="P398" s="98">
        <v>465.05450571073919</v>
      </c>
      <c r="Q398" s="98">
        <v>441.38983881296718</v>
      </c>
      <c r="R398" s="98">
        <v>439.69213244288585</v>
      </c>
      <c r="S398" s="98">
        <v>0</v>
      </c>
      <c r="T398" s="98">
        <v>0</v>
      </c>
      <c r="U398" s="98">
        <v>489.44731171509284</v>
      </c>
      <c r="V398" s="98">
        <v>549.12187360714267</v>
      </c>
      <c r="W398" s="98">
        <v>442.97811336465492</v>
      </c>
      <c r="X398" s="98">
        <v>444.37606187978531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639.8963484488844</v>
      </c>
      <c r="F399" s="98">
        <v>624.88475454345905</v>
      </c>
      <c r="G399" s="98">
        <v>653.66546310624813</v>
      </c>
      <c r="H399" s="98">
        <v>648.8999564412311</v>
      </c>
      <c r="I399" s="98">
        <v>632.6273929880997</v>
      </c>
      <c r="J399" s="98">
        <v>621.76236162609428</v>
      </c>
      <c r="K399" s="98">
        <v>599.55407671869943</v>
      </c>
      <c r="L399" s="98">
        <v>619.94595674364621</v>
      </c>
      <c r="M399" s="98">
        <v>625.52819683994301</v>
      </c>
      <c r="N399" s="98">
        <v>623.19879641490002</v>
      </c>
      <c r="O399" s="98">
        <v>619.37005506319917</v>
      </c>
      <c r="P399" s="98">
        <v>610.11982342032218</v>
      </c>
      <c r="Q399" s="98">
        <v>647.05630530625581</v>
      </c>
      <c r="R399" s="98">
        <v>677.16359208596043</v>
      </c>
      <c r="S399" s="98">
        <v>0</v>
      </c>
      <c r="T399" s="98">
        <v>0</v>
      </c>
      <c r="U399" s="98">
        <v>687.20179035269564</v>
      </c>
      <c r="V399" s="98">
        <v>695.57028694442488</v>
      </c>
      <c r="W399" s="98">
        <v>682.55841625650794</v>
      </c>
      <c r="X399" s="98">
        <v>608.40536579388015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587.44789629122715</v>
      </c>
      <c r="D400" s="122">
        <v>582.80281540210899</v>
      </c>
      <c r="E400" s="122">
        <v>602.54138888108992</v>
      </c>
      <c r="F400" s="122">
        <v>597.08359120852026</v>
      </c>
      <c r="G400" s="122">
        <v>608.67188373923307</v>
      </c>
      <c r="H400" s="122">
        <v>651.78542786410549</v>
      </c>
      <c r="I400" s="122">
        <v>590.50834093196761</v>
      </c>
      <c r="J400" s="122">
        <v>618.47109734314574</v>
      </c>
      <c r="K400" s="122">
        <v>643.75531446594255</v>
      </c>
      <c r="L400" s="122">
        <v>683.33612649443251</v>
      </c>
      <c r="M400" s="122">
        <v>616.68746761041245</v>
      </c>
      <c r="N400" s="122">
        <v>660.21722488466037</v>
      </c>
      <c r="O400" s="122">
        <v>659.2600688851785</v>
      </c>
      <c r="P400" s="122">
        <v>577.45589625494006</v>
      </c>
      <c r="Q400" s="122">
        <v>616.92577182605362</v>
      </c>
      <c r="R400" s="122">
        <v>625.58177614357714</v>
      </c>
      <c r="S400" s="122">
        <v>627.35837709147268</v>
      </c>
      <c r="T400" s="122">
        <v>602.00896737574885</v>
      </c>
      <c r="U400" s="122">
        <v>584.81393915062404</v>
      </c>
      <c r="V400" s="122">
        <v>622.71438333162644</v>
      </c>
      <c r="W400" s="122">
        <v>733.69431883595075</v>
      </c>
      <c r="X400" s="122">
        <v>610.18756098780329</v>
      </c>
      <c r="Y400" s="122">
        <v>597.51215030527692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619.42186126016668</v>
      </c>
      <c r="D401" s="98">
        <v>580.57195822932817</v>
      </c>
      <c r="E401" s="98">
        <v>574.11230209136841</v>
      </c>
      <c r="F401" s="98">
        <v>676.03500697210347</v>
      </c>
      <c r="G401" s="98">
        <v>530.79686304007259</v>
      </c>
      <c r="H401" s="98">
        <v>642.72931337332022</v>
      </c>
      <c r="I401" s="98">
        <v>656.24671705859885</v>
      </c>
      <c r="J401" s="98">
        <v>518.12037134880279</v>
      </c>
      <c r="K401" s="98">
        <v>156.24581140977259</v>
      </c>
      <c r="L401" s="98">
        <v>532.14306900935117</v>
      </c>
      <c r="M401" s="98">
        <v>696.30247778890168</v>
      </c>
      <c r="N401" s="98">
        <v>722.48041815469674</v>
      </c>
      <c r="O401" s="98">
        <v>531.91538735478071</v>
      </c>
      <c r="P401" s="98">
        <v>788.10394431462475</v>
      </c>
      <c r="Q401" s="98">
        <v>653.538454396818</v>
      </c>
      <c r="R401" s="98">
        <v>509.31568658875909</v>
      </c>
      <c r="S401" s="98">
        <v>535.27381601899413</v>
      </c>
      <c r="T401" s="98">
        <v>663.1230442464223</v>
      </c>
      <c r="U401" s="98">
        <v>592.99024104483522</v>
      </c>
      <c r="V401" s="98">
        <v>726.63660246650977</v>
      </c>
      <c r="W401" s="98">
        <v>630.19650628978309</v>
      </c>
      <c r="X401" s="98">
        <v>538.70318311833228</v>
      </c>
      <c r="Y401" s="98">
        <v>605.68520190798745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584.915534431693</v>
      </c>
      <c r="D402" s="33">
        <v>582.87158818388139</v>
      </c>
      <c r="E402" s="33">
        <v>603.32763003508535</v>
      </c>
      <c r="F402" s="33">
        <v>594.38680377006062</v>
      </c>
      <c r="G402" s="33">
        <v>609.80577222269562</v>
      </c>
      <c r="H402" s="33">
        <v>652.1074995843436</v>
      </c>
      <c r="I402" s="33">
        <v>590.45902208022346</v>
      </c>
      <c r="J402" s="33">
        <v>620.10900639028318</v>
      </c>
      <c r="K402" s="33">
        <v>662.54603489287774</v>
      </c>
      <c r="L402" s="33">
        <v>687.8761294033859</v>
      </c>
      <c r="M402" s="33">
        <v>611.35127759020691</v>
      </c>
      <c r="N402" s="33">
        <v>655.33980800645611</v>
      </c>
      <c r="O402" s="33">
        <v>665.05556850727771</v>
      </c>
      <c r="P402" s="33">
        <v>567.27758441865478</v>
      </c>
      <c r="Q402" s="33">
        <v>616.45183887207997</v>
      </c>
      <c r="R402" s="33">
        <v>625.72137413354642</v>
      </c>
      <c r="S402" s="33">
        <v>629.73243582549958</v>
      </c>
      <c r="T402" s="33">
        <v>599.44243314790174</v>
      </c>
      <c r="U402" s="33">
        <v>584.45757713328373</v>
      </c>
      <c r="V402" s="33">
        <v>619.29992120335305</v>
      </c>
      <c r="W402" s="33">
        <v>733.85863140525066</v>
      </c>
      <c r="X402" s="33">
        <v>610.33048339033064</v>
      </c>
      <c r="Y402" s="33">
        <v>597.49884421828642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18.1162361183648</v>
      </c>
      <c r="D404" s="117">
        <f t="shared" si="218"/>
        <v>6.9123907665397013</v>
      </c>
      <c r="E404" s="117">
        <f t="shared" si="218"/>
        <v>6.1449031035036805</v>
      </c>
      <c r="F404" s="117">
        <f t="shared" si="218"/>
        <v>8.8716107456983089</v>
      </c>
      <c r="G404" s="117">
        <f t="shared" si="218"/>
        <v>3.0235438499446299</v>
      </c>
      <c r="H404" s="117">
        <f t="shared" si="218"/>
        <v>8.752182065601195</v>
      </c>
      <c r="I404" s="117">
        <f t="shared" si="218"/>
        <v>0.1948727786409685</v>
      </c>
      <c r="J404" s="117">
        <f t="shared" si="218"/>
        <v>3.2926535864855073</v>
      </c>
      <c r="K404" s="117">
        <f t="shared" si="218"/>
        <v>2.2923611276032685</v>
      </c>
      <c r="L404" s="117">
        <f t="shared" si="218"/>
        <v>6.1264002572211247</v>
      </c>
      <c r="M404" s="117">
        <f t="shared" si="218"/>
        <v>17.259541009205158</v>
      </c>
      <c r="N404" s="117">
        <f t="shared" si="218"/>
        <v>20.702113472105456</v>
      </c>
      <c r="O404" s="117">
        <f t="shared" si="218"/>
        <v>9.130560920157162</v>
      </c>
      <c r="P404" s="117">
        <f t="shared" si="218"/>
        <v>14.314374066943774</v>
      </c>
      <c r="Q404" s="117">
        <f t="shared" si="218"/>
        <v>3.2815486855141054</v>
      </c>
      <c r="R404" s="117">
        <f t="shared" ref="R404:V404" si="219">R405+R408+R410+R419</f>
        <v>0.23818694674126165</v>
      </c>
      <c r="S404" s="117">
        <f t="shared" si="219"/>
        <v>5.1911532843439288</v>
      </c>
      <c r="T404" s="117">
        <f t="shared" si="219"/>
        <v>10.195140386473096</v>
      </c>
      <c r="U404" s="117">
        <f t="shared" si="219"/>
        <v>9.3502415724229344</v>
      </c>
      <c r="V404" s="117">
        <f t="shared" si="219"/>
        <v>8.6636605834586753</v>
      </c>
      <c r="W404" s="117">
        <f t="shared" ref="W404:Y404" si="220">W405+W408+W410+W419</f>
        <v>0.37310135834018965</v>
      </c>
      <c r="X404" s="117">
        <f t="shared" si="220"/>
        <v>0.4012216713726382</v>
      </c>
      <c r="Y404" s="117">
        <f t="shared" si="220"/>
        <v>0.36744388661378963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18.1162361183648</v>
      </c>
      <c r="D419" s="122">
        <v>6.9123907665397013</v>
      </c>
      <c r="E419" s="122">
        <v>6.1449031035036805</v>
      </c>
      <c r="F419" s="122">
        <v>8.8716107456983089</v>
      </c>
      <c r="G419" s="122">
        <v>3.0235438499446299</v>
      </c>
      <c r="H419" s="122">
        <v>8.752182065601195</v>
      </c>
      <c r="I419" s="122">
        <v>0.1948727786409685</v>
      </c>
      <c r="J419" s="122">
        <v>3.2926535864855073</v>
      </c>
      <c r="K419" s="122">
        <v>2.2923611276032685</v>
      </c>
      <c r="L419" s="122">
        <v>6.1264002572211247</v>
      </c>
      <c r="M419" s="122">
        <v>17.259541009205158</v>
      </c>
      <c r="N419" s="122">
        <v>20.702113472105456</v>
      </c>
      <c r="O419" s="122">
        <v>9.130560920157162</v>
      </c>
      <c r="P419" s="122">
        <v>14.314374066943774</v>
      </c>
      <c r="Q419" s="122">
        <v>3.2815486855141054</v>
      </c>
      <c r="R419" s="122">
        <v>0.23818694674126165</v>
      </c>
      <c r="S419" s="122">
        <v>5.1911532843439288</v>
      </c>
      <c r="T419" s="122">
        <v>10.195140386473096</v>
      </c>
      <c r="U419" s="122">
        <v>9.3502415724229344</v>
      </c>
      <c r="V419" s="122">
        <v>8.6636605834586753</v>
      </c>
      <c r="W419" s="122">
        <v>0.37310135834018965</v>
      </c>
      <c r="X419" s="122">
        <v>0.4012216713726382</v>
      </c>
      <c r="Y419" s="122">
        <v>0.36744388661378963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246.85443829782312</v>
      </c>
      <c r="D420" s="98">
        <v>231.13709311497334</v>
      </c>
      <c r="E420" s="98">
        <v>228.33370962449436</v>
      </c>
      <c r="F420" s="98">
        <v>268.59776434881377</v>
      </c>
      <c r="G420" s="98">
        <v>210.67936127235544</v>
      </c>
      <c r="H420" s="98">
        <v>254.8488054255547</v>
      </c>
      <c r="I420" s="98">
        <v>259.94585168641191</v>
      </c>
      <c r="J420" s="98">
        <v>205.02557546586087</v>
      </c>
      <c r="K420" s="98">
        <v>61.765750585371315</v>
      </c>
      <c r="L420" s="98">
        <v>210.15031936968421</v>
      </c>
      <c r="M420" s="98">
        <v>274.76883657792666</v>
      </c>
      <c r="N420" s="98">
        <v>284.97718455982482</v>
      </c>
      <c r="O420" s="98">
        <v>209.75664122178475</v>
      </c>
      <c r="P420" s="98">
        <v>310.56143398197452</v>
      </c>
      <c r="Q420" s="98">
        <v>256.79061437908081</v>
      </c>
      <c r="R420" s="98">
        <v>198.61543354402022</v>
      </c>
      <c r="S420" s="98">
        <v>206.54466859436786</v>
      </c>
      <c r="T420" s="98">
        <v>252.96088515070457</v>
      </c>
      <c r="U420" s="98">
        <v>223.88039394531916</v>
      </c>
      <c r="V420" s="98">
        <v>272.34994552103427</v>
      </c>
      <c r="W420" s="98">
        <v>235.38357323378293</v>
      </c>
      <c r="X420" s="98">
        <v>201.07712033142786</v>
      </c>
      <c r="Y420" s="98">
        <v>226.0639877728583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186.66962380230154</v>
      </c>
      <c r="D423" s="118">
        <f t="shared" si="225"/>
        <v>178.56605066522604</v>
      </c>
      <c r="E423" s="118">
        <f t="shared" si="225"/>
        <v>178.25953525729696</v>
      </c>
      <c r="F423" s="118">
        <f t="shared" si="225"/>
        <v>169.65394833679156</v>
      </c>
      <c r="G423" s="118">
        <f t="shared" si="225"/>
        <v>165.85336993154141</v>
      </c>
      <c r="H423" s="118">
        <f t="shared" si="225"/>
        <v>158.09009288852323</v>
      </c>
      <c r="I423" s="118">
        <f t="shared" si="225"/>
        <v>154.73501448494301</v>
      </c>
      <c r="J423" s="118">
        <f t="shared" si="225"/>
        <v>153.7151130442349</v>
      </c>
      <c r="K423" s="118">
        <f t="shared" si="225"/>
        <v>148.79662111178575</v>
      </c>
      <c r="L423" s="118">
        <f t="shared" si="225"/>
        <v>163.69542501626572</v>
      </c>
      <c r="M423" s="118">
        <f t="shared" si="225"/>
        <v>144.281363925893</v>
      </c>
      <c r="N423" s="118">
        <f t="shared" si="225"/>
        <v>148.21491464977092</v>
      </c>
      <c r="O423" s="118">
        <f t="shared" si="225"/>
        <v>147.70534372037281</v>
      </c>
      <c r="P423" s="118">
        <f t="shared" si="225"/>
        <v>123.51402565249161</v>
      </c>
      <c r="Q423" s="118">
        <f t="shared" si="225"/>
        <v>122.22311654388834</v>
      </c>
      <c r="R423" s="118">
        <f t="shared" ref="R423:V423" si="226">R424+R427+R429+R438</f>
        <v>123.59704192372845</v>
      </c>
      <c r="S423" s="118">
        <f t="shared" si="226"/>
        <v>120.89023632767216</v>
      </c>
      <c r="T423" s="118">
        <f t="shared" si="226"/>
        <v>110.01011013608151</v>
      </c>
      <c r="U423" s="118">
        <f t="shared" si="226"/>
        <v>102.37504023535332</v>
      </c>
      <c r="V423" s="118">
        <f t="shared" si="226"/>
        <v>98.042833412017529</v>
      </c>
      <c r="W423" s="118">
        <f t="shared" ref="W423:Y423" si="227">W424+W427+W429+W438</f>
        <v>94.990000752080192</v>
      </c>
      <c r="X423" s="118">
        <f t="shared" si="227"/>
        <v>69.544997409012765</v>
      </c>
      <c r="Y423" s="118">
        <f t="shared" si="227"/>
        <v>46.967200703082732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156.143063673169</v>
      </c>
      <c r="D424" s="123">
        <f t="shared" si="228"/>
        <v>148.5816116407957</v>
      </c>
      <c r="E424" s="123">
        <f t="shared" si="228"/>
        <v>147.81442185733272</v>
      </c>
      <c r="F424" s="123">
        <f t="shared" si="228"/>
        <v>140.45157267980207</v>
      </c>
      <c r="G424" s="123">
        <f t="shared" si="228"/>
        <v>135.73977607483744</v>
      </c>
      <c r="H424" s="123">
        <f t="shared" si="228"/>
        <v>129.01828743832192</v>
      </c>
      <c r="I424" s="123">
        <f t="shared" si="228"/>
        <v>126.97588637100361</v>
      </c>
      <c r="J424" s="123">
        <f t="shared" si="228"/>
        <v>126.23043742346212</v>
      </c>
      <c r="K424" s="123">
        <f t="shared" si="228"/>
        <v>122.9124306727292</v>
      </c>
      <c r="L424" s="123">
        <f t="shared" si="228"/>
        <v>137.32183472323251</v>
      </c>
      <c r="M424" s="123">
        <f t="shared" si="228"/>
        <v>121.35568552842426</v>
      </c>
      <c r="N424" s="123">
        <f t="shared" si="228"/>
        <v>124.99367441559637</v>
      </c>
      <c r="O424" s="123">
        <f t="shared" si="228"/>
        <v>125.02584319915449</v>
      </c>
      <c r="P424" s="123">
        <f t="shared" si="228"/>
        <v>102.22284436443982</v>
      </c>
      <c r="Q424" s="123">
        <f t="shared" si="228"/>
        <v>100.95814486573532</v>
      </c>
      <c r="R424" s="123">
        <f t="shared" ref="R424:V424" si="229">SUM(R425:R426)</f>
        <v>101.91431468382673</v>
      </c>
      <c r="S424" s="123">
        <f t="shared" si="229"/>
        <v>98.572393240472806</v>
      </c>
      <c r="T424" s="123">
        <f t="shared" si="229"/>
        <v>88.698370033756376</v>
      </c>
      <c r="U424" s="123">
        <f t="shared" si="229"/>
        <v>81.897571068524769</v>
      </c>
      <c r="V424" s="123">
        <f t="shared" si="229"/>
        <v>76.891217567511518</v>
      </c>
      <c r="W424" s="123">
        <f t="shared" ref="W424:Y424" si="230">SUM(W425:W426)</f>
        <v>73.57313347513039</v>
      </c>
      <c r="X424" s="123">
        <f t="shared" si="230"/>
        <v>51.604915597944562</v>
      </c>
      <c r="Y424" s="123">
        <f t="shared" si="230"/>
        <v>30.990851810421315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155.65990944035067</v>
      </c>
      <c r="D425" s="99">
        <v>148.13637943977463</v>
      </c>
      <c r="E425" s="99">
        <v>147.37538409946723</v>
      </c>
      <c r="F425" s="99">
        <v>140.0428657022903</v>
      </c>
      <c r="G425" s="99">
        <v>135.35158453125879</v>
      </c>
      <c r="H425" s="99">
        <v>128.65123689730456</v>
      </c>
      <c r="I425" s="99">
        <v>126.6290735896501</v>
      </c>
      <c r="J425" s="99">
        <v>125.88921477219129</v>
      </c>
      <c r="K425" s="99">
        <v>122.58184179793844</v>
      </c>
      <c r="L425" s="99">
        <v>136.94535653422679</v>
      </c>
      <c r="M425" s="99">
        <v>121.04067135074767</v>
      </c>
      <c r="N425" s="99">
        <v>124.66509198700915</v>
      </c>
      <c r="O425" s="99">
        <v>124.69606583604983</v>
      </c>
      <c r="P425" s="99">
        <v>101.96321899521718</v>
      </c>
      <c r="Q425" s="99">
        <v>100.69733840112424</v>
      </c>
      <c r="R425" s="99">
        <v>101.64796063770217</v>
      </c>
      <c r="S425" s="99">
        <v>98.313037534370906</v>
      </c>
      <c r="T425" s="99">
        <v>88.466210233156517</v>
      </c>
      <c r="U425" s="99">
        <v>81.681358132290811</v>
      </c>
      <c r="V425" s="99">
        <v>76.686666826705618</v>
      </c>
      <c r="W425" s="99">
        <v>73.377965427071075</v>
      </c>
      <c r="X425" s="99">
        <v>51.469423847300476</v>
      </c>
      <c r="Y425" s="99">
        <v>30.910205928074372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0.48315423281833192</v>
      </c>
      <c r="D426" s="99">
        <v>0.44523220102106403</v>
      </c>
      <c r="E426" s="99">
        <v>0.43903775786548754</v>
      </c>
      <c r="F426" s="99">
        <v>0.4087069775117716</v>
      </c>
      <c r="G426" s="99">
        <v>0.38819154357865593</v>
      </c>
      <c r="H426" s="99">
        <v>0.36705054101735235</v>
      </c>
      <c r="I426" s="99">
        <v>0.34681278135350219</v>
      </c>
      <c r="J426" s="99">
        <v>0.34122265127081991</v>
      </c>
      <c r="K426" s="99">
        <v>0.3305888747907626</v>
      </c>
      <c r="L426" s="99">
        <v>0.37647818900571572</v>
      </c>
      <c r="M426" s="99">
        <v>0.31501417767659257</v>
      </c>
      <c r="N426" s="99">
        <v>0.32858242858722569</v>
      </c>
      <c r="O426" s="99">
        <v>0.32977736310466982</v>
      </c>
      <c r="P426" s="99">
        <v>0.25962536922265272</v>
      </c>
      <c r="Q426" s="99">
        <v>0.26080646461108226</v>
      </c>
      <c r="R426" s="99">
        <v>0.26635404612455732</v>
      </c>
      <c r="S426" s="99">
        <v>0.25935570610189534</v>
      </c>
      <c r="T426" s="99">
        <v>0.23215980059986435</v>
      </c>
      <c r="U426" s="99">
        <v>0.21621293623395987</v>
      </c>
      <c r="V426" s="99">
        <v>0.20455074080590219</v>
      </c>
      <c r="W426" s="99">
        <v>0.19516804805931601</v>
      </c>
      <c r="X426" s="99">
        <v>0.13549175064408242</v>
      </c>
      <c r="Y426" s="99">
        <v>8.0645882346941838E-2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1.6428958868086773E-2</v>
      </c>
      <c r="F427" s="123">
        <f t="shared" si="231"/>
        <v>3.4176261056839546E-2</v>
      </c>
      <c r="G427" s="123">
        <f t="shared" si="231"/>
        <v>4.2466568725817125E-2</v>
      </c>
      <c r="H427" s="123">
        <f t="shared" si="231"/>
        <v>4.8764713998539218E-2</v>
      </c>
      <c r="I427" s="123">
        <f t="shared" si="231"/>
        <v>4.4531353030676707E-2</v>
      </c>
      <c r="J427" s="123">
        <f t="shared" si="231"/>
        <v>3.9215596082493774E-2</v>
      </c>
      <c r="K427" s="123">
        <f t="shared" si="231"/>
        <v>4.9754506722971166E-2</v>
      </c>
      <c r="L427" s="123">
        <f t="shared" si="231"/>
        <v>6.3093244462311723E-2</v>
      </c>
      <c r="M427" s="123">
        <f t="shared" si="231"/>
        <v>5.8907259291576378E-2</v>
      </c>
      <c r="N427" s="123">
        <f t="shared" si="231"/>
        <v>6.5426030590396297E-2</v>
      </c>
      <c r="O427" s="123">
        <f t="shared" si="231"/>
        <v>9.3761858878025045E-2</v>
      </c>
      <c r="P427" s="123">
        <f t="shared" si="231"/>
        <v>7.7195383625804817E-2</v>
      </c>
      <c r="Q427" s="123">
        <f t="shared" si="231"/>
        <v>0.1954963413338211</v>
      </c>
      <c r="R427" s="123">
        <f t="shared" si="231"/>
        <v>0.23424395150697422</v>
      </c>
      <c r="S427" s="123">
        <f t="shared" si="231"/>
        <v>0.26818117082984211</v>
      </c>
      <c r="T427" s="123">
        <f t="shared" si="231"/>
        <v>0.28633281600057209</v>
      </c>
      <c r="U427" s="123">
        <f t="shared" si="231"/>
        <v>0.25654225253925428</v>
      </c>
      <c r="V427" s="123">
        <f t="shared" si="231"/>
        <v>0.23454489660640301</v>
      </c>
      <c r="W427" s="123">
        <f t="shared" si="231"/>
        <v>0.15034165686157747</v>
      </c>
      <c r="X427" s="123">
        <f t="shared" si="231"/>
        <v>0.10739351607716288</v>
      </c>
      <c r="Y427" s="123">
        <f t="shared" si="231"/>
        <v>6.2453860253866157E-2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1.6428958868086773E-2</v>
      </c>
      <c r="F428" s="99">
        <f>RES_hhdet_in_fecs!F129</f>
        <v>3.4176261056839546E-2</v>
      </c>
      <c r="G428" s="99">
        <f>RES_hhdet_in_fecs!G129</f>
        <v>4.2466568725817125E-2</v>
      </c>
      <c r="H428" s="99">
        <f>RES_hhdet_in_fecs!H129</f>
        <v>4.8764713998539218E-2</v>
      </c>
      <c r="I428" s="99">
        <f>RES_hhdet_in_fecs!I129</f>
        <v>4.4531353030676707E-2</v>
      </c>
      <c r="J428" s="99">
        <f>RES_hhdet_in_fecs!J129</f>
        <v>3.9215596082493774E-2</v>
      </c>
      <c r="K428" s="99">
        <f>RES_hhdet_in_fecs!K129</f>
        <v>4.9754506722971166E-2</v>
      </c>
      <c r="L428" s="99">
        <f>RES_hhdet_in_fecs!L129</f>
        <v>6.3093244462311723E-2</v>
      </c>
      <c r="M428" s="99">
        <f>RES_hhdet_in_fecs!M129</f>
        <v>5.8907259291576378E-2</v>
      </c>
      <c r="N428" s="99">
        <f>RES_hhdet_in_fecs!N129</f>
        <v>6.5426030590396297E-2</v>
      </c>
      <c r="O428" s="99">
        <f>RES_hhdet_in_fecs!O129</f>
        <v>9.3761858878025045E-2</v>
      </c>
      <c r="P428" s="99">
        <f>RES_hhdet_in_fecs!P129</f>
        <v>7.7195383625804817E-2</v>
      </c>
      <c r="Q428" s="99">
        <f>RES_hhdet_in_fecs!Q129</f>
        <v>0.1954963413338211</v>
      </c>
      <c r="R428" s="99">
        <f>RES_hhdet_in_fecs!R129</f>
        <v>0.23424395150697422</v>
      </c>
      <c r="S428" s="99">
        <f>RES_hhdet_in_fecs!S129</f>
        <v>0.26818117082984211</v>
      </c>
      <c r="T428" s="99">
        <f>RES_hhdet_in_fecs!T129</f>
        <v>0.28633281600057209</v>
      </c>
      <c r="U428" s="99">
        <f>RES_hhdet_in_fecs!U129</f>
        <v>0.25654225253925428</v>
      </c>
      <c r="V428" s="99">
        <f>RES_hhdet_in_fecs!V129</f>
        <v>0.23454489660640301</v>
      </c>
      <c r="W428" s="99">
        <f>RES_hhdet_in_fecs!W129</f>
        <v>0.15034165686157747</v>
      </c>
      <c r="X428" s="99">
        <f>RES_hhdet_in_fecs!X129</f>
        <v>0.10739351607716288</v>
      </c>
      <c r="Y428" s="99">
        <f>RES_hhdet_in_fecs!Y129</f>
        <v>6.2453860253866157E-2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20.275851441303388</v>
      </c>
      <c r="D429" s="123">
        <v>20.059450645706956</v>
      </c>
      <c r="E429" s="123">
        <v>20.240083608538981</v>
      </c>
      <c r="F429" s="123">
        <v>19.194682469288175</v>
      </c>
      <c r="G429" s="123">
        <v>20.176343632721526</v>
      </c>
      <c r="H429" s="123">
        <v>18.613035805889243</v>
      </c>
      <c r="I429" s="123">
        <v>18.592986057451014</v>
      </c>
      <c r="J429" s="123">
        <v>17.987015640724771</v>
      </c>
      <c r="K429" s="123">
        <v>16.302440818375068</v>
      </c>
      <c r="L429" s="123">
        <v>16.379822579294117</v>
      </c>
      <c r="M429" s="123">
        <v>14.094400603211602</v>
      </c>
      <c r="N429" s="123">
        <v>13.966640401029444</v>
      </c>
      <c r="O429" s="123">
        <v>13.713441875645126</v>
      </c>
      <c r="P429" s="123">
        <v>13.488183764812929</v>
      </c>
      <c r="Q429" s="123">
        <v>13.107194954269278</v>
      </c>
      <c r="R429" s="123">
        <v>13.617480368140543</v>
      </c>
      <c r="S429" s="123">
        <v>14.370498287248736</v>
      </c>
      <c r="T429" s="123">
        <v>13.812463187985225</v>
      </c>
      <c r="U429" s="123">
        <v>13.410021369121845</v>
      </c>
      <c r="V429" s="123">
        <v>13.839040934679064</v>
      </c>
      <c r="W429" s="123">
        <v>13.23598587975326</v>
      </c>
      <c r="X429" s="123">
        <v>11.260016615665771</v>
      </c>
      <c r="Y429" s="123">
        <v>9.5716175877556839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20.036983290481384</v>
      </c>
      <c r="D430" s="99">
        <v>19.884023352656882</v>
      </c>
      <c r="E430" s="99">
        <v>20.085770749158748</v>
      </c>
      <c r="F430" s="99">
        <v>18.999032848029259</v>
      </c>
      <c r="G430" s="99">
        <v>19.990484281640391</v>
      </c>
      <c r="H430" s="99">
        <v>18.254417772363599</v>
      </c>
      <c r="I430" s="99">
        <v>18.476234268077963</v>
      </c>
      <c r="J430" s="99">
        <v>17.925286748242886</v>
      </c>
      <c r="K430" s="99">
        <v>16.183496012381337</v>
      </c>
      <c r="L430" s="99">
        <v>16.295602882031133</v>
      </c>
      <c r="M430" s="99">
        <v>14.014163883326933</v>
      </c>
      <c r="N430" s="99">
        <v>13.893077043857462</v>
      </c>
      <c r="O430" s="99">
        <v>13.643886740891213</v>
      </c>
      <c r="P430" s="99">
        <v>12.89744086850145</v>
      </c>
      <c r="Q430" s="99">
        <v>12.947747550561111</v>
      </c>
      <c r="R430" s="99">
        <v>13.59224744214661</v>
      </c>
      <c r="S430" s="99">
        <v>14.372077603776939</v>
      </c>
      <c r="T430" s="99">
        <v>13.813852351277111</v>
      </c>
      <c r="U430" s="99">
        <v>13.387874037733813</v>
      </c>
      <c r="V430" s="99">
        <v>13.672502777242942</v>
      </c>
      <c r="W430" s="99">
        <v>13.210066315075723</v>
      </c>
      <c r="X430" s="99">
        <v>11.238376068826836</v>
      </c>
      <c r="Y430" s="99">
        <v>9.574361271281683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17.83098974093771</v>
      </c>
      <c r="F431" s="99">
        <v>16.897716836276111</v>
      </c>
      <c r="G431" s="99">
        <v>17.72770588483132</v>
      </c>
      <c r="H431" s="99">
        <v>16.289178544480983</v>
      </c>
      <c r="I431" s="99">
        <v>16.480090486379385</v>
      </c>
      <c r="J431" s="99">
        <v>15.976808728448173</v>
      </c>
      <c r="K431" s="99">
        <v>14.470316635294786</v>
      </c>
      <c r="L431" s="99">
        <v>14.556948384088457</v>
      </c>
      <c r="M431" s="99">
        <v>12.399009011259432</v>
      </c>
      <c r="N431" s="99">
        <v>12.292729918885643</v>
      </c>
      <c r="O431" s="99">
        <v>12.086142568331745</v>
      </c>
      <c r="P431" s="99">
        <v>0</v>
      </c>
      <c r="Q431" s="99">
        <v>11.562871323371633</v>
      </c>
      <c r="R431" s="99">
        <v>12.151881160018364</v>
      </c>
      <c r="S431" s="99">
        <v>12.918244952450092</v>
      </c>
      <c r="T431" s="99">
        <v>12.473236660749553</v>
      </c>
      <c r="U431" s="99">
        <v>12.119345846919337</v>
      </c>
      <c r="V431" s="99">
        <v>12.452928225856789</v>
      </c>
      <c r="W431" s="99">
        <v>11.985151396853821</v>
      </c>
      <c r="X431" s="99">
        <v>10.280303661255305</v>
      </c>
      <c r="Y431" s="99">
        <v>8.7392417677259555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9.8193161199110577</v>
      </c>
      <c r="F432" s="102">
        <v>9.3528371572368538</v>
      </c>
      <c r="G432" s="102">
        <v>9.511525706153888</v>
      </c>
      <c r="H432" s="102">
        <v>9.0740042073880822</v>
      </c>
      <c r="I432" s="102">
        <v>9.0481212692662698</v>
      </c>
      <c r="J432" s="102">
        <v>8.6179366746269022</v>
      </c>
      <c r="K432" s="102">
        <v>7.9044251154913541</v>
      </c>
      <c r="L432" s="102">
        <v>7.7841768898363703</v>
      </c>
      <c r="M432" s="102">
        <v>5.9893027699517507</v>
      </c>
      <c r="N432" s="102">
        <v>5.7806457813494987</v>
      </c>
      <c r="O432" s="102">
        <v>5.5333385439204852</v>
      </c>
      <c r="P432" s="102">
        <v>0</v>
      </c>
      <c r="Q432" s="102">
        <v>5.2490154520721815</v>
      </c>
      <c r="R432" s="102">
        <v>5.3534342259579013</v>
      </c>
      <c r="S432" s="102">
        <v>5.8468801925777019</v>
      </c>
      <c r="T432" s="102">
        <v>5.7531758131812794</v>
      </c>
      <c r="U432" s="102">
        <v>5.5649742978117542</v>
      </c>
      <c r="V432" s="102">
        <v>6.0225319013719387</v>
      </c>
      <c r="W432" s="102">
        <v>5.2045366676961295</v>
      </c>
      <c r="X432" s="102">
        <v>4.7443798862608269</v>
      </c>
      <c r="Y432" s="102">
        <v>3.5683031656031536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8.0116736210266506</v>
      </c>
      <c r="F433" s="105">
        <v>7.5448796790392549</v>
      </c>
      <c r="G433" s="105">
        <v>8.216180178677428</v>
      </c>
      <c r="H433" s="105">
        <v>7.2151743370929005</v>
      </c>
      <c r="I433" s="105">
        <v>7.4319692171131155</v>
      </c>
      <c r="J433" s="105">
        <v>7.3588720538212664</v>
      </c>
      <c r="K433" s="105">
        <v>6.5658915198034311</v>
      </c>
      <c r="L433" s="105">
        <v>6.7727714942520851</v>
      </c>
      <c r="M433" s="105">
        <v>6.4097062413076804</v>
      </c>
      <c r="N433" s="105">
        <v>6.5120841375361458</v>
      </c>
      <c r="O433" s="105">
        <v>6.5528040244112571</v>
      </c>
      <c r="P433" s="105">
        <v>0</v>
      </c>
      <c r="Q433" s="105">
        <v>6.3138558712994524</v>
      </c>
      <c r="R433" s="105">
        <v>6.7984469340604639</v>
      </c>
      <c r="S433" s="105">
        <v>7.071364759872389</v>
      </c>
      <c r="T433" s="105">
        <v>6.7200608475682735</v>
      </c>
      <c r="U433" s="105">
        <v>6.5543715491075849</v>
      </c>
      <c r="V433" s="105">
        <v>6.4303963244848523</v>
      </c>
      <c r="W433" s="105">
        <v>6.7806147291576906</v>
      </c>
      <c r="X433" s="105">
        <v>5.5359237749944787</v>
      </c>
      <c r="Y433" s="105">
        <v>5.1709386021228028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25.238852937073112</v>
      </c>
      <c r="D434" s="102">
        <v>24.976890616325534</v>
      </c>
      <c r="E434" s="102">
        <v>25.554730852852703</v>
      </c>
      <c r="F434" s="102">
        <v>24.719822968795963</v>
      </c>
      <c r="G434" s="102">
        <v>24.532934907009224</v>
      </c>
      <c r="H434" s="102">
        <v>24.774835339610153</v>
      </c>
      <c r="I434" s="102">
        <v>23.210092888695268</v>
      </c>
      <c r="J434" s="102">
        <v>22.063990255434643</v>
      </c>
      <c r="K434" s="102">
        <v>20.903518823793259</v>
      </c>
      <c r="L434" s="102">
        <v>20.634956428680741</v>
      </c>
      <c r="M434" s="102">
        <v>18.225453963683989</v>
      </c>
      <c r="N434" s="102">
        <v>17.204206612528111</v>
      </c>
      <c r="O434" s="102">
        <v>16.227229675022176</v>
      </c>
      <c r="P434" s="102">
        <v>16.195693526446757</v>
      </c>
      <c r="Q434" s="102">
        <v>15.853641900196349</v>
      </c>
      <c r="R434" s="102">
        <v>15.824173500102207</v>
      </c>
      <c r="S434" s="102">
        <v>0</v>
      </c>
      <c r="T434" s="102">
        <v>0</v>
      </c>
      <c r="U434" s="102">
        <v>15.413421008738389</v>
      </c>
      <c r="V434" s="102">
        <v>15.950890474945515</v>
      </c>
      <c r="W434" s="102">
        <v>14.065727846021648</v>
      </c>
      <c r="X434" s="102">
        <v>12.843150747407194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20.467150215704901</v>
      </c>
      <c r="F435" s="105">
        <v>19.848499317884478</v>
      </c>
      <c r="G435" s="105">
        <v>19.557848290852373</v>
      </c>
      <c r="H435" s="105">
        <v>19.977225477241198</v>
      </c>
      <c r="I435" s="105">
        <v>18.673091497155561</v>
      </c>
      <c r="J435" s="105">
        <v>17.70433186824793</v>
      </c>
      <c r="K435" s="105">
        <v>16.865176163741349</v>
      </c>
      <c r="L435" s="105">
        <v>16.597100868968269</v>
      </c>
      <c r="M435" s="105">
        <v>14.379225160836718</v>
      </c>
      <c r="N435" s="105">
        <v>13.589302279171882</v>
      </c>
      <c r="O435" s="105">
        <v>12.887803927213955</v>
      </c>
      <c r="P435" s="105">
        <v>13.187298492971323</v>
      </c>
      <c r="Q435" s="105">
        <v>12.933930708589338</v>
      </c>
      <c r="R435" s="105">
        <v>12.967974712501269</v>
      </c>
      <c r="S435" s="105">
        <v>0</v>
      </c>
      <c r="T435" s="105">
        <v>0</v>
      </c>
      <c r="U435" s="105">
        <v>13.054987664155659</v>
      </c>
      <c r="V435" s="105">
        <v>13.712849709712939</v>
      </c>
      <c r="W435" s="105">
        <v>12.011953067474623</v>
      </c>
      <c r="X435" s="105">
        <v>11.158817479703963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12.487793999731531</v>
      </c>
      <c r="F436" s="99">
        <v>12.164144895339387</v>
      </c>
      <c r="G436" s="99">
        <v>11.661197054839668</v>
      </c>
      <c r="H436" s="99">
        <v>12.30997198801218</v>
      </c>
      <c r="I436" s="99">
        <v>11.355731460756935</v>
      </c>
      <c r="J436" s="99">
        <v>10.596068935328434</v>
      </c>
      <c r="K436" s="99">
        <v>10.203833016610361</v>
      </c>
      <c r="L436" s="99">
        <v>9.8478515416518952</v>
      </c>
      <c r="M436" s="99">
        <v>7.7885420734080348</v>
      </c>
      <c r="N436" s="99">
        <v>7.1519551745619578</v>
      </c>
      <c r="O436" s="99">
        <v>6.5720177421066506</v>
      </c>
      <c r="P436" s="99">
        <v>7.00546918095647</v>
      </c>
      <c r="Q436" s="99">
        <v>6.427756020671743</v>
      </c>
      <c r="R436" s="99">
        <v>6.2286252415554193</v>
      </c>
      <c r="S436" s="99">
        <v>0</v>
      </c>
      <c r="T436" s="99">
        <v>0</v>
      </c>
      <c r="U436" s="99">
        <v>6.4136394700643784</v>
      </c>
      <c r="V436" s="99">
        <v>7.0369259815207572</v>
      </c>
      <c r="W436" s="99">
        <v>5.5351682059346352</v>
      </c>
      <c r="X436" s="99">
        <v>5.4285798853870304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7.9793562159733709</v>
      </c>
      <c r="F437" s="99">
        <v>7.684354422545093</v>
      </c>
      <c r="G437" s="99">
        <v>7.8966512360127039</v>
      </c>
      <c r="H437" s="99">
        <v>7.6672534892290178</v>
      </c>
      <c r="I437" s="99">
        <v>7.3173600363986262</v>
      </c>
      <c r="J437" s="99">
        <v>7.1082629329194971</v>
      </c>
      <c r="K437" s="99">
        <v>6.6613431471309905</v>
      </c>
      <c r="L437" s="99">
        <v>6.7492493273163738</v>
      </c>
      <c r="M437" s="99">
        <v>6.5906830874286859</v>
      </c>
      <c r="N437" s="99">
        <v>6.4373471046099251</v>
      </c>
      <c r="O437" s="99">
        <v>6.3157861851073029</v>
      </c>
      <c r="P437" s="99">
        <v>6.1818293120148509</v>
      </c>
      <c r="Q437" s="99">
        <v>6.5061746879175955</v>
      </c>
      <c r="R437" s="99">
        <v>6.7393494709458466</v>
      </c>
      <c r="S437" s="99">
        <v>0</v>
      </c>
      <c r="T437" s="99">
        <v>0</v>
      </c>
      <c r="U437" s="99">
        <v>6.6413481940912833</v>
      </c>
      <c r="V437" s="99">
        <v>6.675923728192183</v>
      </c>
      <c r="W437" s="99">
        <v>6.476784861539989</v>
      </c>
      <c r="X437" s="99">
        <v>5.7302375943169332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10.250708687829174</v>
      </c>
      <c r="D438" s="123">
        <v>9.9249883787233735</v>
      </c>
      <c r="E438" s="123">
        <v>10.188600832557183</v>
      </c>
      <c r="F438" s="123">
        <v>9.9735169266444554</v>
      </c>
      <c r="G438" s="123">
        <v>9.8947836552566262</v>
      </c>
      <c r="H438" s="123">
        <v>10.410004930313521</v>
      </c>
      <c r="I438" s="123">
        <v>9.121610703457705</v>
      </c>
      <c r="J438" s="123">
        <v>9.4584443839655261</v>
      </c>
      <c r="K438" s="123">
        <v>9.5319951139585282</v>
      </c>
      <c r="L438" s="123">
        <v>9.9306744692767595</v>
      </c>
      <c r="M438" s="123">
        <v>8.7723705349655745</v>
      </c>
      <c r="N438" s="123">
        <v>9.1891738025547127</v>
      </c>
      <c r="O438" s="123">
        <v>8.8722967866951681</v>
      </c>
      <c r="P438" s="123">
        <v>7.7258021396130472</v>
      </c>
      <c r="Q438" s="123">
        <v>7.9622803825499187</v>
      </c>
      <c r="R438" s="123">
        <v>7.8310029202542069</v>
      </c>
      <c r="S438" s="123">
        <v>7.6791636291207697</v>
      </c>
      <c r="T438" s="123">
        <v>7.2129440983393343</v>
      </c>
      <c r="U438" s="123">
        <v>6.8109055451674614</v>
      </c>
      <c r="V438" s="123">
        <v>7.0780300132205465</v>
      </c>
      <c r="W438" s="123">
        <v>8.0305397403349659</v>
      </c>
      <c r="X438" s="123">
        <v>6.5726716793252695</v>
      </c>
      <c r="Y438" s="123">
        <v>6.3422774446518604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13.723423001248319</v>
      </c>
      <c r="D439" s="99">
        <v>12.739487378211171</v>
      </c>
      <c r="E439" s="99">
        <v>12.534193471078801</v>
      </c>
      <c r="F439" s="99">
        <v>14.540454835166141</v>
      </c>
      <c r="G439" s="99">
        <v>11.204114825787332</v>
      </c>
      <c r="H439" s="99">
        <v>13.256009877923288</v>
      </c>
      <c r="I439" s="99">
        <v>13.236021448859431</v>
      </c>
      <c r="J439" s="99">
        <v>10.318468315106637</v>
      </c>
      <c r="K439" s="99">
        <v>3.0209901494083846</v>
      </c>
      <c r="L439" s="99">
        <v>10.071631659977776</v>
      </c>
      <c r="M439" s="99">
        <v>12.744392926408539</v>
      </c>
      <c r="N439" s="99">
        <v>12.958613971640041</v>
      </c>
      <c r="O439" s="99">
        <v>9.4158834593087946</v>
      </c>
      <c r="P439" s="99">
        <v>13.852161201999355</v>
      </c>
      <c r="Q439" s="99">
        <v>11.366609301337935</v>
      </c>
      <c r="R439" s="99">
        <v>8.7017281205377603</v>
      </c>
      <c r="S439" s="99">
        <v>8.9535391928577752</v>
      </c>
      <c r="T439" s="99">
        <v>10.857435585130213</v>
      </c>
      <c r="U439" s="99">
        <v>9.5248066903059261</v>
      </c>
      <c r="V439" s="99">
        <v>11.507097085422505</v>
      </c>
      <c r="W439" s="99">
        <v>9.8324995830707937</v>
      </c>
      <c r="X439" s="99">
        <v>8.3370113152992946</v>
      </c>
      <c r="Y439" s="99">
        <v>9.3078558704324514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9.9756671255799105</v>
      </c>
      <c r="D440" s="110">
        <v>9.8382231084711123</v>
      </c>
      <c r="E440" s="110">
        <v>10.123730600299803</v>
      </c>
      <c r="F440" s="110">
        <v>9.8175214873630843</v>
      </c>
      <c r="G440" s="110">
        <v>9.8757193195816662</v>
      </c>
      <c r="H440" s="110">
        <v>10.308789590090628</v>
      </c>
      <c r="I440" s="110">
        <v>9.1185239522246651</v>
      </c>
      <c r="J440" s="110">
        <v>9.4444072062210402</v>
      </c>
      <c r="K440" s="110">
        <v>9.7829573479668195</v>
      </c>
      <c r="L440" s="110">
        <v>9.9264418274712085</v>
      </c>
      <c r="M440" s="110">
        <v>8.5061460353676726</v>
      </c>
      <c r="N440" s="110">
        <v>8.8938929128910207</v>
      </c>
      <c r="O440" s="110">
        <v>8.8475579729665537</v>
      </c>
      <c r="P440" s="110">
        <v>7.4297823400830154</v>
      </c>
      <c r="Q440" s="110">
        <v>7.9182130390095891</v>
      </c>
      <c r="R440" s="110">
        <v>7.8299574607548772</v>
      </c>
      <c r="S440" s="110">
        <v>7.6463085836898745</v>
      </c>
      <c r="T440" s="110">
        <v>7.0598907819366259</v>
      </c>
      <c r="U440" s="110">
        <v>6.692620861033121</v>
      </c>
      <c r="V440" s="110">
        <v>6.9325088541507265</v>
      </c>
      <c r="W440" s="110">
        <v>8.0276789586019905</v>
      </c>
      <c r="X440" s="110">
        <v>6.5691441441187948</v>
      </c>
      <c r="Y440" s="110">
        <v>6.3374493527189317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136.25464145081975</v>
      </c>
      <c r="D442" s="118">
        <f t="shared" si="232"/>
        <v>130.7472307925311</v>
      </c>
      <c r="E442" s="118">
        <f t="shared" si="232"/>
        <v>130.83710062293437</v>
      </c>
      <c r="F442" s="118">
        <f t="shared" si="232"/>
        <v>124.7309980827699</v>
      </c>
      <c r="G442" s="118">
        <f t="shared" si="232"/>
        <v>122.28497156290864</v>
      </c>
      <c r="H442" s="118">
        <f t="shared" si="232"/>
        <v>116.67071963894016</v>
      </c>
      <c r="I442" s="118">
        <f t="shared" si="232"/>
        <v>114.62390997394624</v>
      </c>
      <c r="J442" s="118">
        <f t="shared" si="232"/>
        <v>114.09132373048737</v>
      </c>
      <c r="K442" s="118">
        <f t="shared" si="232"/>
        <v>110.63454685547423</v>
      </c>
      <c r="L442" s="118">
        <f t="shared" si="232"/>
        <v>121.9268244464366</v>
      </c>
      <c r="M442" s="118">
        <f t="shared" si="232"/>
        <v>107.70648736657272</v>
      </c>
      <c r="N442" s="118">
        <f t="shared" si="232"/>
        <v>111.08894517612575</v>
      </c>
      <c r="O442" s="118">
        <f t="shared" si="232"/>
        <v>111.4947110022466</v>
      </c>
      <c r="P442" s="118">
        <f t="shared" si="232"/>
        <v>93.585542369947021</v>
      </c>
      <c r="Q442" s="118">
        <f t="shared" si="232"/>
        <v>93.94975987571587</v>
      </c>
      <c r="R442" s="118">
        <f t="shared" ref="R442:V442" si="233">R443+R446+R448+R457</f>
        <v>95.765487721099348</v>
      </c>
      <c r="S442" s="118">
        <f t="shared" si="233"/>
        <v>94.343943630216287</v>
      </c>
      <c r="T442" s="118">
        <f t="shared" si="233"/>
        <v>86.451213798604613</v>
      </c>
      <c r="U442" s="118">
        <f t="shared" si="233"/>
        <v>80.863390358742279</v>
      </c>
      <c r="V442" s="118">
        <f t="shared" si="233"/>
        <v>77.804823517866893</v>
      </c>
      <c r="W442" s="118">
        <f t="shared" ref="W442:Y442" si="234">W443+W446+W448+W457</f>
        <v>75.708062998105035</v>
      </c>
      <c r="X442" s="118">
        <f t="shared" si="234"/>
        <v>55.934612549189957</v>
      </c>
      <c r="Y442" s="118">
        <f t="shared" si="234"/>
        <v>38.288122326935436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113.31749679283463</v>
      </c>
      <c r="D443" s="123">
        <f t="shared" si="235"/>
        <v>108.01284095806281</v>
      </c>
      <c r="E443" s="123">
        <f t="shared" si="235"/>
        <v>107.64502058952317</v>
      </c>
      <c r="F443" s="123">
        <f t="shared" si="235"/>
        <v>102.46287259807785</v>
      </c>
      <c r="G443" s="123">
        <f t="shared" si="235"/>
        <v>99.203912642909103</v>
      </c>
      <c r="H443" s="123">
        <f t="shared" si="235"/>
        <v>94.466017962264516</v>
      </c>
      <c r="I443" s="123">
        <f t="shared" si="235"/>
        <v>93.143306586336607</v>
      </c>
      <c r="J443" s="123">
        <f t="shared" si="235"/>
        <v>92.778853529459653</v>
      </c>
      <c r="K443" s="123">
        <f t="shared" si="235"/>
        <v>90.528565081710127</v>
      </c>
      <c r="L443" s="123">
        <f t="shared" si="235"/>
        <v>101.36682517316932</v>
      </c>
      <c r="M443" s="123">
        <f t="shared" si="235"/>
        <v>89.849891658967337</v>
      </c>
      <c r="N443" s="123">
        <f t="shared" si="235"/>
        <v>92.925494022730319</v>
      </c>
      <c r="O443" s="123">
        <f t="shared" si="235"/>
        <v>93.448774351353379</v>
      </c>
      <c r="P443" s="123">
        <f t="shared" si="235"/>
        <v>76.878158339359075</v>
      </c>
      <c r="Q443" s="123">
        <f t="shared" si="235"/>
        <v>76.37134767242901</v>
      </c>
      <c r="R443" s="123">
        <f t="shared" ref="R443:V443" si="236">SUM(R444:R445)</f>
        <v>77.438249265156728</v>
      </c>
      <c r="S443" s="123">
        <f t="shared" si="236"/>
        <v>75.221936462617776</v>
      </c>
      <c r="T443" s="123">
        <f t="shared" si="236"/>
        <v>67.966875142676443</v>
      </c>
      <c r="U443" s="123">
        <f t="shared" si="236"/>
        <v>63.003734461886474</v>
      </c>
      <c r="V443" s="123">
        <f t="shared" si="236"/>
        <v>59.37316644526922</v>
      </c>
      <c r="W443" s="123">
        <f t="shared" ref="W443:Y443" si="237">SUM(W444:W445)</f>
        <v>57.005231597101016</v>
      </c>
      <c r="X443" s="123">
        <f t="shared" si="237"/>
        <v>40.195813071648175</v>
      </c>
      <c r="Y443" s="123">
        <f t="shared" si="237"/>
        <v>24.261465623041971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112.8343425600163</v>
      </c>
      <c r="D444" s="99">
        <v>107.56760875704174</v>
      </c>
      <c r="E444" s="99">
        <v>107.20598283165768</v>
      </c>
      <c r="F444" s="99">
        <v>102.05416562056608</v>
      </c>
      <c r="G444" s="99">
        <v>98.815721099330446</v>
      </c>
      <c r="H444" s="99">
        <v>94.098967421247167</v>
      </c>
      <c r="I444" s="99">
        <v>92.796493804983101</v>
      </c>
      <c r="J444" s="99">
        <v>92.437630878188827</v>
      </c>
      <c r="K444" s="99">
        <v>90.197976206919364</v>
      </c>
      <c r="L444" s="99">
        <v>100.99034698416361</v>
      </c>
      <c r="M444" s="99">
        <v>89.534877481290749</v>
      </c>
      <c r="N444" s="99">
        <v>92.596911594143094</v>
      </c>
      <c r="O444" s="99">
        <v>93.118996988248711</v>
      </c>
      <c r="P444" s="99">
        <v>76.618532970136428</v>
      </c>
      <c r="Q444" s="99">
        <v>76.110541207817931</v>
      </c>
      <c r="R444" s="99">
        <v>77.171895219032166</v>
      </c>
      <c r="S444" s="99">
        <v>74.962580756515877</v>
      </c>
      <c r="T444" s="99">
        <v>67.734715342076584</v>
      </c>
      <c r="U444" s="99">
        <v>62.787521525652515</v>
      </c>
      <c r="V444" s="99">
        <v>59.168615704463321</v>
      </c>
      <c r="W444" s="99">
        <v>56.810063549041701</v>
      </c>
      <c r="X444" s="99">
        <v>40.060321321004089</v>
      </c>
      <c r="Y444" s="99">
        <v>24.180819740695028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0.48315423281833192</v>
      </c>
      <c r="D445" s="99">
        <v>0.44523220102106403</v>
      </c>
      <c r="E445" s="99">
        <v>0.43903775786548754</v>
      </c>
      <c r="F445" s="99">
        <v>0.4087069775117716</v>
      </c>
      <c r="G445" s="99">
        <v>0.38819154357865593</v>
      </c>
      <c r="H445" s="99">
        <v>0.36705054101735235</v>
      </c>
      <c r="I445" s="99">
        <v>0.34681278135350219</v>
      </c>
      <c r="J445" s="99">
        <v>0.34122265127081991</v>
      </c>
      <c r="K445" s="99">
        <v>0.3305888747907626</v>
      </c>
      <c r="L445" s="99">
        <v>0.37647818900571572</v>
      </c>
      <c r="M445" s="99">
        <v>0.31501417767659257</v>
      </c>
      <c r="N445" s="99">
        <v>0.32858242858722569</v>
      </c>
      <c r="O445" s="99">
        <v>0.32977736310466982</v>
      </c>
      <c r="P445" s="99">
        <v>0.25962536922265272</v>
      </c>
      <c r="Q445" s="99">
        <v>0.26080646461108226</v>
      </c>
      <c r="R445" s="99">
        <v>0.26635404612455732</v>
      </c>
      <c r="S445" s="99">
        <v>0.25935570610189534</v>
      </c>
      <c r="T445" s="99">
        <v>0.23215980059986435</v>
      </c>
      <c r="U445" s="99">
        <v>0.21621293623395987</v>
      </c>
      <c r="V445" s="99">
        <v>0.20455074080590219</v>
      </c>
      <c r="W445" s="99">
        <v>0.19516804805931601</v>
      </c>
      <c r="X445" s="99">
        <v>0.13549175064408242</v>
      </c>
      <c r="Y445" s="99">
        <v>8.0645882346941838E-2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3.9438219444115477E-2</v>
      </c>
      <c r="F446" s="123">
        <f t="shared" si="238"/>
        <v>8.5216785892139796E-2</v>
      </c>
      <c r="G446" s="123">
        <f t="shared" si="238"/>
        <v>0.10988850078388383</v>
      </c>
      <c r="H446" s="123">
        <f t="shared" si="238"/>
        <v>0.13083762713265296</v>
      </c>
      <c r="I446" s="123">
        <f t="shared" si="238"/>
        <v>0.12378547267565773</v>
      </c>
      <c r="J446" s="123">
        <f t="shared" si="238"/>
        <v>0.11287223874434403</v>
      </c>
      <c r="K446" s="123">
        <f t="shared" si="238"/>
        <v>0.14821733783017382</v>
      </c>
      <c r="L446" s="123">
        <f t="shared" si="238"/>
        <v>0.19445109911119141</v>
      </c>
      <c r="M446" s="123">
        <f t="shared" si="238"/>
        <v>0.18850226712673246</v>
      </c>
      <c r="N446" s="123">
        <f t="shared" si="238"/>
        <v>0.2183149647744021</v>
      </c>
      <c r="O446" s="123">
        <f t="shared" si="238"/>
        <v>0.32743819438491895</v>
      </c>
      <c r="P446" s="123">
        <f t="shared" si="238"/>
        <v>0.28184748400650644</v>
      </c>
      <c r="Q446" s="123">
        <f t="shared" si="238"/>
        <v>0.73761066719367097</v>
      </c>
      <c r="R446" s="123">
        <f t="shared" si="238"/>
        <v>0.88999424301225094</v>
      </c>
      <c r="S446" s="123">
        <f t="shared" si="238"/>
        <v>1.0197236411020638</v>
      </c>
      <c r="T446" s="123">
        <f t="shared" si="238"/>
        <v>1.0896767539747354</v>
      </c>
      <c r="U446" s="123">
        <f t="shared" si="238"/>
        <v>0.97723456689925192</v>
      </c>
      <c r="V446" s="123">
        <f t="shared" si="238"/>
        <v>0.89586984381687407</v>
      </c>
      <c r="W446" s="123">
        <f t="shared" si="238"/>
        <v>0.57935621791168557</v>
      </c>
      <c r="X446" s="123">
        <f t="shared" si="238"/>
        <v>0.41834927703379804</v>
      </c>
      <c r="Y446" s="123">
        <f t="shared" si="238"/>
        <v>0.24623613530762467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3.9438219444115477E-2</v>
      </c>
      <c r="F447" s="99">
        <f>RES_hhdet_in_tess!F129</f>
        <v>8.5216785892139796E-2</v>
      </c>
      <c r="G447" s="99">
        <f>RES_hhdet_in_tess!G129</f>
        <v>0.10988850078388383</v>
      </c>
      <c r="H447" s="99">
        <f>RES_hhdet_in_tess!H129</f>
        <v>0.13083762713265296</v>
      </c>
      <c r="I447" s="99">
        <f>RES_hhdet_in_tess!I129</f>
        <v>0.12378547267565773</v>
      </c>
      <c r="J447" s="99">
        <f>RES_hhdet_in_tess!J129</f>
        <v>0.11287223874434403</v>
      </c>
      <c r="K447" s="99">
        <f>RES_hhdet_in_tess!K129</f>
        <v>0.14821733783017382</v>
      </c>
      <c r="L447" s="99">
        <f>RES_hhdet_in_tess!L129</f>
        <v>0.19445109911119141</v>
      </c>
      <c r="M447" s="99">
        <f>RES_hhdet_in_tess!M129</f>
        <v>0.18850226712673246</v>
      </c>
      <c r="N447" s="99">
        <f>RES_hhdet_in_tess!N129</f>
        <v>0.2183149647744021</v>
      </c>
      <c r="O447" s="99">
        <f>RES_hhdet_in_tess!O129</f>
        <v>0.32743819438491895</v>
      </c>
      <c r="P447" s="99">
        <f>RES_hhdet_in_tess!P129</f>
        <v>0.28184748400650644</v>
      </c>
      <c r="Q447" s="99">
        <f>RES_hhdet_in_tess!Q129</f>
        <v>0.73761066719367097</v>
      </c>
      <c r="R447" s="99">
        <f>RES_hhdet_in_tess!R129</f>
        <v>0.88999424301225094</v>
      </c>
      <c r="S447" s="99">
        <f>RES_hhdet_in_tess!S129</f>
        <v>1.0197236411020638</v>
      </c>
      <c r="T447" s="99">
        <f>RES_hhdet_in_tess!T129</f>
        <v>1.0896767539747354</v>
      </c>
      <c r="U447" s="99">
        <f>RES_hhdet_in_tess!U129</f>
        <v>0.97723456689925192</v>
      </c>
      <c r="V447" s="99">
        <f>RES_hhdet_in_tess!V129</f>
        <v>0.89586984381687407</v>
      </c>
      <c r="W447" s="99">
        <f>RES_hhdet_in_tess!W129</f>
        <v>0.57935621791168557</v>
      </c>
      <c r="X447" s="99">
        <f>RES_hhdet_in_tess!X129</f>
        <v>0.41834927703379804</v>
      </c>
      <c r="Y447" s="99">
        <f>RES_hhdet_in_tess!Y129</f>
        <v>0.24623613530762467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15.518531544820746</v>
      </c>
      <c r="D448" s="123">
        <v>15.437533311440921</v>
      </c>
      <c r="E448" s="123">
        <v>15.639093114394189</v>
      </c>
      <c r="F448" s="123">
        <v>14.84043170384675</v>
      </c>
      <c r="G448" s="123">
        <v>15.618067258135305</v>
      </c>
      <c r="H448" s="123">
        <v>14.372516489855975</v>
      </c>
      <c r="I448" s="123">
        <v>14.526632907158136</v>
      </c>
      <c r="J448" s="123">
        <v>14.128962221598128</v>
      </c>
      <c r="K448" s="123">
        <v>12.805323615389149</v>
      </c>
      <c r="L448" s="123">
        <v>12.926180529436325</v>
      </c>
      <c r="M448" s="123">
        <v>11.170557944010605</v>
      </c>
      <c r="N448" s="123">
        <v>11.125406327982184</v>
      </c>
      <c r="O448" s="123">
        <v>10.995949309321903</v>
      </c>
      <c r="P448" s="123">
        <v>10.574663244591811</v>
      </c>
      <c r="Q448" s="123">
        <v>10.637590458381927</v>
      </c>
      <c r="R448" s="123">
        <v>11.211253534519246</v>
      </c>
      <c r="S448" s="123">
        <v>11.92456223428634</v>
      </c>
      <c r="T448" s="123">
        <v>11.525059150234203</v>
      </c>
      <c r="U448" s="123">
        <v>11.230583611862105</v>
      </c>
      <c r="V448" s="123">
        <v>11.559117716584801</v>
      </c>
      <c r="W448" s="123">
        <v>11.161462637269789</v>
      </c>
      <c r="X448" s="123">
        <v>9.5734270837831374</v>
      </c>
      <c r="Y448" s="123">
        <v>8.1918998356469288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15.528336491229226</v>
      </c>
      <c r="D449" s="99">
        <v>15.446294271570515</v>
      </c>
      <c r="E449" s="99">
        <v>15.640880512874697</v>
      </c>
      <c r="F449" s="99">
        <v>14.830577464672302</v>
      </c>
      <c r="G449" s="99">
        <v>15.643233684763155</v>
      </c>
      <c r="H449" s="99">
        <v>14.320817878520197</v>
      </c>
      <c r="I449" s="99">
        <v>14.532322117605396</v>
      </c>
      <c r="J449" s="99">
        <v>14.136955767835333</v>
      </c>
      <c r="K449" s="99">
        <v>12.799553480707885</v>
      </c>
      <c r="L449" s="99">
        <v>12.926899716786412</v>
      </c>
      <c r="M449" s="99">
        <v>11.163150404931855</v>
      </c>
      <c r="N449" s="99">
        <v>11.128473868367768</v>
      </c>
      <c r="O449" s="99">
        <v>11.008317858173941</v>
      </c>
      <c r="P449" s="99">
        <v>10.493602879840756</v>
      </c>
      <c r="Q449" s="99">
        <v>10.617448506237347</v>
      </c>
      <c r="R449" s="99">
        <v>11.212650829298527</v>
      </c>
      <c r="S449" s="99">
        <v>11.924564430990209</v>
      </c>
      <c r="T449" s="99">
        <v>11.525064392700232</v>
      </c>
      <c r="U449" s="99">
        <v>11.228725070697639</v>
      </c>
      <c r="V449" s="99">
        <v>11.524634075839966</v>
      </c>
      <c r="W449" s="99">
        <v>11.185739596233242</v>
      </c>
      <c r="X449" s="99">
        <v>9.5668459337078957</v>
      </c>
      <c r="Y449" s="99">
        <v>8.1917941328323245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15.658019487844124</v>
      </c>
      <c r="F450" s="99">
        <v>14.845671097443201</v>
      </c>
      <c r="G450" s="99">
        <v>15.659272463172478</v>
      </c>
      <c r="H450" s="99">
        <v>14.333843543824058</v>
      </c>
      <c r="I450" s="99">
        <v>14.548690673244156</v>
      </c>
      <c r="J450" s="99">
        <v>14.15549356901956</v>
      </c>
      <c r="K450" s="99">
        <v>12.817514279346783</v>
      </c>
      <c r="L450" s="99">
        <v>12.94776696763827</v>
      </c>
      <c r="M450" s="99">
        <v>11.180557231654031</v>
      </c>
      <c r="N450" s="99">
        <v>11.142430987047094</v>
      </c>
      <c r="O450" s="99">
        <v>11.017275964492995</v>
      </c>
      <c r="P450" s="99">
        <v>0</v>
      </c>
      <c r="Q450" s="99">
        <v>10.618168343657265</v>
      </c>
      <c r="R450" s="99">
        <v>11.21465470019881</v>
      </c>
      <c r="S450" s="99">
        <v>11.922542265228376</v>
      </c>
      <c r="T450" s="99">
        <v>11.520005137063285</v>
      </c>
      <c r="U450" s="99">
        <v>11.22184647750213</v>
      </c>
      <c r="V450" s="99">
        <v>11.50682435702538</v>
      </c>
      <c r="W450" s="99">
        <v>11.187601832428919</v>
      </c>
      <c r="X450" s="99">
        <v>9.5746524262575257</v>
      </c>
      <c r="Y450" s="99">
        <v>8.223967844275256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7.6463458668174704</v>
      </c>
      <c r="F451" s="102">
        <v>7.3007914184039473</v>
      </c>
      <c r="G451" s="102">
        <v>7.4430922844950498</v>
      </c>
      <c r="H451" s="102">
        <v>7.1186692067311599</v>
      </c>
      <c r="I451" s="102">
        <v>7.1167214561310397</v>
      </c>
      <c r="J451" s="102">
        <v>6.7966215151982921</v>
      </c>
      <c r="K451" s="102">
        <v>6.2516227595433502</v>
      </c>
      <c r="L451" s="102">
        <v>6.1749954733861827</v>
      </c>
      <c r="M451" s="102">
        <v>4.770850990346351</v>
      </c>
      <c r="N451" s="102">
        <v>4.6303468495109481</v>
      </c>
      <c r="O451" s="102">
        <v>4.4644719400817374</v>
      </c>
      <c r="P451" s="102">
        <v>0</v>
      </c>
      <c r="Q451" s="102">
        <v>4.3043124723578146</v>
      </c>
      <c r="R451" s="102">
        <v>4.4162077661383483</v>
      </c>
      <c r="S451" s="102">
        <v>4.8511775053559854</v>
      </c>
      <c r="T451" s="102">
        <v>4.7999442894950084</v>
      </c>
      <c r="U451" s="102">
        <v>4.6674749283945465</v>
      </c>
      <c r="V451" s="102">
        <v>5.0764280325405293</v>
      </c>
      <c r="W451" s="102">
        <v>4.4069871032712307</v>
      </c>
      <c r="X451" s="102">
        <v>4.0387286512630478</v>
      </c>
      <c r="Y451" s="102">
        <v>3.0530292421524536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8.0116736210266506</v>
      </c>
      <c r="F452" s="105">
        <v>7.5448796790392549</v>
      </c>
      <c r="G452" s="105">
        <v>8.216180178677428</v>
      </c>
      <c r="H452" s="105">
        <v>7.2151743370929005</v>
      </c>
      <c r="I452" s="105">
        <v>7.4319692171131155</v>
      </c>
      <c r="J452" s="105">
        <v>7.3588720538212664</v>
      </c>
      <c r="K452" s="105">
        <v>6.5658915198034311</v>
      </c>
      <c r="L452" s="105">
        <v>6.7727714942520851</v>
      </c>
      <c r="M452" s="105">
        <v>6.4097062413076804</v>
      </c>
      <c r="N452" s="105">
        <v>6.5120841375361458</v>
      </c>
      <c r="O452" s="105">
        <v>6.5528040244112571</v>
      </c>
      <c r="P452" s="105">
        <v>0</v>
      </c>
      <c r="Q452" s="105">
        <v>6.3138558712994524</v>
      </c>
      <c r="R452" s="105">
        <v>6.7984469340604639</v>
      </c>
      <c r="S452" s="105">
        <v>7.071364759872389</v>
      </c>
      <c r="T452" s="105">
        <v>6.7200608475682735</v>
      </c>
      <c r="U452" s="105">
        <v>6.5543715491075849</v>
      </c>
      <c r="V452" s="105">
        <v>6.4303963244848523</v>
      </c>
      <c r="W452" s="105">
        <v>6.7806147291576906</v>
      </c>
      <c r="X452" s="105">
        <v>5.5359237749944787</v>
      </c>
      <c r="Y452" s="105">
        <v>5.1709386021228028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15.314812616517573</v>
      </c>
      <c r="D453" s="102">
        <v>15.191952964316958</v>
      </c>
      <c r="E453" s="102">
        <v>15.583851125518409</v>
      </c>
      <c r="F453" s="102">
        <v>15.114288794255627</v>
      </c>
      <c r="G453" s="102">
        <v>15.042425211160637</v>
      </c>
      <c r="H453" s="102">
        <v>15.236418008102921</v>
      </c>
      <c r="I453" s="102">
        <v>14.320213951857367</v>
      </c>
      <c r="J453" s="102">
        <v>13.662553848544503</v>
      </c>
      <c r="K453" s="102">
        <v>12.998240141975375</v>
      </c>
      <c r="L453" s="102">
        <v>12.892847490452947</v>
      </c>
      <c r="M453" s="102">
        <v>11.490818380180558</v>
      </c>
      <c r="N453" s="102">
        <v>11.007950716467397</v>
      </c>
      <c r="O453" s="102">
        <v>10.614418553679657</v>
      </c>
      <c r="P453" s="102">
        <v>10.893515436033489</v>
      </c>
      <c r="Q453" s="102">
        <v>10.946508977845147</v>
      </c>
      <c r="R453" s="102">
        <v>11.117366079944967</v>
      </c>
      <c r="S453" s="102">
        <v>0</v>
      </c>
      <c r="T453" s="102">
        <v>0</v>
      </c>
      <c r="U453" s="102">
        <v>11.367695009249109</v>
      </c>
      <c r="V453" s="102">
        <v>11.946509651562836</v>
      </c>
      <c r="W453" s="102">
        <v>10.681525990942209</v>
      </c>
      <c r="X453" s="102">
        <v>9.9018329860262781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15.594694592986015</v>
      </c>
      <c r="F454" s="105">
        <v>15.121802462339243</v>
      </c>
      <c r="G454" s="105">
        <v>15.046740910767268</v>
      </c>
      <c r="H454" s="105">
        <v>15.237833729474628</v>
      </c>
      <c r="I454" s="105">
        <v>14.323644107630468</v>
      </c>
      <c r="J454" s="105">
        <v>13.669603866078941</v>
      </c>
      <c r="K454" s="105">
        <v>13.006297460160399</v>
      </c>
      <c r="L454" s="105">
        <v>12.90224744359382</v>
      </c>
      <c r="M454" s="105">
        <v>11.501217694152761</v>
      </c>
      <c r="N454" s="105">
        <v>11.013458741785453</v>
      </c>
      <c r="O454" s="105">
        <v>10.614618977515743</v>
      </c>
      <c r="P454" s="105">
        <v>10.8938341752082</v>
      </c>
      <c r="Q454" s="105">
        <v>10.944365573685616</v>
      </c>
      <c r="R454" s="105">
        <v>11.115306735614993</v>
      </c>
      <c r="S454" s="105">
        <v>0</v>
      </c>
      <c r="T454" s="105">
        <v>0</v>
      </c>
      <c r="U454" s="105">
        <v>11.371530893547799</v>
      </c>
      <c r="V454" s="105">
        <v>11.946269248250564</v>
      </c>
      <c r="W454" s="105">
        <v>10.680196423541055</v>
      </c>
      <c r="X454" s="105">
        <v>9.9155728312529163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7.6153383770126437</v>
      </c>
      <c r="F455" s="99">
        <v>7.4374480397941483</v>
      </c>
      <c r="G455" s="99">
        <v>7.1500896747545628</v>
      </c>
      <c r="H455" s="99">
        <v>7.5705802402456097</v>
      </c>
      <c r="I455" s="99">
        <v>7.0062840712318408</v>
      </c>
      <c r="J455" s="99">
        <v>6.5613409331594408</v>
      </c>
      <c r="K455" s="99">
        <v>6.3449543130294082</v>
      </c>
      <c r="L455" s="99">
        <v>6.1529981162774483</v>
      </c>
      <c r="M455" s="99">
        <v>4.910534606724072</v>
      </c>
      <c r="N455" s="99">
        <v>4.5761116371755257</v>
      </c>
      <c r="O455" s="99">
        <v>4.2988327924084428</v>
      </c>
      <c r="P455" s="99">
        <v>4.7120048631933491</v>
      </c>
      <c r="Q455" s="99">
        <v>4.4381908857680212</v>
      </c>
      <c r="R455" s="99">
        <v>4.3759572646691476</v>
      </c>
      <c r="S455" s="99">
        <v>0</v>
      </c>
      <c r="T455" s="99">
        <v>0</v>
      </c>
      <c r="U455" s="99">
        <v>4.7301826994565168</v>
      </c>
      <c r="V455" s="99">
        <v>5.270345520058382</v>
      </c>
      <c r="W455" s="99">
        <v>4.2034115620010661</v>
      </c>
      <c r="X455" s="99">
        <v>4.185335236935984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7.9793562159733709</v>
      </c>
      <c r="F456" s="99">
        <v>7.684354422545093</v>
      </c>
      <c r="G456" s="99">
        <v>7.8966512360127039</v>
      </c>
      <c r="H456" s="99">
        <v>7.6672534892290178</v>
      </c>
      <c r="I456" s="99">
        <v>7.3173600363986262</v>
      </c>
      <c r="J456" s="99">
        <v>7.1082629329194971</v>
      </c>
      <c r="K456" s="99">
        <v>6.6613431471309905</v>
      </c>
      <c r="L456" s="99">
        <v>6.7492493273163738</v>
      </c>
      <c r="M456" s="99">
        <v>6.5906830874286859</v>
      </c>
      <c r="N456" s="99">
        <v>6.4373471046099251</v>
      </c>
      <c r="O456" s="99">
        <v>6.3157861851073029</v>
      </c>
      <c r="P456" s="99">
        <v>6.1818293120148509</v>
      </c>
      <c r="Q456" s="99">
        <v>6.5061746879175955</v>
      </c>
      <c r="R456" s="99">
        <v>6.7393494709458466</v>
      </c>
      <c r="S456" s="99">
        <v>0</v>
      </c>
      <c r="T456" s="99">
        <v>0</v>
      </c>
      <c r="U456" s="99">
        <v>6.6413481940912833</v>
      </c>
      <c r="V456" s="99">
        <v>6.675923728192183</v>
      </c>
      <c r="W456" s="99">
        <v>6.476784861539989</v>
      </c>
      <c r="X456" s="99">
        <v>5.7302375943169332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7.4186131131643798</v>
      </c>
      <c r="D457" s="123">
        <v>7.2968565230273743</v>
      </c>
      <c r="E457" s="123">
        <v>7.5135486995728851</v>
      </c>
      <c r="F457" s="123">
        <v>7.3424769949531576</v>
      </c>
      <c r="G457" s="123">
        <v>7.3531031610803375</v>
      </c>
      <c r="H457" s="123">
        <v>7.701347559687024</v>
      </c>
      <c r="I457" s="123">
        <v>6.8301850077758424</v>
      </c>
      <c r="J457" s="123">
        <v>7.0706357406852494</v>
      </c>
      <c r="K457" s="123">
        <v>7.15244082054478</v>
      </c>
      <c r="L457" s="123">
        <v>7.4393676447197725</v>
      </c>
      <c r="M457" s="123">
        <v>6.4975354964680303</v>
      </c>
      <c r="N457" s="123">
        <v>6.819729860638823</v>
      </c>
      <c r="O457" s="123">
        <v>6.7225491471863936</v>
      </c>
      <c r="P457" s="123">
        <v>5.8508733019896386</v>
      </c>
      <c r="Q457" s="123">
        <v>6.203211077711277</v>
      </c>
      <c r="R457" s="123">
        <v>6.2259906784111196</v>
      </c>
      <c r="S457" s="123">
        <v>6.1777212922101077</v>
      </c>
      <c r="T457" s="123">
        <v>5.8696027517192482</v>
      </c>
      <c r="U457" s="123">
        <v>5.6518377180944599</v>
      </c>
      <c r="V457" s="123">
        <v>5.9766695121960005</v>
      </c>
      <c r="W457" s="123">
        <v>6.9620125458225512</v>
      </c>
      <c r="X457" s="123">
        <v>5.7470231167248489</v>
      </c>
      <c r="Y457" s="123">
        <v>5.5885207329389122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7.8223978186607805</v>
      </c>
      <c r="D458" s="99">
        <v>7.2689255585863108</v>
      </c>
      <c r="E458" s="99">
        <v>7.1590447069498806</v>
      </c>
      <c r="F458" s="99">
        <v>8.3133610763424297</v>
      </c>
      <c r="G458" s="99">
        <v>6.4123285398600869</v>
      </c>
      <c r="H458" s="99">
        <v>7.5943425818948587</v>
      </c>
      <c r="I458" s="99">
        <v>7.590555759435345</v>
      </c>
      <c r="J458" s="99">
        <v>5.923381757649663</v>
      </c>
      <c r="K458" s="99">
        <v>1.735968456421219</v>
      </c>
      <c r="L458" s="99">
        <v>5.7933537778238664</v>
      </c>
      <c r="M458" s="99">
        <v>7.3363742630330062</v>
      </c>
      <c r="N458" s="99">
        <v>7.4628790278490147</v>
      </c>
      <c r="O458" s="99">
        <v>5.4240010921395472</v>
      </c>
      <c r="P458" s="99">
        <v>7.9851922144845862</v>
      </c>
      <c r="Q458" s="99">
        <v>6.5713529328252971</v>
      </c>
      <c r="R458" s="99">
        <v>5.0688732280820137</v>
      </c>
      <c r="S458" s="99">
        <v>5.2709465134008218</v>
      </c>
      <c r="T458" s="99">
        <v>6.4654665564273124</v>
      </c>
      <c r="U458" s="99">
        <v>5.7308562372278216</v>
      </c>
      <c r="V458" s="99">
        <v>6.9740910835754395</v>
      </c>
      <c r="W458" s="99">
        <v>5.9799236146245969</v>
      </c>
      <c r="X458" s="99">
        <v>5.0737508339607045</v>
      </c>
      <c r="Y458" s="99">
        <v>5.6649631422017057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7.3866330635003594</v>
      </c>
      <c r="D459" s="110">
        <v>7.2977175777581014</v>
      </c>
      <c r="E459" s="110">
        <v>7.5233529409232149</v>
      </c>
      <c r="F459" s="110">
        <v>7.3093139671648872</v>
      </c>
      <c r="G459" s="110">
        <v>7.3668011800209214</v>
      </c>
      <c r="H459" s="110">
        <v>7.7051530854791981</v>
      </c>
      <c r="I459" s="110">
        <v>6.8296145554072067</v>
      </c>
      <c r="J459" s="110">
        <v>7.0893610429644216</v>
      </c>
      <c r="K459" s="110">
        <v>7.3612150439320514</v>
      </c>
      <c r="L459" s="110">
        <v>7.4887939071962917</v>
      </c>
      <c r="M459" s="110">
        <v>6.441312391746064</v>
      </c>
      <c r="N459" s="110">
        <v>6.7693484645265292</v>
      </c>
      <c r="O459" s="110">
        <v>6.7816465093365768</v>
      </c>
      <c r="P459" s="110">
        <v>5.7477450572726507</v>
      </c>
      <c r="Q459" s="110">
        <v>6.1984456646187427</v>
      </c>
      <c r="R459" s="110">
        <v>6.2273800024250505</v>
      </c>
      <c r="S459" s="110">
        <v>6.2010991153582582</v>
      </c>
      <c r="T459" s="110">
        <v>5.8445789776850807</v>
      </c>
      <c r="U459" s="110">
        <v>5.6483937162400828</v>
      </c>
      <c r="V459" s="110">
        <v>5.9438982895474757</v>
      </c>
      <c r="W459" s="110">
        <v>6.9635717049158332</v>
      </c>
      <c r="X459" s="110">
        <v>5.7483692247148133</v>
      </c>
      <c r="Y459" s="110">
        <v>5.5883962813390875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0.22878173141376917</v>
      </c>
      <c r="D461" s="118">
        <f t="shared" si="239"/>
        <v>8.654509264808348E-2</v>
      </c>
      <c r="E461" s="118">
        <f t="shared" si="239"/>
        <v>7.6625489259863955E-2</v>
      </c>
      <c r="F461" s="118">
        <f t="shared" si="239"/>
        <v>0.10909627859078157</v>
      </c>
      <c r="G461" s="118">
        <f t="shared" si="239"/>
        <v>3.6526132444484126E-2</v>
      </c>
      <c r="H461" s="118">
        <f t="shared" si="239"/>
        <v>0.10341378176209803</v>
      </c>
      <c r="I461" s="118">
        <f t="shared" si="239"/>
        <v>2.2540191879364319E-3</v>
      </c>
      <c r="J461" s="118">
        <f t="shared" si="239"/>
        <v>3.7643075368132904E-2</v>
      </c>
      <c r="K461" s="118">
        <f t="shared" si="239"/>
        <v>2.5469269046892035E-2</v>
      </c>
      <c r="L461" s="118">
        <f t="shared" si="239"/>
        <v>6.6697108619128545E-2</v>
      </c>
      <c r="M461" s="118">
        <f t="shared" si="239"/>
        <v>0.18184978007515237</v>
      </c>
      <c r="N461" s="118">
        <f t="shared" si="239"/>
        <v>0.21384298394928339</v>
      </c>
      <c r="O461" s="118">
        <f t="shared" si="239"/>
        <v>9.3105357694319033E-2</v>
      </c>
      <c r="P461" s="118">
        <f t="shared" si="239"/>
        <v>0.14503547302251255</v>
      </c>
      <c r="Q461" s="118">
        <f t="shared" si="239"/>
        <v>3.2996091406227598E-2</v>
      </c>
      <c r="R461" s="118">
        <f t="shared" ref="R461:V461" si="240">R462+R465+R467+R476</f>
        <v>2.3705129635840758E-3</v>
      </c>
      <c r="S461" s="118">
        <f t="shared" si="240"/>
        <v>5.1118307090274165E-2</v>
      </c>
      <c r="T461" s="118">
        <f t="shared" si="240"/>
        <v>9.9402878212038331E-2</v>
      </c>
      <c r="U461" s="118">
        <f t="shared" si="240"/>
        <v>9.0363865247582317E-2</v>
      </c>
      <c r="V461" s="118">
        <f t="shared" si="240"/>
        <v>8.3151822824680657E-2</v>
      </c>
      <c r="W461" s="118">
        <f t="shared" ref="W461:Y461" si="241">W462+W465+W467+W476</f>
        <v>3.540352256984871E-3</v>
      </c>
      <c r="X461" s="118">
        <f t="shared" si="241"/>
        <v>3.7788876203519038E-3</v>
      </c>
      <c r="Y461" s="118">
        <f t="shared" si="241"/>
        <v>3.4366962705003976E-3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0.22878173141376917</v>
      </c>
      <c r="D476" s="123">
        <v>8.654509264808348E-2</v>
      </c>
      <c r="E476" s="123">
        <v>7.6625489259863955E-2</v>
      </c>
      <c r="F476" s="123">
        <v>0.10909627859078157</v>
      </c>
      <c r="G476" s="123">
        <v>3.6526132444484126E-2</v>
      </c>
      <c r="H476" s="123">
        <v>0.10341378176209803</v>
      </c>
      <c r="I476" s="123">
        <v>2.2540191879364319E-3</v>
      </c>
      <c r="J476" s="123">
        <v>3.7643075368132904E-2</v>
      </c>
      <c r="K476" s="123">
        <v>2.5469269046892035E-2</v>
      </c>
      <c r="L476" s="123">
        <v>6.6697108619128545E-2</v>
      </c>
      <c r="M476" s="123">
        <v>0.18184978007515237</v>
      </c>
      <c r="N476" s="123">
        <v>0.21384298394928339</v>
      </c>
      <c r="O476" s="123">
        <v>9.3105357694319033E-2</v>
      </c>
      <c r="P476" s="123">
        <v>0.14503547302251255</v>
      </c>
      <c r="Q476" s="123">
        <v>3.2996091406227598E-2</v>
      </c>
      <c r="R476" s="123">
        <v>2.3705129635840758E-3</v>
      </c>
      <c r="S476" s="123">
        <v>5.1118307090274165E-2</v>
      </c>
      <c r="T476" s="123">
        <v>9.9402878212038331E-2</v>
      </c>
      <c r="U476" s="123">
        <v>9.0363865247582317E-2</v>
      </c>
      <c r="V476" s="123">
        <v>8.3151822824680657E-2</v>
      </c>
      <c r="W476" s="123">
        <v>3.540352256984871E-3</v>
      </c>
      <c r="X476" s="123">
        <v>3.7788876203519038E-3</v>
      </c>
      <c r="Y476" s="123">
        <v>3.4366962705003976E-3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3.1174127689635687</v>
      </c>
      <c r="D477" s="99">
        <v>2.8939019528344505</v>
      </c>
      <c r="E477" s="99">
        <v>2.8472673888902613</v>
      </c>
      <c r="F477" s="99">
        <v>3.3030097203563415</v>
      </c>
      <c r="G477" s="99">
        <v>2.5451267238258506</v>
      </c>
      <c r="H477" s="99">
        <v>3.0112352038690551</v>
      </c>
      <c r="I477" s="99">
        <v>3.0066946323229091</v>
      </c>
      <c r="J477" s="99">
        <v>2.3439432624596237</v>
      </c>
      <c r="K477" s="99">
        <v>0.68624812233960875</v>
      </c>
      <c r="L477" s="99">
        <v>2.2878718478805515</v>
      </c>
      <c r="M477" s="99">
        <v>2.895016297162964</v>
      </c>
      <c r="N477" s="99">
        <v>2.9436787497977521</v>
      </c>
      <c r="O477" s="99">
        <v>2.1389120866165863</v>
      </c>
      <c r="P477" s="99">
        <v>3.1466569386461738</v>
      </c>
      <c r="Q477" s="99">
        <v>2.5820389688919256</v>
      </c>
      <c r="R477" s="99">
        <v>1.9766845598613576</v>
      </c>
      <c r="S477" s="99">
        <v>2.0338859630495723</v>
      </c>
      <c r="T477" s="99">
        <v>2.4663750675181797</v>
      </c>
      <c r="U477" s="99">
        <v>2.1636550877698948</v>
      </c>
      <c r="V477" s="99">
        <v>2.6139521739245768</v>
      </c>
      <c r="W477" s="99">
        <v>2.2335506052903624</v>
      </c>
      <c r="X477" s="99">
        <v>1.8938354903833883</v>
      </c>
      <c r="Y477" s="99">
        <v>2.114372539527436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7406</v>
      </c>
      <c r="C5" s="120">
        <v>10966</v>
      </c>
      <c r="D5" s="120">
        <v>18175</v>
      </c>
      <c r="E5" s="120">
        <v>25161</v>
      </c>
      <c r="F5" s="120">
        <v>33027</v>
      </c>
      <c r="G5" s="120">
        <v>41999</v>
      </c>
      <c r="H5" s="120">
        <v>52966</v>
      </c>
      <c r="I5" s="120">
        <v>66203</v>
      </c>
      <c r="J5" s="120">
        <v>78369</v>
      </c>
      <c r="K5" s="120">
        <v>91044</v>
      </c>
      <c r="L5" s="120">
        <v>102623</v>
      </c>
      <c r="M5" s="120">
        <v>118567</v>
      </c>
      <c r="N5" s="120">
        <v>135079</v>
      </c>
      <c r="O5" s="120">
        <v>153444</v>
      </c>
      <c r="P5" s="120">
        <v>175187</v>
      </c>
      <c r="Q5" s="120">
        <v>193233</v>
      </c>
      <c r="R5" s="120">
        <v>212763</v>
      </c>
      <c r="S5" s="120">
        <v>237440</v>
      </c>
      <c r="T5" s="120">
        <v>269854</v>
      </c>
      <c r="U5" s="120">
        <v>302982</v>
      </c>
      <c r="V5" s="120">
        <v>345601</v>
      </c>
      <c r="W5" s="120">
        <v>411113</v>
      </c>
      <c r="X5" s="120">
        <v>522029</v>
      </c>
      <c r="Y5" s="120">
        <v>643145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7406</v>
      </c>
      <c r="C7" s="52">
        <v>10966</v>
      </c>
      <c r="D7" s="52">
        <v>18175</v>
      </c>
      <c r="E7" s="52">
        <v>25161</v>
      </c>
      <c r="F7" s="52">
        <v>33027</v>
      </c>
      <c r="G7" s="52">
        <v>41999</v>
      </c>
      <c r="H7" s="52">
        <v>52966</v>
      </c>
      <c r="I7" s="52">
        <v>66203</v>
      </c>
      <c r="J7" s="52">
        <v>78369</v>
      </c>
      <c r="K7" s="52">
        <v>91044</v>
      </c>
      <c r="L7" s="52">
        <v>102623</v>
      </c>
      <c r="M7" s="52">
        <v>118567</v>
      </c>
      <c r="N7" s="52">
        <v>135079</v>
      </c>
      <c r="O7" s="52">
        <v>153444</v>
      </c>
      <c r="P7" s="52">
        <v>175187</v>
      </c>
      <c r="Q7" s="52">
        <v>193233</v>
      </c>
      <c r="R7" s="52">
        <v>212763</v>
      </c>
      <c r="S7" s="52">
        <v>237440</v>
      </c>
      <c r="T7" s="52">
        <v>269854</v>
      </c>
      <c r="U7" s="52">
        <v>302982</v>
      </c>
      <c r="V7" s="52">
        <v>345601</v>
      </c>
      <c r="W7" s="52">
        <v>411113</v>
      </c>
      <c r="X7" s="52">
        <v>522029</v>
      </c>
      <c r="Y7" s="52">
        <v>643145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183</v>
      </c>
      <c r="C9" s="52">
        <v>174</v>
      </c>
      <c r="D9" s="52">
        <v>197</v>
      </c>
      <c r="E9" s="52">
        <v>286</v>
      </c>
      <c r="F9" s="52">
        <v>428</v>
      </c>
      <c r="G9" s="52">
        <v>607</v>
      </c>
      <c r="H9" s="52">
        <v>834</v>
      </c>
      <c r="I9" s="52">
        <v>1106</v>
      </c>
      <c r="J9" s="52">
        <v>1437</v>
      </c>
      <c r="K9" s="52">
        <v>1824</v>
      </c>
      <c r="L9" s="52">
        <v>2226</v>
      </c>
      <c r="M9" s="52">
        <v>2718</v>
      </c>
      <c r="N9" s="52">
        <v>3359</v>
      </c>
      <c r="O9" s="52">
        <v>4288</v>
      </c>
      <c r="P9" s="52">
        <v>5862</v>
      </c>
      <c r="Q9" s="52">
        <v>8270</v>
      </c>
      <c r="R9" s="52">
        <v>11876</v>
      </c>
      <c r="S9" s="52">
        <v>16100</v>
      </c>
      <c r="T9" s="52">
        <v>21894</v>
      </c>
      <c r="U9" s="52">
        <v>29879</v>
      </c>
      <c r="V9" s="52">
        <v>40157</v>
      </c>
      <c r="W9" s="52">
        <v>54448</v>
      </c>
      <c r="X9" s="52">
        <v>72905</v>
      </c>
      <c r="Y9" s="52">
        <v>101616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7406</v>
      </c>
      <c r="C13" s="52">
        <v>10966</v>
      </c>
      <c r="D13" s="52">
        <v>18175</v>
      </c>
      <c r="E13" s="52">
        <v>24225</v>
      </c>
      <c r="F13" s="52">
        <v>31956</v>
      </c>
      <c r="G13" s="52">
        <v>40758</v>
      </c>
      <c r="H13" s="52">
        <v>51320</v>
      </c>
      <c r="I13" s="52">
        <v>63454</v>
      </c>
      <c r="J13" s="52">
        <v>74339</v>
      </c>
      <c r="K13" s="52">
        <v>84811</v>
      </c>
      <c r="L13" s="52">
        <v>93712</v>
      </c>
      <c r="M13" s="52">
        <v>106578</v>
      </c>
      <c r="N13" s="52">
        <v>120727</v>
      </c>
      <c r="O13" s="52">
        <v>136897</v>
      </c>
      <c r="P13" s="52">
        <v>155097</v>
      </c>
      <c r="Q13" s="52">
        <v>171259</v>
      </c>
      <c r="R13" s="52">
        <v>188355</v>
      </c>
      <c r="S13" s="52">
        <v>209670</v>
      </c>
      <c r="T13" s="52">
        <v>237017</v>
      </c>
      <c r="U13" s="52">
        <v>266536</v>
      </c>
      <c r="V13" s="52">
        <v>304756</v>
      </c>
      <c r="W13" s="52">
        <v>361867</v>
      </c>
      <c r="X13" s="52">
        <v>442684</v>
      </c>
      <c r="Y13" s="52">
        <v>541253</v>
      </c>
      <c r="DA13" s="63" t="s">
        <v>1124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936</v>
      </c>
      <c r="F14" s="52">
        <v>1071</v>
      </c>
      <c r="G14" s="52">
        <v>1241</v>
      </c>
      <c r="H14" s="52">
        <v>1646</v>
      </c>
      <c r="I14" s="52">
        <v>2749</v>
      </c>
      <c r="J14" s="52">
        <v>4030</v>
      </c>
      <c r="K14" s="52">
        <v>6233</v>
      </c>
      <c r="L14" s="52">
        <v>8911</v>
      </c>
      <c r="M14" s="52">
        <v>11989</v>
      </c>
      <c r="N14" s="52">
        <v>14352</v>
      </c>
      <c r="O14" s="52">
        <v>16547</v>
      </c>
      <c r="P14" s="52">
        <v>20090</v>
      </c>
      <c r="Q14" s="52">
        <v>21974</v>
      </c>
      <c r="R14" s="52">
        <v>24408</v>
      </c>
      <c r="S14" s="52">
        <v>27770</v>
      </c>
      <c r="T14" s="52">
        <v>32837</v>
      </c>
      <c r="U14" s="52">
        <v>36446</v>
      </c>
      <c r="V14" s="52">
        <v>40845</v>
      </c>
      <c r="W14" s="52">
        <v>49246</v>
      </c>
      <c r="X14" s="52">
        <v>79345</v>
      </c>
      <c r="Y14" s="52">
        <v>101892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575</v>
      </c>
      <c r="C16" s="52">
        <v>831</v>
      </c>
      <c r="D16" s="52">
        <v>991</v>
      </c>
      <c r="E16" s="52">
        <v>1115</v>
      </c>
      <c r="F16" s="52">
        <v>1318</v>
      </c>
      <c r="G16" s="52">
        <v>1344</v>
      </c>
      <c r="H16" s="52">
        <v>1652</v>
      </c>
      <c r="I16" s="52">
        <v>1506</v>
      </c>
      <c r="J16" s="52">
        <v>1588</v>
      </c>
      <c r="K16" s="52">
        <v>2068</v>
      </c>
      <c r="L16" s="52">
        <v>2440</v>
      </c>
      <c r="M16" s="52">
        <v>3872</v>
      </c>
      <c r="N16" s="52">
        <v>5701</v>
      </c>
      <c r="O16" s="52">
        <v>6827</v>
      </c>
      <c r="P16" s="52">
        <v>8173</v>
      </c>
      <c r="Q16" s="52">
        <v>8137</v>
      </c>
      <c r="R16" s="52">
        <v>7177</v>
      </c>
      <c r="S16" s="52">
        <v>7455</v>
      </c>
      <c r="T16" s="52">
        <v>8583</v>
      </c>
      <c r="U16" s="52">
        <v>9709</v>
      </c>
      <c r="V16" s="52">
        <v>10657</v>
      </c>
      <c r="W16" s="52">
        <v>9067</v>
      </c>
      <c r="X16" s="52">
        <v>8224</v>
      </c>
      <c r="Y16" s="52">
        <v>7840</v>
      </c>
      <c r="DA16" s="63" t="s">
        <v>1126</v>
      </c>
    </row>
    <row r="17" spans="1:105" ht="12" customHeight="1" x14ac:dyDescent="0.25">
      <c r="A17" s="109" t="s">
        <v>120</v>
      </c>
      <c r="B17" s="36">
        <v>6831</v>
      </c>
      <c r="C17" s="36">
        <v>10135</v>
      </c>
      <c r="D17" s="36">
        <v>17184</v>
      </c>
      <c r="E17" s="36">
        <v>24046</v>
      </c>
      <c r="F17" s="36">
        <v>31709</v>
      </c>
      <c r="G17" s="36">
        <v>40655</v>
      </c>
      <c r="H17" s="36">
        <v>51314</v>
      </c>
      <c r="I17" s="36">
        <v>64697</v>
      </c>
      <c r="J17" s="36">
        <v>76781</v>
      </c>
      <c r="K17" s="36">
        <v>88976</v>
      </c>
      <c r="L17" s="36">
        <v>100183</v>
      </c>
      <c r="M17" s="36">
        <v>114695</v>
      </c>
      <c r="N17" s="36">
        <v>129378</v>
      </c>
      <c r="O17" s="36">
        <v>146617</v>
      </c>
      <c r="P17" s="36">
        <v>167014</v>
      </c>
      <c r="Q17" s="36">
        <v>185096</v>
      </c>
      <c r="R17" s="36">
        <v>205586</v>
      </c>
      <c r="S17" s="36">
        <v>229985</v>
      </c>
      <c r="T17" s="36">
        <v>261271</v>
      </c>
      <c r="U17" s="36">
        <v>293273</v>
      </c>
      <c r="V17" s="36">
        <v>334944</v>
      </c>
      <c r="W17" s="36">
        <v>402046</v>
      </c>
      <c r="X17" s="36">
        <v>513805</v>
      </c>
      <c r="Y17" s="36">
        <v>635305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579</v>
      </c>
      <c r="D21" s="52">
        <v>579</v>
      </c>
      <c r="E21" s="52">
        <v>588</v>
      </c>
      <c r="F21" s="52">
        <v>612</v>
      </c>
      <c r="G21" s="52">
        <v>667</v>
      </c>
      <c r="H21" s="52">
        <v>762</v>
      </c>
      <c r="I21" s="52">
        <v>915</v>
      </c>
      <c r="J21" s="52">
        <v>1136</v>
      </c>
      <c r="K21" s="52">
        <v>1454</v>
      </c>
      <c r="L21" s="52">
        <v>1883</v>
      </c>
      <c r="M21" s="52">
        <v>2448</v>
      </c>
      <c r="N21" s="52">
        <v>3160</v>
      </c>
      <c r="O21" s="52">
        <v>3946</v>
      </c>
      <c r="P21" s="52">
        <v>4581</v>
      </c>
      <c r="Q21" s="52">
        <v>5938</v>
      </c>
      <c r="R21" s="52">
        <v>7565</v>
      </c>
      <c r="S21" s="52">
        <v>9504</v>
      </c>
      <c r="T21" s="52">
        <v>10983</v>
      </c>
      <c r="U21" s="52">
        <v>12025</v>
      </c>
      <c r="V21" s="52">
        <v>13398</v>
      </c>
      <c r="W21" s="52">
        <v>14907</v>
      </c>
      <c r="X21" s="52">
        <v>16573</v>
      </c>
      <c r="Y21" s="52">
        <v>18292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29</v>
      </c>
      <c r="D23" s="52">
        <v>28</v>
      </c>
      <c r="E23" s="52">
        <v>29</v>
      </c>
      <c r="F23" s="52">
        <v>29</v>
      </c>
      <c r="G23" s="52">
        <v>35</v>
      </c>
      <c r="H23" s="52">
        <v>40</v>
      </c>
      <c r="I23" s="52">
        <v>37</v>
      </c>
      <c r="J23" s="52">
        <v>54</v>
      </c>
      <c r="K23" s="52">
        <v>87</v>
      </c>
      <c r="L23" s="52">
        <v>140</v>
      </c>
      <c r="M23" s="52">
        <v>192</v>
      </c>
      <c r="N23" s="52">
        <v>246</v>
      </c>
      <c r="O23" s="52">
        <v>312</v>
      </c>
      <c r="P23" s="52">
        <v>372</v>
      </c>
      <c r="Q23" s="52">
        <v>441</v>
      </c>
      <c r="R23" s="52">
        <v>564</v>
      </c>
      <c r="S23" s="52">
        <v>746</v>
      </c>
      <c r="T23" s="52">
        <v>1015</v>
      </c>
      <c r="U23" s="52">
        <v>1388</v>
      </c>
      <c r="V23" s="52">
        <v>1966</v>
      </c>
      <c r="W23" s="52">
        <v>2762</v>
      </c>
      <c r="X23" s="52">
        <v>3870</v>
      </c>
      <c r="Y23" s="52">
        <v>5257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1157</v>
      </c>
      <c r="D27" s="52">
        <v>1166</v>
      </c>
      <c r="E27" s="52">
        <v>1239</v>
      </c>
      <c r="F27" s="52">
        <v>1460</v>
      </c>
      <c r="G27" s="52">
        <v>1925</v>
      </c>
      <c r="H27" s="52">
        <v>2738</v>
      </c>
      <c r="I27" s="52">
        <v>3343</v>
      </c>
      <c r="J27" s="52">
        <v>4980</v>
      </c>
      <c r="K27" s="52">
        <v>7528</v>
      </c>
      <c r="L27" s="52">
        <v>9334</v>
      </c>
      <c r="M27" s="52">
        <v>10344</v>
      </c>
      <c r="N27" s="52">
        <v>12205</v>
      </c>
      <c r="O27" s="52">
        <v>13919</v>
      </c>
      <c r="P27" s="52">
        <v>15569</v>
      </c>
      <c r="Q27" s="52">
        <v>17578</v>
      </c>
      <c r="R27" s="52">
        <v>19362</v>
      </c>
      <c r="S27" s="52">
        <v>22050</v>
      </c>
      <c r="T27" s="52">
        <v>24835</v>
      </c>
      <c r="U27" s="52">
        <v>28483</v>
      </c>
      <c r="V27" s="52">
        <v>31741</v>
      </c>
      <c r="W27" s="52">
        <v>35175</v>
      </c>
      <c r="X27" s="52">
        <v>38723</v>
      </c>
      <c r="Y27" s="52">
        <v>42933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2</v>
      </c>
      <c r="G28" s="52">
        <v>12</v>
      </c>
      <c r="H28" s="52">
        <v>38</v>
      </c>
      <c r="I28" s="52">
        <v>73</v>
      </c>
      <c r="J28" s="52">
        <v>143</v>
      </c>
      <c r="K28" s="52">
        <v>227</v>
      </c>
      <c r="L28" s="52">
        <v>387</v>
      </c>
      <c r="M28" s="52">
        <v>617</v>
      </c>
      <c r="N28" s="52">
        <v>575</v>
      </c>
      <c r="O28" s="52">
        <v>908</v>
      </c>
      <c r="P28" s="52">
        <v>1376</v>
      </c>
      <c r="Q28" s="52">
        <v>1970</v>
      </c>
      <c r="R28" s="52">
        <v>2471</v>
      </c>
      <c r="S28" s="52">
        <v>3065</v>
      </c>
      <c r="T28" s="52">
        <v>3471</v>
      </c>
      <c r="U28" s="52">
        <v>3705</v>
      </c>
      <c r="V28" s="52">
        <v>3866</v>
      </c>
      <c r="W28" s="52">
        <v>4465</v>
      </c>
      <c r="X28" s="52">
        <v>5309</v>
      </c>
      <c r="Y28" s="52">
        <v>5812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90</v>
      </c>
      <c r="D30" s="52">
        <v>90</v>
      </c>
      <c r="E30" s="52">
        <v>96</v>
      </c>
      <c r="F30" s="52">
        <v>104</v>
      </c>
      <c r="G30" s="52">
        <v>128</v>
      </c>
      <c r="H30" s="52">
        <v>163</v>
      </c>
      <c r="I30" s="52">
        <v>157</v>
      </c>
      <c r="J30" s="52">
        <v>195</v>
      </c>
      <c r="K30" s="52">
        <v>279</v>
      </c>
      <c r="L30" s="52">
        <v>249</v>
      </c>
      <c r="M30" s="52">
        <v>255</v>
      </c>
      <c r="N30" s="52">
        <v>295</v>
      </c>
      <c r="O30" s="52">
        <v>314</v>
      </c>
      <c r="P30" s="52">
        <v>433</v>
      </c>
      <c r="Q30" s="52">
        <v>510</v>
      </c>
      <c r="R30" s="52">
        <v>1008</v>
      </c>
      <c r="S30" s="52">
        <v>967</v>
      </c>
      <c r="T30" s="52">
        <v>1314</v>
      </c>
      <c r="U30" s="52">
        <v>1601</v>
      </c>
      <c r="V30" s="52">
        <v>1535</v>
      </c>
      <c r="W30" s="52">
        <v>1745</v>
      </c>
      <c r="X30" s="52">
        <v>1137</v>
      </c>
      <c r="Y30" s="52">
        <v>649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1067</v>
      </c>
      <c r="D31" s="36">
        <v>1077</v>
      </c>
      <c r="E31" s="36">
        <v>1142</v>
      </c>
      <c r="F31" s="36">
        <v>1356</v>
      </c>
      <c r="G31" s="36">
        <v>1813</v>
      </c>
      <c r="H31" s="36">
        <v>2612</v>
      </c>
      <c r="I31" s="36">
        <v>3260</v>
      </c>
      <c r="J31" s="36">
        <v>4924</v>
      </c>
      <c r="K31" s="36">
        <v>7484</v>
      </c>
      <c r="L31" s="36">
        <v>9469</v>
      </c>
      <c r="M31" s="36">
        <v>10713</v>
      </c>
      <c r="N31" s="36">
        <v>12475</v>
      </c>
      <c r="O31" s="36">
        <v>14520</v>
      </c>
      <c r="P31" s="36">
        <v>16509</v>
      </c>
      <c r="Q31" s="36">
        <v>19040</v>
      </c>
      <c r="R31" s="36">
        <v>20989</v>
      </c>
      <c r="S31" s="36">
        <v>24016</v>
      </c>
      <c r="T31" s="36">
        <v>26988</v>
      </c>
      <c r="U31" s="36">
        <v>30594</v>
      </c>
      <c r="V31" s="36">
        <v>34070</v>
      </c>
      <c r="W31" s="36">
        <v>38322</v>
      </c>
      <c r="X31" s="36">
        <v>42882</v>
      </c>
      <c r="Y31" s="36">
        <v>47841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4139</v>
      </c>
      <c r="D35" s="52">
        <v>7788</v>
      </c>
      <c r="E35" s="52">
        <v>7574</v>
      </c>
      <c r="F35" s="52">
        <v>8478</v>
      </c>
      <c r="G35" s="52">
        <v>9639</v>
      </c>
      <c r="H35" s="52">
        <v>11729</v>
      </c>
      <c r="I35" s="52">
        <v>14152</v>
      </c>
      <c r="J35" s="52">
        <v>13302</v>
      </c>
      <c r="K35" s="52">
        <v>14129</v>
      </c>
      <c r="L35" s="52">
        <v>13462</v>
      </c>
      <c r="M35" s="52">
        <v>18392</v>
      </c>
      <c r="N35" s="52">
        <v>19672</v>
      </c>
      <c r="O35" s="52">
        <v>22311</v>
      </c>
      <c r="P35" s="52">
        <v>26324</v>
      </c>
      <c r="Q35" s="52">
        <v>23984</v>
      </c>
      <c r="R35" s="52">
        <v>27095</v>
      </c>
      <c r="S35" s="52">
        <v>34181</v>
      </c>
      <c r="T35" s="52">
        <v>43397</v>
      </c>
      <c r="U35" s="52">
        <v>45153</v>
      </c>
      <c r="V35" s="52">
        <v>56017</v>
      </c>
      <c r="W35" s="52">
        <v>80419</v>
      </c>
      <c r="X35" s="52">
        <v>127489</v>
      </c>
      <c r="Y35" s="52">
        <v>139408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20</v>
      </c>
      <c r="D37" s="52">
        <v>51</v>
      </c>
      <c r="E37" s="52">
        <v>118</v>
      </c>
      <c r="F37" s="52">
        <v>171</v>
      </c>
      <c r="G37" s="52">
        <v>214</v>
      </c>
      <c r="H37" s="52">
        <v>267</v>
      </c>
      <c r="I37" s="52">
        <v>309</v>
      </c>
      <c r="J37" s="52">
        <v>385</v>
      </c>
      <c r="K37" s="52">
        <v>474</v>
      </c>
      <c r="L37" s="52">
        <v>542</v>
      </c>
      <c r="M37" s="52">
        <v>684</v>
      </c>
      <c r="N37" s="52">
        <v>887</v>
      </c>
      <c r="O37" s="52">
        <v>1241</v>
      </c>
      <c r="P37" s="52">
        <v>1946</v>
      </c>
      <c r="Q37" s="52">
        <v>2849</v>
      </c>
      <c r="R37" s="52">
        <v>4170</v>
      </c>
      <c r="S37" s="52">
        <v>4970</v>
      </c>
      <c r="T37" s="52">
        <v>6809</v>
      </c>
      <c r="U37" s="52">
        <v>9373</v>
      </c>
      <c r="V37" s="52">
        <v>12244</v>
      </c>
      <c r="W37" s="52">
        <v>17053</v>
      </c>
      <c r="X37" s="52">
        <v>22327</v>
      </c>
      <c r="Y37" s="52">
        <v>33968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4717</v>
      </c>
      <c r="D41" s="52">
        <v>8375</v>
      </c>
      <c r="E41" s="52">
        <v>7289</v>
      </c>
      <c r="F41" s="52">
        <v>9191</v>
      </c>
      <c r="G41" s="52">
        <v>10727</v>
      </c>
      <c r="H41" s="52">
        <v>13300</v>
      </c>
      <c r="I41" s="52">
        <v>15477</v>
      </c>
      <c r="J41" s="52">
        <v>15865</v>
      </c>
      <c r="K41" s="52">
        <v>18000</v>
      </c>
      <c r="L41" s="52">
        <v>18235</v>
      </c>
      <c r="M41" s="52">
        <v>23210</v>
      </c>
      <c r="N41" s="52">
        <v>26354</v>
      </c>
      <c r="O41" s="52">
        <v>30089</v>
      </c>
      <c r="P41" s="52">
        <v>33769</v>
      </c>
      <c r="Q41" s="52">
        <v>33740</v>
      </c>
      <c r="R41" s="52">
        <v>36458</v>
      </c>
      <c r="S41" s="52">
        <v>43365</v>
      </c>
      <c r="T41" s="52">
        <v>52182</v>
      </c>
      <c r="U41" s="52">
        <v>58002</v>
      </c>
      <c r="V41" s="52">
        <v>69961</v>
      </c>
      <c r="W41" s="52">
        <v>92286</v>
      </c>
      <c r="X41" s="52">
        <v>119540</v>
      </c>
      <c r="Y41" s="52">
        <v>141502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936</v>
      </c>
      <c r="F42" s="52">
        <v>137</v>
      </c>
      <c r="G42" s="52">
        <v>182</v>
      </c>
      <c r="H42" s="52">
        <v>443</v>
      </c>
      <c r="I42" s="52">
        <v>1176</v>
      </c>
      <c r="J42" s="52">
        <v>1424</v>
      </c>
      <c r="K42" s="52">
        <v>2430</v>
      </c>
      <c r="L42" s="52">
        <v>3065</v>
      </c>
      <c r="M42" s="52">
        <v>3695</v>
      </c>
      <c r="N42" s="52">
        <v>2938</v>
      </c>
      <c r="O42" s="52">
        <v>3103</v>
      </c>
      <c r="P42" s="52">
        <v>4919</v>
      </c>
      <c r="Q42" s="52">
        <v>3854</v>
      </c>
      <c r="R42" s="52">
        <v>4905</v>
      </c>
      <c r="S42" s="52">
        <v>6427</v>
      </c>
      <c r="T42" s="52">
        <v>8538</v>
      </c>
      <c r="U42" s="52">
        <v>7314</v>
      </c>
      <c r="V42" s="52">
        <v>8265</v>
      </c>
      <c r="W42" s="52">
        <v>12866</v>
      </c>
      <c r="X42" s="52">
        <v>35408</v>
      </c>
      <c r="Y42" s="52">
        <v>28359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346</v>
      </c>
      <c r="D44" s="52">
        <v>250</v>
      </c>
      <c r="E44" s="52">
        <v>220</v>
      </c>
      <c r="F44" s="52">
        <v>307</v>
      </c>
      <c r="G44" s="52">
        <v>154</v>
      </c>
      <c r="H44" s="52">
        <v>471</v>
      </c>
      <c r="I44" s="52">
        <v>11</v>
      </c>
      <c r="J44" s="52">
        <v>277</v>
      </c>
      <c r="K44" s="52">
        <v>759</v>
      </c>
      <c r="L44" s="52">
        <v>621</v>
      </c>
      <c r="M44" s="52">
        <v>1687</v>
      </c>
      <c r="N44" s="52">
        <v>2124</v>
      </c>
      <c r="O44" s="52">
        <v>1440</v>
      </c>
      <c r="P44" s="52">
        <v>1779</v>
      </c>
      <c r="Q44" s="52">
        <v>474</v>
      </c>
      <c r="R44" s="52">
        <v>48</v>
      </c>
      <c r="S44" s="52">
        <v>1245</v>
      </c>
      <c r="T44" s="52">
        <v>2442</v>
      </c>
      <c r="U44" s="52">
        <v>2727</v>
      </c>
      <c r="V44" s="52">
        <v>2483</v>
      </c>
      <c r="W44" s="52">
        <v>155</v>
      </c>
      <c r="X44" s="52">
        <v>294</v>
      </c>
      <c r="Y44" s="52">
        <v>265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4371</v>
      </c>
      <c r="D45" s="36">
        <v>8126</v>
      </c>
      <c r="E45" s="36">
        <v>8004</v>
      </c>
      <c r="F45" s="36">
        <v>9019</v>
      </c>
      <c r="G45" s="36">
        <v>10759</v>
      </c>
      <c r="H45" s="36">
        <v>13271</v>
      </c>
      <c r="I45" s="36">
        <v>16643</v>
      </c>
      <c r="J45" s="36">
        <v>17008</v>
      </c>
      <c r="K45" s="36">
        <v>19679</v>
      </c>
      <c r="L45" s="36">
        <v>20676</v>
      </c>
      <c r="M45" s="36">
        <v>25225</v>
      </c>
      <c r="N45" s="36">
        <v>27158</v>
      </c>
      <c r="O45" s="36">
        <v>31759</v>
      </c>
      <c r="P45" s="36">
        <v>36906</v>
      </c>
      <c r="Q45" s="36">
        <v>37122</v>
      </c>
      <c r="R45" s="36">
        <v>41479</v>
      </c>
      <c r="S45" s="36">
        <v>48415</v>
      </c>
      <c r="T45" s="36">
        <v>58274</v>
      </c>
      <c r="U45" s="36">
        <v>62596</v>
      </c>
      <c r="V45" s="36">
        <v>75741</v>
      </c>
      <c r="W45" s="36">
        <v>105424</v>
      </c>
      <c r="X45" s="36">
        <v>154641</v>
      </c>
      <c r="Y45" s="36">
        <v>169341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1405</v>
      </c>
      <c r="D49" s="52">
        <v>2735</v>
      </c>
      <c r="E49" s="52">
        <v>2799</v>
      </c>
      <c r="F49" s="52">
        <v>3214</v>
      </c>
      <c r="G49" s="52">
        <v>3635</v>
      </c>
      <c r="H49" s="52">
        <v>3929</v>
      </c>
      <c r="I49" s="52">
        <v>4857</v>
      </c>
      <c r="J49" s="52">
        <v>5409</v>
      </c>
      <c r="K49" s="52">
        <v>4891</v>
      </c>
      <c r="L49" s="52">
        <v>4615</v>
      </c>
      <c r="M49" s="52">
        <v>6553</v>
      </c>
      <c r="N49" s="52">
        <v>7126</v>
      </c>
      <c r="O49" s="52">
        <v>8351</v>
      </c>
      <c r="P49" s="52">
        <v>17109</v>
      </c>
      <c r="Q49" s="52">
        <v>12700</v>
      </c>
      <c r="R49" s="52">
        <v>12271</v>
      </c>
      <c r="S49" s="52">
        <v>12243</v>
      </c>
      <c r="T49" s="52">
        <v>16352</v>
      </c>
      <c r="U49" s="52">
        <v>18252</v>
      </c>
      <c r="V49" s="52">
        <v>19227</v>
      </c>
      <c r="W49" s="52">
        <v>31315</v>
      </c>
      <c r="X49" s="52">
        <v>39276</v>
      </c>
      <c r="Y49" s="52">
        <v>66141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42</v>
      </c>
      <c r="F51" s="52">
        <v>54</v>
      </c>
      <c r="G51" s="52">
        <v>68</v>
      </c>
      <c r="H51" s="52">
        <v>81</v>
      </c>
      <c r="I51" s="52">
        <v>107</v>
      </c>
      <c r="J51" s="52">
        <v>131</v>
      </c>
      <c r="K51" s="52">
        <v>132</v>
      </c>
      <c r="L51" s="52">
        <v>139</v>
      </c>
      <c r="M51" s="52">
        <v>222</v>
      </c>
      <c r="N51" s="52">
        <v>273</v>
      </c>
      <c r="O51" s="52">
        <v>367</v>
      </c>
      <c r="P51" s="52">
        <v>869</v>
      </c>
      <c r="Q51" s="52">
        <v>775</v>
      </c>
      <c r="R51" s="52">
        <v>942</v>
      </c>
      <c r="S51" s="52">
        <v>1184</v>
      </c>
      <c r="T51" s="52">
        <v>1973</v>
      </c>
      <c r="U51" s="52">
        <v>2719</v>
      </c>
      <c r="V51" s="52">
        <v>3435</v>
      </c>
      <c r="W51" s="52">
        <v>6475</v>
      </c>
      <c r="X51" s="52">
        <v>8916</v>
      </c>
      <c r="Y51" s="52">
        <v>16043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1405</v>
      </c>
      <c r="D55" s="52">
        <v>2735</v>
      </c>
      <c r="E55" s="52">
        <v>2481</v>
      </c>
      <c r="F55" s="52">
        <v>3167</v>
      </c>
      <c r="G55" s="52">
        <v>3574</v>
      </c>
      <c r="H55" s="52">
        <v>3802</v>
      </c>
      <c r="I55" s="52">
        <v>4514</v>
      </c>
      <c r="J55" s="52">
        <v>4963</v>
      </c>
      <c r="K55" s="52">
        <v>4309</v>
      </c>
      <c r="L55" s="52">
        <v>3950</v>
      </c>
      <c r="M55" s="52">
        <v>5652</v>
      </c>
      <c r="N55" s="52">
        <v>6411</v>
      </c>
      <c r="O55" s="52">
        <v>7569</v>
      </c>
      <c r="P55" s="52">
        <v>14932</v>
      </c>
      <c r="Q55" s="52">
        <v>11397</v>
      </c>
      <c r="R55" s="52">
        <v>10815</v>
      </c>
      <c r="S55" s="52">
        <v>10662</v>
      </c>
      <c r="T55" s="52">
        <v>14052</v>
      </c>
      <c r="U55" s="52">
        <v>16205</v>
      </c>
      <c r="V55" s="52">
        <v>17195</v>
      </c>
      <c r="W55" s="52">
        <v>27480</v>
      </c>
      <c r="X55" s="52">
        <v>30301</v>
      </c>
      <c r="Y55" s="52">
        <v>55100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318</v>
      </c>
      <c r="F56" s="52">
        <v>47</v>
      </c>
      <c r="G56" s="52">
        <v>61</v>
      </c>
      <c r="H56" s="52">
        <v>127</v>
      </c>
      <c r="I56" s="52">
        <v>343</v>
      </c>
      <c r="J56" s="52">
        <v>446</v>
      </c>
      <c r="K56" s="52">
        <v>582</v>
      </c>
      <c r="L56" s="52">
        <v>665</v>
      </c>
      <c r="M56" s="52">
        <v>901</v>
      </c>
      <c r="N56" s="52">
        <v>715</v>
      </c>
      <c r="O56" s="52">
        <v>782</v>
      </c>
      <c r="P56" s="52">
        <v>2177</v>
      </c>
      <c r="Q56" s="52">
        <v>1303</v>
      </c>
      <c r="R56" s="52">
        <v>1456</v>
      </c>
      <c r="S56" s="52">
        <v>1581</v>
      </c>
      <c r="T56" s="52">
        <v>2300</v>
      </c>
      <c r="U56" s="52">
        <v>2047</v>
      </c>
      <c r="V56" s="52">
        <v>2032</v>
      </c>
      <c r="W56" s="52">
        <v>3835</v>
      </c>
      <c r="X56" s="52">
        <v>8975</v>
      </c>
      <c r="Y56" s="52">
        <v>11041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103</v>
      </c>
      <c r="D58" s="52">
        <v>82</v>
      </c>
      <c r="E58" s="52">
        <v>75</v>
      </c>
      <c r="F58" s="52">
        <v>106</v>
      </c>
      <c r="G58" s="52">
        <v>52</v>
      </c>
      <c r="H58" s="52">
        <v>135</v>
      </c>
      <c r="I58" s="52">
        <v>4</v>
      </c>
      <c r="J58" s="52">
        <v>87</v>
      </c>
      <c r="K58" s="52">
        <v>182</v>
      </c>
      <c r="L58" s="52">
        <v>135</v>
      </c>
      <c r="M58" s="52">
        <v>412</v>
      </c>
      <c r="N58" s="52">
        <v>518</v>
      </c>
      <c r="O58" s="52">
        <v>363</v>
      </c>
      <c r="P58" s="52">
        <v>788</v>
      </c>
      <c r="Q58" s="52">
        <v>162</v>
      </c>
      <c r="R58" s="52">
        <v>15</v>
      </c>
      <c r="S58" s="52">
        <v>308</v>
      </c>
      <c r="T58" s="52">
        <v>659</v>
      </c>
      <c r="U58" s="52">
        <v>762</v>
      </c>
      <c r="V58" s="52">
        <v>611</v>
      </c>
      <c r="W58" s="52">
        <v>50</v>
      </c>
      <c r="X58" s="52">
        <v>78</v>
      </c>
      <c r="Y58" s="52">
        <v>108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1302</v>
      </c>
      <c r="D59" s="36">
        <v>2653</v>
      </c>
      <c r="E59" s="36">
        <v>2724</v>
      </c>
      <c r="F59" s="36">
        <v>3108</v>
      </c>
      <c r="G59" s="36">
        <v>3583</v>
      </c>
      <c r="H59" s="36">
        <v>3794</v>
      </c>
      <c r="I59" s="36">
        <v>4853</v>
      </c>
      <c r="J59" s="36">
        <v>5322</v>
      </c>
      <c r="K59" s="36">
        <v>4709</v>
      </c>
      <c r="L59" s="36">
        <v>4480</v>
      </c>
      <c r="M59" s="36">
        <v>6141</v>
      </c>
      <c r="N59" s="36">
        <v>6608</v>
      </c>
      <c r="O59" s="36">
        <v>7988</v>
      </c>
      <c r="P59" s="36">
        <v>16321</v>
      </c>
      <c r="Q59" s="36">
        <v>12538</v>
      </c>
      <c r="R59" s="36">
        <v>12256</v>
      </c>
      <c r="S59" s="36">
        <v>11935</v>
      </c>
      <c r="T59" s="36">
        <v>15693</v>
      </c>
      <c r="U59" s="36">
        <v>17490</v>
      </c>
      <c r="V59" s="36">
        <v>18616</v>
      </c>
      <c r="W59" s="36">
        <v>31265</v>
      </c>
      <c r="X59" s="36">
        <v>39198</v>
      </c>
      <c r="Y59" s="36">
        <v>66033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2734</v>
      </c>
      <c r="D63" s="52">
        <v>5053</v>
      </c>
      <c r="E63" s="52">
        <v>4775</v>
      </c>
      <c r="F63" s="52">
        <v>5264</v>
      </c>
      <c r="G63" s="52">
        <v>6004</v>
      </c>
      <c r="H63" s="52">
        <v>7800</v>
      </c>
      <c r="I63" s="52">
        <v>9295</v>
      </c>
      <c r="J63" s="52">
        <v>7893</v>
      </c>
      <c r="K63" s="52">
        <v>9238</v>
      </c>
      <c r="L63" s="52">
        <v>8847</v>
      </c>
      <c r="M63" s="52">
        <v>11839</v>
      </c>
      <c r="N63" s="52">
        <v>12546</v>
      </c>
      <c r="O63" s="52">
        <v>13960</v>
      </c>
      <c r="P63" s="52">
        <v>9215</v>
      </c>
      <c r="Q63" s="52">
        <v>11284</v>
      </c>
      <c r="R63" s="52">
        <v>14824</v>
      </c>
      <c r="S63" s="52">
        <v>21938</v>
      </c>
      <c r="T63" s="52">
        <v>27045</v>
      </c>
      <c r="U63" s="52">
        <v>26901</v>
      </c>
      <c r="V63" s="52">
        <v>36790</v>
      </c>
      <c r="W63" s="52">
        <v>49104</v>
      </c>
      <c r="X63" s="52">
        <v>88213</v>
      </c>
      <c r="Y63" s="52">
        <v>73267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51</v>
      </c>
      <c r="E65" s="52">
        <v>76</v>
      </c>
      <c r="F65" s="52">
        <v>117</v>
      </c>
      <c r="G65" s="52">
        <v>146</v>
      </c>
      <c r="H65" s="52">
        <v>186</v>
      </c>
      <c r="I65" s="52">
        <v>202</v>
      </c>
      <c r="J65" s="52">
        <v>254</v>
      </c>
      <c r="K65" s="52">
        <v>342</v>
      </c>
      <c r="L65" s="52">
        <v>403</v>
      </c>
      <c r="M65" s="52">
        <v>462</v>
      </c>
      <c r="N65" s="52">
        <v>614</v>
      </c>
      <c r="O65" s="52">
        <v>874</v>
      </c>
      <c r="P65" s="52">
        <v>1077</v>
      </c>
      <c r="Q65" s="52">
        <v>2074</v>
      </c>
      <c r="R65" s="52">
        <v>3228</v>
      </c>
      <c r="S65" s="52">
        <v>3786</v>
      </c>
      <c r="T65" s="52">
        <v>4836</v>
      </c>
      <c r="U65" s="52">
        <v>6654</v>
      </c>
      <c r="V65" s="52">
        <v>8809</v>
      </c>
      <c r="W65" s="52">
        <v>10578</v>
      </c>
      <c r="X65" s="52">
        <v>13411</v>
      </c>
      <c r="Y65" s="52">
        <v>17925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3312</v>
      </c>
      <c r="D69" s="52">
        <f t="shared" si="6"/>
        <v>5640</v>
      </c>
      <c r="E69" s="52">
        <f t="shared" si="6"/>
        <v>4808</v>
      </c>
      <c r="F69" s="52">
        <f t="shared" si="6"/>
        <v>6024</v>
      </c>
      <c r="G69" s="52">
        <f t="shared" si="6"/>
        <v>7153</v>
      </c>
      <c r="H69" s="52">
        <f t="shared" si="6"/>
        <v>9498</v>
      </c>
      <c r="I69" s="52">
        <f t="shared" si="6"/>
        <v>10963</v>
      </c>
      <c r="J69" s="52">
        <f t="shared" si="6"/>
        <v>10902</v>
      </c>
      <c r="K69" s="52">
        <f t="shared" si="6"/>
        <v>13691</v>
      </c>
      <c r="L69" s="52">
        <f t="shared" si="6"/>
        <v>14285</v>
      </c>
      <c r="M69" s="52">
        <f t="shared" si="6"/>
        <v>17558</v>
      </c>
      <c r="N69" s="52">
        <f t="shared" si="6"/>
        <v>19943</v>
      </c>
      <c r="O69" s="52">
        <f t="shared" si="6"/>
        <v>22520</v>
      </c>
      <c r="P69" s="52">
        <f t="shared" si="6"/>
        <v>18837</v>
      </c>
      <c r="Q69" s="52">
        <f t="shared" si="6"/>
        <v>22343</v>
      </c>
      <c r="R69" s="52">
        <f t="shared" ref="R69:V69" si="7">R41-R55</f>
        <v>25643</v>
      </c>
      <c r="S69" s="52">
        <f t="shared" si="7"/>
        <v>32703</v>
      </c>
      <c r="T69" s="52">
        <f t="shared" si="7"/>
        <v>38130</v>
      </c>
      <c r="U69" s="52">
        <f t="shared" si="7"/>
        <v>41797</v>
      </c>
      <c r="V69" s="52">
        <f t="shared" si="7"/>
        <v>52766</v>
      </c>
      <c r="W69" s="52">
        <f t="shared" ref="W69:Y69" si="8">W41-W55</f>
        <v>64806</v>
      </c>
      <c r="X69" s="52">
        <f t="shared" si="8"/>
        <v>89239</v>
      </c>
      <c r="Y69" s="52">
        <f t="shared" si="8"/>
        <v>86402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618</v>
      </c>
      <c r="F70" s="52">
        <f t="shared" si="9"/>
        <v>90</v>
      </c>
      <c r="G70" s="52">
        <f t="shared" si="9"/>
        <v>121</v>
      </c>
      <c r="H70" s="52">
        <f t="shared" si="9"/>
        <v>316</v>
      </c>
      <c r="I70" s="52">
        <f t="shared" si="9"/>
        <v>833</v>
      </c>
      <c r="J70" s="52">
        <f t="shared" si="9"/>
        <v>978</v>
      </c>
      <c r="K70" s="52">
        <f t="shared" si="9"/>
        <v>1848</v>
      </c>
      <c r="L70" s="52">
        <f t="shared" si="9"/>
        <v>2400</v>
      </c>
      <c r="M70" s="52">
        <f t="shared" si="9"/>
        <v>2794</v>
      </c>
      <c r="N70" s="52">
        <f t="shared" si="9"/>
        <v>2223</v>
      </c>
      <c r="O70" s="52">
        <f t="shared" si="9"/>
        <v>2321</v>
      </c>
      <c r="P70" s="52">
        <f t="shared" si="9"/>
        <v>2742</v>
      </c>
      <c r="Q70" s="52">
        <f t="shared" si="9"/>
        <v>2551</v>
      </c>
      <c r="R70" s="52">
        <f t="shared" ref="R70:V70" si="10">R42-R56</f>
        <v>3449</v>
      </c>
      <c r="S70" s="52">
        <f t="shared" si="10"/>
        <v>4846</v>
      </c>
      <c r="T70" s="52">
        <f t="shared" si="10"/>
        <v>6238</v>
      </c>
      <c r="U70" s="52">
        <f t="shared" si="10"/>
        <v>5267</v>
      </c>
      <c r="V70" s="52">
        <f t="shared" si="10"/>
        <v>6233</v>
      </c>
      <c r="W70" s="52">
        <f t="shared" ref="W70:Y70" si="11">W42-W56</f>
        <v>9031</v>
      </c>
      <c r="X70" s="52">
        <f t="shared" si="11"/>
        <v>26433</v>
      </c>
      <c r="Y70" s="52">
        <f t="shared" si="11"/>
        <v>17318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243</v>
      </c>
      <c r="D72" s="52">
        <v>168</v>
      </c>
      <c r="E72" s="52">
        <v>145</v>
      </c>
      <c r="F72" s="52">
        <v>201</v>
      </c>
      <c r="G72" s="52">
        <v>102</v>
      </c>
      <c r="H72" s="52">
        <v>336</v>
      </c>
      <c r="I72" s="52">
        <v>7</v>
      </c>
      <c r="J72" s="52">
        <v>190</v>
      </c>
      <c r="K72" s="52">
        <v>577</v>
      </c>
      <c r="L72" s="52">
        <v>486</v>
      </c>
      <c r="M72" s="52">
        <v>1275</v>
      </c>
      <c r="N72" s="52">
        <v>1606</v>
      </c>
      <c r="O72" s="52">
        <v>1077</v>
      </c>
      <c r="P72" s="52">
        <v>991</v>
      </c>
      <c r="Q72" s="52">
        <v>312</v>
      </c>
      <c r="R72" s="52">
        <v>33</v>
      </c>
      <c r="S72" s="52">
        <v>937</v>
      </c>
      <c r="T72" s="52">
        <v>1783</v>
      </c>
      <c r="U72" s="52">
        <v>1965</v>
      </c>
      <c r="V72" s="52">
        <v>1872</v>
      </c>
      <c r="W72" s="52">
        <v>105</v>
      </c>
      <c r="X72" s="52">
        <v>216</v>
      </c>
      <c r="Y72" s="52">
        <v>157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3069</v>
      </c>
      <c r="D73" s="36">
        <v>5473</v>
      </c>
      <c r="E73" s="36">
        <v>5280</v>
      </c>
      <c r="F73" s="36">
        <v>5911</v>
      </c>
      <c r="G73" s="36">
        <v>7176</v>
      </c>
      <c r="H73" s="36">
        <v>9477</v>
      </c>
      <c r="I73" s="36">
        <v>11790</v>
      </c>
      <c r="J73" s="36">
        <v>11686</v>
      </c>
      <c r="K73" s="36">
        <v>14970</v>
      </c>
      <c r="L73" s="36">
        <v>16196</v>
      </c>
      <c r="M73" s="36">
        <v>19084</v>
      </c>
      <c r="N73" s="36">
        <v>20550</v>
      </c>
      <c r="O73" s="36">
        <v>23771</v>
      </c>
      <c r="P73" s="36">
        <v>20585</v>
      </c>
      <c r="Q73" s="36">
        <v>24584</v>
      </c>
      <c r="R73" s="36">
        <v>29223</v>
      </c>
      <c r="S73" s="36">
        <v>36480</v>
      </c>
      <c r="T73" s="36">
        <v>42581</v>
      </c>
      <c r="U73" s="36">
        <v>45106</v>
      </c>
      <c r="V73" s="36">
        <v>57125</v>
      </c>
      <c r="W73" s="36">
        <v>74159</v>
      </c>
      <c r="X73" s="36">
        <v>115443</v>
      </c>
      <c r="Y73" s="36">
        <v>103308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2342</v>
      </c>
      <c r="K79" s="138">
        <f>RES_hhdet_numvin!K145</f>
        <v>4663</v>
      </c>
      <c r="L79" s="138">
        <f>RES_hhdet_numvin!L145</f>
        <v>6240</v>
      </c>
      <c r="M79" s="138">
        <f>RES_hhdet_numvin!M145</f>
        <v>10632</v>
      </c>
      <c r="N79" s="138">
        <f>RES_hhdet_numvin!N145</f>
        <v>13279</v>
      </c>
      <c r="O79" s="138">
        <f>RES_hhdet_numvin!O145</f>
        <v>16863</v>
      </c>
      <c r="P79" s="138">
        <f>RES_hhdet_numvin!P145</f>
        <v>21638</v>
      </c>
      <c r="Q79" s="138">
        <f>RES_hhdet_numvin!Q145</f>
        <v>20989</v>
      </c>
      <c r="R79" s="138">
        <f>RES_hhdet_numvin!R145</f>
        <v>24824</v>
      </c>
      <c r="S79" s="138">
        <f>RES_hhdet_numvin!S145</f>
        <v>32380</v>
      </c>
      <c r="T79" s="138">
        <f>RES_hhdet_numvin!T145</f>
        <v>42071</v>
      </c>
      <c r="U79" s="138">
        <f>RES_hhdet_numvin!U145</f>
        <v>44447</v>
      </c>
      <c r="V79" s="138">
        <f>RES_hhdet_numvin!V145</f>
        <v>55648</v>
      </c>
      <c r="W79" s="138">
        <f>RES_hhdet_numvin!W145</f>
        <v>80261</v>
      </c>
      <c r="X79" s="138">
        <f>RES_hhdet_numvin!X145</f>
        <v>127460</v>
      </c>
      <c r="Y79" s="138">
        <f>RES_hhdet_numvin!Y145</f>
        <v>139408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1303</v>
      </c>
      <c r="S81" s="138">
        <f>RES_hhdet_numvin!S147</f>
        <v>2750</v>
      </c>
      <c r="T81" s="138">
        <f>RES_hhdet_numvin!T147</f>
        <v>5000</v>
      </c>
      <c r="U81" s="138">
        <f>RES_hhdet_numvin!U147</f>
        <v>8068</v>
      </c>
      <c r="V81" s="138">
        <f>RES_hhdet_numvin!V147</f>
        <v>11501</v>
      </c>
      <c r="W81" s="138">
        <f>RES_hhdet_numvin!W147</f>
        <v>16749</v>
      </c>
      <c r="X81" s="138">
        <f>RES_hhdet_numvin!X147</f>
        <v>22277</v>
      </c>
      <c r="Y81" s="138">
        <f>RES_hhdet_numvin!Y147</f>
        <v>33968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0</v>
      </c>
      <c r="S83" s="138">
        <f>RES_hhdet_numvin!S149</f>
        <v>0</v>
      </c>
      <c r="T83" s="138">
        <f>RES_hhdet_numvin!T149</f>
        <v>0</v>
      </c>
      <c r="U83" s="138">
        <f>RES_hhdet_numvin!U149</f>
        <v>0</v>
      </c>
      <c r="V83" s="138">
        <f>RES_hhdet_numvin!V149</f>
        <v>0</v>
      </c>
      <c r="W83" s="138">
        <f>RES_hhdet_numvin!W149</f>
        <v>0</v>
      </c>
      <c r="X83" s="138">
        <f>RES_hhdet_numvin!X149</f>
        <v>0</v>
      </c>
      <c r="Y83" s="138">
        <f>RES_hhdet_numvin!Y149</f>
        <v>0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11818</v>
      </c>
      <c r="S87" s="138">
        <f>RES_hhdet_numvin!S153</f>
        <v>24689</v>
      </c>
      <c r="T87" s="138">
        <f>RES_hhdet_numvin!T153</f>
        <v>38853</v>
      </c>
      <c r="U87" s="138">
        <f>RES_hhdet_numvin!U153</f>
        <v>49877</v>
      </c>
      <c r="V87" s="138">
        <f>RES_hhdet_numvin!V153</f>
        <v>65223</v>
      </c>
      <c r="W87" s="138">
        <f>RES_hhdet_numvin!W153</f>
        <v>90126</v>
      </c>
      <c r="X87" s="138">
        <f>RES_hhdet_numvin!X153</f>
        <v>119165</v>
      </c>
      <c r="Y87" s="138">
        <f>RES_hhdet_numvin!Y153</f>
        <v>141502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1593</v>
      </c>
      <c r="S88" s="138">
        <f>RES_hhdet_numvin!S154</f>
        <v>3664</v>
      </c>
      <c r="T88" s="138">
        <f>RES_hhdet_numvin!T154</f>
        <v>6368</v>
      </c>
      <c r="U88" s="138">
        <f>RES_hhdet_numvin!U154</f>
        <v>6301</v>
      </c>
      <c r="V88" s="138">
        <f>RES_hhdet_numvin!V154</f>
        <v>7724</v>
      </c>
      <c r="W88" s="138">
        <f>RES_hhdet_numvin!W154</f>
        <v>12581</v>
      </c>
      <c r="X88" s="138">
        <f>RES_hhdet_numvin!X154</f>
        <v>35302</v>
      </c>
      <c r="Y88" s="138">
        <f>RES_hhdet_numvin!Y154</f>
        <v>28359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14</v>
      </c>
      <c r="S92" s="138">
        <f>RES_hhdet_numvin!S158</f>
        <v>723</v>
      </c>
      <c r="T92" s="138">
        <f>RES_hhdet_numvin!T158</f>
        <v>1830</v>
      </c>
      <c r="U92" s="138">
        <f>RES_hhdet_numvin!U158</f>
        <v>2345</v>
      </c>
      <c r="V92" s="138">
        <f>RES_hhdet_numvin!V158</f>
        <v>2217</v>
      </c>
      <c r="W92" s="138">
        <f>RES_hhdet_numvin!W158</f>
        <v>152</v>
      </c>
      <c r="X92" s="138">
        <f>RES_hhdet_numvin!X158</f>
        <v>294</v>
      </c>
      <c r="Y92" s="138">
        <f>RES_hhdet_numvin!Y158</f>
        <v>265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13446</v>
      </c>
      <c r="S93" s="39">
        <f>RES_hhdet_numvin!S159</f>
        <v>27573</v>
      </c>
      <c r="T93" s="39">
        <f>RES_hhdet_numvin!T159</f>
        <v>43388</v>
      </c>
      <c r="U93" s="39">
        <f>RES_hhdet_numvin!U159</f>
        <v>53822</v>
      </c>
      <c r="V93" s="39">
        <f>RES_hhdet_numvin!V159</f>
        <v>70626</v>
      </c>
      <c r="W93" s="39">
        <f>RES_hhdet_numvin!W159</f>
        <v>102952</v>
      </c>
      <c r="X93" s="39">
        <f>RES_hhdet_numvin!X159</f>
        <v>154157</v>
      </c>
      <c r="Y93" s="39">
        <f>RES_hhdet_numvin!Y159</f>
        <v>169341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4.8796192320239129</v>
      </c>
      <c r="C97" s="117">
        <f t="shared" si="12"/>
        <v>7.642587307089971</v>
      </c>
      <c r="D97" s="117">
        <f t="shared" si="12"/>
        <v>13.135655399366007</v>
      </c>
      <c r="E97" s="117">
        <f t="shared" si="12"/>
        <v>17.88571941445046</v>
      </c>
      <c r="F97" s="117">
        <f t="shared" si="12"/>
        <v>22.56836381051</v>
      </c>
      <c r="G97" s="117">
        <f t="shared" si="12"/>
        <v>26.90226789866356</v>
      </c>
      <c r="H97" s="117">
        <f t="shared" si="12"/>
        <v>34.265263425045653</v>
      </c>
      <c r="I97" s="117">
        <f t="shared" si="12"/>
        <v>41.100918390953318</v>
      </c>
      <c r="J97" s="117">
        <f t="shared" si="12"/>
        <v>47.69847199264764</v>
      </c>
      <c r="K97" s="117">
        <f t="shared" si="12"/>
        <v>55.77566804217949</v>
      </c>
      <c r="L97" s="117">
        <f t="shared" si="12"/>
        <v>64.601830725840799</v>
      </c>
      <c r="M97" s="117">
        <f t="shared" si="12"/>
        <v>70.874552215441653</v>
      </c>
      <c r="N97" s="117">
        <f t="shared" si="12"/>
        <v>79.60759165435428</v>
      </c>
      <c r="O97" s="117">
        <f t="shared" si="12"/>
        <v>86.94297359873957</v>
      </c>
      <c r="P97" s="117">
        <f t="shared" si="12"/>
        <v>93.366694075048954</v>
      </c>
      <c r="Q97" s="117">
        <f t="shared" si="12"/>
        <v>101.64380266081255</v>
      </c>
      <c r="R97" s="117">
        <f t="shared" ref="R97:V97" si="13">R98+R100+R102+R111</f>
        <v>111.03496420213382</v>
      </c>
      <c r="S97" s="117">
        <f t="shared" si="13"/>
        <v>123.64457301885611</v>
      </c>
      <c r="T97" s="117">
        <f t="shared" si="13"/>
        <v>136.40334035943192</v>
      </c>
      <c r="U97" s="117">
        <f t="shared" si="13"/>
        <v>150.34005529221329</v>
      </c>
      <c r="V97" s="117">
        <f t="shared" si="13"/>
        <v>171.27133908599842</v>
      </c>
      <c r="W97" s="117">
        <f t="shared" ref="W97:Y97" si="14">W98+W100+W102+W111</f>
        <v>193.37465612239606</v>
      </c>
      <c r="X97" s="117">
        <f t="shared" si="14"/>
        <v>243.19298358235969</v>
      </c>
      <c r="Y97" s="117">
        <f t="shared" si="14"/>
        <v>273.56065735242231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3.044218099132475</v>
      </c>
      <c r="C98" s="122">
        <f t="shared" si="15"/>
        <v>4.9363900176248592</v>
      </c>
      <c r="D98" s="122">
        <f t="shared" si="15"/>
        <v>8.7086836200040825</v>
      </c>
      <c r="E98" s="122">
        <f t="shared" si="15"/>
        <v>11.624121530379316</v>
      </c>
      <c r="F98" s="122">
        <f t="shared" si="15"/>
        <v>14.47462093711405</v>
      </c>
      <c r="G98" s="122">
        <f t="shared" si="15"/>
        <v>16.489120212781987</v>
      </c>
      <c r="H98" s="122">
        <f t="shared" si="15"/>
        <v>20.526656008714685</v>
      </c>
      <c r="I98" s="122">
        <f t="shared" si="15"/>
        <v>24.911334752904587</v>
      </c>
      <c r="J98" s="122">
        <f t="shared" si="15"/>
        <v>28.815432320547991</v>
      </c>
      <c r="K98" s="122">
        <f t="shared" si="15"/>
        <v>33.884451926263878</v>
      </c>
      <c r="L98" s="122">
        <f t="shared" si="15"/>
        <v>39.348594014707217</v>
      </c>
      <c r="M98" s="122">
        <f t="shared" si="15"/>
        <v>44.283977930270794</v>
      </c>
      <c r="N98" s="122">
        <f t="shared" si="15"/>
        <v>49.158534637407982</v>
      </c>
      <c r="O98" s="122">
        <f t="shared" si="15"/>
        <v>53.023314233459047</v>
      </c>
      <c r="P98" s="122">
        <f t="shared" si="15"/>
        <v>55.748944131670747</v>
      </c>
      <c r="Q98" s="122">
        <f t="shared" si="15"/>
        <v>59.036519206866636</v>
      </c>
      <c r="R98" s="122">
        <f t="shared" si="15"/>
        <v>63.773182443564053</v>
      </c>
      <c r="S98" s="122">
        <f t="shared" si="15"/>
        <v>69.176709995641119</v>
      </c>
      <c r="T98" s="122">
        <f t="shared" si="15"/>
        <v>75.822467707461044</v>
      </c>
      <c r="U98" s="122">
        <f t="shared" si="15"/>
        <v>84.202840644467514</v>
      </c>
      <c r="V98" s="122">
        <f t="shared" si="15"/>
        <v>92.429351577062903</v>
      </c>
      <c r="W98" s="122">
        <f t="shared" si="15"/>
        <v>101.88788521494753</v>
      </c>
      <c r="X98" s="122">
        <f t="shared" si="15"/>
        <v>139.12521268082028</v>
      </c>
      <c r="Y98" s="122">
        <f t="shared" si="15"/>
        <v>160.99340837157987</v>
      </c>
      <c r="DA98" s="130" t="s">
        <v>1706</v>
      </c>
    </row>
    <row r="99" spans="1:105" ht="12" customHeight="1" x14ac:dyDescent="0.25">
      <c r="A99" s="97" t="s">
        <v>53</v>
      </c>
      <c r="B99" s="98">
        <v>3.044218099132475</v>
      </c>
      <c r="C99" s="98">
        <v>4.9363900176248592</v>
      </c>
      <c r="D99" s="98">
        <v>8.7086836200040825</v>
      </c>
      <c r="E99" s="98">
        <v>11.624121530379316</v>
      </c>
      <c r="F99" s="98">
        <v>14.47462093711405</v>
      </c>
      <c r="G99" s="98">
        <v>16.489120212781987</v>
      </c>
      <c r="H99" s="98">
        <v>20.526656008714685</v>
      </c>
      <c r="I99" s="98">
        <v>24.911334752904587</v>
      </c>
      <c r="J99" s="98">
        <v>28.815432320547991</v>
      </c>
      <c r="K99" s="98">
        <v>33.884451926263878</v>
      </c>
      <c r="L99" s="98">
        <v>39.348594014707217</v>
      </c>
      <c r="M99" s="98">
        <v>44.283977930270794</v>
      </c>
      <c r="N99" s="98">
        <v>49.158534637407982</v>
      </c>
      <c r="O99" s="98">
        <v>53.023314233459047</v>
      </c>
      <c r="P99" s="98">
        <v>55.748944131670747</v>
      </c>
      <c r="Q99" s="98">
        <v>59.036519206866636</v>
      </c>
      <c r="R99" s="98">
        <v>63.773182443564053</v>
      </c>
      <c r="S99" s="98">
        <v>69.176709995641119</v>
      </c>
      <c r="T99" s="98">
        <v>75.822467707461044</v>
      </c>
      <c r="U99" s="98">
        <v>84.202840644467514</v>
      </c>
      <c r="V99" s="98">
        <v>92.429351577062903</v>
      </c>
      <c r="W99" s="98">
        <v>101.88788521494753</v>
      </c>
      <c r="X99" s="98">
        <v>139.12521268082028</v>
      </c>
      <c r="Y99" s="98">
        <v>160.99340837157987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1.2760336165500001E-2</v>
      </c>
      <c r="C100" s="122">
        <f t="shared" si="16"/>
        <v>1.1253333331628737E-2</v>
      </c>
      <c r="D100" s="122">
        <f t="shared" si="16"/>
        <v>1.2045910163937254E-2</v>
      </c>
      <c r="E100" s="122">
        <f t="shared" si="16"/>
        <v>2.0173359644149857E-2</v>
      </c>
      <c r="F100" s="122">
        <f t="shared" si="16"/>
        <v>2.1887947687401765E-2</v>
      </c>
      <c r="G100" s="122">
        <f t="shared" si="16"/>
        <v>2.9800496721180042E-2</v>
      </c>
      <c r="H100" s="122">
        <f t="shared" si="16"/>
        <v>4.4528735773345852E-2</v>
      </c>
      <c r="I100" s="122">
        <f t="shared" si="16"/>
        <v>5.4178919464790143E-2</v>
      </c>
      <c r="J100" s="122">
        <f t="shared" si="16"/>
        <v>6.452046392275132E-2</v>
      </c>
      <c r="K100" s="122">
        <f t="shared" si="16"/>
        <v>8.2443513942565175E-2</v>
      </c>
      <c r="L100" s="122">
        <f t="shared" si="16"/>
        <v>0.11367461087735066</v>
      </c>
      <c r="M100" s="122">
        <f t="shared" si="16"/>
        <v>0.13354044811663573</v>
      </c>
      <c r="N100" s="122">
        <f t="shared" si="16"/>
        <v>0.17363638781106924</v>
      </c>
      <c r="O100" s="122">
        <f t="shared" si="16"/>
        <v>0.26743852963457143</v>
      </c>
      <c r="P100" s="122">
        <f t="shared" si="16"/>
        <v>0.28928335332399358</v>
      </c>
      <c r="Q100" s="122">
        <f t="shared" si="16"/>
        <v>0.70983314228937933</v>
      </c>
      <c r="R100" s="122">
        <f t="shared" si="16"/>
        <v>0.83165055473948091</v>
      </c>
      <c r="S100" s="122">
        <f t="shared" si="16"/>
        <v>0.89468654016143512</v>
      </c>
      <c r="T100" s="122">
        <f t="shared" si="16"/>
        <v>1.2394167983780788</v>
      </c>
      <c r="U100" s="122">
        <f t="shared" si="16"/>
        <v>1.4519685425168052</v>
      </c>
      <c r="V100" s="122">
        <f t="shared" si="16"/>
        <v>1.5058085653614299</v>
      </c>
      <c r="W100" s="122">
        <f t="shared" si="16"/>
        <v>2.043245648743913</v>
      </c>
      <c r="X100" s="122">
        <f t="shared" si="16"/>
        <v>2.9804575377519611</v>
      </c>
      <c r="Y100" s="122">
        <f t="shared" si="16"/>
        <v>3.630314872091827</v>
      </c>
      <c r="DA100" s="130" t="s">
        <v>1708</v>
      </c>
    </row>
    <row r="101" spans="1:105" ht="12" customHeight="1" x14ac:dyDescent="0.25">
      <c r="A101" s="97" t="s">
        <v>53</v>
      </c>
      <c r="B101" s="98">
        <v>1.2760336165500001E-2</v>
      </c>
      <c r="C101" s="98">
        <v>1.1253333331628737E-2</v>
      </c>
      <c r="D101" s="98">
        <v>1.2045910163937254E-2</v>
      </c>
      <c r="E101" s="98">
        <v>2.0173359644149857E-2</v>
      </c>
      <c r="F101" s="98">
        <v>2.1887947687401765E-2</v>
      </c>
      <c r="G101" s="98">
        <v>2.9800496721180042E-2</v>
      </c>
      <c r="H101" s="98">
        <v>4.4528735773345852E-2</v>
      </c>
      <c r="I101" s="98">
        <v>5.4178919464790143E-2</v>
      </c>
      <c r="J101" s="98">
        <v>6.452046392275132E-2</v>
      </c>
      <c r="K101" s="98">
        <v>8.2443513942565175E-2</v>
      </c>
      <c r="L101" s="98">
        <v>0.11367461087735066</v>
      </c>
      <c r="M101" s="98">
        <v>0.13354044811663573</v>
      </c>
      <c r="N101" s="98">
        <v>0.17363638781106924</v>
      </c>
      <c r="O101" s="98">
        <v>0.26743852963457143</v>
      </c>
      <c r="P101" s="98">
        <v>0.28928335332399358</v>
      </c>
      <c r="Q101" s="98">
        <v>0.70983314228937933</v>
      </c>
      <c r="R101" s="98">
        <v>0.83165055473948091</v>
      </c>
      <c r="S101" s="98">
        <v>0.89468654016143512</v>
      </c>
      <c r="T101" s="98">
        <v>1.2394167983780788</v>
      </c>
      <c r="U101" s="98">
        <v>1.4519685425168052</v>
      </c>
      <c r="V101" s="98">
        <v>1.5058085653614299</v>
      </c>
      <c r="W101" s="98">
        <v>2.043245648743913</v>
      </c>
      <c r="X101" s="98">
        <v>2.9804575377519611</v>
      </c>
      <c r="Y101" s="98">
        <v>3.630314872091827</v>
      </c>
      <c r="DA101" s="63" t="s">
        <v>1709</v>
      </c>
    </row>
    <row r="102" spans="1:105" ht="12" customHeight="1" x14ac:dyDescent="0.25">
      <c r="A102" s="121" t="s">
        <v>55</v>
      </c>
      <c r="B102" s="122">
        <v>1.3007821363700154</v>
      </c>
      <c r="C102" s="122">
        <v>1.9216488364615651</v>
      </c>
      <c r="D102" s="122">
        <v>3.1601679265484655</v>
      </c>
      <c r="E102" s="122">
        <v>4.4586016377012854</v>
      </c>
      <c r="F102" s="122">
        <v>5.7520564633704572</v>
      </c>
      <c r="G102" s="122">
        <v>7.4071504751925907</v>
      </c>
      <c r="H102" s="122">
        <v>9.6700684200075937</v>
      </c>
      <c r="I102" s="122">
        <v>11.58323330341023</v>
      </c>
      <c r="J102" s="122">
        <v>13.215564270485187</v>
      </c>
      <c r="K102" s="122">
        <v>14.989731121608349</v>
      </c>
      <c r="L102" s="122">
        <v>17.046948318224995</v>
      </c>
      <c r="M102" s="122">
        <v>18.038037721850664</v>
      </c>
      <c r="N102" s="122">
        <v>19.997109420341193</v>
      </c>
      <c r="O102" s="122">
        <v>22.042819082459143</v>
      </c>
      <c r="P102" s="122">
        <v>25.672421848961022</v>
      </c>
      <c r="Q102" s="122">
        <v>28.309467720177423</v>
      </c>
      <c r="R102" s="122">
        <v>31.587010929496049</v>
      </c>
      <c r="S102" s="122">
        <v>37.071872078774582</v>
      </c>
      <c r="T102" s="122">
        <v>41.554367154633994</v>
      </c>
      <c r="U102" s="122">
        <v>45.59437190435402</v>
      </c>
      <c r="V102" s="122">
        <v>54.511997956523139</v>
      </c>
      <c r="W102" s="122">
        <v>58.31125450486131</v>
      </c>
      <c r="X102" s="122">
        <v>68.793515859004202</v>
      </c>
      <c r="Y102" s="122">
        <v>70.426797596911257</v>
      </c>
      <c r="DA102" s="130" t="s">
        <v>1710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1.3007821363700154</v>
      </c>
      <c r="C107" s="101">
        <v>1.9216488364615651</v>
      </c>
      <c r="D107" s="101">
        <v>3.1601679265484655</v>
      </c>
      <c r="E107" s="101">
        <v>4.3259080542865069</v>
      </c>
      <c r="F107" s="101">
        <v>5.6021332219932978</v>
      </c>
      <c r="G107" s="101">
        <v>7.2321955225219217</v>
      </c>
      <c r="H107" s="101">
        <v>9.4268567789977631</v>
      </c>
      <c r="I107" s="101">
        <v>11.194529740239958</v>
      </c>
      <c r="J107" s="101">
        <v>12.66730082320858</v>
      </c>
      <c r="K107" s="101">
        <v>14.155357927072989</v>
      </c>
      <c r="L107" s="101">
        <v>15.843528945657471</v>
      </c>
      <c r="M107" s="101">
        <v>16.580318386232666</v>
      </c>
      <c r="N107" s="101">
        <v>18.298743039418817</v>
      </c>
      <c r="O107" s="101">
        <v>20.13934051009149</v>
      </c>
      <c r="P107" s="101">
        <v>23.27044155292419</v>
      </c>
      <c r="Q107" s="101">
        <v>25.68984895751856</v>
      </c>
      <c r="R107" s="101">
        <v>28.628606218241028</v>
      </c>
      <c r="S107" s="101">
        <v>33.485671602875463</v>
      </c>
      <c r="T107" s="101">
        <v>37.321602742988418</v>
      </c>
      <c r="U107" s="101">
        <v>40.960932926129693</v>
      </c>
      <c r="V107" s="101">
        <v>48.974574508676099</v>
      </c>
      <c r="W107" s="101">
        <v>52.338840984497701</v>
      </c>
      <c r="X107" s="101">
        <v>59.704582839386411</v>
      </c>
      <c r="Y107" s="101">
        <v>60.755637117485094</v>
      </c>
      <c r="DA107" s="131" t="s">
        <v>1715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0.1326935834147781</v>
      </c>
      <c r="F108" s="104">
        <v>0.14992324137715934</v>
      </c>
      <c r="G108" s="104">
        <v>0.17495495267066916</v>
      </c>
      <c r="H108" s="104">
        <v>0.2432116410098305</v>
      </c>
      <c r="I108" s="104">
        <v>0.38870356317027266</v>
      </c>
      <c r="J108" s="104">
        <v>0.54826344727660759</v>
      </c>
      <c r="K108" s="104">
        <v>0.83437319453535985</v>
      </c>
      <c r="L108" s="104">
        <v>1.2034193725675224</v>
      </c>
      <c r="M108" s="104">
        <v>1.4577193356179967</v>
      </c>
      <c r="N108" s="104">
        <v>1.6983663809223759</v>
      </c>
      <c r="O108" s="104">
        <v>1.9034785723676528</v>
      </c>
      <c r="P108" s="104">
        <v>2.4019802960368342</v>
      </c>
      <c r="Q108" s="104">
        <v>2.6196187626588632</v>
      </c>
      <c r="R108" s="104">
        <v>2.9584047112550222</v>
      </c>
      <c r="S108" s="104">
        <v>3.5862004758991173</v>
      </c>
      <c r="T108" s="104">
        <v>4.2327644116455794</v>
      </c>
      <c r="U108" s="104">
        <v>4.6334389782243237</v>
      </c>
      <c r="V108" s="104">
        <v>5.5374234478470399</v>
      </c>
      <c r="W108" s="104">
        <v>5.9724135203636113</v>
      </c>
      <c r="X108" s="104">
        <v>9.0889330196177944</v>
      </c>
      <c r="Y108" s="104">
        <v>9.6711604794261632</v>
      </c>
      <c r="DA108" s="132" t="s">
        <v>1716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8.096144882439224E-2</v>
      </c>
      <c r="F109" s="98">
        <v>9.1961751344573114E-2</v>
      </c>
      <c r="G109" s="98">
        <v>0.10449895642743939</v>
      </c>
      <c r="H109" s="98">
        <v>0.15017562056605296</v>
      </c>
      <c r="I109" s="98">
        <v>0.23683348785498021</v>
      </c>
      <c r="J109" s="98">
        <v>0.32883419094361654</v>
      </c>
      <c r="K109" s="98">
        <v>0.50591262404511228</v>
      </c>
      <c r="L109" s="98">
        <v>0.71587993229695612</v>
      </c>
      <c r="M109" s="98">
        <v>0.79320400638719846</v>
      </c>
      <c r="N109" s="98">
        <v>0.90203102527924417</v>
      </c>
      <c r="O109" s="98">
        <v>0.98641544621888855</v>
      </c>
      <c r="P109" s="98">
        <v>1.3031094100298406</v>
      </c>
      <c r="Q109" s="98">
        <v>1.3390561605830338</v>
      </c>
      <c r="R109" s="98">
        <v>1.4621854086768478</v>
      </c>
      <c r="S109" s="98">
        <v>1.8018561943175513</v>
      </c>
      <c r="T109" s="98">
        <v>2.1453827243068195</v>
      </c>
      <c r="U109" s="98">
        <v>2.3240761377508634</v>
      </c>
      <c r="V109" s="98">
        <v>2.8969390158736874</v>
      </c>
      <c r="W109" s="98">
        <v>2.8049582265286781</v>
      </c>
      <c r="X109" s="98">
        <v>4.4788037345595564</v>
      </c>
      <c r="Y109" s="98">
        <v>4.2209546139357572</v>
      </c>
      <c r="DA109" s="63" t="s">
        <v>1717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5.173213459038585E-2</v>
      </c>
      <c r="F110" s="98">
        <v>5.7961490032586244E-2</v>
      </c>
      <c r="G110" s="98">
        <v>7.0455996243229763E-2</v>
      </c>
      <c r="H110" s="98">
        <v>9.3036020443777553E-2</v>
      </c>
      <c r="I110" s="98">
        <v>0.15187007531529242</v>
      </c>
      <c r="J110" s="98">
        <v>0.21942925633299104</v>
      </c>
      <c r="K110" s="98">
        <v>0.32846057049024752</v>
      </c>
      <c r="L110" s="98">
        <v>0.48753944027056617</v>
      </c>
      <c r="M110" s="98">
        <v>0.66451532923079826</v>
      </c>
      <c r="N110" s="98">
        <v>0.79633535564313163</v>
      </c>
      <c r="O110" s="98">
        <v>0.91706312614876428</v>
      </c>
      <c r="P110" s="98">
        <v>1.0988708860069936</v>
      </c>
      <c r="Q110" s="98">
        <v>1.2805626020758294</v>
      </c>
      <c r="R110" s="98">
        <v>1.4962193025781745</v>
      </c>
      <c r="S110" s="98">
        <v>1.784344281581566</v>
      </c>
      <c r="T110" s="98">
        <v>2.0873816873387603</v>
      </c>
      <c r="U110" s="98">
        <v>2.3093628404734603</v>
      </c>
      <c r="V110" s="98">
        <v>2.640484431973352</v>
      </c>
      <c r="W110" s="98">
        <v>3.1674552938349332</v>
      </c>
      <c r="X110" s="98">
        <v>4.6101292850582389</v>
      </c>
      <c r="Y110" s="98">
        <v>5.4502058654904069</v>
      </c>
      <c r="DA110" s="63" t="s">
        <v>1718</v>
      </c>
    </row>
    <row r="111" spans="1:105" ht="12" customHeight="1" x14ac:dyDescent="0.25">
      <c r="A111" s="121" t="s">
        <v>54</v>
      </c>
      <c r="B111" s="122">
        <v>0.52185866035592299</v>
      </c>
      <c r="C111" s="122">
        <v>0.77329511967191755</v>
      </c>
      <c r="D111" s="122">
        <v>1.2547579426495208</v>
      </c>
      <c r="E111" s="122">
        <v>1.782822886725707</v>
      </c>
      <c r="F111" s="122">
        <v>2.3197984623380905</v>
      </c>
      <c r="G111" s="122">
        <v>2.9761967139678007</v>
      </c>
      <c r="H111" s="122">
        <v>4.0240102605500283</v>
      </c>
      <c r="I111" s="122">
        <v>4.5521714151737127</v>
      </c>
      <c r="J111" s="122">
        <v>5.6029549376917114</v>
      </c>
      <c r="K111" s="122">
        <v>6.8190414803646986</v>
      </c>
      <c r="L111" s="122">
        <v>8.0926137820312345</v>
      </c>
      <c r="M111" s="122">
        <v>8.4189961152035657</v>
      </c>
      <c r="N111" s="122">
        <v>10.278311208794035</v>
      </c>
      <c r="O111" s="122">
        <v>11.609401753186797</v>
      </c>
      <c r="P111" s="122">
        <v>11.656044741093195</v>
      </c>
      <c r="Q111" s="122">
        <v>13.587982591479115</v>
      </c>
      <c r="R111" s="122">
        <v>14.843120274334238</v>
      </c>
      <c r="S111" s="122">
        <v>16.501304404278976</v>
      </c>
      <c r="T111" s="122">
        <v>17.787088698958826</v>
      </c>
      <c r="U111" s="122">
        <v>19.090874200874929</v>
      </c>
      <c r="V111" s="122">
        <v>22.824180987050944</v>
      </c>
      <c r="W111" s="122">
        <v>31.132270753843308</v>
      </c>
      <c r="X111" s="122">
        <v>32.293797504783235</v>
      </c>
      <c r="Y111" s="122">
        <v>38.510136511839384</v>
      </c>
      <c r="DA111" s="130" t="s">
        <v>1719</v>
      </c>
    </row>
    <row r="112" spans="1:105" ht="12" customHeight="1" x14ac:dyDescent="0.25">
      <c r="A112" s="97" t="s">
        <v>50</v>
      </c>
      <c r="B112" s="98">
        <v>4.9974963503831994E-2</v>
      </c>
      <c r="C112" s="98">
        <v>7.8152312934596485E-2</v>
      </c>
      <c r="D112" s="98">
        <v>8.7153311385336107E-2</v>
      </c>
      <c r="E112" s="98">
        <v>9.6797194530347977E-2</v>
      </c>
      <c r="F112" s="98">
        <v>0.13448770393496673</v>
      </c>
      <c r="G112" s="98">
        <v>0.1075476507888683</v>
      </c>
      <c r="H112" s="98">
        <v>0.15976626138300268</v>
      </c>
      <c r="I112" s="98">
        <v>0.14863756391077679</v>
      </c>
      <c r="J112" s="98">
        <v>0.12362635156826504</v>
      </c>
      <c r="K112" s="98">
        <v>4.8459466782995675E-2</v>
      </c>
      <c r="L112" s="98">
        <v>0.19450519991550205</v>
      </c>
      <c r="M112" s="98">
        <v>0.40328030511978019</v>
      </c>
      <c r="N112" s="98">
        <v>0.61556261761807096</v>
      </c>
      <c r="O112" s="98">
        <v>0.5424979021433689</v>
      </c>
      <c r="P112" s="98">
        <v>0.96181850144685088</v>
      </c>
      <c r="Q112" s="98">
        <v>0.79383507474070814</v>
      </c>
      <c r="R112" s="98">
        <v>0.54554625515303079</v>
      </c>
      <c r="S112" s="98">
        <v>0.5933442631294229</v>
      </c>
      <c r="T112" s="98">
        <v>0.83877880661936688</v>
      </c>
      <c r="U112" s="98">
        <v>0.83949083301173344</v>
      </c>
      <c r="V112" s="98">
        <v>1.1185379897937582</v>
      </c>
      <c r="W112" s="98">
        <v>0.82217579137213648</v>
      </c>
      <c r="X112" s="98">
        <v>0.63520937151203127</v>
      </c>
      <c r="Y112" s="98">
        <v>0.67959366335759641</v>
      </c>
      <c r="DA112" s="63" t="s">
        <v>1720</v>
      </c>
    </row>
    <row r="113" spans="1:105" ht="12" customHeight="1" x14ac:dyDescent="0.25">
      <c r="A113" s="109" t="s">
        <v>120</v>
      </c>
      <c r="B113" s="33">
        <v>0.47188369685209103</v>
      </c>
      <c r="C113" s="33">
        <v>0.6951428067373211</v>
      </c>
      <c r="D113" s="33">
        <v>1.1676046312641846</v>
      </c>
      <c r="E113" s="33">
        <v>1.6860256921953589</v>
      </c>
      <c r="F113" s="33">
        <v>2.1853107584031237</v>
      </c>
      <c r="G113" s="33">
        <v>2.8686490631789323</v>
      </c>
      <c r="H113" s="33">
        <v>3.8642439991670252</v>
      </c>
      <c r="I113" s="33">
        <v>4.4035338512629361</v>
      </c>
      <c r="J113" s="33">
        <v>5.4793285861234464</v>
      </c>
      <c r="K113" s="33">
        <v>6.770582013581703</v>
      </c>
      <c r="L113" s="33">
        <v>7.8981085821157331</v>
      </c>
      <c r="M113" s="33">
        <v>8.0157158100837851</v>
      </c>
      <c r="N113" s="33">
        <v>9.6627485911759639</v>
      </c>
      <c r="O113" s="33">
        <v>11.066903851043428</v>
      </c>
      <c r="P113" s="33">
        <v>10.694226239646344</v>
      </c>
      <c r="Q113" s="33">
        <v>12.794147516738407</v>
      </c>
      <c r="R113" s="33">
        <v>14.297574019181207</v>
      </c>
      <c r="S113" s="33">
        <v>15.907960141149552</v>
      </c>
      <c r="T113" s="33">
        <v>16.948309892339459</v>
      </c>
      <c r="U113" s="33">
        <v>18.251383367863195</v>
      </c>
      <c r="V113" s="33">
        <v>21.705642997257186</v>
      </c>
      <c r="W113" s="33">
        <v>30.310094962471172</v>
      </c>
      <c r="X113" s="33">
        <v>31.658588133271202</v>
      </c>
      <c r="Y113" s="33">
        <v>37.830542848481791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5.3147586595731813</v>
      </c>
      <c r="C115" s="117">
        <f t="shared" si="17"/>
        <v>8.6464118619256372</v>
      </c>
      <c r="D115" s="117">
        <f t="shared" si="17"/>
        <v>15.646424033076348</v>
      </c>
      <c r="E115" s="117">
        <f t="shared" si="17"/>
        <v>21.822935182681167</v>
      </c>
      <c r="F115" s="117">
        <f t="shared" si="17"/>
        <v>28.224873163008631</v>
      </c>
      <c r="G115" s="117">
        <f t="shared" si="17"/>
        <v>33.967341580852484</v>
      </c>
      <c r="H115" s="117">
        <f t="shared" si="17"/>
        <v>44.206662539461504</v>
      </c>
      <c r="I115" s="117">
        <f t="shared" si="17"/>
        <v>55.136386023580158</v>
      </c>
      <c r="J115" s="117">
        <f t="shared" si="17"/>
        <v>65.782581839331471</v>
      </c>
      <c r="K115" s="117">
        <f t="shared" si="17"/>
        <v>79.465341158650503</v>
      </c>
      <c r="L115" s="117">
        <f t="shared" si="17"/>
        <v>94.709914092994339</v>
      </c>
      <c r="M115" s="117">
        <f t="shared" si="17"/>
        <v>109.05807481379641</v>
      </c>
      <c r="N115" s="117">
        <f t="shared" si="17"/>
        <v>126.25743642441478</v>
      </c>
      <c r="O115" s="117">
        <f t="shared" si="17"/>
        <v>142.72763826263071</v>
      </c>
      <c r="P115" s="117">
        <f t="shared" si="17"/>
        <v>157.90908387335762</v>
      </c>
      <c r="Q115" s="117">
        <f t="shared" si="17"/>
        <v>177.15072452414213</v>
      </c>
      <c r="R115" s="117">
        <f t="shared" ref="R115:V115" si="18">R116+R118+R120+R129</f>
        <v>200.12432709596351</v>
      </c>
      <c r="S115" s="117">
        <f t="shared" si="18"/>
        <v>228.53599504654881</v>
      </c>
      <c r="T115" s="117">
        <f t="shared" si="18"/>
        <v>262.07589658136419</v>
      </c>
      <c r="U115" s="117">
        <f t="shared" si="18"/>
        <v>300.0064382889791</v>
      </c>
      <c r="V115" s="117">
        <f t="shared" si="18"/>
        <v>343.62471833283865</v>
      </c>
      <c r="W115" s="117">
        <f t="shared" ref="W115:Y115" si="19">W116+W118+W120+W129</f>
        <v>395.04427027690917</v>
      </c>
      <c r="X115" s="117">
        <f t="shared" si="19"/>
        <v>539.50039456742013</v>
      </c>
      <c r="Y115" s="117">
        <f t="shared" si="19"/>
        <v>632.94077522811017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4.1560839632769291</v>
      </c>
      <c r="C116" s="122">
        <f t="shared" si="20"/>
        <v>6.9271896736867689</v>
      </c>
      <c r="D116" s="122">
        <f t="shared" si="20"/>
        <v>12.81023134141423</v>
      </c>
      <c r="E116" s="122">
        <f t="shared" si="20"/>
        <v>17.759547153767105</v>
      </c>
      <c r="F116" s="122">
        <f t="shared" si="20"/>
        <v>22.960519475377165</v>
      </c>
      <c r="G116" s="122">
        <f t="shared" si="20"/>
        <v>27.159799490511997</v>
      </c>
      <c r="H116" s="122">
        <f t="shared" si="20"/>
        <v>35.176183093839363</v>
      </c>
      <c r="I116" s="122">
        <f t="shared" si="20"/>
        <v>44.464387203463509</v>
      </c>
      <c r="J116" s="122">
        <f t="shared" si="20"/>
        <v>53.236584513153332</v>
      </c>
      <c r="K116" s="122">
        <f t="shared" si="20"/>
        <v>64.771124325232037</v>
      </c>
      <c r="L116" s="122">
        <f t="shared" si="20"/>
        <v>77.613770282978919</v>
      </c>
      <c r="M116" s="122">
        <f t="shared" si="20"/>
        <v>90.933848953486589</v>
      </c>
      <c r="N116" s="122">
        <f t="shared" si="20"/>
        <v>105.25681494695223</v>
      </c>
      <c r="O116" s="122">
        <f t="shared" si="20"/>
        <v>118.88109583277115</v>
      </c>
      <c r="P116" s="122">
        <f t="shared" si="20"/>
        <v>131.34430096744026</v>
      </c>
      <c r="Q116" s="122">
        <f t="shared" si="20"/>
        <v>145.44004457230085</v>
      </c>
      <c r="R116" s="122">
        <f t="shared" si="20"/>
        <v>164.21204744786326</v>
      </c>
      <c r="S116" s="122">
        <f t="shared" si="20"/>
        <v>186.70362315127312</v>
      </c>
      <c r="T116" s="122">
        <f t="shared" si="20"/>
        <v>214.06090278914641</v>
      </c>
      <c r="U116" s="122">
        <f t="shared" si="20"/>
        <v>246.41419060147507</v>
      </c>
      <c r="V116" s="122">
        <f t="shared" si="20"/>
        <v>279.42823377826664</v>
      </c>
      <c r="W116" s="122">
        <f t="shared" si="20"/>
        <v>317.7781689638727</v>
      </c>
      <c r="X116" s="122">
        <f t="shared" si="20"/>
        <v>448.17130038503331</v>
      </c>
      <c r="Y116" s="122">
        <f t="shared" si="20"/>
        <v>531.13167148421951</v>
      </c>
      <c r="DA116" s="130" t="s">
        <v>1874</v>
      </c>
    </row>
    <row r="117" spans="1:105" ht="12" customHeight="1" x14ac:dyDescent="0.25">
      <c r="A117" s="97" t="s">
        <v>53</v>
      </c>
      <c r="B117" s="98">
        <v>4.1560839632769291</v>
      </c>
      <c r="C117" s="98">
        <v>6.9271896736867689</v>
      </c>
      <c r="D117" s="98">
        <v>12.81023134141423</v>
      </c>
      <c r="E117" s="98">
        <v>17.759547153767105</v>
      </c>
      <c r="F117" s="98">
        <v>22.960519475377165</v>
      </c>
      <c r="G117" s="98">
        <v>27.159799490511997</v>
      </c>
      <c r="H117" s="98">
        <v>35.176183093839363</v>
      </c>
      <c r="I117" s="98">
        <v>44.464387203463509</v>
      </c>
      <c r="J117" s="98">
        <v>53.236584513153332</v>
      </c>
      <c r="K117" s="98">
        <v>64.771124325232037</v>
      </c>
      <c r="L117" s="98">
        <v>77.613770282978919</v>
      </c>
      <c r="M117" s="98">
        <v>90.933848953486589</v>
      </c>
      <c r="N117" s="98">
        <v>105.25681494695223</v>
      </c>
      <c r="O117" s="98">
        <v>118.88109583277115</v>
      </c>
      <c r="P117" s="98">
        <v>131.34430096744026</v>
      </c>
      <c r="Q117" s="98">
        <v>145.44004457230085</v>
      </c>
      <c r="R117" s="98">
        <v>164.21204744786326</v>
      </c>
      <c r="S117" s="98">
        <v>186.70362315127312</v>
      </c>
      <c r="T117" s="98">
        <v>214.06090278914641</v>
      </c>
      <c r="U117" s="98">
        <v>246.41419060147507</v>
      </c>
      <c r="V117" s="98">
        <v>279.42823377826664</v>
      </c>
      <c r="W117" s="98">
        <v>317.7781689638727</v>
      </c>
      <c r="X117" s="98">
        <v>448.17130038503331</v>
      </c>
      <c r="Y117" s="98">
        <v>531.13167148421951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2.1819660560061183E-2</v>
      </c>
      <c r="C118" s="122">
        <f t="shared" si="21"/>
        <v>1.9762690662694021E-2</v>
      </c>
      <c r="D118" s="122">
        <f t="shared" si="21"/>
        <v>2.2650461752262277E-2</v>
      </c>
      <c r="E118" s="122">
        <f t="shared" si="21"/>
        <v>4.2231642792539277E-2</v>
      </c>
      <c r="F118" s="122">
        <f t="shared" si="21"/>
        <v>4.9752217547553212E-2</v>
      </c>
      <c r="G118" s="122">
        <f t="shared" si="21"/>
        <v>7.191587816943236E-2</v>
      </c>
      <c r="H118" s="122">
        <f t="shared" si="21"/>
        <v>0.11266690937126023</v>
      </c>
      <c r="I118" s="122">
        <f t="shared" si="21"/>
        <v>0.14150781501996712</v>
      </c>
      <c r="J118" s="122">
        <f t="shared" si="21"/>
        <v>0.17329327877767225</v>
      </c>
      <c r="K118" s="122">
        <f t="shared" si="21"/>
        <v>0.2282446443045148</v>
      </c>
      <c r="L118" s="122">
        <f t="shared" si="21"/>
        <v>0.32468237507482883</v>
      </c>
      <c r="M118" s="122">
        <f t="shared" si="21"/>
        <v>0.39495670165436125</v>
      </c>
      <c r="N118" s="122">
        <f t="shared" si="21"/>
        <v>0.53361174630075014</v>
      </c>
      <c r="O118" s="122">
        <f t="shared" si="21"/>
        <v>0.8580744809685561</v>
      </c>
      <c r="P118" s="122">
        <f t="shared" si="21"/>
        <v>0.97384097902812694</v>
      </c>
      <c r="Q118" s="122">
        <f t="shared" si="21"/>
        <v>2.497861353115812</v>
      </c>
      <c r="R118" s="122">
        <f t="shared" si="21"/>
        <v>3.0228194372845651</v>
      </c>
      <c r="S118" s="122">
        <f t="shared" si="21"/>
        <v>3.314640674107626</v>
      </c>
      <c r="T118" s="122">
        <f t="shared" si="21"/>
        <v>4.6488213275380605</v>
      </c>
      <c r="U118" s="122">
        <f t="shared" si="21"/>
        <v>5.4881548487539584</v>
      </c>
      <c r="V118" s="122">
        <f t="shared" si="21"/>
        <v>5.7204295054086076</v>
      </c>
      <c r="W118" s="122">
        <f t="shared" si="21"/>
        <v>7.8029845530078408</v>
      </c>
      <c r="X118" s="122">
        <f t="shared" si="21"/>
        <v>11.44987430392216</v>
      </c>
      <c r="Y118" s="122">
        <f t="shared" si="21"/>
        <v>14.051592755655747</v>
      </c>
      <c r="DA118" s="130" t="s">
        <v>1876</v>
      </c>
    </row>
    <row r="119" spans="1:105" ht="12" customHeight="1" x14ac:dyDescent="0.25">
      <c r="A119" s="97" t="s">
        <v>53</v>
      </c>
      <c r="B119" s="98">
        <v>2.1819660560061183E-2</v>
      </c>
      <c r="C119" s="98">
        <v>1.9762690662694021E-2</v>
      </c>
      <c r="D119" s="98">
        <v>2.2650461752262277E-2</v>
      </c>
      <c r="E119" s="98">
        <v>4.2231642792539277E-2</v>
      </c>
      <c r="F119" s="98">
        <v>4.9752217547553212E-2</v>
      </c>
      <c r="G119" s="98">
        <v>7.191587816943236E-2</v>
      </c>
      <c r="H119" s="98">
        <v>0.11266690937126023</v>
      </c>
      <c r="I119" s="98">
        <v>0.14150781501996712</v>
      </c>
      <c r="J119" s="98">
        <v>0.17329327877767225</v>
      </c>
      <c r="K119" s="98">
        <v>0.2282446443045148</v>
      </c>
      <c r="L119" s="98">
        <v>0.32468237507482883</v>
      </c>
      <c r="M119" s="98">
        <v>0.39495670165436125</v>
      </c>
      <c r="N119" s="98">
        <v>0.53361174630075014</v>
      </c>
      <c r="O119" s="98">
        <v>0.8580744809685561</v>
      </c>
      <c r="P119" s="98">
        <v>0.97384097902812694</v>
      </c>
      <c r="Q119" s="98">
        <v>2.497861353115812</v>
      </c>
      <c r="R119" s="98">
        <v>3.0228194372845651</v>
      </c>
      <c r="S119" s="98">
        <v>3.314640674107626</v>
      </c>
      <c r="T119" s="98">
        <v>4.6488213275380605</v>
      </c>
      <c r="U119" s="98">
        <v>5.4881548487539584</v>
      </c>
      <c r="V119" s="98">
        <v>5.7204295054086076</v>
      </c>
      <c r="W119" s="98">
        <v>7.8029845530078408</v>
      </c>
      <c r="X119" s="98">
        <v>11.44987430392216</v>
      </c>
      <c r="Y119" s="98">
        <v>14.051592755655747</v>
      </c>
      <c r="DA119" s="63" t="s">
        <v>1877</v>
      </c>
    </row>
    <row r="120" spans="1:105" ht="12" customHeight="1" x14ac:dyDescent="0.25">
      <c r="A120" s="121" t="s">
        <v>55</v>
      </c>
      <c r="B120" s="122">
        <v>0.76519655332381664</v>
      </c>
      <c r="C120" s="122">
        <v>1.1454733833739037</v>
      </c>
      <c r="D120" s="122">
        <v>1.9028447078155231</v>
      </c>
      <c r="E120" s="122">
        <v>2.7186842099688522</v>
      </c>
      <c r="F120" s="122">
        <v>3.5174023901239777</v>
      </c>
      <c r="G120" s="122">
        <v>4.5425871189948275</v>
      </c>
      <c r="H120" s="122">
        <v>5.9492800289969017</v>
      </c>
      <c r="I120" s="122">
        <v>7.1608233432381612</v>
      </c>
      <c r="J120" s="122">
        <v>8.208012321746633</v>
      </c>
      <c r="K120" s="122">
        <v>9.3693417214764541</v>
      </c>
      <c r="L120" s="122">
        <v>10.734322710916334</v>
      </c>
      <c r="M120" s="122">
        <v>11.468304586238633</v>
      </c>
      <c r="N120" s="122">
        <v>12.822520088499797</v>
      </c>
      <c r="O120" s="122">
        <v>14.292007189019738</v>
      </c>
      <c r="P120" s="122">
        <v>16.890643386822184</v>
      </c>
      <c r="Q120" s="122">
        <v>18.944494267573806</v>
      </c>
      <c r="R120" s="122">
        <v>21.514145240457417</v>
      </c>
      <c r="S120" s="122">
        <v>25.721559204680556</v>
      </c>
      <c r="T120" s="122">
        <v>29.410152770805833</v>
      </c>
      <c r="U120" s="122">
        <v>32.870819470829723</v>
      </c>
      <c r="V120" s="122">
        <v>39.974373271001546</v>
      </c>
      <c r="W120" s="122">
        <v>43.602504632385866</v>
      </c>
      <c r="X120" s="122">
        <v>52.534323146191767</v>
      </c>
      <c r="Y120" s="122">
        <v>54.709998072580774</v>
      </c>
      <c r="DA120" s="130" t="s">
        <v>1878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0.76519655332381664</v>
      </c>
      <c r="C125" s="101">
        <v>1.1454733833739037</v>
      </c>
      <c r="D125" s="101">
        <v>1.9028447078155231</v>
      </c>
      <c r="E125" s="101">
        <v>2.617579958229177</v>
      </c>
      <c r="F125" s="101">
        <v>3.4033417736427665</v>
      </c>
      <c r="G125" s="101">
        <v>4.4083361448290788</v>
      </c>
      <c r="H125" s="101">
        <v>5.7643810410651959</v>
      </c>
      <c r="I125" s="101">
        <v>6.8635395006235349</v>
      </c>
      <c r="J125" s="101">
        <v>7.7860370742063276</v>
      </c>
      <c r="K125" s="101">
        <v>8.7280212265894583</v>
      </c>
      <c r="L125" s="101">
        <v>9.8023146916803299</v>
      </c>
      <c r="M125" s="101">
        <v>10.308677372913349</v>
      </c>
      <c r="N125" s="101">
        <v>11.460094474115886</v>
      </c>
      <c r="O125" s="101">
        <v>12.750746073285308</v>
      </c>
      <c r="P125" s="101">
        <v>14.954174971419981</v>
      </c>
      <c r="Q125" s="101">
        <v>16.790395134156029</v>
      </c>
      <c r="R125" s="101">
        <v>19.046409064495279</v>
      </c>
      <c r="S125" s="101">
        <v>22.713685149472767</v>
      </c>
      <c r="T125" s="101">
        <v>25.83185059835419</v>
      </c>
      <c r="U125" s="101">
        <v>28.916653822924182</v>
      </c>
      <c r="V125" s="101">
        <v>35.249343559089361</v>
      </c>
      <c r="W125" s="101">
        <v>38.379381520512354</v>
      </c>
      <c r="X125" s="101">
        <v>44.556979810058074</v>
      </c>
      <c r="Y125" s="101">
        <v>46.043304415891967</v>
      </c>
      <c r="DA125" s="131" t="s">
        <v>1883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0.10110425173967534</v>
      </c>
      <c r="F126" s="104">
        <v>0.11406061648121107</v>
      </c>
      <c r="G126" s="104">
        <v>0.13425097416574883</v>
      </c>
      <c r="H126" s="104">
        <v>0.18489898793170567</v>
      </c>
      <c r="I126" s="104">
        <v>0.29728384261462604</v>
      </c>
      <c r="J126" s="104">
        <v>0.42197524754030535</v>
      </c>
      <c r="K126" s="104">
        <v>0.6413204948869955</v>
      </c>
      <c r="L126" s="104">
        <v>0.93200801923600518</v>
      </c>
      <c r="M126" s="104">
        <v>1.1596272133252836</v>
      </c>
      <c r="N126" s="104">
        <v>1.3624256143839113</v>
      </c>
      <c r="O126" s="104">
        <v>1.5412611157344314</v>
      </c>
      <c r="P126" s="104">
        <v>1.936468415402204</v>
      </c>
      <c r="Q126" s="104">
        <v>2.1540991334177777</v>
      </c>
      <c r="R126" s="104">
        <v>2.4677361759621372</v>
      </c>
      <c r="S126" s="104">
        <v>3.0078740552077887</v>
      </c>
      <c r="T126" s="104">
        <v>3.5783021724516431</v>
      </c>
      <c r="U126" s="104">
        <v>3.9541656479055414</v>
      </c>
      <c r="V126" s="104">
        <v>4.7250297119121845</v>
      </c>
      <c r="W126" s="104">
        <v>5.2231231118735151</v>
      </c>
      <c r="X126" s="104">
        <v>7.9773433361336927</v>
      </c>
      <c r="Y126" s="104">
        <v>8.6666936566888086</v>
      </c>
      <c r="DA126" s="132" t="s">
        <v>1884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4.9372117149289491E-2</v>
      </c>
      <c r="F127" s="98">
        <v>5.6099126448624824E-2</v>
      </c>
      <c r="G127" s="98">
        <v>6.379497792251905E-2</v>
      </c>
      <c r="H127" s="98">
        <v>9.1862967487928132E-2</v>
      </c>
      <c r="I127" s="98">
        <v>0.14541376729933364</v>
      </c>
      <c r="J127" s="98">
        <v>0.20254599120731429</v>
      </c>
      <c r="K127" s="98">
        <v>0.31285992439674803</v>
      </c>
      <c r="L127" s="98">
        <v>0.44446857896543901</v>
      </c>
      <c r="M127" s="98">
        <v>0.49511188409448526</v>
      </c>
      <c r="N127" s="98">
        <v>0.56609025874077967</v>
      </c>
      <c r="O127" s="98">
        <v>0.62419798958566697</v>
      </c>
      <c r="P127" s="98">
        <v>0.83759752939521048</v>
      </c>
      <c r="Q127" s="98">
        <v>0.87353653134194809</v>
      </c>
      <c r="R127" s="98">
        <v>0.97151687338396264</v>
      </c>
      <c r="S127" s="98">
        <v>1.2235297736262227</v>
      </c>
      <c r="T127" s="98">
        <v>1.490920485112883</v>
      </c>
      <c r="U127" s="98">
        <v>1.6448028074320808</v>
      </c>
      <c r="V127" s="98">
        <v>2.0845452799388324</v>
      </c>
      <c r="W127" s="98">
        <v>2.0556678180385819</v>
      </c>
      <c r="X127" s="98">
        <v>3.3672140510754538</v>
      </c>
      <c r="Y127" s="98">
        <v>3.2164877911984022</v>
      </c>
      <c r="DA127" s="63" t="s">
        <v>1885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5.173213459038585E-2</v>
      </c>
      <c r="F128" s="98">
        <v>5.7961490032586244E-2</v>
      </c>
      <c r="G128" s="98">
        <v>7.0455996243229763E-2</v>
      </c>
      <c r="H128" s="98">
        <v>9.3036020443777553E-2</v>
      </c>
      <c r="I128" s="98">
        <v>0.15187007531529242</v>
      </c>
      <c r="J128" s="98">
        <v>0.21942925633299104</v>
      </c>
      <c r="K128" s="98">
        <v>0.32846057049024752</v>
      </c>
      <c r="L128" s="98">
        <v>0.48753944027056617</v>
      </c>
      <c r="M128" s="98">
        <v>0.66451532923079826</v>
      </c>
      <c r="N128" s="98">
        <v>0.79633535564313163</v>
      </c>
      <c r="O128" s="98">
        <v>0.91706312614876428</v>
      </c>
      <c r="P128" s="98">
        <v>1.0988708860069936</v>
      </c>
      <c r="Q128" s="98">
        <v>1.2805626020758294</v>
      </c>
      <c r="R128" s="98">
        <v>1.4962193025781745</v>
      </c>
      <c r="S128" s="98">
        <v>1.784344281581566</v>
      </c>
      <c r="T128" s="98">
        <v>2.0873816873387603</v>
      </c>
      <c r="U128" s="98">
        <v>2.3093628404734603</v>
      </c>
      <c r="V128" s="98">
        <v>2.640484431973352</v>
      </c>
      <c r="W128" s="98">
        <v>3.1674552938349332</v>
      </c>
      <c r="X128" s="98">
        <v>4.6101292850582389</v>
      </c>
      <c r="Y128" s="98">
        <v>5.4502058654904069</v>
      </c>
      <c r="DA128" s="63" t="s">
        <v>1886</v>
      </c>
    </row>
    <row r="129" spans="1:105" ht="12" customHeight="1" x14ac:dyDescent="0.25">
      <c r="A129" s="121" t="s">
        <v>54</v>
      </c>
      <c r="B129" s="122">
        <v>0.37165848241237387</v>
      </c>
      <c r="C129" s="122">
        <v>0.55398611420227062</v>
      </c>
      <c r="D129" s="122">
        <v>0.91069752209433219</v>
      </c>
      <c r="E129" s="122">
        <v>1.3024721761526685</v>
      </c>
      <c r="F129" s="122">
        <v>1.6971990799599381</v>
      </c>
      <c r="G129" s="122">
        <v>2.1930390931762287</v>
      </c>
      <c r="H129" s="122">
        <v>2.9685325072539754</v>
      </c>
      <c r="I129" s="122">
        <v>3.3696676618585113</v>
      </c>
      <c r="J129" s="122">
        <v>4.1646917256538449</v>
      </c>
      <c r="K129" s="122">
        <v>5.0966304676374996</v>
      </c>
      <c r="L129" s="122">
        <v>6.037138724024266</v>
      </c>
      <c r="M129" s="122">
        <v>6.2609645724168193</v>
      </c>
      <c r="N129" s="122">
        <v>7.644489642662001</v>
      </c>
      <c r="O129" s="122">
        <v>8.6964607598712487</v>
      </c>
      <c r="P129" s="122">
        <v>8.7002985400670632</v>
      </c>
      <c r="Q129" s="122">
        <v>10.268324331151662</v>
      </c>
      <c r="R129" s="122">
        <v>11.375314970358255</v>
      </c>
      <c r="S129" s="122">
        <v>12.796172016487493</v>
      </c>
      <c r="T129" s="122">
        <v>13.956019693873857</v>
      </c>
      <c r="U129" s="122">
        <v>15.233273367920317</v>
      </c>
      <c r="V129" s="122">
        <v>18.501681778161842</v>
      </c>
      <c r="W129" s="122">
        <v>25.860612127642753</v>
      </c>
      <c r="X129" s="122">
        <v>27.344896732272897</v>
      </c>
      <c r="Y129" s="122">
        <v>33.047512915654167</v>
      </c>
      <c r="DA129" s="130" t="s">
        <v>1887</v>
      </c>
    </row>
    <row r="130" spans="1:105" ht="12" customHeight="1" x14ac:dyDescent="0.25">
      <c r="A130" s="97" t="s">
        <v>50</v>
      </c>
      <c r="B130" s="98">
        <v>2.8172401017514444E-2</v>
      </c>
      <c r="C130" s="98">
        <v>4.4259636002338655E-2</v>
      </c>
      <c r="D130" s="98">
        <v>4.9470920946282387E-2</v>
      </c>
      <c r="E130" s="98">
        <v>5.5041721137736532E-2</v>
      </c>
      <c r="F130" s="98">
        <v>7.6613425553674314E-2</v>
      </c>
      <c r="G130" s="98">
        <v>6.134058331262749E-2</v>
      </c>
      <c r="H130" s="98">
        <v>9.1297405476588572E-2</v>
      </c>
      <c r="I130" s="98">
        <v>8.4979153558920884E-2</v>
      </c>
      <c r="J130" s="98">
        <v>7.0745928607213959E-2</v>
      </c>
      <c r="K130" s="98">
        <v>2.7783004126862413E-2</v>
      </c>
      <c r="L130" s="98">
        <v>0.11164480553592573</v>
      </c>
      <c r="M130" s="98">
        <v>0.23182142682705317</v>
      </c>
      <c r="N130" s="98">
        <v>0.35415828580394854</v>
      </c>
      <c r="O130" s="98">
        <v>0.31224302231049783</v>
      </c>
      <c r="P130" s="98">
        <v>0.55384123275008001</v>
      </c>
      <c r="Q130" s="98">
        <v>0.4572521413092791</v>
      </c>
      <c r="R130" s="98">
        <v>0.31430427193873767</v>
      </c>
      <c r="S130" s="98">
        <v>0.34311834036299199</v>
      </c>
      <c r="T130" s="98">
        <v>0.48938822775296942</v>
      </c>
      <c r="U130" s="98">
        <v>0.49504232590750791</v>
      </c>
      <c r="V130" s="98">
        <v>0.66584404750520843</v>
      </c>
      <c r="W130" s="98">
        <v>0.49131485146426979</v>
      </c>
      <c r="X130" s="98">
        <v>0.38093679948109821</v>
      </c>
      <c r="Y130" s="98">
        <v>0.40830369586918391</v>
      </c>
      <c r="DA130" s="63" t="s">
        <v>1888</v>
      </c>
    </row>
    <row r="131" spans="1:105" ht="12" customHeight="1" x14ac:dyDescent="0.25">
      <c r="A131" s="109" t="s">
        <v>120</v>
      </c>
      <c r="B131" s="33">
        <v>0.34348608139485942</v>
      </c>
      <c r="C131" s="33">
        <v>0.509726478199932</v>
      </c>
      <c r="D131" s="33">
        <v>0.86122660114804983</v>
      </c>
      <c r="E131" s="33">
        <v>1.247430455014932</v>
      </c>
      <c r="F131" s="33">
        <v>1.6205856544062638</v>
      </c>
      <c r="G131" s="33">
        <v>2.1316985098636012</v>
      </c>
      <c r="H131" s="33">
        <v>2.8772351017773867</v>
      </c>
      <c r="I131" s="33">
        <v>3.2846885082995905</v>
      </c>
      <c r="J131" s="33">
        <v>4.0939457970466311</v>
      </c>
      <c r="K131" s="33">
        <v>5.0688474635106369</v>
      </c>
      <c r="L131" s="33">
        <v>5.92549391848834</v>
      </c>
      <c r="M131" s="33">
        <v>6.0291431455897664</v>
      </c>
      <c r="N131" s="33">
        <v>7.2903313568580526</v>
      </c>
      <c r="O131" s="33">
        <v>8.3842177375607516</v>
      </c>
      <c r="P131" s="33">
        <v>8.1464573073169824</v>
      </c>
      <c r="Q131" s="33">
        <v>9.8110721898423829</v>
      </c>
      <c r="R131" s="33">
        <v>11.061010698419517</v>
      </c>
      <c r="S131" s="33">
        <v>12.453053676124501</v>
      </c>
      <c r="T131" s="33">
        <v>13.466631466120887</v>
      </c>
      <c r="U131" s="33">
        <v>14.738231042012808</v>
      </c>
      <c r="V131" s="33">
        <v>17.835837730656635</v>
      </c>
      <c r="W131" s="33">
        <v>25.369297276178482</v>
      </c>
      <c r="X131" s="33">
        <v>26.963959932791798</v>
      </c>
      <c r="Y131" s="33">
        <v>32.639209219784981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1.0891748734601134</v>
      </c>
      <c r="C133" s="154">
        <f t="shared" si="22"/>
        <v>1.1313461677963987</v>
      </c>
      <c r="D133" s="154">
        <f t="shared" si="22"/>
        <v>1.1911414815153818</v>
      </c>
      <c r="E133" s="154">
        <f t="shared" si="22"/>
        <v>1.2201318089027888</v>
      </c>
      <c r="F133" s="154">
        <f t="shared" si="22"/>
        <v>1.2506388766147245</v>
      </c>
      <c r="G133" s="154">
        <f t="shared" si="22"/>
        <v>1.262620003220617</v>
      </c>
      <c r="H133" s="154">
        <f t="shared" si="22"/>
        <v>1.2901305322272627</v>
      </c>
      <c r="I133" s="154">
        <f t="shared" si="22"/>
        <v>1.3414879321946289</v>
      </c>
      <c r="J133" s="154">
        <f t="shared" si="22"/>
        <v>1.3791339447827879</v>
      </c>
      <c r="K133" s="154">
        <f t="shared" si="22"/>
        <v>1.4247313200902598</v>
      </c>
      <c r="L133" s="154">
        <f t="shared" si="22"/>
        <v>1.4660561942110764</v>
      </c>
      <c r="M133" s="154">
        <f t="shared" si="22"/>
        <v>1.538747990707384</v>
      </c>
      <c r="N133" s="154">
        <f t="shared" si="22"/>
        <v>1.5859974381916739</v>
      </c>
      <c r="O133" s="154">
        <f t="shared" si="22"/>
        <v>1.6416236109124736</v>
      </c>
      <c r="P133" s="154">
        <f t="shared" si="22"/>
        <v>1.691278516795603</v>
      </c>
      <c r="Q133" s="154">
        <f t="shared" si="22"/>
        <v>1.7428580974611676</v>
      </c>
      <c r="R133" s="154">
        <f t="shared" ref="R133:V133" si="23">IF(R115=0,"",R115/R97)</f>
        <v>1.8023541371314966</v>
      </c>
      <c r="S133" s="154">
        <f t="shared" si="23"/>
        <v>1.8483301730654729</v>
      </c>
      <c r="T133" s="154">
        <f t="shared" si="23"/>
        <v>1.9213304886139642</v>
      </c>
      <c r="U133" s="154">
        <f t="shared" si="23"/>
        <v>1.9955190099262763</v>
      </c>
      <c r="V133" s="154">
        <f t="shared" si="23"/>
        <v>2.006317695456906</v>
      </c>
      <c r="W133" s="154">
        <f t="shared" ref="W133:Y133" si="24">IF(W115=0,"",W115/W97)</f>
        <v>2.0428957868546473</v>
      </c>
      <c r="X133" s="154">
        <f t="shared" si="24"/>
        <v>2.218404440047149</v>
      </c>
      <c r="Y133" s="154">
        <f t="shared" si="24"/>
        <v>2.3137127295783113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1.3652385696219689</v>
      </c>
      <c r="C134" s="155">
        <f t="shared" si="25"/>
        <v>1.4032905927112667</v>
      </c>
      <c r="D134" s="155">
        <f t="shared" si="25"/>
        <v>1.4709721813740921</v>
      </c>
      <c r="E134" s="155">
        <f t="shared" si="25"/>
        <v>1.5278184340513841</v>
      </c>
      <c r="F134" s="155">
        <f t="shared" si="25"/>
        <v>1.5862605020974756</v>
      </c>
      <c r="G134" s="155">
        <f t="shared" si="25"/>
        <v>1.6471345432643729</v>
      </c>
      <c r="H134" s="155">
        <f t="shared" si="25"/>
        <v>1.7136830801327383</v>
      </c>
      <c r="I134" s="155">
        <f t="shared" si="25"/>
        <v>1.7849058528780397</v>
      </c>
      <c r="J134" s="155">
        <f t="shared" si="25"/>
        <v>1.847502543808474</v>
      </c>
      <c r="K134" s="155">
        <f t="shared" si="25"/>
        <v>1.9115293488051923</v>
      </c>
      <c r="L134" s="155">
        <f t="shared" si="25"/>
        <v>1.9724661636949323</v>
      </c>
      <c r="M134" s="155">
        <f t="shared" si="25"/>
        <v>2.053425487129235</v>
      </c>
      <c r="N134" s="155">
        <f t="shared" si="25"/>
        <v>2.1411707188451334</v>
      </c>
      <c r="O134" s="155">
        <f t="shared" si="25"/>
        <v>2.2420532845107255</v>
      </c>
      <c r="P134" s="155">
        <f t="shared" si="25"/>
        <v>2.3559962078783858</v>
      </c>
      <c r="Q134" s="155">
        <f t="shared" si="25"/>
        <v>2.4635606320669474</v>
      </c>
      <c r="R134" s="155">
        <f t="shared" ref="R134:V134" si="26">IF(R116=0,"",R116/R98)</f>
        <v>2.5749388874105876</v>
      </c>
      <c r="S134" s="155">
        <f t="shared" si="26"/>
        <v>2.6989375927683965</v>
      </c>
      <c r="T134" s="155">
        <f t="shared" si="26"/>
        <v>2.8231856501299615</v>
      </c>
      <c r="U134" s="155">
        <f t="shared" si="26"/>
        <v>2.9264356014058719</v>
      </c>
      <c r="V134" s="155">
        <f t="shared" si="26"/>
        <v>3.0231547556113014</v>
      </c>
      <c r="W134" s="155">
        <f t="shared" ref="W134:Y134" si="27">IF(W116=0,"",W116/W98)</f>
        <v>3.1189004295601266</v>
      </c>
      <c r="X134" s="155">
        <f t="shared" si="27"/>
        <v>3.2213521312863942</v>
      </c>
      <c r="Y134" s="155">
        <f t="shared" si="27"/>
        <v>3.2990895519047849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1.3652385696219689</v>
      </c>
      <c r="C135" s="156">
        <f t="shared" si="28"/>
        <v>1.4032905927112667</v>
      </c>
      <c r="D135" s="156">
        <f t="shared" si="28"/>
        <v>1.4709721813740921</v>
      </c>
      <c r="E135" s="156">
        <f t="shared" si="28"/>
        <v>1.5278184340513841</v>
      </c>
      <c r="F135" s="156">
        <f t="shared" si="28"/>
        <v>1.5862605020974756</v>
      </c>
      <c r="G135" s="156">
        <f t="shared" si="28"/>
        <v>1.6471345432643729</v>
      </c>
      <c r="H135" s="156">
        <f t="shared" si="28"/>
        <v>1.7136830801327383</v>
      </c>
      <c r="I135" s="156">
        <f t="shared" si="28"/>
        <v>1.7849058528780397</v>
      </c>
      <c r="J135" s="156">
        <f t="shared" si="28"/>
        <v>1.847502543808474</v>
      </c>
      <c r="K135" s="156">
        <f t="shared" si="28"/>
        <v>1.9115293488051923</v>
      </c>
      <c r="L135" s="156">
        <f t="shared" si="28"/>
        <v>1.9724661636949323</v>
      </c>
      <c r="M135" s="156">
        <f t="shared" si="28"/>
        <v>2.053425487129235</v>
      </c>
      <c r="N135" s="156">
        <f t="shared" si="28"/>
        <v>2.1411707188451334</v>
      </c>
      <c r="O135" s="156">
        <f t="shared" si="28"/>
        <v>2.2420532845107255</v>
      </c>
      <c r="P135" s="156">
        <f t="shared" si="28"/>
        <v>2.3559962078783858</v>
      </c>
      <c r="Q135" s="156">
        <f t="shared" si="28"/>
        <v>2.4635606320669474</v>
      </c>
      <c r="R135" s="156">
        <f t="shared" ref="R135:V135" si="29">IF(R117=0,"",R117/R99)</f>
        <v>2.5749388874105876</v>
      </c>
      <c r="S135" s="156">
        <f t="shared" si="29"/>
        <v>2.6989375927683965</v>
      </c>
      <c r="T135" s="156">
        <f t="shared" si="29"/>
        <v>2.8231856501299615</v>
      </c>
      <c r="U135" s="156">
        <f t="shared" si="29"/>
        <v>2.9264356014058719</v>
      </c>
      <c r="V135" s="156">
        <f t="shared" si="29"/>
        <v>3.0231547556113014</v>
      </c>
      <c r="W135" s="156">
        <f t="shared" ref="W135:Y135" si="30">IF(W117=0,"",W117/W99)</f>
        <v>3.1189004295601266</v>
      </c>
      <c r="X135" s="156">
        <f t="shared" si="30"/>
        <v>3.2213521312863942</v>
      </c>
      <c r="Y135" s="156">
        <f t="shared" si="30"/>
        <v>3.2990895519047849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1.7099596967558575</v>
      </c>
      <c r="C136" s="155">
        <f t="shared" si="31"/>
        <v>1.756163270055175</v>
      </c>
      <c r="D136" s="155">
        <f t="shared" si="31"/>
        <v>1.88034456873775</v>
      </c>
      <c r="E136" s="155">
        <f t="shared" si="31"/>
        <v>2.0934362712750318</v>
      </c>
      <c r="F136" s="155">
        <f t="shared" si="31"/>
        <v>2.2730416875123254</v>
      </c>
      <c r="G136" s="155">
        <f t="shared" si="31"/>
        <v>2.4132442771774252</v>
      </c>
      <c r="H136" s="155">
        <f t="shared" si="31"/>
        <v>2.5302067847769605</v>
      </c>
      <c r="I136" s="155">
        <f t="shared" si="31"/>
        <v>2.6118611522315498</v>
      </c>
      <c r="J136" s="155">
        <f t="shared" si="31"/>
        <v>2.685865355604879</v>
      </c>
      <c r="K136" s="155">
        <f t="shared" si="31"/>
        <v>2.7684972824365901</v>
      </c>
      <c r="L136" s="155">
        <f t="shared" si="31"/>
        <v>2.8562435584243628</v>
      </c>
      <c r="M136" s="155">
        <f t="shared" si="31"/>
        <v>2.9575810716869966</v>
      </c>
      <c r="N136" s="155">
        <f t="shared" si="31"/>
        <v>3.0731562262246777</v>
      </c>
      <c r="O136" s="155">
        <f t="shared" si="31"/>
        <v>3.2084923669788004</v>
      </c>
      <c r="P136" s="155">
        <f t="shared" si="31"/>
        <v>3.3663913524171498</v>
      </c>
      <c r="Q136" s="155">
        <f t="shared" si="31"/>
        <v>3.518941571338329</v>
      </c>
      <c r="R136" s="155">
        <f t="shared" ref="R136:V136" si="32">IF(R118=0,"",R118/R100)</f>
        <v>3.6347230457045505</v>
      </c>
      <c r="S136" s="155">
        <f t="shared" si="32"/>
        <v>3.7048066840365568</v>
      </c>
      <c r="T136" s="155">
        <f t="shared" si="32"/>
        <v>3.7508135549087154</v>
      </c>
      <c r="U136" s="155">
        <f t="shared" si="32"/>
        <v>3.7798028593931732</v>
      </c>
      <c r="V136" s="155">
        <f t="shared" si="32"/>
        <v>3.7989088633159476</v>
      </c>
      <c r="W136" s="155">
        <f t="shared" ref="W136:Y136" si="33">IF(W118=0,"",W118/W100)</f>
        <v>3.8189165154002565</v>
      </c>
      <c r="X136" s="155">
        <f t="shared" si="33"/>
        <v>3.841649867140311</v>
      </c>
      <c r="Y136" s="155">
        <f t="shared" si="33"/>
        <v>3.8706264472202836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1.7099596967558575</v>
      </c>
      <c r="C137" s="156">
        <f t="shared" si="34"/>
        <v>1.756163270055175</v>
      </c>
      <c r="D137" s="156">
        <f t="shared" si="34"/>
        <v>1.88034456873775</v>
      </c>
      <c r="E137" s="156">
        <f t="shared" si="34"/>
        <v>2.0934362712750318</v>
      </c>
      <c r="F137" s="156">
        <f t="shared" si="34"/>
        <v>2.2730416875123254</v>
      </c>
      <c r="G137" s="156">
        <f t="shared" si="34"/>
        <v>2.4132442771774252</v>
      </c>
      <c r="H137" s="156">
        <f t="shared" si="34"/>
        <v>2.5302067847769605</v>
      </c>
      <c r="I137" s="156">
        <f t="shared" si="34"/>
        <v>2.6118611522315498</v>
      </c>
      <c r="J137" s="156">
        <f t="shared" si="34"/>
        <v>2.685865355604879</v>
      </c>
      <c r="K137" s="156">
        <f t="shared" si="34"/>
        <v>2.7684972824365901</v>
      </c>
      <c r="L137" s="156">
        <f t="shared" si="34"/>
        <v>2.8562435584243628</v>
      </c>
      <c r="M137" s="156">
        <f t="shared" si="34"/>
        <v>2.9575810716869966</v>
      </c>
      <c r="N137" s="156">
        <f t="shared" si="34"/>
        <v>3.0731562262246777</v>
      </c>
      <c r="O137" s="156">
        <f t="shared" si="34"/>
        <v>3.2084923669788004</v>
      </c>
      <c r="P137" s="156">
        <f t="shared" si="34"/>
        <v>3.3663913524171498</v>
      </c>
      <c r="Q137" s="156">
        <f t="shared" si="34"/>
        <v>3.518941571338329</v>
      </c>
      <c r="R137" s="156">
        <f t="shared" ref="R137:V137" si="35">IF(R119=0,"",R119/R101)</f>
        <v>3.6347230457045505</v>
      </c>
      <c r="S137" s="156">
        <f t="shared" si="35"/>
        <v>3.7048066840365568</v>
      </c>
      <c r="T137" s="156">
        <f t="shared" si="35"/>
        <v>3.7508135549087154</v>
      </c>
      <c r="U137" s="156">
        <f t="shared" si="35"/>
        <v>3.7798028593931732</v>
      </c>
      <c r="V137" s="156">
        <f t="shared" si="35"/>
        <v>3.7989088633159476</v>
      </c>
      <c r="W137" s="156">
        <f t="shared" ref="W137:Y137" si="36">IF(W119=0,"",W119/W101)</f>
        <v>3.8189165154002565</v>
      </c>
      <c r="X137" s="156">
        <f t="shared" si="36"/>
        <v>3.841649867140311</v>
      </c>
      <c r="Y137" s="156">
        <f t="shared" si="36"/>
        <v>3.8706264472202836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0.58825881131731028</v>
      </c>
      <c r="C138" s="155">
        <f t="shared" si="37"/>
        <v>0.59608881791489288</v>
      </c>
      <c r="D138" s="155">
        <f t="shared" si="37"/>
        <v>0.6021340485832376</v>
      </c>
      <c r="E138" s="155">
        <f t="shared" si="37"/>
        <v>0.60976163175917197</v>
      </c>
      <c r="F138" s="155">
        <f t="shared" si="37"/>
        <v>0.6115034531602862</v>
      </c>
      <c r="G138" s="155">
        <f t="shared" si="37"/>
        <v>0.61327053287340128</v>
      </c>
      <c r="H138" s="155">
        <f t="shared" si="37"/>
        <v>0.61522626010460324</v>
      </c>
      <c r="I138" s="155">
        <f t="shared" si="37"/>
        <v>0.61820591502114841</v>
      </c>
      <c r="J138" s="155">
        <f t="shared" si="37"/>
        <v>0.6210867847752739</v>
      </c>
      <c r="K138" s="155">
        <f t="shared" si="37"/>
        <v>0.62505068606401759</v>
      </c>
      <c r="L138" s="155">
        <f t="shared" si="37"/>
        <v>0.62969174954558904</v>
      </c>
      <c r="M138" s="155">
        <f t="shared" si="37"/>
        <v>0.63578448848381774</v>
      </c>
      <c r="N138" s="155">
        <f t="shared" si="37"/>
        <v>0.6412186791085237</v>
      </c>
      <c r="O138" s="155">
        <f t="shared" si="37"/>
        <v>0.64837474442607879</v>
      </c>
      <c r="P138" s="155">
        <f t="shared" si="37"/>
        <v>0.65792948893544911</v>
      </c>
      <c r="Q138" s="155">
        <f t="shared" si="37"/>
        <v>0.66919288115301501</v>
      </c>
      <c r="R138" s="155">
        <f t="shared" ref="R138:V138" si="38">IF(R120=0,"",R120/R102)</f>
        <v>0.68110734784238292</v>
      </c>
      <c r="S138" s="155">
        <f t="shared" si="38"/>
        <v>0.69382951985873342</v>
      </c>
      <c r="T138" s="155">
        <f t="shared" si="38"/>
        <v>0.70775118921588775</v>
      </c>
      <c r="U138" s="155">
        <f t="shared" si="38"/>
        <v>0.72094028490588191</v>
      </c>
      <c r="V138" s="155">
        <f t="shared" si="38"/>
        <v>0.73331330293348829</v>
      </c>
      <c r="W138" s="155">
        <f t="shared" ref="W138:Y138" si="39">IF(W120=0,"",W120/W102)</f>
        <v>0.74775452873768644</v>
      </c>
      <c r="X138" s="155">
        <f t="shared" si="39"/>
        <v>0.76365224963735723</v>
      </c>
      <c r="Y138" s="155">
        <f t="shared" si="39"/>
        <v>0.77683495401443925</v>
      </c>
      <c r="DA138" s="130" t="s">
        <v>2046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0.58825881131731028</v>
      </c>
      <c r="C143" s="157">
        <f t="shared" si="52"/>
        <v>0.59608881791489288</v>
      </c>
      <c r="D143" s="157">
        <f t="shared" si="52"/>
        <v>0.6021340485832376</v>
      </c>
      <c r="E143" s="157">
        <f t="shared" si="52"/>
        <v>0.6050937572830376</v>
      </c>
      <c r="F143" s="157">
        <f t="shared" si="52"/>
        <v>0.60750818282608099</v>
      </c>
      <c r="G143" s="157">
        <f t="shared" si="52"/>
        <v>0.6095432750816806</v>
      </c>
      <c r="H143" s="157">
        <f t="shared" si="52"/>
        <v>0.61148494945926701</v>
      </c>
      <c r="I143" s="157">
        <f t="shared" si="52"/>
        <v>0.61311548228344015</v>
      </c>
      <c r="J143" s="157">
        <f t="shared" si="52"/>
        <v>0.61465636467249807</v>
      </c>
      <c r="K143" s="157">
        <f t="shared" si="52"/>
        <v>0.61658781583308342</v>
      </c>
      <c r="L143" s="157">
        <f t="shared" si="52"/>
        <v>0.61869516098981414</v>
      </c>
      <c r="M143" s="157">
        <f t="shared" si="52"/>
        <v>0.62174182261017841</v>
      </c>
      <c r="N143" s="157">
        <f t="shared" si="52"/>
        <v>0.62627768745802703</v>
      </c>
      <c r="O143" s="157">
        <f t="shared" si="52"/>
        <v>0.63312629660817943</v>
      </c>
      <c r="P143" s="157">
        <f t="shared" si="52"/>
        <v>0.64262532094243063</v>
      </c>
      <c r="Q143" s="157">
        <f t="shared" si="52"/>
        <v>0.65358092069443796</v>
      </c>
      <c r="R143" s="157">
        <f t="shared" ref="R143:V143" si="53">IF(R125=0,"",R125/R107)</f>
        <v>0.66529292132844564</v>
      </c>
      <c r="S143" s="157">
        <f t="shared" si="53"/>
        <v>0.6783105747092828</v>
      </c>
      <c r="T143" s="157">
        <f t="shared" si="53"/>
        <v>0.69214204910337618</v>
      </c>
      <c r="U143" s="157">
        <f t="shared" si="53"/>
        <v>0.70595691448418507</v>
      </c>
      <c r="V143" s="157">
        <f t="shared" si="53"/>
        <v>0.71974782655528247</v>
      </c>
      <c r="W143" s="157">
        <f t="shared" ref="W143:Y143" si="54">IF(W125=0,"",W125/W107)</f>
        <v>0.73328680571814697</v>
      </c>
      <c r="X143" s="157">
        <f t="shared" si="54"/>
        <v>0.74629078189730447</v>
      </c>
      <c r="Y143" s="157">
        <f t="shared" si="54"/>
        <v>0.75784415406354111</v>
      </c>
      <c r="DA143" s="131" t="s">
        <v>2051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0.76193776019779524</v>
      </c>
      <c r="F144" s="158">
        <f t="shared" si="55"/>
        <v>0.76079342624583957</v>
      </c>
      <c r="G144" s="158">
        <f t="shared" si="55"/>
        <v>0.76734594886524599</v>
      </c>
      <c r="H144" s="158">
        <f t="shared" si="55"/>
        <v>0.76023905419984461</v>
      </c>
      <c r="I144" s="158">
        <f t="shared" si="55"/>
        <v>0.76480863769288376</v>
      </c>
      <c r="J144" s="158">
        <f t="shared" si="55"/>
        <v>0.76965781621296403</v>
      </c>
      <c r="K144" s="158">
        <f t="shared" si="55"/>
        <v>0.76862547728912811</v>
      </c>
      <c r="L144" s="158">
        <f t="shared" si="55"/>
        <v>0.77446652470580146</v>
      </c>
      <c r="M144" s="158">
        <f t="shared" si="55"/>
        <v>0.79550787657876709</v>
      </c>
      <c r="N144" s="158">
        <f t="shared" si="55"/>
        <v>0.80219770580007799</v>
      </c>
      <c r="O144" s="158">
        <f t="shared" si="55"/>
        <v>0.80970762587430911</v>
      </c>
      <c r="P144" s="158">
        <f t="shared" si="55"/>
        <v>0.80619662808945391</v>
      </c>
      <c r="Q144" s="158">
        <f t="shared" si="55"/>
        <v>0.82229489425072222</v>
      </c>
      <c r="R144" s="158">
        <f t="shared" ref="R144:V144" si="56">IF(R126=0,"",R126/R108)</f>
        <v>0.83414421514873394</v>
      </c>
      <c r="S144" s="158">
        <f t="shared" si="56"/>
        <v>0.83873561319899914</v>
      </c>
      <c r="T144" s="158">
        <f t="shared" si="56"/>
        <v>0.84538184138164685</v>
      </c>
      <c r="U144" s="158">
        <f t="shared" si="56"/>
        <v>0.85339758794468878</v>
      </c>
      <c r="V144" s="158">
        <f t="shared" si="56"/>
        <v>0.85329029943507106</v>
      </c>
      <c r="W144" s="158">
        <f t="shared" ref="W144:Y144" si="57">IF(W126=0,"",W126/W108)</f>
        <v>0.87454143857666478</v>
      </c>
      <c r="X144" s="158">
        <f t="shared" si="57"/>
        <v>0.87769855041457379</v>
      </c>
      <c r="Y144" s="158">
        <f t="shared" si="57"/>
        <v>0.89613792213724552</v>
      </c>
      <c r="DA144" s="132" t="s">
        <v>2052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0.60982254969743765</v>
      </c>
      <c r="F145" s="156">
        <f t="shared" si="58"/>
        <v>0.61002672990019524</v>
      </c>
      <c r="G145" s="156">
        <f t="shared" si="58"/>
        <v>0.61048435413626512</v>
      </c>
      <c r="H145" s="156">
        <f t="shared" si="58"/>
        <v>0.61170359837150334</v>
      </c>
      <c r="I145" s="156">
        <f t="shared" si="58"/>
        <v>0.61399157955387873</v>
      </c>
      <c r="J145" s="156">
        <f t="shared" si="58"/>
        <v>0.61595173733635189</v>
      </c>
      <c r="K145" s="156">
        <f t="shared" si="58"/>
        <v>0.61840703221679305</v>
      </c>
      <c r="L145" s="156">
        <f t="shared" si="58"/>
        <v>0.62087028691994084</v>
      </c>
      <c r="M145" s="156">
        <f t="shared" si="58"/>
        <v>0.62419236426902125</v>
      </c>
      <c r="N145" s="156">
        <f t="shared" si="58"/>
        <v>0.62757293582616358</v>
      </c>
      <c r="O145" s="156">
        <f t="shared" si="58"/>
        <v>0.63279421665418201</v>
      </c>
      <c r="P145" s="156">
        <f t="shared" si="58"/>
        <v>0.64276838379674495</v>
      </c>
      <c r="Q145" s="156">
        <f t="shared" si="58"/>
        <v>0.65235242333794619</v>
      </c>
      <c r="R145" s="156">
        <f t="shared" ref="R145:V145" si="59">IF(R127=0,"",R127/R109)</f>
        <v>0.66442796352557099</v>
      </c>
      <c r="S145" s="156">
        <f t="shared" si="59"/>
        <v>0.67903852565194955</v>
      </c>
      <c r="T145" s="156">
        <f t="shared" si="59"/>
        <v>0.69494382900589657</v>
      </c>
      <c r="U145" s="156">
        <f t="shared" si="59"/>
        <v>0.70772328871456303</v>
      </c>
      <c r="V145" s="156">
        <f t="shared" si="59"/>
        <v>0.71956822995466296</v>
      </c>
      <c r="W145" s="156">
        <f t="shared" ref="W145:Y145" si="60">IF(W127=0,"",W127/W109)</f>
        <v>0.73286931641139175</v>
      </c>
      <c r="X145" s="156">
        <f t="shared" si="60"/>
        <v>0.75181103049754072</v>
      </c>
      <c r="Y145" s="156">
        <f t="shared" si="60"/>
        <v>0.76202851852018449</v>
      </c>
      <c r="DA145" s="63" t="s">
        <v>2053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0.71218226436807974</v>
      </c>
      <c r="C147" s="155">
        <f t="shared" si="64"/>
        <v>0.71639675475684861</v>
      </c>
      <c r="D147" s="155">
        <f t="shared" si="64"/>
        <v>0.72579538342775674</v>
      </c>
      <c r="E147" s="155">
        <f t="shared" si="64"/>
        <v>0.7305673411814676</v>
      </c>
      <c r="F147" s="155">
        <f t="shared" si="64"/>
        <v>0.73161488272104302</v>
      </c>
      <c r="G147" s="155">
        <f t="shared" si="64"/>
        <v>0.73685959092822084</v>
      </c>
      <c r="H147" s="155">
        <f t="shared" si="64"/>
        <v>0.73770500447188636</v>
      </c>
      <c r="I147" s="155">
        <f t="shared" si="64"/>
        <v>0.74023303486033676</v>
      </c>
      <c r="J147" s="155">
        <f t="shared" si="64"/>
        <v>0.74330273435495486</v>
      </c>
      <c r="K147" s="155">
        <f t="shared" si="64"/>
        <v>0.74741156543968112</v>
      </c>
      <c r="L147" s="155">
        <f t="shared" si="64"/>
        <v>0.74600603545779898</v>
      </c>
      <c r="M147" s="155">
        <f t="shared" si="64"/>
        <v>0.74367115588880794</v>
      </c>
      <c r="N147" s="155">
        <f t="shared" si="64"/>
        <v>0.74374957980659717</v>
      </c>
      <c r="O147" s="155">
        <f t="shared" si="64"/>
        <v>0.74908776048550985</v>
      </c>
      <c r="P147" s="155">
        <f t="shared" si="64"/>
        <v>0.74641945302374335</v>
      </c>
      <c r="Q147" s="155">
        <f t="shared" si="64"/>
        <v>0.75569160190055173</v>
      </c>
      <c r="R147" s="155">
        <f t="shared" ref="R147:V147" si="65">IF(R129=0,"",R129/R111)</f>
        <v>0.76636952070163533</v>
      </c>
      <c r="S147" s="155">
        <f t="shared" si="65"/>
        <v>0.77546427258013007</v>
      </c>
      <c r="T147" s="155">
        <f t="shared" si="65"/>
        <v>0.78461517396552805</v>
      </c>
      <c r="U147" s="155">
        <f t="shared" si="65"/>
        <v>0.79793482517538039</v>
      </c>
      <c r="V147" s="155">
        <f t="shared" si="65"/>
        <v>0.81061755463026575</v>
      </c>
      <c r="W147" s="155">
        <f t="shared" ref="W147:Y147" si="66">IF(W129=0,"",W129/W111)</f>
        <v>0.83066899719964171</v>
      </c>
      <c r="X147" s="155">
        <f t="shared" si="66"/>
        <v>0.84675383030511275</v>
      </c>
      <c r="Y147" s="155">
        <f t="shared" si="66"/>
        <v>0.85815101968008312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0.56373029697869081</v>
      </c>
      <c r="C148" s="156">
        <f t="shared" si="67"/>
        <v>0.56632535033708242</v>
      </c>
      <c r="D148" s="156">
        <f t="shared" si="67"/>
        <v>0.5676309959991499</v>
      </c>
      <c r="E148" s="156">
        <f t="shared" si="67"/>
        <v>0.56862930175605231</v>
      </c>
      <c r="F148" s="156">
        <f t="shared" si="67"/>
        <v>0.5696686262910825</v>
      </c>
      <c r="G148" s="156">
        <f t="shared" si="67"/>
        <v>0.57035725897024003</v>
      </c>
      <c r="H148" s="156">
        <f t="shared" si="67"/>
        <v>0.57144358693932351</v>
      </c>
      <c r="I148" s="156">
        <f t="shared" si="67"/>
        <v>0.5717205753582697</v>
      </c>
      <c r="J148" s="156">
        <f t="shared" si="67"/>
        <v>0.572256057950144</v>
      </c>
      <c r="K148" s="156">
        <f t="shared" si="67"/>
        <v>0.57332459416601367</v>
      </c>
      <c r="L148" s="156">
        <f t="shared" si="67"/>
        <v>0.57399393735708371</v>
      </c>
      <c r="M148" s="156">
        <f t="shared" si="67"/>
        <v>0.57483944513035123</v>
      </c>
      <c r="N148" s="156">
        <f t="shared" si="67"/>
        <v>0.57534079501833535</v>
      </c>
      <c r="O148" s="156">
        <f t="shared" si="67"/>
        <v>0.5755654004869859</v>
      </c>
      <c r="P148" s="156">
        <f t="shared" si="67"/>
        <v>0.57582717728650878</v>
      </c>
      <c r="Q148" s="156">
        <f t="shared" si="67"/>
        <v>0.57600395328794496</v>
      </c>
      <c r="R148" s="156">
        <f t="shared" ref="R148:V148" si="68">IF(R130=0,"",R130/R112)</f>
        <v>0.57612763165347436</v>
      </c>
      <c r="S148" s="156">
        <f t="shared" si="68"/>
        <v>0.57827868521608927</v>
      </c>
      <c r="T148" s="156">
        <f t="shared" si="68"/>
        <v>0.58345325834520168</v>
      </c>
      <c r="U148" s="156">
        <f t="shared" si="68"/>
        <v>0.58969354570735233</v>
      </c>
      <c r="V148" s="156">
        <f t="shared" si="68"/>
        <v>0.5952806731472573</v>
      </c>
      <c r="W148" s="156">
        <f t="shared" ref="W148:Y148" si="69">IF(W130=0,"",W130/W112)</f>
        <v>0.59757883486730989</v>
      </c>
      <c r="X148" s="156">
        <f t="shared" si="69"/>
        <v>0.59970273828663601</v>
      </c>
      <c r="Y148" s="156">
        <f t="shared" si="69"/>
        <v>0.60080562530839543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0.72790410791098592</v>
      </c>
      <c r="C149" s="159">
        <f t="shared" si="70"/>
        <v>0.73326872300146839</v>
      </c>
      <c r="D149" s="159">
        <f t="shared" si="70"/>
        <v>0.73760122055664146</v>
      </c>
      <c r="E149" s="159">
        <f t="shared" si="70"/>
        <v>0.73986444025693587</v>
      </c>
      <c r="F149" s="159">
        <f t="shared" si="70"/>
        <v>0.74158132804438182</v>
      </c>
      <c r="G149" s="159">
        <f t="shared" si="70"/>
        <v>0.74310187928715499</v>
      </c>
      <c r="H149" s="159">
        <f t="shared" si="70"/>
        <v>0.74457904376576689</v>
      </c>
      <c r="I149" s="159">
        <f t="shared" si="70"/>
        <v>0.74592103052813818</v>
      </c>
      <c r="J149" s="159">
        <f t="shared" si="70"/>
        <v>0.74716194378535061</v>
      </c>
      <c r="K149" s="159">
        <f t="shared" si="70"/>
        <v>0.74865756789336457</v>
      </c>
      <c r="L149" s="159">
        <f t="shared" si="70"/>
        <v>0.75024214429083325</v>
      </c>
      <c r="M149" s="159">
        <f t="shared" si="70"/>
        <v>0.75216528235757729</v>
      </c>
      <c r="N149" s="159">
        <f t="shared" si="70"/>
        <v>0.75447801296575112</v>
      </c>
      <c r="O149" s="159">
        <f t="shared" si="70"/>
        <v>0.75759379953140704</v>
      </c>
      <c r="P149" s="159">
        <f t="shared" si="70"/>
        <v>0.76176219997253247</v>
      </c>
      <c r="Q149" s="159">
        <f t="shared" si="70"/>
        <v>0.76684063373559608</v>
      </c>
      <c r="R149" s="159">
        <f t="shared" ref="R149:V149" si="71">IF(R131=0,"",R131/R113)</f>
        <v>0.77362849694503344</v>
      </c>
      <c r="S149" s="159">
        <f t="shared" si="71"/>
        <v>0.7828190142312369</v>
      </c>
      <c r="T149" s="159">
        <f t="shared" si="71"/>
        <v>0.79457075966068624</v>
      </c>
      <c r="U149" s="159">
        <f t="shared" si="71"/>
        <v>0.80751309338905775</v>
      </c>
      <c r="V149" s="159">
        <f t="shared" si="71"/>
        <v>0.82171432253402699</v>
      </c>
      <c r="W149" s="159">
        <f t="shared" ref="W149:Y149" si="72">IF(W131=0,"",W131/W113)</f>
        <v>0.83699167909535743</v>
      </c>
      <c r="X149" s="159">
        <f t="shared" si="72"/>
        <v>0.85171075283848041</v>
      </c>
      <c r="Y149" s="159">
        <f t="shared" si="72"/>
        <v>0.86277401174260049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0.13202739681183945</v>
      </c>
      <c r="C151" s="117">
        <f t="shared" si="73"/>
        <v>0.20646831349437281</v>
      </c>
      <c r="D151" s="117">
        <f t="shared" si="73"/>
        <v>0.23024778847222704</v>
      </c>
      <c r="E151" s="117">
        <f t="shared" si="73"/>
        <v>0.25572568175164606</v>
      </c>
      <c r="F151" s="117">
        <f t="shared" si="73"/>
        <v>0.35529913798483376</v>
      </c>
      <c r="G151" s="117">
        <f t="shared" si="73"/>
        <v>0.28412699822770815</v>
      </c>
      <c r="H151" s="117">
        <f t="shared" si="73"/>
        <v>0.42208182077292244</v>
      </c>
      <c r="I151" s="117">
        <f t="shared" si="73"/>
        <v>0.39268123987901504</v>
      </c>
      <c r="J151" s="117">
        <f t="shared" si="73"/>
        <v>0.32660484831873365</v>
      </c>
      <c r="K151" s="117">
        <f t="shared" si="73"/>
        <v>0.12802365027756624</v>
      </c>
      <c r="L151" s="117">
        <f t="shared" si="73"/>
        <v>0.51385760810492742</v>
      </c>
      <c r="M151" s="117">
        <f t="shared" si="73"/>
        <v>1.065414462311038</v>
      </c>
      <c r="N151" s="117">
        <f t="shared" si="73"/>
        <v>1.6262369050567476</v>
      </c>
      <c r="O151" s="117">
        <f t="shared" si="73"/>
        <v>1.4332093667338239</v>
      </c>
      <c r="P151" s="117">
        <f t="shared" si="73"/>
        <v>2.5410002138721937</v>
      </c>
      <c r="Q151" s="117">
        <f t="shared" si="73"/>
        <v>2.0972097039732946</v>
      </c>
      <c r="R151" s="117">
        <f t="shared" ref="R151:V151" si="74">R152+R154+R156+R165</f>
        <v>1.4412627215381417</v>
      </c>
      <c r="S151" s="117">
        <f t="shared" si="74"/>
        <v>1.5675388831091392</v>
      </c>
      <c r="T151" s="117">
        <f t="shared" si="74"/>
        <v>2.2159452368665522</v>
      </c>
      <c r="U151" s="117">
        <f t="shared" si="74"/>
        <v>2.2178263186013751</v>
      </c>
      <c r="V151" s="117">
        <f t="shared" si="74"/>
        <v>2.955032853926828</v>
      </c>
      <c r="W151" s="117">
        <f t="shared" ref="W151:Y151" si="75">W152+W154+W156+W165</f>
        <v>2.1720822156929396</v>
      </c>
      <c r="X151" s="117">
        <f t="shared" si="75"/>
        <v>1.6781410904839875</v>
      </c>
      <c r="Y151" s="117">
        <f t="shared" si="75"/>
        <v>1.7953986550894643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2214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0.13202739681183945</v>
      </c>
      <c r="C165" s="122">
        <v>0.20646831349437281</v>
      </c>
      <c r="D165" s="122">
        <v>0.23024778847222704</v>
      </c>
      <c r="E165" s="122">
        <v>0.25572568175164606</v>
      </c>
      <c r="F165" s="122">
        <v>0.35529913798483376</v>
      </c>
      <c r="G165" s="122">
        <v>0.28412699822770815</v>
      </c>
      <c r="H165" s="122">
        <v>0.42208182077292244</v>
      </c>
      <c r="I165" s="122">
        <v>0.39268123987901504</v>
      </c>
      <c r="J165" s="122">
        <v>0.32660484831873365</v>
      </c>
      <c r="K165" s="122">
        <v>0.12802365027756624</v>
      </c>
      <c r="L165" s="122">
        <v>0.51385760810492742</v>
      </c>
      <c r="M165" s="122">
        <v>1.065414462311038</v>
      </c>
      <c r="N165" s="122">
        <v>1.6262369050567476</v>
      </c>
      <c r="O165" s="122">
        <v>1.4332093667338239</v>
      </c>
      <c r="P165" s="122">
        <v>2.5410002138721937</v>
      </c>
      <c r="Q165" s="122">
        <v>2.0972097039732946</v>
      </c>
      <c r="R165" s="122">
        <v>1.4412627215381417</v>
      </c>
      <c r="S165" s="122">
        <v>1.5675388831091392</v>
      </c>
      <c r="T165" s="122">
        <v>2.2159452368665522</v>
      </c>
      <c r="U165" s="122">
        <v>2.2178263186013751</v>
      </c>
      <c r="V165" s="122">
        <v>2.955032853926828</v>
      </c>
      <c r="W165" s="122">
        <v>2.1720822156929396</v>
      </c>
      <c r="X165" s="122">
        <v>1.6781410904839875</v>
      </c>
      <c r="Y165" s="122">
        <v>1.7953986550894643</v>
      </c>
      <c r="DA165" s="130" t="s">
        <v>2223</v>
      </c>
    </row>
    <row r="166" spans="1:105" ht="12" customHeight="1" x14ac:dyDescent="0.25">
      <c r="A166" s="97" t="s">
        <v>50</v>
      </c>
      <c r="B166" s="98">
        <v>0.13202739681183945</v>
      </c>
      <c r="C166" s="98">
        <v>0.20646831349437281</v>
      </c>
      <c r="D166" s="98">
        <v>0.23024778847222704</v>
      </c>
      <c r="E166" s="98">
        <v>0.25572568175164606</v>
      </c>
      <c r="F166" s="98">
        <v>0.35529913798483376</v>
      </c>
      <c r="G166" s="98">
        <v>0.28412699822770815</v>
      </c>
      <c r="H166" s="98">
        <v>0.42208182077292244</v>
      </c>
      <c r="I166" s="98">
        <v>0.39268123987901504</v>
      </c>
      <c r="J166" s="98">
        <v>0.32660484831873365</v>
      </c>
      <c r="K166" s="98">
        <v>0.12802365027756624</v>
      </c>
      <c r="L166" s="98">
        <v>0.51385760810492742</v>
      </c>
      <c r="M166" s="98">
        <v>1.065414462311038</v>
      </c>
      <c r="N166" s="98">
        <v>1.6262369050567476</v>
      </c>
      <c r="O166" s="98">
        <v>1.4332093667338239</v>
      </c>
      <c r="P166" s="98">
        <v>2.5410002138721937</v>
      </c>
      <c r="Q166" s="98">
        <v>2.0972097039732946</v>
      </c>
      <c r="R166" s="98">
        <v>1.4412627215381417</v>
      </c>
      <c r="S166" s="98">
        <v>1.5675388831091392</v>
      </c>
      <c r="T166" s="98">
        <v>2.2159452368665522</v>
      </c>
      <c r="U166" s="98">
        <v>2.2178263186013751</v>
      </c>
      <c r="V166" s="98">
        <v>2.955032853926828</v>
      </c>
      <c r="W166" s="98">
        <v>2.1720822156929396</v>
      </c>
      <c r="X166" s="98">
        <v>1.6781410904839875</v>
      </c>
      <c r="Y166" s="98">
        <v>1.7953986550894643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7662.702088635986</v>
      </c>
      <c r="C169" s="117">
        <f t="shared" si="78"/>
        <v>8105.3520318672581</v>
      </c>
      <c r="D169" s="117">
        <f t="shared" si="78"/>
        <v>8405.3739914512607</v>
      </c>
      <c r="E169" s="117">
        <f t="shared" si="78"/>
        <v>8267.1959298143483</v>
      </c>
      <c r="F169" s="117">
        <f t="shared" si="78"/>
        <v>7947.1363162331209</v>
      </c>
      <c r="G169" s="117">
        <f t="shared" si="78"/>
        <v>7449.543457259867</v>
      </c>
      <c r="H169" s="117">
        <f t="shared" si="78"/>
        <v>7523.7891030714227</v>
      </c>
      <c r="I169" s="117">
        <f t="shared" si="78"/>
        <v>7220.2722064980007</v>
      </c>
      <c r="J169" s="117">
        <f t="shared" si="78"/>
        <v>7078.4778327462645</v>
      </c>
      <c r="K169" s="117">
        <f t="shared" si="78"/>
        <v>7124.8079975676328</v>
      </c>
      <c r="L169" s="117">
        <f t="shared" si="78"/>
        <v>7321.1589150729214</v>
      </c>
      <c r="M169" s="117">
        <f t="shared" si="78"/>
        <v>6951.9431398752313</v>
      </c>
      <c r="N169" s="117">
        <f t="shared" si="78"/>
        <v>6854.0357193948748</v>
      </c>
      <c r="O169" s="117">
        <f t="shared" si="78"/>
        <v>6589.6795114396209</v>
      </c>
      <c r="P169" s="117">
        <f t="shared" si="78"/>
        <v>6198.2604422292716</v>
      </c>
      <c r="Q169" s="117">
        <f t="shared" si="78"/>
        <v>6117.5752844765129</v>
      </c>
      <c r="R169" s="117">
        <f t="shared" ref="R169:V169" si="79">R170+R172+R174+R183</f>
        <v>6069.3665424477758</v>
      </c>
      <c r="S169" s="117">
        <f t="shared" si="79"/>
        <v>6056.2095022291796</v>
      </c>
      <c r="T169" s="117">
        <f t="shared" si="79"/>
        <v>5878.6263993870516</v>
      </c>
      <c r="U169" s="117">
        <f t="shared" si="79"/>
        <v>5770.8208509034866</v>
      </c>
      <c r="V169" s="117">
        <f t="shared" si="79"/>
        <v>5763.5414063332037</v>
      </c>
      <c r="W169" s="117">
        <f t="shared" ref="W169:Y169" si="80">W170+W172+W174+W183</f>
        <v>5470.3870972298764</v>
      </c>
      <c r="X169" s="117">
        <f t="shared" si="80"/>
        <v>5417.9641342968362</v>
      </c>
      <c r="Y169" s="117">
        <f t="shared" si="80"/>
        <v>4946.8011801517114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4780.482918297419</v>
      </c>
      <c r="C170" s="122">
        <f t="shared" si="81"/>
        <v>5235.2923495328387</v>
      </c>
      <c r="D170" s="122">
        <f t="shared" si="81"/>
        <v>5572.5992022364499</v>
      </c>
      <c r="E170" s="122">
        <f t="shared" si="81"/>
        <v>5372.9396048770495</v>
      </c>
      <c r="F170" s="122">
        <f t="shared" si="81"/>
        <v>5097.0370151281195</v>
      </c>
      <c r="G170" s="122">
        <f t="shared" si="81"/>
        <v>4566.0246214113313</v>
      </c>
      <c r="H170" s="122">
        <f t="shared" si="81"/>
        <v>4507.1368308226374</v>
      </c>
      <c r="I170" s="122">
        <f t="shared" si="81"/>
        <v>4376.2189504445478</v>
      </c>
      <c r="J170" s="122">
        <f t="shared" si="81"/>
        <v>4276.2250110116647</v>
      </c>
      <c r="K170" s="122">
        <f t="shared" si="81"/>
        <v>4328.4145677084589</v>
      </c>
      <c r="L170" s="122">
        <f t="shared" si="81"/>
        <v>4459.27470831144</v>
      </c>
      <c r="M170" s="122">
        <f t="shared" si="81"/>
        <v>4343.7268660677028</v>
      </c>
      <c r="N170" s="122">
        <f t="shared" si="81"/>
        <v>4232.4399635254549</v>
      </c>
      <c r="O170" s="122">
        <f t="shared" si="81"/>
        <v>4018.8025894471516</v>
      </c>
      <c r="P170" s="122">
        <f t="shared" si="81"/>
        <v>3700.9608033206273</v>
      </c>
      <c r="Q170" s="122">
        <f t="shared" si="81"/>
        <v>3553.1959777877432</v>
      </c>
      <c r="R170" s="122">
        <f t="shared" si="81"/>
        <v>3485.9543803135407</v>
      </c>
      <c r="S170" s="122">
        <f t="shared" si="81"/>
        <v>3388.3302613262558</v>
      </c>
      <c r="T170" s="122">
        <f t="shared" si="81"/>
        <v>3267.74959584728</v>
      </c>
      <c r="U170" s="122">
        <f t="shared" si="81"/>
        <v>3232.1360235761767</v>
      </c>
      <c r="V170" s="122">
        <f t="shared" si="81"/>
        <v>3110.3884503842337</v>
      </c>
      <c r="W170" s="122">
        <f t="shared" si="81"/>
        <v>2882.3124178749877</v>
      </c>
      <c r="X170" s="122">
        <f t="shared" si="81"/>
        <v>3099.4949006241795</v>
      </c>
      <c r="Y170" s="122">
        <f t="shared" si="81"/>
        <v>2911.2460477209247</v>
      </c>
      <c r="DA170" s="130" t="s">
        <v>2378</v>
      </c>
    </row>
    <row r="171" spans="1:105" ht="12" customHeight="1" x14ac:dyDescent="0.25">
      <c r="A171" s="97" t="s">
        <v>53</v>
      </c>
      <c r="B171" s="98">
        <v>4780.482918297419</v>
      </c>
      <c r="C171" s="98">
        <v>5235.2923495328387</v>
      </c>
      <c r="D171" s="98">
        <v>5572.5992022364499</v>
      </c>
      <c r="E171" s="98">
        <v>5372.9396048770495</v>
      </c>
      <c r="F171" s="98">
        <v>5097.0370151281195</v>
      </c>
      <c r="G171" s="98">
        <v>4566.0246214113313</v>
      </c>
      <c r="H171" s="98">
        <v>4507.1368308226374</v>
      </c>
      <c r="I171" s="98">
        <v>4376.2189504445478</v>
      </c>
      <c r="J171" s="98">
        <v>4276.2250110116647</v>
      </c>
      <c r="K171" s="98">
        <v>4328.4145677084589</v>
      </c>
      <c r="L171" s="98">
        <v>4459.27470831144</v>
      </c>
      <c r="M171" s="98">
        <v>4343.7268660677028</v>
      </c>
      <c r="N171" s="98">
        <v>4232.4399635254549</v>
      </c>
      <c r="O171" s="98">
        <v>4018.8025894471516</v>
      </c>
      <c r="P171" s="98">
        <v>3700.9608033206273</v>
      </c>
      <c r="Q171" s="98">
        <v>3553.1959777877432</v>
      </c>
      <c r="R171" s="98">
        <v>3485.9543803135407</v>
      </c>
      <c r="S171" s="98">
        <v>3388.3302613262558</v>
      </c>
      <c r="T171" s="98">
        <v>3267.74959584728</v>
      </c>
      <c r="U171" s="98">
        <v>3232.1360235761767</v>
      </c>
      <c r="V171" s="98">
        <v>3110.3884503842337</v>
      </c>
      <c r="W171" s="98">
        <v>2882.3124178749877</v>
      </c>
      <c r="X171" s="98">
        <v>3099.4949006241795</v>
      </c>
      <c r="Y171" s="98">
        <v>2911.2460477209247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20.038173049522687</v>
      </c>
      <c r="C172" s="122">
        <f t="shared" si="82"/>
        <v>11.934731592818004</v>
      </c>
      <c r="D172" s="122">
        <f t="shared" si="82"/>
        <v>7.7080569577216105</v>
      </c>
      <c r="E172" s="122">
        <f t="shared" si="82"/>
        <v>9.3245965049665305</v>
      </c>
      <c r="F172" s="122">
        <f t="shared" si="82"/>
        <v>7.7075372151416284</v>
      </c>
      <c r="G172" s="122">
        <f t="shared" si="82"/>
        <v>8.252095927696466</v>
      </c>
      <c r="H172" s="122">
        <f t="shared" si="82"/>
        <v>9.7773892127782407</v>
      </c>
      <c r="I172" s="122">
        <f t="shared" si="82"/>
        <v>9.5177081608916421</v>
      </c>
      <c r="J172" s="122">
        <f t="shared" si="82"/>
        <v>9.5748701070780271</v>
      </c>
      <c r="K172" s="122">
        <f t="shared" si="82"/>
        <v>10.531370185317352</v>
      </c>
      <c r="L172" s="122">
        <f t="shared" si="82"/>
        <v>12.882450566672073</v>
      </c>
      <c r="M172" s="122">
        <f t="shared" si="82"/>
        <v>13.098715591998394</v>
      </c>
      <c r="N172" s="122">
        <f t="shared" si="82"/>
        <v>14.949704915218025</v>
      </c>
      <c r="O172" s="122">
        <f t="shared" si="82"/>
        <v>20.270001431467282</v>
      </c>
      <c r="P172" s="122">
        <f t="shared" si="82"/>
        <v>19.204423839428987</v>
      </c>
      <c r="Q172" s="122">
        <f t="shared" si="82"/>
        <v>42.722306463313622</v>
      </c>
      <c r="R172" s="122">
        <f t="shared" si="82"/>
        <v>45.459482859426515</v>
      </c>
      <c r="S172" s="122">
        <f t="shared" si="82"/>
        <v>43.822458145541994</v>
      </c>
      <c r="T172" s="122">
        <f t="shared" si="82"/>
        <v>53.415614981201152</v>
      </c>
      <c r="U172" s="122">
        <f t="shared" si="82"/>
        <v>55.733984690412122</v>
      </c>
      <c r="V172" s="122">
        <f t="shared" si="82"/>
        <v>50.672751569449822</v>
      </c>
      <c r="W172" s="122">
        <f t="shared" si="82"/>
        <v>57.801497142857826</v>
      </c>
      <c r="X172" s="122">
        <f t="shared" si="82"/>
        <v>66.399991502493734</v>
      </c>
      <c r="Y172" s="122">
        <f t="shared" si="82"/>
        <v>65.647034436134859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20.038173049522687</v>
      </c>
      <c r="C173" s="98">
        <f>RES_hhdet_fech!C147</f>
        <v>11.934731592818004</v>
      </c>
      <c r="D173" s="98">
        <f>RES_hhdet_fech!D147</f>
        <v>7.7080569577216105</v>
      </c>
      <c r="E173" s="98">
        <f>RES_hhdet_fech!E147</f>
        <v>9.3245965049665305</v>
      </c>
      <c r="F173" s="98">
        <f>RES_hhdet_fech!F147</f>
        <v>7.7075372151416284</v>
      </c>
      <c r="G173" s="98">
        <f>RES_hhdet_fech!G147</f>
        <v>8.252095927696466</v>
      </c>
      <c r="H173" s="98">
        <f>RES_hhdet_fech!H147</f>
        <v>9.7773892127782407</v>
      </c>
      <c r="I173" s="98">
        <f>RES_hhdet_fech!I147</f>
        <v>9.5177081608916421</v>
      </c>
      <c r="J173" s="98">
        <f>RES_hhdet_fech!J147</f>
        <v>9.5748701070780271</v>
      </c>
      <c r="K173" s="98">
        <f>RES_hhdet_fech!K147</f>
        <v>10.531370185317352</v>
      </c>
      <c r="L173" s="98">
        <f>RES_hhdet_fech!L147</f>
        <v>12.882450566672073</v>
      </c>
      <c r="M173" s="98">
        <f>RES_hhdet_fech!M147</f>
        <v>13.098715591998394</v>
      </c>
      <c r="N173" s="98">
        <f>RES_hhdet_fech!N147</f>
        <v>14.949704915218025</v>
      </c>
      <c r="O173" s="98">
        <f>RES_hhdet_fech!O147</f>
        <v>20.270001431467282</v>
      </c>
      <c r="P173" s="98">
        <f>RES_hhdet_fech!P147</f>
        <v>19.204423839428987</v>
      </c>
      <c r="Q173" s="98">
        <f>RES_hhdet_fech!Q147</f>
        <v>42.722306463313622</v>
      </c>
      <c r="R173" s="98">
        <f>RES_hhdet_fech!R147</f>
        <v>45.459482859426515</v>
      </c>
      <c r="S173" s="98">
        <f>RES_hhdet_fech!S147</f>
        <v>43.822458145541994</v>
      </c>
      <c r="T173" s="98">
        <f>RES_hhdet_fech!T147</f>
        <v>53.415614981201152</v>
      </c>
      <c r="U173" s="98">
        <f>RES_hhdet_fech!U147</f>
        <v>55.733984690412122</v>
      </c>
      <c r="V173" s="98">
        <f>RES_hhdet_fech!V147</f>
        <v>50.672751569449822</v>
      </c>
      <c r="W173" s="98">
        <f>RES_hhdet_fech!W147</f>
        <v>57.801497142857826</v>
      </c>
      <c r="X173" s="98">
        <f>RES_hhdet_fech!X147</f>
        <v>66.399991502493734</v>
      </c>
      <c r="Y173" s="98">
        <f>RES_hhdet_fech!Y147</f>
        <v>65.647034436134859</v>
      </c>
      <c r="DA173" s="63" t="s">
        <v>2381</v>
      </c>
    </row>
    <row r="174" spans="1:105" ht="12" customHeight="1" x14ac:dyDescent="0.25">
      <c r="A174" s="121" t="s">
        <v>55</v>
      </c>
      <c r="B174" s="122">
        <v>2042.68110261724</v>
      </c>
      <c r="C174" s="122">
        <v>2038.0061980711291</v>
      </c>
      <c r="D174" s="122">
        <v>2022.1597241132686</v>
      </c>
      <c r="E174" s="122">
        <v>2060.8694823920332</v>
      </c>
      <c r="F174" s="122">
        <v>2025.5069085596153</v>
      </c>
      <c r="G174" s="122">
        <v>2051.1240750134484</v>
      </c>
      <c r="H174" s="122">
        <v>2123.3035480249277</v>
      </c>
      <c r="I174" s="122">
        <v>2034.8474135410929</v>
      </c>
      <c r="J174" s="122">
        <v>1961.1965504950006</v>
      </c>
      <c r="K174" s="122">
        <v>1914.7947469828339</v>
      </c>
      <c r="L174" s="122">
        <v>1931.8867012361432</v>
      </c>
      <c r="M174" s="122">
        <v>1769.3150598827938</v>
      </c>
      <c r="N174" s="122">
        <v>1721.706427783505</v>
      </c>
      <c r="O174" s="122">
        <v>1670.6941029235411</v>
      </c>
      <c r="P174" s="122">
        <v>1704.2946457409321</v>
      </c>
      <c r="Q174" s="122">
        <v>1703.8451485287887</v>
      </c>
      <c r="R174" s="122">
        <v>1726.6016041794817</v>
      </c>
      <c r="S174" s="122">
        <v>1815.809772052512</v>
      </c>
      <c r="T174" s="122">
        <v>1790.8842930191636</v>
      </c>
      <c r="U174" s="122">
        <v>1750.1453724895775</v>
      </c>
      <c r="V174" s="122">
        <v>1834.4117529589444</v>
      </c>
      <c r="W174" s="122">
        <v>1649.5705314391348</v>
      </c>
      <c r="X174" s="122">
        <v>1532.6133020200389</v>
      </c>
      <c r="Y174" s="122">
        <v>1273.5287626461807</v>
      </c>
      <c r="DA174" s="130" t="s">
        <v>2382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2042.68110261724</v>
      </c>
      <c r="C179" s="101">
        <v>2038.0061980711291</v>
      </c>
      <c r="D179" s="101">
        <v>2022.1597241132686</v>
      </c>
      <c r="E179" s="101">
        <v>2076.7930101693323</v>
      </c>
      <c r="F179" s="101">
        <v>2038.8286823063604</v>
      </c>
      <c r="G179" s="101">
        <v>2063.6545936240727</v>
      </c>
      <c r="H179" s="101">
        <v>2136.2888608679655</v>
      </c>
      <c r="I179" s="101">
        <v>2051.7600289814782</v>
      </c>
      <c r="J179" s="101">
        <v>1981.7418659642419</v>
      </c>
      <c r="K179" s="101">
        <v>1941.102129344765</v>
      </c>
      <c r="L179" s="101">
        <v>1966.2395599069107</v>
      </c>
      <c r="M179" s="101">
        <v>1809.2768003892536</v>
      </c>
      <c r="N179" s="101">
        <v>1762.7737088508854</v>
      </c>
      <c r="O179" s="101">
        <v>1710.9252221185563</v>
      </c>
      <c r="P179" s="101">
        <v>1744.9417800506026</v>
      </c>
      <c r="Q179" s="101">
        <v>1744.5678380461222</v>
      </c>
      <c r="R179" s="101">
        <v>1767.6764105977711</v>
      </c>
      <c r="S179" s="101">
        <v>1857.3871356962925</v>
      </c>
      <c r="T179" s="101">
        <v>1831.3042520197089</v>
      </c>
      <c r="U179" s="101">
        <v>1787.2844566245772</v>
      </c>
      <c r="V179" s="101">
        <v>1868.9518878575088</v>
      </c>
      <c r="W179" s="101">
        <v>1682.111716873073</v>
      </c>
      <c r="X179" s="101">
        <v>1568.5326291938809</v>
      </c>
      <c r="Y179" s="101">
        <v>1305.4672393064827</v>
      </c>
      <c r="DA179" s="131" t="s">
        <v>2387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1648.7461272584073</v>
      </c>
      <c r="F180" s="104">
        <v>1628.0180179424492</v>
      </c>
      <c r="G180" s="104">
        <v>1639.585898114329</v>
      </c>
      <c r="H180" s="104">
        <v>1718.4394805251086</v>
      </c>
      <c r="I180" s="104">
        <v>1644.4606910404771</v>
      </c>
      <c r="J180" s="104">
        <v>1582.209402438448</v>
      </c>
      <c r="K180" s="104">
        <v>1556.8362349504628</v>
      </c>
      <c r="L180" s="104">
        <v>1570.6169120143961</v>
      </c>
      <c r="M180" s="104">
        <v>1414.0692195543666</v>
      </c>
      <c r="N180" s="104">
        <v>1376.2542509843388</v>
      </c>
      <c r="O180" s="104">
        <v>1337.8531332952075</v>
      </c>
      <c r="P180" s="104">
        <v>1390.4943177156986</v>
      </c>
      <c r="Q180" s="104">
        <v>1386.4642855066249</v>
      </c>
      <c r="R180" s="104">
        <v>1409.629907894785</v>
      </c>
      <c r="S180" s="104">
        <v>1501.8909447139624</v>
      </c>
      <c r="T180" s="104">
        <v>1499.1336025653407</v>
      </c>
      <c r="U180" s="104">
        <v>1478.5407264651508</v>
      </c>
      <c r="V180" s="104">
        <v>1576.6981196832187</v>
      </c>
      <c r="W180" s="104">
        <v>1410.4530163227225</v>
      </c>
      <c r="X180" s="104">
        <v>1332.2111162411613</v>
      </c>
      <c r="Y180" s="104">
        <v>1103.8707295540992</v>
      </c>
      <c r="DA180" s="132" t="s">
        <v>2388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1005.9633010979505</v>
      </c>
      <c r="F181" s="98">
        <v>998.61360236917392</v>
      </c>
      <c r="G181" s="98">
        <v>979.30931768825167</v>
      </c>
      <c r="H181" s="98">
        <v>1061.0829083737519</v>
      </c>
      <c r="I181" s="98">
        <v>1001.9546976185594</v>
      </c>
      <c r="J181" s="98">
        <v>948.96814905068493</v>
      </c>
      <c r="K181" s="98">
        <v>943.96980870281675</v>
      </c>
      <c r="L181" s="98">
        <v>934.31529711745043</v>
      </c>
      <c r="M181" s="98">
        <v>769.45221405314192</v>
      </c>
      <c r="N181" s="98">
        <v>730.95184113695723</v>
      </c>
      <c r="O181" s="98">
        <v>693.2985821916767</v>
      </c>
      <c r="P181" s="98">
        <v>754.36348624425318</v>
      </c>
      <c r="Q181" s="98">
        <v>708.71134739149363</v>
      </c>
      <c r="R181" s="98">
        <v>696.70666596655769</v>
      </c>
      <c r="S181" s="98">
        <v>754.6124429208902</v>
      </c>
      <c r="T181" s="98">
        <v>759.83802063794838</v>
      </c>
      <c r="U181" s="98">
        <v>741.61788624382768</v>
      </c>
      <c r="V181" s="98">
        <v>824.85985444022492</v>
      </c>
      <c r="W181" s="98">
        <v>662.42261654811614</v>
      </c>
      <c r="X181" s="98">
        <v>656.48103135582141</v>
      </c>
      <c r="Y181" s="98">
        <v>481.78171161693615</v>
      </c>
      <c r="DA181" s="63" t="s">
        <v>2389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642.78282616045658</v>
      </c>
      <c r="F182" s="98">
        <v>629.4044155732754</v>
      </c>
      <c r="G182" s="98">
        <v>660.27658042607754</v>
      </c>
      <c r="H182" s="98">
        <v>657.35657215135666</v>
      </c>
      <c r="I182" s="98">
        <v>642.50599342191742</v>
      </c>
      <c r="J182" s="98">
        <v>633.24125338776321</v>
      </c>
      <c r="K182" s="98">
        <v>612.86642624764613</v>
      </c>
      <c r="L182" s="98">
        <v>636.30161489694581</v>
      </c>
      <c r="M182" s="98">
        <v>644.61700550122487</v>
      </c>
      <c r="N182" s="98">
        <v>645.30240984738168</v>
      </c>
      <c r="O182" s="98">
        <v>644.55455110353103</v>
      </c>
      <c r="P182" s="98">
        <v>636.13083147144528</v>
      </c>
      <c r="Q182" s="98">
        <v>677.75293811513131</v>
      </c>
      <c r="R182" s="98">
        <v>712.92324192822707</v>
      </c>
      <c r="S182" s="98">
        <v>747.27850179307211</v>
      </c>
      <c r="T182" s="98">
        <v>739.29558192739228</v>
      </c>
      <c r="U182" s="98">
        <v>736.9228402213231</v>
      </c>
      <c r="V182" s="98">
        <v>751.83826524299388</v>
      </c>
      <c r="W182" s="98">
        <v>748.03039977460639</v>
      </c>
      <c r="X182" s="98">
        <v>675.73008488534015</v>
      </c>
      <c r="Y182" s="98">
        <v>622.08901793716325</v>
      </c>
      <c r="DA182" s="63" t="s">
        <v>2390</v>
      </c>
    </row>
    <row r="183" spans="1:105" ht="12" customHeight="1" x14ac:dyDescent="0.25">
      <c r="A183" s="121" t="s">
        <v>54</v>
      </c>
      <c r="B183" s="122">
        <v>819.49989467180455</v>
      </c>
      <c r="C183" s="122">
        <v>820.11875267047253</v>
      </c>
      <c r="D183" s="122">
        <v>802.90700814381989</v>
      </c>
      <c r="E183" s="122">
        <v>824.06224604029933</v>
      </c>
      <c r="F183" s="122">
        <v>816.8848553302447</v>
      </c>
      <c r="G183" s="122">
        <v>824.14266490739124</v>
      </c>
      <c r="H183" s="122">
        <v>883.57133501107933</v>
      </c>
      <c r="I183" s="122">
        <v>799.68813435146865</v>
      </c>
      <c r="J183" s="122">
        <v>831.48140113252191</v>
      </c>
      <c r="K183" s="122">
        <v>871.06731269102238</v>
      </c>
      <c r="L183" s="122">
        <v>917.11505495866675</v>
      </c>
      <c r="M183" s="122">
        <v>825.80249833273569</v>
      </c>
      <c r="N183" s="122">
        <v>884.93962317069736</v>
      </c>
      <c r="O183" s="122">
        <v>879.91281763746031</v>
      </c>
      <c r="P183" s="122">
        <v>773.80056932828268</v>
      </c>
      <c r="Q183" s="122">
        <v>817.8118516966673</v>
      </c>
      <c r="R183" s="122">
        <v>811.3510750953277</v>
      </c>
      <c r="S183" s="122">
        <v>808.2470107048706</v>
      </c>
      <c r="T183" s="122">
        <v>766.57689553940702</v>
      </c>
      <c r="U183" s="122">
        <v>732.80547014732031</v>
      </c>
      <c r="V183" s="122">
        <v>768.06845142057603</v>
      </c>
      <c r="W183" s="122">
        <v>880.70265077289605</v>
      </c>
      <c r="X183" s="122">
        <v>719.45594015012387</v>
      </c>
      <c r="Y183" s="122">
        <v>696.37933534847048</v>
      </c>
      <c r="DA183" s="130" t="s">
        <v>2391</v>
      </c>
    </row>
    <row r="184" spans="1:105" ht="12" customHeight="1" x14ac:dyDescent="0.25">
      <c r="A184" s="97" t="s">
        <v>50</v>
      </c>
      <c r="B184" s="98">
        <v>1010.7979574775062</v>
      </c>
      <c r="C184" s="98">
        <v>1093.7561966658932</v>
      </c>
      <c r="D184" s="98">
        <v>1022.7981951679707</v>
      </c>
      <c r="E184" s="98">
        <v>1009.6424864465893</v>
      </c>
      <c r="F184" s="98">
        <v>1186.7162342668157</v>
      </c>
      <c r="G184" s="98">
        <v>930.6392698471268</v>
      </c>
      <c r="H184" s="98">
        <v>1124.7467432713806</v>
      </c>
      <c r="I184" s="98">
        <v>1147.8451980626387</v>
      </c>
      <c r="J184" s="98">
        <v>905.39953950813754</v>
      </c>
      <c r="K184" s="98">
        <v>272.52591812680834</v>
      </c>
      <c r="L184" s="98">
        <v>927.08830943331509</v>
      </c>
      <c r="M184" s="98">
        <v>1211.2990569584308</v>
      </c>
      <c r="N184" s="98">
        <v>1255.743420960913</v>
      </c>
      <c r="O184" s="98">
        <v>924.16150606816768</v>
      </c>
      <c r="P184" s="98">
        <v>1368.6466624038758</v>
      </c>
      <c r="Q184" s="98">
        <v>1134.6075850109912</v>
      </c>
      <c r="R184" s="98">
        <v>884.03273616131366</v>
      </c>
      <c r="S184" s="98">
        <v>925.6329685037141</v>
      </c>
      <c r="T184" s="98">
        <v>1136.5487033651682</v>
      </c>
      <c r="U184" s="98">
        <v>1005.5905230123042</v>
      </c>
      <c r="V184" s="98">
        <v>1220.6621770949994</v>
      </c>
      <c r="W184" s="98">
        <v>1054.5830433062697</v>
      </c>
      <c r="X184" s="98">
        <v>898.28368077394498</v>
      </c>
      <c r="Y184" s="98">
        <v>1008.1217225572508</v>
      </c>
      <c r="DA184" s="63" t="s">
        <v>2392</v>
      </c>
    </row>
    <row r="185" spans="1:105" ht="12" customHeight="1" x14ac:dyDescent="0.25">
      <c r="A185" s="109" t="s">
        <v>120</v>
      </c>
      <c r="B185" s="33">
        <v>803.39736413260403</v>
      </c>
      <c r="C185" s="33">
        <v>797.68237221066056</v>
      </c>
      <c r="D185" s="33">
        <v>790.2258997673689</v>
      </c>
      <c r="E185" s="33">
        <v>815.45699077734434</v>
      </c>
      <c r="F185" s="33">
        <v>801.51263427507422</v>
      </c>
      <c r="G185" s="33">
        <v>820.62202938804523</v>
      </c>
      <c r="H185" s="33">
        <v>875.80694762272481</v>
      </c>
      <c r="I185" s="33">
        <v>791.58382444607855</v>
      </c>
      <c r="J185" s="33">
        <v>829.95261140927676</v>
      </c>
      <c r="K185" s="33">
        <v>884.97874503186495</v>
      </c>
      <c r="L185" s="33">
        <v>916.87215206178666</v>
      </c>
      <c r="M185" s="33">
        <v>812.78848137472801</v>
      </c>
      <c r="N185" s="33">
        <v>868.60027296276382</v>
      </c>
      <c r="O185" s="33">
        <v>877.85244403878858</v>
      </c>
      <c r="P185" s="33">
        <v>744.69117060298527</v>
      </c>
      <c r="Q185" s="33">
        <v>803.88520346019186</v>
      </c>
      <c r="R185" s="33">
        <v>808.81376087417152</v>
      </c>
      <c r="S185" s="33">
        <v>804.44192639332687</v>
      </c>
      <c r="T185" s="33">
        <v>754.42297096848836</v>
      </c>
      <c r="U185" s="33">
        <v>723.77473742297775</v>
      </c>
      <c r="V185" s="33">
        <v>753.6681596269857</v>
      </c>
      <c r="W185" s="33">
        <v>876.78127481317995</v>
      </c>
      <c r="X185" s="33">
        <v>716.59361039683165</v>
      </c>
      <c r="Y185" s="33">
        <v>692.53226926884452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8346.0225777526448</v>
      </c>
      <c r="C187" s="117">
        <f t="shared" si="83"/>
        <v>9169.9589598937782</v>
      </c>
      <c r="D187" s="117">
        <f t="shared" si="83"/>
        <v>10011.98962886811</v>
      </c>
      <c r="E187" s="117">
        <f t="shared" si="83"/>
        <v>10087.068724398154</v>
      </c>
      <c r="F187" s="117">
        <f t="shared" si="83"/>
        <v>9938.9976348378714</v>
      </c>
      <c r="G187" s="117">
        <f t="shared" si="83"/>
        <v>9405.9425839975793</v>
      </c>
      <c r="H187" s="117">
        <f t="shared" si="83"/>
        <v>9706.6700399112106</v>
      </c>
      <c r="I187" s="117">
        <f t="shared" si="83"/>
        <v>9685.908032177349</v>
      </c>
      <c r="J187" s="117">
        <f t="shared" si="83"/>
        <v>9762.169056532879</v>
      </c>
      <c r="K187" s="117">
        <f t="shared" si="83"/>
        <v>10150.937103764174</v>
      </c>
      <c r="L187" s="117">
        <f t="shared" si="83"/>
        <v>10733.230376246303</v>
      </c>
      <c r="M187" s="117">
        <f t="shared" si="83"/>
        <v>10697.288537994991</v>
      </c>
      <c r="N187" s="117">
        <f t="shared" si="83"/>
        <v>10870.483092234501</v>
      </c>
      <c r="O187" s="117">
        <f t="shared" si="83"/>
        <v>10817.773474325455</v>
      </c>
      <c r="P187" s="117">
        <f t="shared" si="83"/>
        <v>10482.984727446381</v>
      </c>
      <c r="Q187" s="117">
        <f t="shared" si="83"/>
        <v>10662.065621378195</v>
      </c>
      <c r="R187" s="117">
        <f t="shared" ref="R187:V187" si="84">R188+R190+R192+R201</f>
        <v>10939.147897548237</v>
      </c>
      <c r="S187" s="117">
        <f t="shared" si="84"/>
        <v>11193.874757376019</v>
      </c>
      <c r="T187" s="117">
        <f t="shared" si="84"/>
        <v>11294.784132313271</v>
      </c>
      <c r="U187" s="117">
        <f t="shared" si="84"/>
        <v>11515.782710856838</v>
      </c>
      <c r="V187" s="117">
        <f t="shared" si="84"/>
        <v>11563.495112024888</v>
      </c>
      <c r="W187" s="117">
        <f t="shared" ref="W187:Y187" si="85">W188+W190+W192+W201</f>
        <v>11175.430753394938</v>
      </c>
      <c r="X187" s="117">
        <f t="shared" si="85"/>
        <v>12019.235691540311</v>
      </c>
      <c r="Y187" s="117">
        <f t="shared" si="85"/>
        <v>11445.476861210025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6526.4996614786241</v>
      </c>
      <c r="C188" s="122">
        <f t="shared" si="86"/>
        <v>7346.6365041926983</v>
      </c>
      <c r="D188" s="122">
        <f t="shared" si="86"/>
        <v>8197.1384044372753</v>
      </c>
      <c r="E188" s="122">
        <f t="shared" si="86"/>
        <v>8208.8761733759166</v>
      </c>
      <c r="F188" s="122">
        <f t="shared" si="86"/>
        <v>8085.2284948265478</v>
      </c>
      <c r="G188" s="122">
        <f t="shared" si="86"/>
        <v>7520.8568793222339</v>
      </c>
      <c r="H188" s="122">
        <f t="shared" si="86"/>
        <v>7723.8041268238458</v>
      </c>
      <c r="I188" s="122">
        <f t="shared" si="86"/>
        <v>7811.1388181242637</v>
      </c>
      <c r="J188" s="122">
        <f t="shared" si="86"/>
        <v>7900.336585741471</v>
      </c>
      <c r="K188" s="122">
        <f t="shared" si="86"/>
        <v>8273.8914799706581</v>
      </c>
      <c r="L188" s="122">
        <f t="shared" si="86"/>
        <v>8795.7684767649043</v>
      </c>
      <c r="M188" s="122">
        <f t="shared" si="86"/>
        <v>8919.519455911417</v>
      </c>
      <c r="N188" s="122">
        <f t="shared" si="86"/>
        <v>9062.376519170668</v>
      </c>
      <c r="O188" s="122">
        <f t="shared" si="86"/>
        <v>9010.3695454701956</v>
      </c>
      <c r="P188" s="122">
        <f t="shared" si="86"/>
        <v>8719.4496181299419</v>
      </c>
      <c r="Q188" s="122">
        <f t="shared" si="86"/>
        <v>8753.513728896507</v>
      </c>
      <c r="R188" s="122">
        <f t="shared" si="86"/>
        <v>8976.119493608614</v>
      </c>
      <c r="S188" s="122">
        <f t="shared" si="86"/>
        <v>9144.8919190081961</v>
      </c>
      <c r="T188" s="122">
        <f t="shared" si="86"/>
        <v>9225.4637672140216</v>
      </c>
      <c r="U188" s="122">
        <f t="shared" si="86"/>
        <v>9458.6379279797311</v>
      </c>
      <c r="V188" s="122">
        <f t="shared" si="86"/>
        <v>9403.1856355775617</v>
      </c>
      <c r="W188" s="122">
        <f t="shared" si="86"/>
        <v>8989.6454382367847</v>
      </c>
      <c r="X188" s="122">
        <f t="shared" si="86"/>
        <v>9984.5645040370127</v>
      </c>
      <c r="Y188" s="122">
        <f t="shared" si="86"/>
        <v>9604.4614190602006</v>
      </c>
      <c r="DA188" s="130" t="s">
        <v>2546</v>
      </c>
    </row>
    <row r="189" spans="1:105" ht="12" customHeight="1" x14ac:dyDescent="0.25">
      <c r="A189" s="97" t="s">
        <v>53</v>
      </c>
      <c r="B189" s="98">
        <v>6526.4996614786241</v>
      </c>
      <c r="C189" s="98">
        <v>7346.6365041926983</v>
      </c>
      <c r="D189" s="98">
        <v>8197.1384044372753</v>
      </c>
      <c r="E189" s="98">
        <v>8208.8761733759166</v>
      </c>
      <c r="F189" s="98">
        <v>8085.2284948265478</v>
      </c>
      <c r="G189" s="98">
        <v>7520.8568793222339</v>
      </c>
      <c r="H189" s="98">
        <v>7723.8041268238458</v>
      </c>
      <c r="I189" s="98">
        <v>7811.1388181242637</v>
      </c>
      <c r="J189" s="98">
        <v>7900.336585741471</v>
      </c>
      <c r="K189" s="98">
        <v>8273.8914799706581</v>
      </c>
      <c r="L189" s="98">
        <v>8795.7684767649043</v>
      </c>
      <c r="M189" s="98">
        <v>8919.519455911417</v>
      </c>
      <c r="N189" s="98">
        <v>9062.376519170668</v>
      </c>
      <c r="O189" s="98">
        <v>9010.3695454701956</v>
      </c>
      <c r="P189" s="98">
        <v>8719.4496181299419</v>
      </c>
      <c r="Q189" s="98">
        <v>8753.513728896507</v>
      </c>
      <c r="R189" s="98">
        <v>8976.119493608614</v>
      </c>
      <c r="S189" s="98">
        <v>9144.8919190081961</v>
      </c>
      <c r="T189" s="98">
        <v>9225.4637672140216</v>
      </c>
      <c r="U189" s="98">
        <v>9458.6379279797311</v>
      </c>
      <c r="V189" s="98">
        <v>9403.1856355775617</v>
      </c>
      <c r="W189" s="98">
        <v>8989.6454382367847</v>
      </c>
      <c r="X189" s="98">
        <v>9984.5645040370127</v>
      </c>
      <c r="Y189" s="98">
        <v>9604.4614190602006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34.264468311303204</v>
      </c>
      <c r="C190" s="122">
        <f t="shared" si="87"/>
        <v>20.959337261274069</v>
      </c>
      <c r="D190" s="122">
        <f t="shared" si="87"/>
        <v>14.493803035973054</v>
      </c>
      <c r="E190" s="122">
        <f t="shared" si="87"/>
        <v>19.520448538501324</v>
      </c>
      <c r="F190" s="122">
        <f t="shared" si="87"/>
        <v>17.519553398069579</v>
      </c>
      <c r="G190" s="122">
        <f t="shared" si="87"/>
        <v>19.914323272232632</v>
      </c>
      <c r="H190" s="122">
        <f t="shared" si="87"/>
        <v>24.73881652357657</v>
      </c>
      <c r="I190" s="122">
        <f t="shared" si="87"/>
        <v>24.858932203710069</v>
      </c>
      <c r="J190" s="122">
        <f t="shared" si="87"/>
        <v>25.71681190501765</v>
      </c>
      <c r="K190" s="122">
        <f t="shared" si="87"/>
        <v>29.156069738384815</v>
      </c>
      <c r="L190" s="122">
        <f t="shared" si="87"/>
        <v>36.795416447777392</v>
      </c>
      <c r="M190" s="122">
        <f t="shared" si="87"/>
        <v>38.740513298305778</v>
      </c>
      <c r="N190" s="122">
        <f t="shared" si="87"/>
        <v>45.942778740423933</v>
      </c>
      <c r="O190" s="122">
        <f t="shared" si="87"/>
        <v>65.036144871512136</v>
      </c>
      <c r="P190" s="122">
        <f t="shared" si="87"/>
        <v>64.649606341207502</v>
      </c>
      <c r="Q190" s="122">
        <f t="shared" si="87"/>
        <v>150.33730023721048</v>
      </c>
      <c r="R190" s="122">
        <f t="shared" si="87"/>
        <v>165.23262999496856</v>
      </c>
      <c r="S190" s="122">
        <f t="shared" si="87"/>
        <v>162.35373584851624</v>
      </c>
      <c r="T190" s="122">
        <f t="shared" si="87"/>
        <v>200.35201271527436</v>
      </c>
      <c r="U190" s="122">
        <f t="shared" si="87"/>
        <v>210.66347469819507</v>
      </c>
      <c r="V190" s="122">
        <f t="shared" si="87"/>
        <v>192.50116506579005</v>
      </c>
      <c r="W190" s="122">
        <f t="shared" si="87"/>
        <v>220.73909205372047</v>
      </c>
      <c r="X190" s="122">
        <f t="shared" si="87"/>
        <v>255.08551853367288</v>
      </c>
      <c r="Y190" s="122">
        <f t="shared" si="87"/>
        <v>254.09514767008429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34.264468311303204</v>
      </c>
      <c r="C191" s="98">
        <f>RES_hhdet_tesh!C147</f>
        <v>20.959337261274069</v>
      </c>
      <c r="D191" s="98">
        <f>RES_hhdet_tesh!D147</f>
        <v>14.493803035973054</v>
      </c>
      <c r="E191" s="98">
        <f>RES_hhdet_tesh!E147</f>
        <v>19.520448538501324</v>
      </c>
      <c r="F191" s="98">
        <f>RES_hhdet_tesh!F147</f>
        <v>17.519553398069579</v>
      </c>
      <c r="G191" s="98">
        <f>RES_hhdet_tesh!G147</f>
        <v>19.914323272232632</v>
      </c>
      <c r="H191" s="98">
        <f>RES_hhdet_tesh!H147</f>
        <v>24.73881652357657</v>
      </c>
      <c r="I191" s="98">
        <f>RES_hhdet_tesh!I147</f>
        <v>24.858932203710069</v>
      </c>
      <c r="J191" s="98">
        <f>RES_hhdet_tesh!J147</f>
        <v>25.71681190501765</v>
      </c>
      <c r="K191" s="98">
        <f>RES_hhdet_tesh!K147</f>
        <v>29.156069738384815</v>
      </c>
      <c r="L191" s="98">
        <f>RES_hhdet_tesh!L147</f>
        <v>36.795416447777392</v>
      </c>
      <c r="M191" s="98">
        <f>RES_hhdet_tesh!M147</f>
        <v>38.740513298305778</v>
      </c>
      <c r="N191" s="98">
        <f>RES_hhdet_tesh!N147</f>
        <v>45.942778740423933</v>
      </c>
      <c r="O191" s="98">
        <f>RES_hhdet_tesh!O147</f>
        <v>65.036144871512136</v>
      </c>
      <c r="P191" s="98">
        <f>RES_hhdet_tesh!P147</f>
        <v>64.649606341207502</v>
      </c>
      <c r="Q191" s="98">
        <f>RES_hhdet_tesh!Q147</f>
        <v>150.33730023721048</v>
      </c>
      <c r="R191" s="98">
        <f>RES_hhdet_tesh!R147</f>
        <v>165.23262999496856</v>
      </c>
      <c r="S191" s="98">
        <f>RES_hhdet_tesh!S147</f>
        <v>162.35373584851624</v>
      </c>
      <c r="T191" s="98">
        <f>RES_hhdet_tesh!T147</f>
        <v>200.35201271527436</v>
      </c>
      <c r="U191" s="98">
        <f>RES_hhdet_tesh!U147</f>
        <v>210.66347469819507</v>
      </c>
      <c r="V191" s="98">
        <f>RES_hhdet_tesh!V147</f>
        <v>192.50116506579005</v>
      </c>
      <c r="W191" s="98">
        <f>RES_hhdet_tesh!W147</f>
        <v>220.73909205372047</v>
      </c>
      <c r="X191" s="98">
        <f>RES_hhdet_tesh!X147</f>
        <v>255.08551853367288</v>
      </c>
      <c r="Y191" s="98">
        <f>RES_hhdet_tesh!Y147</f>
        <v>254.09514767008429</v>
      </c>
      <c r="DA191" s="63" t="s">
        <v>2549</v>
      </c>
    </row>
    <row r="192" spans="1:105" ht="12" customHeight="1" x14ac:dyDescent="0.25">
      <c r="A192" s="121" t="s">
        <v>55</v>
      </c>
      <c r="B192" s="122">
        <v>1201.6251573259501</v>
      </c>
      <c r="C192" s="122">
        <v>1214.8327055114446</v>
      </c>
      <c r="D192" s="122">
        <v>1217.6112215622852</v>
      </c>
      <c r="E192" s="122">
        <v>1256.6391384260462</v>
      </c>
      <c r="F192" s="122">
        <v>1238.6044689842208</v>
      </c>
      <c r="G192" s="122">
        <v>1257.8939544729599</v>
      </c>
      <c r="H192" s="122">
        <v>1306.3121009182109</v>
      </c>
      <c r="I192" s="122">
        <v>1257.9547072165885</v>
      </c>
      <c r="J192" s="122">
        <v>1218.0732598592983</v>
      </c>
      <c r="K192" s="122">
        <v>1196.843770273397</v>
      </c>
      <c r="L192" s="122">
        <v>1216.4931168252435</v>
      </c>
      <c r="M192" s="122">
        <v>1124.9030703142973</v>
      </c>
      <c r="N192" s="122">
        <v>1103.990321435994</v>
      </c>
      <c r="O192" s="122">
        <v>1083.2358619972078</v>
      </c>
      <c r="P192" s="122">
        <v>1121.3057052677539</v>
      </c>
      <c r="Q192" s="122">
        <v>1140.2010439825669</v>
      </c>
      <c r="R192" s="122">
        <v>1176.0010394030905</v>
      </c>
      <c r="S192" s="122">
        <v>1259.8624222979906</v>
      </c>
      <c r="T192" s="122">
        <v>1267.5004881323671</v>
      </c>
      <c r="U192" s="122">
        <v>1261.750303469347</v>
      </c>
      <c r="V192" s="122">
        <v>1345.1985415023337</v>
      </c>
      <c r="W192" s="122">
        <v>1233.4738353558453</v>
      </c>
      <c r="X192" s="122">
        <v>1170.3835959117409</v>
      </c>
      <c r="Y192" s="122">
        <v>989.32165776631132</v>
      </c>
      <c r="DA192" s="130" t="s">
        <v>2550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1201.6251573259501</v>
      </c>
      <c r="C197" s="101">
        <v>1214.8327055114446</v>
      </c>
      <c r="D197" s="101">
        <v>1217.6112215622852</v>
      </c>
      <c r="E197" s="101">
        <v>1256.6544856225109</v>
      </c>
      <c r="F197" s="101">
        <v>1238.6051078816304</v>
      </c>
      <c r="G197" s="101">
        <v>1257.8867796349718</v>
      </c>
      <c r="H197" s="101">
        <v>1306.3084861182429</v>
      </c>
      <c r="I197" s="101">
        <v>1257.9658396988639</v>
      </c>
      <c r="J197" s="101">
        <v>1218.0902510528738</v>
      </c>
      <c r="K197" s="101">
        <v>1196.8599222416362</v>
      </c>
      <c r="L197" s="101">
        <v>1216.5029010611474</v>
      </c>
      <c r="M197" s="101">
        <v>1124.9030554803267</v>
      </c>
      <c r="N197" s="101">
        <v>1103.9858418909419</v>
      </c>
      <c r="O197" s="101">
        <v>1083.2317496534483</v>
      </c>
      <c r="P197" s="101">
        <v>1121.3437714308748</v>
      </c>
      <c r="Q197" s="101">
        <v>1140.2162538040898</v>
      </c>
      <c r="R197" s="101">
        <v>1176.0226031699722</v>
      </c>
      <c r="S197" s="101">
        <v>1259.8853354717808</v>
      </c>
      <c r="T197" s="101">
        <v>1267.5226775246467</v>
      </c>
      <c r="U197" s="101">
        <v>1261.7458203042299</v>
      </c>
      <c r="V197" s="101">
        <v>1345.1740592218341</v>
      </c>
      <c r="W197" s="101">
        <v>1233.4703277269236</v>
      </c>
      <c r="X197" s="101">
        <v>1170.5814422725362</v>
      </c>
      <c r="Y197" s="101">
        <v>989.34071562988765</v>
      </c>
      <c r="DA197" s="131" t="s">
        <v>2555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1256.2419313380601</v>
      </c>
      <c r="F198" s="104">
        <v>1238.5854058603966</v>
      </c>
      <c r="G198" s="104">
        <v>1258.1295967346164</v>
      </c>
      <c r="H198" s="104">
        <v>1306.4248053740807</v>
      </c>
      <c r="I198" s="104">
        <v>1257.6977408541654</v>
      </c>
      <c r="J198" s="104">
        <v>1217.7598334723948</v>
      </c>
      <c r="K198" s="104">
        <v>1196.6239941498088</v>
      </c>
      <c r="L198" s="104">
        <v>1216.3902214919469</v>
      </c>
      <c r="M198" s="104">
        <v>1124.9032021830885</v>
      </c>
      <c r="N198" s="104">
        <v>1104.0280027372414</v>
      </c>
      <c r="O198" s="104">
        <v>1083.2698843289681</v>
      </c>
      <c r="P198" s="104">
        <v>1121.011830319942</v>
      </c>
      <c r="Q198" s="104">
        <v>1140.0825030330734</v>
      </c>
      <c r="R198" s="104">
        <v>1175.8346331710773</v>
      </c>
      <c r="S198" s="104">
        <v>1259.6894224726893</v>
      </c>
      <c r="T198" s="104">
        <v>1267.3403254137895</v>
      </c>
      <c r="U198" s="104">
        <v>1261.7830896433477</v>
      </c>
      <c r="V198" s="104">
        <v>1345.3812106632072</v>
      </c>
      <c r="W198" s="104">
        <v>1233.4996099396697</v>
      </c>
      <c r="X198" s="104">
        <v>1169.2797655710485</v>
      </c>
      <c r="Y198" s="104">
        <v>989.22042189073568</v>
      </c>
      <c r="DA198" s="132" t="s">
        <v>2556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613.45910517760342</v>
      </c>
      <c r="F199" s="98">
        <v>609.18099028712118</v>
      </c>
      <c r="G199" s="98">
        <v>597.85301630853871</v>
      </c>
      <c r="H199" s="98">
        <v>649.0682332227243</v>
      </c>
      <c r="I199" s="98">
        <v>615.19174743224812</v>
      </c>
      <c r="J199" s="98">
        <v>584.51858008463159</v>
      </c>
      <c r="K199" s="98">
        <v>583.75756790216258</v>
      </c>
      <c r="L199" s="98">
        <v>580.08860659500124</v>
      </c>
      <c r="M199" s="98">
        <v>480.28619668186366</v>
      </c>
      <c r="N199" s="98">
        <v>458.7255928898598</v>
      </c>
      <c r="O199" s="98">
        <v>438.71533322543706</v>
      </c>
      <c r="P199" s="98">
        <v>484.88099884849669</v>
      </c>
      <c r="Q199" s="98">
        <v>462.32956491794198</v>
      </c>
      <c r="R199" s="98">
        <v>462.91139124285013</v>
      </c>
      <c r="S199" s="98">
        <v>512.41092067961722</v>
      </c>
      <c r="T199" s="98">
        <v>528.04474348639735</v>
      </c>
      <c r="U199" s="98">
        <v>524.86024942202437</v>
      </c>
      <c r="V199" s="98">
        <v>593.54294542021353</v>
      </c>
      <c r="W199" s="98">
        <v>485.46921016506332</v>
      </c>
      <c r="X199" s="98">
        <v>493.54968068570827</v>
      </c>
      <c r="Y199" s="98">
        <v>367.1314039535726</v>
      </c>
      <c r="DA199" s="63" t="s">
        <v>2557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642.78282616045658</v>
      </c>
      <c r="F200" s="98">
        <v>629.4044155732754</v>
      </c>
      <c r="G200" s="98">
        <v>660.27658042607754</v>
      </c>
      <c r="H200" s="98">
        <v>657.35657215135666</v>
      </c>
      <c r="I200" s="98">
        <v>642.50599342191742</v>
      </c>
      <c r="J200" s="98">
        <v>633.24125338776321</v>
      </c>
      <c r="K200" s="98">
        <v>612.86642624764613</v>
      </c>
      <c r="L200" s="98">
        <v>636.30161489694581</v>
      </c>
      <c r="M200" s="98">
        <v>644.61700550122487</v>
      </c>
      <c r="N200" s="98">
        <v>645.30240984738168</v>
      </c>
      <c r="O200" s="98">
        <v>644.55455110353103</v>
      </c>
      <c r="P200" s="98">
        <v>636.13083147144528</v>
      </c>
      <c r="Q200" s="98">
        <v>677.75293811513131</v>
      </c>
      <c r="R200" s="98">
        <v>712.92324192822707</v>
      </c>
      <c r="S200" s="98">
        <v>747.27850179307211</v>
      </c>
      <c r="T200" s="98">
        <v>739.29558192739228</v>
      </c>
      <c r="U200" s="98">
        <v>736.9228402213231</v>
      </c>
      <c r="V200" s="98">
        <v>751.83826524299388</v>
      </c>
      <c r="W200" s="98">
        <v>748.03039977460639</v>
      </c>
      <c r="X200" s="98">
        <v>675.73008488534015</v>
      </c>
      <c r="Y200" s="98">
        <v>622.08901793716325</v>
      </c>
      <c r="DA200" s="63" t="s">
        <v>2558</v>
      </c>
    </row>
    <row r="201" spans="1:105" ht="12" customHeight="1" x14ac:dyDescent="0.25">
      <c r="A201" s="121" t="s">
        <v>54</v>
      </c>
      <c r="B201" s="122">
        <v>583.63329063676872</v>
      </c>
      <c r="C201" s="122">
        <v>587.5304129283611</v>
      </c>
      <c r="D201" s="122">
        <v>582.74619983257674</v>
      </c>
      <c r="E201" s="122">
        <v>602.03296405768992</v>
      </c>
      <c r="F201" s="122">
        <v>597.64511762903317</v>
      </c>
      <c r="G201" s="122">
        <v>607.27742693015409</v>
      </c>
      <c r="H201" s="122">
        <v>651.81499564557885</v>
      </c>
      <c r="I201" s="122">
        <v>591.9555746327884</v>
      </c>
      <c r="J201" s="122">
        <v>618.04239902709253</v>
      </c>
      <c r="K201" s="122">
        <v>651.04578378173323</v>
      </c>
      <c r="L201" s="122">
        <v>684.17336620837636</v>
      </c>
      <c r="M201" s="122">
        <v>614.1254984709708</v>
      </c>
      <c r="N201" s="122">
        <v>658.1734728874145</v>
      </c>
      <c r="O201" s="122">
        <v>659.13192198653985</v>
      </c>
      <c r="P201" s="122">
        <v>577.57979770747795</v>
      </c>
      <c r="Q201" s="122">
        <v>618.01354826191096</v>
      </c>
      <c r="R201" s="122">
        <v>621.79473454156278</v>
      </c>
      <c r="S201" s="122">
        <v>626.76668022131707</v>
      </c>
      <c r="T201" s="122">
        <v>601.46786425160633</v>
      </c>
      <c r="U201" s="122">
        <v>584.73100470956456</v>
      </c>
      <c r="V201" s="122">
        <v>622.60976987920242</v>
      </c>
      <c r="W201" s="122">
        <v>731.57238774858786</v>
      </c>
      <c r="X201" s="122">
        <v>609.20207305788335</v>
      </c>
      <c r="Y201" s="122">
        <v>597.59863671342839</v>
      </c>
      <c r="DA201" s="130" t="s">
        <v>2559</v>
      </c>
    </row>
    <row r="202" spans="1:105" ht="12" customHeight="1" x14ac:dyDescent="0.25">
      <c r="A202" s="97" t="s">
        <v>50</v>
      </c>
      <c r="B202" s="98">
        <v>569.81743275424867</v>
      </c>
      <c r="C202" s="98">
        <v>619.42186126016679</v>
      </c>
      <c r="D202" s="98">
        <v>580.57195822932806</v>
      </c>
      <c r="E202" s="98">
        <v>574.11230209136852</v>
      </c>
      <c r="F202" s="98">
        <v>676.03500697210336</v>
      </c>
      <c r="G202" s="98">
        <v>530.79686304007282</v>
      </c>
      <c r="H202" s="98">
        <v>642.72931337332034</v>
      </c>
      <c r="I202" s="98">
        <v>656.24671705859885</v>
      </c>
      <c r="J202" s="98">
        <v>518.12037134880245</v>
      </c>
      <c r="K202" s="98">
        <v>156.24581140977267</v>
      </c>
      <c r="L202" s="98">
        <v>532.14306900935094</v>
      </c>
      <c r="M202" s="98">
        <v>696.30247778890191</v>
      </c>
      <c r="N202" s="98">
        <v>722.48041815469583</v>
      </c>
      <c r="O202" s="98">
        <v>531.91538735478105</v>
      </c>
      <c r="P202" s="98">
        <v>788.1039443146251</v>
      </c>
      <c r="Q202" s="98">
        <v>653.53845439681891</v>
      </c>
      <c r="R202" s="98">
        <v>509.31568658875835</v>
      </c>
      <c r="S202" s="98">
        <v>535.27381601899356</v>
      </c>
      <c r="T202" s="98">
        <v>663.12304424642127</v>
      </c>
      <c r="U202" s="98">
        <v>592.99024104483635</v>
      </c>
      <c r="V202" s="98">
        <v>726.63660246650784</v>
      </c>
      <c r="W202" s="98">
        <v>630.19650628978252</v>
      </c>
      <c r="X202" s="98">
        <v>538.70318311833319</v>
      </c>
      <c r="Y202" s="98">
        <v>605.68520190798574</v>
      </c>
      <c r="DA202" s="63" t="s">
        <v>2560</v>
      </c>
    </row>
    <row r="203" spans="1:105" ht="12" customHeight="1" x14ac:dyDescent="0.25">
      <c r="A203" s="109" t="s">
        <v>120</v>
      </c>
      <c r="B203" s="33">
        <v>584.79624163698077</v>
      </c>
      <c r="C203" s="33">
        <v>584.91553443169312</v>
      </c>
      <c r="D203" s="33">
        <v>582.87158818388161</v>
      </c>
      <c r="E203" s="33">
        <v>603.32763003508524</v>
      </c>
      <c r="F203" s="33">
        <v>594.3868037700604</v>
      </c>
      <c r="G203" s="33">
        <v>609.8057722226954</v>
      </c>
      <c r="H203" s="33">
        <v>652.1074995843436</v>
      </c>
      <c r="I203" s="33">
        <v>590.4590220802238</v>
      </c>
      <c r="J203" s="33">
        <v>620.10900639028296</v>
      </c>
      <c r="K203" s="33">
        <v>662.54603489287786</v>
      </c>
      <c r="L203" s="33">
        <v>687.87612940338579</v>
      </c>
      <c r="M203" s="33">
        <v>611.35127759020861</v>
      </c>
      <c r="N203" s="33">
        <v>655.33980800645509</v>
      </c>
      <c r="O203" s="33">
        <v>665.05556850727783</v>
      </c>
      <c r="P203" s="33">
        <v>567.27758441865058</v>
      </c>
      <c r="Q203" s="33">
        <v>616.45183887208213</v>
      </c>
      <c r="R203" s="33">
        <v>625.72137413354505</v>
      </c>
      <c r="S203" s="33">
        <v>629.7324358255014</v>
      </c>
      <c r="T203" s="33">
        <v>599.44243314790356</v>
      </c>
      <c r="U203" s="33">
        <v>584.4575771332818</v>
      </c>
      <c r="V203" s="33">
        <v>619.29992120335532</v>
      </c>
      <c r="W203" s="33">
        <v>733.85863140525146</v>
      </c>
      <c r="X203" s="33">
        <v>610.3304833903303</v>
      </c>
      <c r="Y203" s="33">
        <v>597.49884421828779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17.827085715884344</v>
      </c>
      <c r="C205" s="117">
        <f t="shared" si="88"/>
        <v>18.82804244887587</v>
      </c>
      <c r="D205" s="117">
        <f t="shared" si="88"/>
        <v>12.668379008100526</v>
      </c>
      <c r="E205" s="117">
        <f t="shared" si="88"/>
        <v>10.163573854443229</v>
      </c>
      <c r="F205" s="117">
        <f t="shared" si="88"/>
        <v>10.757838676986518</v>
      </c>
      <c r="G205" s="117">
        <f t="shared" si="88"/>
        <v>6.7650896027931182</v>
      </c>
      <c r="H205" s="117">
        <f t="shared" si="88"/>
        <v>7.9689200765193222</v>
      </c>
      <c r="I205" s="117">
        <f t="shared" si="88"/>
        <v>5.9314719858467893</v>
      </c>
      <c r="J205" s="117">
        <f t="shared" si="88"/>
        <v>4.1675260411480775</v>
      </c>
      <c r="K205" s="117">
        <f t="shared" si="88"/>
        <v>1.4061733917398866</v>
      </c>
      <c r="L205" s="117">
        <f t="shared" si="88"/>
        <v>5.0072362735929312</v>
      </c>
      <c r="M205" s="117">
        <f t="shared" si="88"/>
        <v>8.9857587887948416</v>
      </c>
      <c r="N205" s="117">
        <f t="shared" si="88"/>
        <v>12.039154162058852</v>
      </c>
      <c r="O205" s="117">
        <f t="shared" si="88"/>
        <v>9.3402763661910786</v>
      </c>
      <c r="P205" s="117">
        <f t="shared" si="88"/>
        <v>14.504502125569784</v>
      </c>
      <c r="Q205" s="117">
        <f t="shared" si="88"/>
        <v>10.853268872155867</v>
      </c>
      <c r="R205" s="117">
        <f t="shared" ref="R205:V205" si="89">R206+R208+R210+R219</f>
        <v>6.7740289502316751</v>
      </c>
      <c r="S205" s="117">
        <f t="shared" si="89"/>
        <v>6.6018315494825606</v>
      </c>
      <c r="T205" s="117">
        <f t="shared" si="89"/>
        <v>8.2116449519612544</v>
      </c>
      <c r="U205" s="117">
        <f t="shared" si="89"/>
        <v>7.319993658373682</v>
      </c>
      <c r="V205" s="117">
        <f t="shared" si="89"/>
        <v>8.5504175448763977</v>
      </c>
      <c r="W205" s="117">
        <f t="shared" ref="W205:Y205" si="90">W206+W208+W210+W219</f>
        <v>5.2834189521930464</v>
      </c>
      <c r="X205" s="117">
        <f t="shared" si="90"/>
        <v>3.2146510835298181</v>
      </c>
      <c r="Y205" s="117">
        <f t="shared" si="90"/>
        <v>2.7915923393472144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2718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17.827085715884344</v>
      </c>
      <c r="C219" s="122">
        <v>18.82804244887587</v>
      </c>
      <c r="D219" s="122">
        <v>12.668379008100526</v>
      </c>
      <c r="E219" s="122">
        <v>10.163573854443229</v>
      </c>
      <c r="F219" s="122">
        <v>10.757838676986518</v>
      </c>
      <c r="G219" s="122">
        <v>6.7650896027931182</v>
      </c>
      <c r="H219" s="122">
        <v>7.9689200765193222</v>
      </c>
      <c r="I219" s="122">
        <v>5.9314719858467893</v>
      </c>
      <c r="J219" s="122">
        <v>4.1675260411480775</v>
      </c>
      <c r="K219" s="122">
        <v>1.4061733917398866</v>
      </c>
      <c r="L219" s="122">
        <v>5.0072362735929312</v>
      </c>
      <c r="M219" s="122">
        <v>8.9857587887948416</v>
      </c>
      <c r="N219" s="122">
        <v>12.039154162058852</v>
      </c>
      <c r="O219" s="122">
        <v>9.3402763661910786</v>
      </c>
      <c r="P219" s="122">
        <v>14.504502125569784</v>
      </c>
      <c r="Q219" s="122">
        <v>10.853268872155867</v>
      </c>
      <c r="R219" s="122">
        <v>6.7740289502316751</v>
      </c>
      <c r="S219" s="122">
        <v>6.6018315494825606</v>
      </c>
      <c r="T219" s="122">
        <v>8.2116449519612544</v>
      </c>
      <c r="U219" s="122">
        <v>7.319993658373682</v>
      </c>
      <c r="V219" s="122">
        <v>8.5504175448763977</v>
      </c>
      <c r="W219" s="122">
        <v>5.2834189521930464</v>
      </c>
      <c r="X219" s="122">
        <v>3.2146510835298181</v>
      </c>
      <c r="Y219" s="122">
        <v>2.7915923393472144</v>
      </c>
      <c r="DA219" s="130" t="s">
        <v>2727</v>
      </c>
    </row>
    <row r="220" spans="1:105" ht="12" customHeight="1" x14ac:dyDescent="0.25">
      <c r="A220" s="97" t="s">
        <v>50</v>
      </c>
      <c r="B220" s="98">
        <v>229.61286402059037</v>
      </c>
      <c r="C220" s="98">
        <v>248.4576576346243</v>
      </c>
      <c r="D220" s="98">
        <v>232.33883801435627</v>
      </c>
      <c r="E220" s="98">
        <v>229.35038722120723</v>
      </c>
      <c r="F220" s="98">
        <v>269.57445977604988</v>
      </c>
      <c r="G220" s="98">
        <v>211.40401653847334</v>
      </c>
      <c r="H220" s="98">
        <v>255.49747020152688</v>
      </c>
      <c r="I220" s="98">
        <v>260.74451519190904</v>
      </c>
      <c r="J220" s="98">
        <v>205.67055939466857</v>
      </c>
      <c r="K220" s="98">
        <v>61.906987561685803</v>
      </c>
      <c r="L220" s="98">
        <v>210.59738037087189</v>
      </c>
      <c r="M220" s="98">
        <v>275.15869377867716</v>
      </c>
      <c r="N220" s="98">
        <v>285.25467550548109</v>
      </c>
      <c r="O220" s="98">
        <v>209.93252771844499</v>
      </c>
      <c r="P220" s="98">
        <v>310.90177583166451</v>
      </c>
      <c r="Q220" s="98">
        <v>257.7374590110968</v>
      </c>
      <c r="R220" s="98">
        <v>200.81687634640406</v>
      </c>
      <c r="S220" s="98">
        <v>210.26678512530373</v>
      </c>
      <c r="T220" s="98">
        <v>258.17840345643157</v>
      </c>
      <c r="U220" s="98">
        <v>228.42994320747502</v>
      </c>
      <c r="V220" s="98">
        <v>277.28562014890008</v>
      </c>
      <c r="W220" s="98">
        <v>239.55908411745227</v>
      </c>
      <c r="X220" s="98">
        <v>204.05412092460938</v>
      </c>
      <c r="Y220" s="98">
        <v>229.00493049610515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105.32202322367735</v>
      </c>
      <c r="C223" s="118">
        <f t="shared" si="93"/>
        <v>111.13833495850001</v>
      </c>
      <c r="D223" s="118">
        <f t="shared" si="93"/>
        <v>114.93094504939549</v>
      </c>
      <c r="E223" s="118">
        <f t="shared" si="93"/>
        <v>112.69087204353315</v>
      </c>
      <c r="F223" s="118">
        <f t="shared" si="93"/>
        <v>107.93113620288803</v>
      </c>
      <c r="G223" s="118">
        <f t="shared" si="93"/>
        <v>100.7413094675825</v>
      </c>
      <c r="H223" s="118">
        <f t="shared" si="93"/>
        <v>101.30975539252196</v>
      </c>
      <c r="I223" s="118">
        <f t="shared" si="93"/>
        <v>96.718393530640952</v>
      </c>
      <c r="J223" s="118">
        <f t="shared" si="93"/>
        <v>94.139257330156482</v>
      </c>
      <c r="K223" s="118">
        <f t="shared" si="93"/>
        <v>94.102071073191667</v>
      </c>
      <c r="L223" s="118">
        <f t="shared" si="93"/>
        <v>95.937000326667018</v>
      </c>
      <c r="M223" s="118">
        <f t="shared" si="93"/>
        <v>90.181037946333959</v>
      </c>
      <c r="N223" s="118">
        <f t="shared" si="93"/>
        <v>87.872252812754809</v>
      </c>
      <c r="O223" s="118">
        <f t="shared" si="93"/>
        <v>83.523031620543662</v>
      </c>
      <c r="P223" s="118">
        <f t="shared" si="93"/>
        <v>77.826607747392515</v>
      </c>
      <c r="Q223" s="118">
        <f t="shared" si="93"/>
        <v>76.08521938959251</v>
      </c>
      <c r="R223" s="118">
        <f t="shared" ref="R223:V223" si="94">R224+R226+R228+R237</f>
        <v>74.716967584198343</v>
      </c>
      <c r="S223" s="118">
        <f t="shared" si="94"/>
        <v>73.828656266210118</v>
      </c>
      <c r="T223" s="118">
        <f t="shared" si="94"/>
        <v>70.897380706248143</v>
      </c>
      <c r="U223" s="118">
        <f t="shared" si="94"/>
        <v>68.760483012858401</v>
      </c>
      <c r="V223" s="118">
        <f t="shared" si="94"/>
        <v>67.992095453682609</v>
      </c>
      <c r="W223" s="118">
        <f t="shared" ref="W223:Y223" si="95">W224+W226+W228+W237</f>
        <v>63.759018439317643</v>
      </c>
      <c r="X223" s="118">
        <f t="shared" si="95"/>
        <v>62.527095835273265</v>
      </c>
      <c r="Y223" s="118">
        <f t="shared" si="95"/>
        <v>56.174559956968125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65.706604160953148</v>
      </c>
      <c r="C224" s="123">
        <f t="shared" si="96"/>
        <v>71.784874051178278</v>
      </c>
      <c r="D224" s="123">
        <f t="shared" si="96"/>
        <v>76.196977474878665</v>
      </c>
      <c r="E224" s="123">
        <f t="shared" si="96"/>
        <v>73.239010500193643</v>
      </c>
      <c r="F224" s="123">
        <f t="shared" si="96"/>
        <v>69.223551027713043</v>
      </c>
      <c r="G224" s="123">
        <f t="shared" si="96"/>
        <v>61.747045582226214</v>
      </c>
      <c r="H224" s="123">
        <f t="shared" si="96"/>
        <v>60.689756663283418</v>
      </c>
      <c r="I224" s="123">
        <f t="shared" si="96"/>
        <v>58.62117860936376</v>
      </c>
      <c r="J224" s="123">
        <f t="shared" si="96"/>
        <v>56.87107542400755</v>
      </c>
      <c r="K224" s="123">
        <f t="shared" si="96"/>
        <v>57.168245856420796</v>
      </c>
      <c r="L224" s="123">
        <f t="shared" si="96"/>
        <v>58.43466097521685</v>
      </c>
      <c r="M224" s="123">
        <f t="shared" si="96"/>
        <v>56.347094539727806</v>
      </c>
      <c r="N224" s="123">
        <f t="shared" si="96"/>
        <v>54.26205081442891</v>
      </c>
      <c r="O224" s="123">
        <f t="shared" si="96"/>
        <v>50.937617705445341</v>
      </c>
      <c r="P224" s="123">
        <f t="shared" si="96"/>
        <v>46.470009999275689</v>
      </c>
      <c r="Q224" s="123">
        <f t="shared" si="96"/>
        <v>44.19164177516646</v>
      </c>
      <c r="R224" s="123">
        <f t="shared" si="96"/>
        <v>42.913859067875229</v>
      </c>
      <c r="S224" s="123">
        <f t="shared" si="96"/>
        <v>41.305683049401807</v>
      </c>
      <c r="T224" s="123">
        <f t="shared" si="96"/>
        <v>39.409697335695498</v>
      </c>
      <c r="U224" s="123">
        <f t="shared" si="96"/>
        <v>38.511546257680607</v>
      </c>
      <c r="V224" s="123">
        <f t="shared" si="96"/>
        <v>36.693035324457334</v>
      </c>
      <c r="W224" s="123">
        <f t="shared" si="96"/>
        <v>33.594224198910112</v>
      </c>
      <c r="X224" s="123">
        <f t="shared" si="96"/>
        <v>35.770339169552528</v>
      </c>
      <c r="Y224" s="123">
        <f t="shared" si="96"/>
        <v>33.059336670605816</v>
      </c>
      <c r="DA224" s="130" t="s">
        <v>2882</v>
      </c>
    </row>
    <row r="225" spans="1:105" ht="12" customHeight="1" x14ac:dyDescent="0.25">
      <c r="A225" s="97" t="s">
        <v>53</v>
      </c>
      <c r="B225" s="99">
        <v>65.706604160953148</v>
      </c>
      <c r="C225" s="99">
        <v>71.784874051178278</v>
      </c>
      <c r="D225" s="99">
        <v>76.196977474878665</v>
      </c>
      <c r="E225" s="99">
        <v>73.239010500193643</v>
      </c>
      <c r="F225" s="99">
        <v>69.223551027713043</v>
      </c>
      <c r="G225" s="99">
        <v>61.747045582226214</v>
      </c>
      <c r="H225" s="99">
        <v>60.689756663283418</v>
      </c>
      <c r="I225" s="99">
        <v>58.62117860936376</v>
      </c>
      <c r="J225" s="99">
        <v>56.87107542400755</v>
      </c>
      <c r="K225" s="99">
        <v>57.168245856420796</v>
      </c>
      <c r="L225" s="99">
        <v>58.43466097521685</v>
      </c>
      <c r="M225" s="99">
        <v>56.347094539727806</v>
      </c>
      <c r="N225" s="99">
        <v>54.26205081442891</v>
      </c>
      <c r="O225" s="99">
        <v>50.937617705445341</v>
      </c>
      <c r="P225" s="99">
        <v>46.470009999275689</v>
      </c>
      <c r="Q225" s="99">
        <v>44.19164177516646</v>
      </c>
      <c r="R225" s="99">
        <v>42.913859067875229</v>
      </c>
      <c r="S225" s="99">
        <v>41.305683049401807</v>
      </c>
      <c r="T225" s="99">
        <v>39.409697335695498</v>
      </c>
      <c r="U225" s="99">
        <v>38.511546257680607</v>
      </c>
      <c r="V225" s="99">
        <v>36.693035324457334</v>
      </c>
      <c r="W225" s="99">
        <v>33.594224198910112</v>
      </c>
      <c r="X225" s="99">
        <v>35.770339169552528</v>
      </c>
      <c r="Y225" s="99">
        <v>33.059336670605816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0.27541993710179208</v>
      </c>
      <c r="C226" s="123">
        <f t="shared" si="97"/>
        <v>0.16364572349078227</v>
      </c>
      <c r="D226" s="123">
        <f t="shared" si="97"/>
        <v>0.10539617529767475</v>
      </c>
      <c r="E226" s="123">
        <f t="shared" si="97"/>
        <v>0.12710439192679893</v>
      </c>
      <c r="F226" s="123">
        <f t="shared" si="97"/>
        <v>0.10467710831347427</v>
      </c>
      <c r="G226" s="123">
        <f t="shared" si="97"/>
        <v>0.11159434861717422</v>
      </c>
      <c r="H226" s="123">
        <f t="shared" si="97"/>
        <v>0.13165506049600434</v>
      </c>
      <c r="I226" s="123">
        <f t="shared" si="97"/>
        <v>0.12749345413687566</v>
      </c>
      <c r="J226" s="123">
        <f t="shared" si="97"/>
        <v>0.12733968830744119</v>
      </c>
      <c r="K226" s="123">
        <f t="shared" si="97"/>
        <v>0.13909480031113186</v>
      </c>
      <c r="L226" s="123">
        <f t="shared" si="97"/>
        <v>0.16881257169252148</v>
      </c>
      <c r="M226" s="123">
        <f t="shared" si="97"/>
        <v>0.16991735175087233</v>
      </c>
      <c r="N226" s="123">
        <f t="shared" si="97"/>
        <v>0.19166288352843622</v>
      </c>
      <c r="O226" s="123">
        <f t="shared" si="97"/>
        <v>0.25691871168694241</v>
      </c>
      <c r="P226" s="123">
        <f t="shared" si="97"/>
        <v>0.24113461754252441</v>
      </c>
      <c r="Q226" s="123">
        <f t="shared" si="97"/>
        <v>0.53134385911668836</v>
      </c>
      <c r="R226" s="123">
        <f t="shared" si="97"/>
        <v>0.55962919415843082</v>
      </c>
      <c r="S226" s="123">
        <f t="shared" si="97"/>
        <v>0.53422081881030115</v>
      </c>
      <c r="T226" s="123">
        <f t="shared" si="97"/>
        <v>0.64420273269542228</v>
      </c>
      <c r="U226" s="123">
        <f t="shared" si="97"/>
        <v>0.66408155902881716</v>
      </c>
      <c r="V226" s="123">
        <f t="shared" si="97"/>
        <v>0.59778291135809258</v>
      </c>
      <c r="W226" s="123">
        <f t="shared" si="97"/>
        <v>0.67369395559189105</v>
      </c>
      <c r="X226" s="123">
        <f t="shared" si="97"/>
        <v>0.76630234701186195</v>
      </c>
      <c r="Y226" s="123">
        <f t="shared" si="97"/>
        <v>0.74547028223534006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0.27541993710179208</v>
      </c>
      <c r="C227" s="99">
        <f>RES_hhdet_fecs!C147</f>
        <v>0.16364572349078227</v>
      </c>
      <c r="D227" s="99">
        <f>RES_hhdet_fecs!D147</f>
        <v>0.10539617529767475</v>
      </c>
      <c r="E227" s="99">
        <f>RES_hhdet_fecs!E147</f>
        <v>0.12710439192679893</v>
      </c>
      <c r="F227" s="99">
        <f>RES_hhdet_fecs!F147</f>
        <v>0.10467710831347427</v>
      </c>
      <c r="G227" s="99">
        <f>RES_hhdet_fecs!G147</f>
        <v>0.11159434861717422</v>
      </c>
      <c r="H227" s="99">
        <f>RES_hhdet_fecs!H147</f>
        <v>0.13165506049600434</v>
      </c>
      <c r="I227" s="99">
        <f>RES_hhdet_fecs!I147</f>
        <v>0.12749345413687566</v>
      </c>
      <c r="J227" s="99">
        <f>RES_hhdet_fecs!J147</f>
        <v>0.12733968830744119</v>
      </c>
      <c r="K227" s="99">
        <f>RES_hhdet_fecs!K147</f>
        <v>0.13909480031113186</v>
      </c>
      <c r="L227" s="99">
        <f>RES_hhdet_fecs!L147</f>
        <v>0.16881257169252148</v>
      </c>
      <c r="M227" s="99">
        <f>RES_hhdet_fecs!M147</f>
        <v>0.16991735175087233</v>
      </c>
      <c r="N227" s="99">
        <f>RES_hhdet_fecs!N147</f>
        <v>0.19166288352843622</v>
      </c>
      <c r="O227" s="99">
        <f>RES_hhdet_fecs!O147</f>
        <v>0.25691871168694241</v>
      </c>
      <c r="P227" s="99">
        <f>RES_hhdet_fecs!P147</f>
        <v>0.24113461754252441</v>
      </c>
      <c r="Q227" s="99">
        <f>RES_hhdet_fecs!Q147</f>
        <v>0.53134385911668836</v>
      </c>
      <c r="R227" s="99">
        <f>RES_hhdet_fecs!R147</f>
        <v>0.55962919415843082</v>
      </c>
      <c r="S227" s="99">
        <f>RES_hhdet_fecs!S147</f>
        <v>0.53422081881030115</v>
      </c>
      <c r="T227" s="99">
        <f>RES_hhdet_fecs!T147</f>
        <v>0.64420273269542228</v>
      </c>
      <c r="U227" s="99">
        <f>RES_hhdet_fecs!U147</f>
        <v>0.66408155902881716</v>
      </c>
      <c r="V227" s="99">
        <f>RES_hhdet_fecs!V147</f>
        <v>0.59778291135809258</v>
      </c>
      <c r="W227" s="99">
        <f>RES_hhdet_fecs!W147</f>
        <v>0.67369395559189105</v>
      </c>
      <c r="X227" s="99">
        <f>RES_hhdet_fecs!X147</f>
        <v>0.76630234701186195</v>
      </c>
      <c r="Y227" s="99">
        <f>RES_hhdet_fecs!Y147</f>
        <v>0.74547028223534006</v>
      </c>
      <c r="DA227" s="63" t="s">
        <v>2885</v>
      </c>
    </row>
    <row r="228" spans="1:105" ht="12" customHeight="1" x14ac:dyDescent="0.25">
      <c r="A228" s="121" t="s">
        <v>55</v>
      </c>
      <c r="B228" s="123">
        <v>28.076167393676673</v>
      </c>
      <c r="C228" s="123">
        <v>27.944574720284972</v>
      </c>
      <c r="D228" s="123">
        <v>27.650016331163332</v>
      </c>
      <c r="E228" s="123">
        <v>28.0918924760355</v>
      </c>
      <c r="F228" s="123">
        <v>27.508684050264332</v>
      </c>
      <c r="G228" s="123">
        <v>27.737662902814122</v>
      </c>
      <c r="H228" s="123">
        <v>28.590828388140878</v>
      </c>
      <c r="I228" s="123">
        <v>27.257583549350745</v>
      </c>
      <c r="J228" s="123">
        <v>26.082667927270201</v>
      </c>
      <c r="K228" s="123">
        <v>25.289965909631132</v>
      </c>
      <c r="L228" s="123">
        <v>25.315584217957039</v>
      </c>
      <c r="M228" s="123">
        <v>22.951664785505425</v>
      </c>
      <c r="N228" s="123">
        <v>22.073159330557758</v>
      </c>
      <c r="O228" s="123">
        <v>21.175754624256943</v>
      </c>
      <c r="P228" s="123">
        <v>21.399467175721902</v>
      </c>
      <c r="Q228" s="123">
        <v>21.190982685683277</v>
      </c>
      <c r="R228" s="123">
        <v>21.255337799762358</v>
      </c>
      <c r="S228" s="123">
        <v>22.135759249468769</v>
      </c>
      <c r="T228" s="123">
        <v>21.598413795484333</v>
      </c>
      <c r="U228" s="123">
        <v>20.853331660133172</v>
      </c>
      <c r="V228" s="123">
        <v>21.640427337173037</v>
      </c>
      <c r="W228" s="123">
        <v>19.226244150846632</v>
      </c>
      <c r="X228" s="123">
        <v>17.687429528593356</v>
      </c>
      <c r="Y228" s="123">
        <v>14.461854282972677</v>
      </c>
      <c r="DA228" s="130" t="s">
        <v>2886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28.076167393676673</v>
      </c>
      <c r="C233" s="102">
        <v>27.944574720284972</v>
      </c>
      <c r="D233" s="102">
        <v>27.650016331163332</v>
      </c>
      <c r="E233" s="102">
        <v>28.308947478295931</v>
      </c>
      <c r="F233" s="102">
        <v>27.689608866387974</v>
      </c>
      <c r="G233" s="102">
        <v>27.907115012246681</v>
      </c>
      <c r="H233" s="102">
        <v>28.765678965396759</v>
      </c>
      <c r="I233" s="102">
        <v>27.484134702688628</v>
      </c>
      <c r="J233" s="102">
        <v>26.355907567993601</v>
      </c>
      <c r="K233" s="102">
        <v>25.637424980193764</v>
      </c>
      <c r="L233" s="102">
        <v>25.765746583198712</v>
      </c>
      <c r="M233" s="102">
        <v>23.470050963945788</v>
      </c>
      <c r="N233" s="102">
        <v>22.599662933985712</v>
      </c>
      <c r="O233" s="102">
        <v>21.685677001334884</v>
      </c>
      <c r="P233" s="102">
        <v>21.909840789005656</v>
      </c>
      <c r="Q233" s="102">
        <v>21.697457003036234</v>
      </c>
      <c r="R233" s="102">
        <v>21.760989412367852</v>
      </c>
      <c r="S233" s="102">
        <v>22.642611082745347</v>
      </c>
      <c r="T233" s="102">
        <v>22.08588638290567</v>
      </c>
      <c r="U233" s="102">
        <v>21.295851265186922</v>
      </c>
      <c r="V233" s="102">
        <v>22.047894896341727</v>
      </c>
      <c r="W233" s="102">
        <v>19.605521522857536</v>
      </c>
      <c r="X233" s="102">
        <v>18.101963688817882</v>
      </c>
      <c r="Y233" s="102">
        <v>14.824539138650128</v>
      </c>
      <c r="DA233" s="131" t="s">
        <v>2891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22.47420291432725</v>
      </c>
      <c r="F234" s="105">
        <v>22.110333514272625</v>
      </c>
      <c r="G234" s="105">
        <v>22.172369529524836</v>
      </c>
      <c r="H234" s="105">
        <v>23.139229588158035</v>
      </c>
      <c r="I234" s="105">
        <v>22.028199451896477</v>
      </c>
      <c r="J234" s="105">
        <v>21.042379676218921</v>
      </c>
      <c r="K234" s="105">
        <v>20.562170107691788</v>
      </c>
      <c r="L234" s="105">
        <v>20.581478553999265</v>
      </c>
      <c r="M234" s="105">
        <v>18.343393693186027</v>
      </c>
      <c r="N234" s="105">
        <v>17.644285269029986</v>
      </c>
      <c r="O234" s="105">
        <v>16.957053732564198</v>
      </c>
      <c r="P234" s="105">
        <v>17.459326991577058</v>
      </c>
      <c r="Q234" s="105">
        <v>17.243668354403098</v>
      </c>
      <c r="R234" s="105">
        <v>17.353256126036218</v>
      </c>
      <c r="S234" s="105">
        <v>18.308909271683358</v>
      </c>
      <c r="T234" s="105">
        <v>18.079843577351038</v>
      </c>
      <c r="U234" s="105">
        <v>17.617108056648387</v>
      </c>
      <c r="V234" s="105">
        <v>18.600197603741417</v>
      </c>
      <c r="W234" s="105">
        <v>16.439257090426093</v>
      </c>
      <c r="X234" s="105">
        <v>15.374648128570229</v>
      </c>
      <c r="Y234" s="105">
        <v>12.535262733194619</v>
      </c>
      <c r="DA234" s="132" t="s">
        <v>2892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13.712373893993956</v>
      </c>
      <c r="F235" s="99">
        <v>13.562306778506542</v>
      </c>
      <c r="G235" s="99">
        <v>13.243348884900357</v>
      </c>
      <c r="H235" s="99">
        <v>14.287754271932858</v>
      </c>
      <c r="I235" s="99">
        <v>13.421578296858774</v>
      </c>
      <c r="J235" s="99">
        <v>12.620673383806444</v>
      </c>
      <c r="K235" s="99">
        <v>12.467636188908594</v>
      </c>
      <c r="L235" s="99">
        <v>12.243335789395855</v>
      </c>
      <c r="M235" s="99">
        <v>9.9813818837796813</v>
      </c>
      <c r="N235" s="99">
        <v>9.3711774504738106</v>
      </c>
      <c r="O235" s="99">
        <v>8.7874378871307108</v>
      </c>
      <c r="P235" s="99">
        <v>9.4719400209281144</v>
      </c>
      <c r="Q235" s="99">
        <v>8.8143514125612761</v>
      </c>
      <c r="R235" s="99">
        <v>8.5768109427321022</v>
      </c>
      <c r="S235" s="99">
        <v>9.1991571034827846</v>
      </c>
      <c r="T235" s="99">
        <v>9.1637946969835653</v>
      </c>
      <c r="U235" s="99">
        <v>8.8365252338611384</v>
      </c>
      <c r="V235" s="99">
        <v>9.7308140958930718</v>
      </c>
      <c r="W235" s="99">
        <v>7.7207362244071849</v>
      </c>
      <c r="X235" s="99">
        <v>7.5762502933127722</v>
      </c>
      <c r="Y235" s="99">
        <v>5.470985119431524</v>
      </c>
      <c r="DA235" s="63" t="s">
        <v>2893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8.7618290203332911</v>
      </c>
      <c r="F236" s="99">
        <v>8.5480267357660864</v>
      </c>
      <c r="G236" s="99">
        <v>8.9290206446244831</v>
      </c>
      <c r="H236" s="99">
        <v>8.8514753162251765</v>
      </c>
      <c r="I236" s="99">
        <v>8.6066211550376988</v>
      </c>
      <c r="J236" s="99">
        <v>8.4217062924124786</v>
      </c>
      <c r="K236" s="99">
        <v>8.0945339187831937</v>
      </c>
      <c r="L236" s="99">
        <v>8.3381427646034112</v>
      </c>
      <c r="M236" s="99">
        <v>8.3620118094063471</v>
      </c>
      <c r="N236" s="99">
        <v>8.2731078185561753</v>
      </c>
      <c r="O236" s="99">
        <v>8.1696158454334924</v>
      </c>
      <c r="P236" s="99">
        <v>7.9873869706489415</v>
      </c>
      <c r="Q236" s="99">
        <v>8.4293169418418223</v>
      </c>
      <c r="R236" s="99">
        <v>8.7764451833041139</v>
      </c>
      <c r="S236" s="99">
        <v>9.1097521682005738</v>
      </c>
      <c r="T236" s="99">
        <v>8.9160488803674731</v>
      </c>
      <c r="U236" s="99">
        <v>8.7805828227872489</v>
      </c>
      <c r="V236" s="99">
        <v>8.8693835078483474</v>
      </c>
      <c r="W236" s="99">
        <v>8.7185208660189062</v>
      </c>
      <c r="X236" s="99">
        <v>7.7983978352574601</v>
      </c>
      <c r="Y236" s="99">
        <v>7.0642776137630969</v>
      </c>
      <c r="DA236" s="63" t="s">
        <v>2894</v>
      </c>
    </row>
    <row r="237" spans="1:105" ht="12" customHeight="1" x14ac:dyDescent="0.25">
      <c r="A237" s="121" t="s">
        <v>54</v>
      </c>
      <c r="B237" s="123">
        <v>11.263831731945743</v>
      </c>
      <c r="C237" s="123">
        <v>11.245240463545963</v>
      </c>
      <c r="D237" s="123">
        <v>10.978555068055833</v>
      </c>
      <c r="E237" s="123">
        <v>11.232864675377218</v>
      </c>
      <c r="F237" s="123">
        <v>11.094224016597177</v>
      </c>
      <c r="G237" s="123">
        <v>11.145006633924979</v>
      </c>
      <c r="H237" s="123">
        <v>11.897515280601661</v>
      </c>
      <c r="I237" s="123">
        <v>10.712137917789573</v>
      </c>
      <c r="J237" s="123">
        <v>11.058174290571291</v>
      </c>
      <c r="K237" s="123">
        <v>11.5047645068286</v>
      </c>
      <c r="L237" s="123">
        <v>12.017942561800611</v>
      </c>
      <c r="M237" s="123">
        <v>10.712361269349852</v>
      </c>
      <c r="N237" s="123">
        <v>11.345379784239709</v>
      </c>
      <c r="O237" s="123">
        <v>11.152740579154441</v>
      </c>
      <c r="P237" s="123">
        <v>9.7159959548524029</v>
      </c>
      <c r="Q237" s="123">
        <v>10.171251069626084</v>
      </c>
      <c r="R237" s="123">
        <v>9.9881415224023247</v>
      </c>
      <c r="S237" s="123">
        <v>9.8529931485292295</v>
      </c>
      <c r="T237" s="123">
        <v>9.2450668423728875</v>
      </c>
      <c r="U237" s="123">
        <v>8.7315235360158017</v>
      </c>
      <c r="V237" s="123">
        <v>9.060849880694148</v>
      </c>
      <c r="W237" s="123">
        <v>10.264856133969007</v>
      </c>
      <c r="X237" s="123">
        <v>8.3030247901155239</v>
      </c>
      <c r="Y237" s="123">
        <v>7.9078987211542957</v>
      </c>
      <c r="DA237" s="130" t="s">
        <v>2895</v>
      </c>
    </row>
    <row r="238" spans="1:105" ht="12" customHeight="1" x14ac:dyDescent="0.25">
      <c r="A238" s="97" t="s">
        <v>50</v>
      </c>
      <c r="B238" s="99">
        <v>13.893178244495999</v>
      </c>
      <c r="C238" s="99">
        <v>14.99728106442099</v>
      </c>
      <c r="D238" s="99">
        <v>13.985238882294484</v>
      </c>
      <c r="E238" s="99">
        <v>13.762525191830344</v>
      </c>
      <c r="F238" s="99">
        <v>16.116954135189754</v>
      </c>
      <c r="G238" s="99">
        <v>12.585176423796508</v>
      </c>
      <c r="H238" s="99">
        <v>15.145004183177139</v>
      </c>
      <c r="I238" s="99">
        <v>15.375839082433288</v>
      </c>
      <c r="J238" s="99">
        <v>12.041238561496392</v>
      </c>
      <c r="K238" s="99">
        <v>3.5994307952734821</v>
      </c>
      <c r="L238" s="99">
        <v>12.148632815746936</v>
      </c>
      <c r="M238" s="99">
        <v>15.713046557208649</v>
      </c>
      <c r="N238" s="99">
        <v>16.099274627704013</v>
      </c>
      <c r="O238" s="99">
        <v>11.713584941395384</v>
      </c>
      <c r="P238" s="99">
        <v>17.185003426763778</v>
      </c>
      <c r="Q238" s="99">
        <v>14.111288053244461</v>
      </c>
      <c r="R238" s="99">
        <v>10.882889479351853</v>
      </c>
      <c r="S238" s="99">
        <v>11.283995085569337</v>
      </c>
      <c r="T238" s="99">
        <v>13.706998989096279</v>
      </c>
      <c r="U238" s="99">
        <v>11.981811922761997</v>
      </c>
      <c r="V238" s="99">
        <v>14.400066454028536</v>
      </c>
      <c r="W238" s="99">
        <v>12.291484772257725</v>
      </c>
      <c r="X238" s="99">
        <v>10.366822002284083</v>
      </c>
      <c r="Y238" s="99">
        <v>11.447962447922254</v>
      </c>
      <c r="DA238" s="63" t="s">
        <v>2896</v>
      </c>
    </row>
    <row r="239" spans="1:105" ht="12" customHeight="1" x14ac:dyDescent="0.25">
      <c r="A239" s="109" t="s">
        <v>120</v>
      </c>
      <c r="B239" s="110">
        <v>11.042506267926361</v>
      </c>
      <c r="C239" s="110">
        <v>10.937599048713489</v>
      </c>
      <c r="D239" s="110">
        <v>10.80515983645024</v>
      </c>
      <c r="E239" s="110">
        <v>11.115565686944826</v>
      </c>
      <c r="F239" s="110">
        <v>10.885451797469958</v>
      </c>
      <c r="G239" s="110">
        <v>11.097396544204466</v>
      </c>
      <c r="H239" s="110">
        <v>11.792965807415888</v>
      </c>
      <c r="I239" s="110">
        <v>10.603577490660749</v>
      </c>
      <c r="J239" s="110">
        <v>11.037842358684117</v>
      </c>
      <c r="K239" s="110">
        <v>11.688502032852428</v>
      </c>
      <c r="L239" s="110">
        <v>12.014759544525935</v>
      </c>
      <c r="M239" s="110">
        <v>10.543542633536701</v>
      </c>
      <c r="N239" s="110">
        <v>11.135900935420048</v>
      </c>
      <c r="O239" s="110">
        <v>11.126625705292481</v>
      </c>
      <c r="P239" s="110">
        <v>9.3504924756953773</v>
      </c>
      <c r="Q239" s="110">
        <v>9.9980432156708243</v>
      </c>
      <c r="R239" s="110">
        <v>9.9569059028220668</v>
      </c>
      <c r="S239" s="110">
        <v>9.8066069953425696</v>
      </c>
      <c r="T239" s="110">
        <v>9.0984881420375014</v>
      </c>
      <c r="U239" s="110">
        <v>8.6239205519466289</v>
      </c>
      <c r="V239" s="110">
        <v>8.8909706440993013</v>
      </c>
      <c r="W239" s="110">
        <v>10.21915130948782</v>
      </c>
      <c r="X239" s="110">
        <v>8.2699915026370565</v>
      </c>
      <c r="Y239" s="110">
        <v>7.8642124608260122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114.7141013172119</v>
      </c>
      <c r="C241" s="118">
        <f t="shared" si="98"/>
        <v>125.73592935057152</v>
      </c>
      <c r="D241" s="118">
        <f t="shared" si="98"/>
        <v>136.8990161580999</v>
      </c>
      <c r="E241" s="118">
        <f t="shared" si="98"/>
        <v>137.49771755330883</v>
      </c>
      <c r="F241" s="118">
        <f t="shared" si="98"/>
        <v>134.98287493253071</v>
      </c>
      <c r="G241" s="118">
        <f t="shared" si="98"/>
        <v>127.19799248440819</v>
      </c>
      <c r="H241" s="118">
        <f t="shared" si="98"/>
        <v>130.7028086443681</v>
      </c>
      <c r="I241" s="118">
        <f t="shared" si="98"/>
        <v>129.74655774260586</v>
      </c>
      <c r="J241" s="118">
        <f t="shared" si="98"/>
        <v>129.83064532066075</v>
      </c>
      <c r="K241" s="118">
        <f t="shared" si="98"/>
        <v>134.07016794333578</v>
      </c>
      <c r="L241" s="118">
        <f t="shared" si="98"/>
        <v>140.64903358294026</v>
      </c>
      <c r="M241" s="118">
        <f t="shared" si="98"/>
        <v>138.76589093982767</v>
      </c>
      <c r="N241" s="118">
        <f t="shared" si="98"/>
        <v>139.36516784916026</v>
      </c>
      <c r="O241" s="118">
        <f t="shared" si="98"/>
        <v>137.11338076327363</v>
      </c>
      <c r="P241" s="118">
        <f t="shared" si="98"/>
        <v>131.62646971824321</v>
      </c>
      <c r="Q241" s="118">
        <f t="shared" si="98"/>
        <v>132.60574071026073</v>
      </c>
      <c r="R241" s="118">
        <f t="shared" ref="R241:V241" si="99">R242+R244+R246+R255</f>
        <v>134.66643563929978</v>
      </c>
      <c r="S241" s="118">
        <f t="shared" si="99"/>
        <v>136.45973301371538</v>
      </c>
      <c r="T241" s="118">
        <f t="shared" si="99"/>
        <v>136.21729911378591</v>
      </c>
      <c r="U241" s="118">
        <f t="shared" si="99"/>
        <v>137.2128509838717</v>
      </c>
      <c r="V241" s="118">
        <f t="shared" si="99"/>
        <v>136.41374425991847</v>
      </c>
      <c r="W241" s="118">
        <f t="shared" ref="W241:Y241" si="100">W242+W244+W246+W255</f>
        <v>130.25303014366978</v>
      </c>
      <c r="X241" s="118">
        <f t="shared" si="100"/>
        <v>138.71038702422385</v>
      </c>
      <c r="Y241" s="118">
        <f t="shared" si="100"/>
        <v>129.97179445089722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89.705190279416584</v>
      </c>
      <c r="C242" s="123">
        <f t="shared" si="101"/>
        <v>100.73503845498161</v>
      </c>
      <c r="D242" s="123">
        <f t="shared" si="101"/>
        <v>112.08363417033482</v>
      </c>
      <c r="E242" s="123">
        <f t="shared" si="101"/>
        <v>111.89591033387873</v>
      </c>
      <c r="F242" s="123">
        <f t="shared" si="101"/>
        <v>109.80658481019029</v>
      </c>
      <c r="G242" s="123">
        <f t="shared" si="101"/>
        <v>101.70569172300459</v>
      </c>
      <c r="H242" s="123">
        <f t="shared" si="101"/>
        <v>104.0030091312419</v>
      </c>
      <c r="I242" s="123">
        <f t="shared" si="101"/>
        <v>104.6332848024623</v>
      </c>
      <c r="J242" s="123">
        <f t="shared" si="101"/>
        <v>105.06945651497755</v>
      </c>
      <c r="K242" s="123">
        <f t="shared" si="101"/>
        <v>109.27877977425916</v>
      </c>
      <c r="L242" s="123">
        <f t="shared" si="101"/>
        <v>115.26039156059996</v>
      </c>
      <c r="M242" s="123">
        <f t="shared" si="101"/>
        <v>115.70456005355761</v>
      </c>
      <c r="N242" s="123">
        <f t="shared" si="101"/>
        <v>116.1843143483419</v>
      </c>
      <c r="O242" s="123">
        <f t="shared" si="101"/>
        <v>114.20485308164542</v>
      </c>
      <c r="P242" s="123">
        <f t="shared" si="101"/>
        <v>109.48316733836418</v>
      </c>
      <c r="Q242" s="123">
        <f t="shared" si="101"/>
        <v>108.8687889437052</v>
      </c>
      <c r="R242" s="123">
        <f t="shared" si="101"/>
        <v>110.50056452272941</v>
      </c>
      <c r="S242" s="123">
        <f t="shared" si="101"/>
        <v>111.48146077700686</v>
      </c>
      <c r="T242" s="123">
        <f t="shared" si="101"/>
        <v>111.26089199410049</v>
      </c>
      <c r="U242" s="123">
        <f t="shared" si="101"/>
        <v>112.70156003366559</v>
      </c>
      <c r="V242" s="123">
        <f t="shared" si="101"/>
        <v>110.92872423894666</v>
      </c>
      <c r="W242" s="123">
        <f t="shared" si="101"/>
        <v>104.77704028471993</v>
      </c>
      <c r="X242" s="123">
        <f t="shared" si="101"/>
        <v>115.22885832067524</v>
      </c>
      <c r="Y242" s="123">
        <f t="shared" si="101"/>
        <v>109.06571220289837</v>
      </c>
      <c r="DA242" s="130" t="s">
        <v>3050</v>
      </c>
    </row>
    <row r="243" spans="1:105" ht="12" customHeight="1" x14ac:dyDescent="0.25">
      <c r="A243" s="97" t="s">
        <v>53</v>
      </c>
      <c r="B243" s="99">
        <v>89.705190279416584</v>
      </c>
      <c r="C243" s="99">
        <v>100.73503845498161</v>
      </c>
      <c r="D243" s="99">
        <v>112.08363417033482</v>
      </c>
      <c r="E243" s="99">
        <v>111.89591033387873</v>
      </c>
      <c r="F243" s="99">
        <v>109.80658481019029</v>
      </c>
      <c r="G243" s="99">
        <v>101.70569172300459</v>
      </c>
      <c r="H243" s="99">
        <v>104.0030091312419</v>
      </c>
      <c r="I243" s="99">
        <v>104.6332848024623</v>
      </c>
      <c r="J243" s="99">
        <v>105.06945651497755</v>
      </c>
      <c r="K243" s="99">
        <v>109.27877977425916</v>
      </c>
      <c r="L243" s="99">
        <v>115.26039156059996</v>
      </c>
      <c r="M243" s="99">
        <v>115.70456005355761</v>
      </c>
      <c r="N243" s="99">
        <v>116.1843143483419</v>
      </c>
      <c r="O243" s="99">
        <v>114.20485308164542</v>
      </c>
      <c r="P243" s="99">
        <v>109.48316733836418</v>
      </c>
      <c r="Q243" s="99">
        <v>108.8687889437052</v>
      </c>
      <c r="R243" s="99">
        <v>110.50056452272941</v>
      </c>
      <c r="S243" s="99">
        <v>111.48146077700686</v>
      </c>
      <c r="T243" s="99">
        <v>111.26089199410049</v>
      </c>
      <c r="U243" s="99">
        <v>112.70156003366559</v>
      </c>
      <c r="V243" s="99">
        <v>110.92872423894666</v>
      </c>
      <c r="W243" s="99">
        <v>104.77704028471993</v>
      </c>
      <c r="X243" s="99">
        <v>115.22885832067524</v>
      </c>
      <c r="Y243" s="99">
        <v>109.06571220289837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0.47095699212709763</v>
      </c>
      <c r="C244" s="123">
        <f t="shared" si="102"/>
        <v>0.28738860889611706</v>
      </c>
      <c r="D244" s="123">
        <f t="shared" si="102"/>
        <v>0.19818112578671451</v>
      </c>
      <c r="E244" s="123">
        <f t="shared" si="102"/>
        <v>0.26608494429791812</v>
      </c>
      <c r="F244" s="123">
        <f t="shared" si="102"/>
        <v>0.23793543092477007</v>
      </c>
      <c r="G244" s="123">
        <f t="shared" si="102"/>
        <v>0.26930442316573822</v>
      </c>
      <c r="H244" s="123">
        <f t="shared" si="102"/>
        <v>0.33311452731721142</v>
      </c>
      <c r="I244" s="123">
        <f t="shared" si="102"/>
        <v>0.33299520002392025</v>
      </c>
      <c r="J244" s="123">
        <f t="shared" si="102"/>
        <v>0.34201725721847998</v>
      </c>
      <c r="K244" s="123">
        <f t="shared" si="102"/>
        <v>0.38508357666242865</v>
      </c>
      <c r="L244" s="123">
        <f t="shared" si="102"/>
        <v>0.48216982047781543</v>
      </c>
      <c r="M244" s="123">
        <f t="shared" si="102"/>
        <v>0.50254434328956132</v>
      </c>
      <c r="N244" s="123">
        <f t="shared" si="102"/>
        <v>0.58900998385158887</v>
      </c>
      <c r="O244" s="123">
        <f t="shared" si="102"/>
        <v>0.82432172538158188</v>
      </c>
      <c r="P244" s="123">
        <f t="shared" si="102"/>
        <v>0.81175349126357099</v>
      </c>
      <c r="Q244" s="123">
        <f t="shared" si="102"/>
        <v>1.869767994521051</v>
      </c>
      <c r="R244" s="123">
        <f t="shared" si="102"/>
        <v>2.0340971290567151</v>
      </c>
      <c r="S244" s="123">
        <f t="shared" si="102"/>
        <v>1.979184860279886</v>
      </c>
      <c r="T244" s="123">
        <f t="shared" si="102"/>
        <v>2.4162843419032263</v>
      </c>
      <c r="U244" s="123">
        <f t="shared" si="102"/>
        <v>2.5100973756873994</v>
      </c>
      <c r="V244" s="123">
        <f t="shared" si="102"/>
        <v>2.2709228002970696</v>
      </c>
      <c r="W244" s="123">
        <f t="shared" si="102"/>
        <v>2.5727809733351994</v>
      </c>
      <c r="X244" s="123">
        <f t="shared" si="102"/>
        <v>2.9438653095874288</v>
      </c>
      <c r="Y244" s="123">
        <f t="shared" si="102"/>
        <v>2.8854369900368768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0.47095699212709763</v>
      </c>
      <c r="C245" s="99">
        <f>RES_hhdet_tess!C147</f>
        <v>0.28738860889611706</v>
      </c>
      <c r="D245" s="99">
        <f>RES_hhdet_tess!D147</f>
        <v>0.19818112578671451</v>
      </c>
      <c r="E245" s="99">
        <f>RES_hhdet_tess!E147</f>
        <v>0.26608494429791812</v>
      </c>
      <c r="F245" s="99">
        <f>RES_hhdet_tess!F147</f>
        <v>0.23793543092477007</v>
      </c>
      <c r="G245" s="99">
        <f>RES_hhdet_tess!G147</f>
        <v>0.26930442316573822</v>
      </c>
      <c r="H245" s="99">
        <f>RES_hhdet_tess!H147</f>
        <v>0.33311452731721142</v>
      </c>
      <c r="I245" s="99">
        <f>RES_hhdet_tess!I147</f>
        <v>0.33299520002392025</v>
      </c>
      <c r="J245" s="99">
        <f>RES_hhdet_tess!J147</f>
        <v>0.34201725721847998</v>
      </c>
      <c r="K245" s="99">
        <f>RES_hhdet_tess!K147</f>
        <v>0.38508357666242865</v>
      </c>
      <c r="L245" s="99">
        <f>RES_hhdet_tess!L147</f>
        <v>0.48216982047781543</v>
      </c>
      <c r="M245" s="99">
        <f>RES_hhdet_tess!M147</f>
        <v>0.50254434328956132</v>
      </c>
      <c r="N245" s="99">
        <f>RES_hhdet_tess!N147</f>
        <v>0.58900998385158887</v>
      </c>
      <c r="O245" s="99">
        <f>RES_hhdet_tess!O147</f>
        <v>0.82432172538158188</v>
      </c>
      <c r="P245" s="99">
        <f>RES_hhdet_tess!P147</f>
        <v>0.81175349126357099</v>
      </c>
      <c r="Q245" s="99">
        <f>RES_hhdet_tess!Q147</f>
        <v>1.869767994521051</v>
      </c>
      <c r="R245" s="99">
        <f>RES_hhdet_tess!R147</f>
        <v>2.0340971290567151</v>
      </c>
      <c r="S245" s="99">
        <f>RES_hhdet_tess!S147</f>
        <v>1.979184860279886</v>
      </c>
      <c r="T245" s="99">
        <f>RES_hhdet_tess!T147</f>
        <v>2.4162843419032263</v>
      </c>
      <c r="U245" s="99">
        <f>RES_hhdet_tess!U147</f>
        <v>2.5100973756873994</v>
      </c>
      <c r="V245" s="99">
        <f>RES_hhdet_tess!V147</f>
        <v>2.2709228002970696</v>
      </c>
      <c r="W245" s="99">
        <f>RES_hhdet_tess!W147</f>
        <v>2.5727809733351994</v>
      </c>
      <c r="X245" s="99">
        <f>RES_hhdet_tess!X147</f>
        <v>2.9438653095874288</v>
      </c>
      <c r="Y245" s="99">
        <f>RES_hhdet_tess!Y147</f>
        <v>2.8854369900368768</v>
      </c>
      <c r="DA245" s="63" t="s">
        <v>3053</v>
      </c>
    </row>
    <row r="246" spans="1:105" ht="12" customHeight="1" x14ac:dyDescent="0.25">
      <c r="A246" s="121" t="s">
        <v>55</v>
      </c>
      <c r="B246" s="123">
        <v>16.516052857350061</v>
      </c>
      <c r="C246" s="123">
        <v>16.65744851214907</v>
      </c>
      <c r="D246" s="123">
        <v>16.649016276876015</v>
      </c>
      <c r="E246" s="123">
        <v>17.129358195390612</v>
      </c>
      <c r="F246" s="123">
        <v>16.821655288631927</v>
      </c>
      <c r="G246" s="123">
        <v>17.010691309071593</v>
      </c>
      <c r="H246" s="123">
        <v>17.589828422528434</v>
      </c>
      <c r="I246" s="123">
        <v>16.850799379391781</v>
      </c>
      <c r="J246" s="123">
        <v>16.199600361309411</v>
      </c>
      <c r="K246" s="123">
        <v>15.807510542350551</v>
      </c>
      <c r="L246" s="123">
        <v>15.94101451697407</v>
      </c>
      <c r="M246" s="123">
        <v>14.592312455504619</v>
      </c>
      <c r="N246" s="123">
        <v>14.153722069692231</v>
      </c>
      <c r="O246" s="123">
        <v>13.72982449253195</v>
      </c>
      <c r="P246" s="123">
        <v>14.079340502413631</v>
      </c>
      <c r="Q246" s="123">
        <v>14.180854757896048</v>
      </c>
      <c r="R246" s="123">
        <v>14.477166756290089</v>
      </c>
      <c r="S246" s="123">
        <v>15.358443211767435</v>
      </c>
      <c r="T246" s="123">
        <v>15.286303048930868</v>
      </c>
      <c r="U246" s="123">
        <v>15.034006868293257</v>
      </c>
      <c r="V246" s="123">
        <v>15.869213247514512</v>
      </c>
      <c r="W246" s="123">
        <v>14.376511134412024</v>
      </c>
      <c r="X246" s="123">
        <v>13.507045349812534</v>
      </c>
      <c r="Y246" s="123">
        <v>11.2344739068766</v>
      </c>
      <c r="DA246" s="130" t="s">
        <v>3054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16.516052857350061</v>
      </c>
      <c r="C251" s="102">
        <v>16.65744851214907</v>
      </c>
      <c r="D251" s="102">
        <v>16.649016276876015</v>
      </c>
      <c r="E251" s="102">
        <v>17.129567394370255</v>
      </c>
      <c r="F251" s="102">
        <v>16.821663965584303</v>
      </c>
      <c r="G251" s="102">
        <v>17.010594282645975</v>
      </c>
      <c r="H251" s="102">
        <v>17.589779748317135</v>
      </c>
      <c r="I251" s="102">
        <v>16.850948503381968</v>
      </c>
      <c r="J251" s="102">
        <v>16.199826333387325</v>
      </c>
      <c r="K251" s="102">
        <v>15.807723872122208</v>
      </c>
      <c r="L251" s="102">
        <v>15.94114273031488</v>
      </c>
      <c r="M251" s="102">
        <v>14.592312263077432</v>
      </c>
      <c r="N251" s="102">
        <v>14.153664639627459</v>
      </c>
      <c r="O251" s="102">
        <v>13.729772369296326</v>
      </c>
      <c r="P251" s="102">
        <v>14.079818468832318</v>
      </c>
      <c r="Q251" s="102">
        <v>14.181043924772403</v>
      </c>
      <c r="R251" s="102">
        <v>14.477432217151584</v>
      </c>
      <c r="S251" s="102">
        <v>15.358722536455772</v>
      </c>
      <c r="T251" s="102">
        <v>15.286570657328683</v>
      </c>
      <c r="U251" s="102">
        <v>15.033953450485489</v>
      </c>
      <c r="V251" s="102">
        <v>15.868924431761263</v>
      </c>
      <c r="W251" s="102">
        <v>14.376470251934583</v>
      </c>
      <c r="X251" s="102">
        <v>13.509328635204513</v>
      </c>
      <c r="Y251" s="102">
        <v>11.234690322912162</v>
      </c>
      <c r="DA251" s="131" t="s">
        <v>3059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17.123943830773268</v>
      </c>
      <c r="F252" s="105">
        <v>16.821396389761684</v>
      </c>
      <c r="G252" s="105">
        <v>17.013877935224105</v>
      </c>
      <c r="H252" s="105">
        <v>17.59134601701432</v>
      </c>
      <c r="I252" s="105">
        <v>16.847357213632073</v>
      </c>
      <c r="J252" s="105">
        <v>16.195431989522714</v>
      </c>
      <c r="K252" s="105">
        <v>15.804607813124845</v>
      </c>
      <c r="L252" s="105">
        <v>15.939666169022795</v>
      </c>
      <c r="M252" s="105">
        <v>14.592314166114765</v>
      </c>
      <c r="N252" s="105">
        <v>14.154205163297966</v>
      </c>
      <c r="O252" s="105">
        <v>13.73025571961765</v>
      </c>
      <c r="P252" s="105">
        <v>14.075650549320612</v>
      </c>
      <c r="Q252" s="105">
        <v>14.179380445978424</v>
      </c>
      <c r="R252" s="105">
        <v>14.475118211527437</v>
      </c>
      <c r="S252" s="105">
        <v>15.356334244990181</v>
      </c>
      <c r="T252" s="105">
        <v>15.28437145531316</v>
      </c>
      <c r="U252" s="105">
        <v>15.034397522104678</v>
      </c>
      <c r="V252" s="105">
        <v>15.871368182848006</v>
      </c>
      <c r="W252" s="105">
        <v>14.376811544992869</v>
      </c>
      <c r="X252" s="105">
        <v>13.49430637558023</v>
      </c>
      <c r="Y252" s="105">
        <v>11.233324299169475</v>
      </c>
      <c r="DA252" s="132" t="s">
        <v>3060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8.3621148104399765</v>
      </c>
      <c r="F253" s="99">
        <v>8.2733696539955996</v>
      </c>
      <c r="G253" s="99">
        <v>8.0848572905996203</v>
      </c>
      <c r="H253" s="99">
        <v>8.7398707007891492</v>
      </c>
      <c r="I253" s="99">
        <v>8.2407360585943756</v>
      </c>
      <c r="J253" s="99">
        <v>7.773725697110236</v>
      </c>
      <c r="K253" s="99">
        <v>7.71007389434165</v>
      </c>
      <c r="L253" s="99">
        <v>7.6015234044193853</v>
      </c>
      <c r="M253" s="99">
        <v>6.2303023567084166</v>
      </c>
      <c r="N253" s="99">
        <v>5.881097344741792</v>
      </c>
      <c r="O253" s="99">
        <v>5.5606398741841581</v>
      </c>
      <c r="P253" s="99">
        <v>6.088263578671671</v>
      </c>
      <c r="Q253" s="99">
        <v>5.7500635041365991</v>
      </c>
      <c r="R253" s="99">
        <v>5.6986730282233227</v>
      </c>
      <c r="S253" s="99">
        <v>6.2465820767896085</v>
      </c>
      <c r="T253" s="99">
        <v>6.3683225749456893</v>
      </c>
      <c r="U253" s="99">
        <v>6.2538146993174273</v>
      </c>
      <c r="V253" s="99">
        <v>7.0019846749996608</v>
      </c>
      <c r="W253" s="99">
        <v>5.6582906789739624</v>
      </c>
      <c r="X253" s="99">
        <v>5.6959085403227681</v>
      </c>
      <c r="Y253" s="99">
        <v>4.1690466854063786</v>
      </c>
      <c r="DA253" s="63" t="s">
        <v>3061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8.7618290203332911</v>
      </c>
      <c r="F254" s="99">
        <v>8.5480267357660864</v>
      </c>
      <c r="G254" s="99">
        <v>8.9290206446244831</v>
      </c>
      <c r="H254" s="99">
        <v>8.8514753162251765</v>
      </c>
      <c r="I254" s="99">
        <v>8.6066211550376988</v>
      </c>
      <c r="J254" s="99">
        <v>8.4217062924124786</v>
      </c>
      <c r="K254" s="99">
        <v>8.0945339187831937</v>
      </c>
      <c r="L254" s="99">
        <v>8.3381427646034112</v>
      </c>
      <c r="M254" s="99">
        <v>8.3620118094063471</v>
      </c>
      <c r="N254" s="99">
        <v>8.2731078185561753</v>
      </c>
      <c r="O254" s="99">
        <v>8.1696158454334924</v>
      </c>
      <c r="P254" s="99">
        <v>7.9873869706489415</v>
      </c>
      <c r="Q254" s="99">
        <v>8.4293169418418223</v>
      </c>
      <c r="R254" s="99">
        <v>8.7764451833041139</v>
      </c>
      <c r="S254" s="99">
        <v>9.1097521682005738</v>
      </c>
      <c r="T254" s="99">
        <v>8.9160488803674731</v>
      </c>
      <c r="U254" s="99">
        <v>8.7805828227872489</v>
      </c>
      <c r="V254" s="99">
        <v>8.8693835078483474</v>
      </c>
      <c r="W254" s="99">
        <v>8.7185208660189062</v>
      </c>
      <c r="X254" s="99">
        <v>7.7983978352574601</v>
      </c>
      <c r="Y254" s="99">
        <v>7.0642776137630969</v>
      </c>
      <c r="DA254" s="63" t="s">
        <v>3062</v>
      </c>
    </row>
    <row r="255" spans="1:105" ht="12" customHeight="1" x14ac:dyDescent="0.25">
      <c r="A255" s="121" t="s">
        <v>54</v>
      </c>
      <c r="B255" s="123">
        <v>8.0219011883181501</v>
      </c>
      <c r="C255" s="123">
        <v>8.0560537745447292</v>
      </c>
      <c r="D255" s="123">
        <v>7.9681845851023247</v>
      </c>
      <c r="E255" s="123">
        <v>8.2063640797415633</v>
      </c>
      <c r="F255" s="123">
        <v>8.1166994027837234</v>
      </c>
      <c r="G255" s="123">
        <v>8.2123050291662665</v>
      </c>
      <c r="H255" s="123">
        <v>8.7768565632805853</v>
      </c>
      <c r="I255" s="123">
        <v>7.9294783607278641</v>
      </c>
      <c r="J255" s="123">
        <v>8.219571187155303</v>
      </c>
      <c r="K255" s="123">
        <v>8.5987940500636455</v>
      </c>
      <c r="L255" s="123">
        <v>8.9654576848884187</v>
      </c>
      <c r="M255" s="123">
        <v>7.9664740874759001</v>
      </c>
      <c r="N255" s="123">
        <v>8.4381214472745452</v>
      </c>
      <c r="O255" s="123">
        <v>8.3543814637146667</v>
      </c>
      <c r="P255" s="123">
        <v>7.2522083862018336</v>
      </c>
      <c r="Q255" s="123">
        <v>7.6863290141384351</v>
      </c>
      <c r="R255" s="123">
        <v>7.6546072312235713</v>
      </c>
      <c r="S255" s="123">
        <v>7.6406441646612251</v>
      </c>
      <c r="T255" s="123">
        <v>7.2538197288513393</v>
      </c>
      <c r="U255" s="123">
        <v>6.9671867062254886</v>
      </c>
      <c r="V255" s="123">
        <v>7.3448839731602256</v>
      </c>
      <c r="W255" s="123">
        <v>8.5266977512026259</v>
      </c>
      <c r="X255" s="123">
        <v>7.0306180441486257</v>
      </c>
      <c r="Y255" s="123">
        <v>6.7861713510853825</v>
      </c>
      <c r="DA255" s="130" t="s">
        <v>3063</v>
      </c>
    </row>
    <row r="256" spans="1:105" ht="12" customHeight="1" x14ac:dyDescent="0.25">
      <c r="A256" s="97" t="s">
        <v>50</v>
      </c>
      <c r="B256" s="99">
        <v>7.8320054977476161</v>
      </c>
      <c r="C256" s="99">
        <v>8.4933404529119105</v>
      </c>
      <c r="D256" s="99">
        <v>7.9384550760428549</v>
      </c>
      <c r="E256" s="99">
        <v>7.8257750902305672</v>
      </c>
      <c r="F256" s="99">
        <v>9.1813231221899283</v>
      </c>
      <c r="G256" s="99">
        <v>7.1780467287334648</v>
      </c>
      <c r="H256" s="99">
        <v>8.654515514645805</v>
      </c>
      <c r="I256" s="99">
        <v>8.7906835668249297</v>
      </c>
      <c r="J256" s="99">
        <v>6.8906717120391878</v>
      </c>
      <c r="K256" s="99">
        <v>2.0636421999288213</v>
      </c>
      <c r="L256" s="99">
        <v>6.9732415834160584</v>
      </c>
      <c r="M256" s="99">
        <v>9.032478964253194</v>
      </c>
      <c r="N256" s="99">
        <v>9.262569463521741</v>
      </c>
      <c r="O256" s="99">
        <v>6.7419342079325624</v>
      </c>
      <c r="P256" s="99">
        <v>9.8955920148923671</v>
      </c>
      <c r="Q256" s="99">
        <v>8.1281577046537574</v>
      </c>
      <c r="R256" s="99">
        <v>6.269933341285495</v>
      </c>
      <c r="S256" s="99">
        <v>6.5252938420678497</v>
      </c>
      <c r="T256" s="99">
        <v>7.9973932223226072</v>
      </c>
      <c r="U256" s="99">
        <v>7.0655971567321485</v>
      </c>
      <c r="V256" s="99">
        <v>8.5720812521193466</v>
      </c>
      <c r="W256" s="99">
        <v>7.3451311489950539</v>
      </c>
      <c r="X256" s="99">
        <v>6.2170115420999119</v>
      </c>
      <c r="Y256" s="99">
        <v>6.8780002370309594</v>
      </c>
      <c r="DA256" s="63" t="s">
        <v>3064</v>
      </c>
    </row>
    <row r="257" spans="1:105" ht="12" customHeight="1" x14ac:dyDescent="0.25">
      <c r="A257" s="109" t="s">
        <v>120</v>
      </c>
      <c r="B257" s="110">
        <v>8.03788567405641</v>
      </c>
      <c r="C257" s="110">
        <v>8.0201992871522148</v>
      </c>
      <c r="D257" s="110">
        <v>7.9698990836752985</v>
      </c>
      <c r="E257" s="110">
        <v>8.2240117851106387</v>
      </c>
      <c r="F257" s="110">
        <v>8.0724478003308739</v>
      </c>
      <c r="G257" s="110">
        <v>8.2464962271931181</v>
      </c>
      <c r="H257" s="110">
        <v>8.7807952040481076</v>
      </c>
      <c r="I257" s="110">
        <v>7.909431449118637</v>
      </c>
      <c r="J257" s="110">
        <v>8.2470557519107039</v>
      </c>
      <c r="K257" s="110">
        <v>8.750685504231944</v>
      </c>
      <c r="L257" s="110">
        <v>9.0139789638238934</v>
      </c>
      <c r="M257" s="110">
        <v>7.9304867220032857</v>
      </c>
      <c r="N257" s="110">
        <v>8.4017924103391675</v>
      </c>
      <c r="O257" s="110">
        <v>8.429462644036354</v>
      </c>
      <c r="P257" s="110">
        <v>7.1228517191123215</v>
      </c>
      <c r="Q257" s="110">
        <v>7.6669057956208917</v>
      </c>
      <c r="R257" s="110">
        <v>7.7029461478233667</v>
      </c>
      <c r="S257" s="110">
        <v>7.6767984210472227</v>
      </c>
      <c r="T257" s="110">
        <v>7.2293926347824824</v>
      </c>
      <c r="U257" s="110">
        <v>6.9639287620438921</v>
      </c>
      <c r="V257" s="110">
        <v>7.3058379194859766</v>
      </c>
      <c r="W257" s="110">
        <v>8.55334461345773</v>
      </c>
      <c r="X257" s="110">
        <v>7.0436406886788445</v>
      </c>
      <c r="Y257" s="110">
        <v>6.7850381340230062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0.24502906599531926</v>
      </c>
      <c r="C259" s="118">
        <f t="shared" si="103"/>
        <v>0.25816488661677073</v>
      </c>
      <c r="D259" s="118">
        <f t="shared" si="103"/>
        <v>0.17322117649086644</v>
      </c>
      <c r="E259" s="118">
        <f t="shared" si="103"/>
        <v>0.13854056568389339</v>
      </c>
      <c r="F259" s="118">
        <f t="shared" si="103"/>
        <v>0.14610366618763165</v>
      </c>
      <c r="G259" s="118">
        <f t="shared" si="103"/>
        <v>9.148533586803026E-2</v>
      </c>
      <c r="H259" s="118">
        <f t="shared" si="103"/>
        <v>0.10730355843774984</v>
      </c>
      <c r="I259" s="118">
        <f t="shared" si="103"/>
        <v>7.9454406334820357E-2</v>
      </c>
      <c r="J259" s="118">
        <f t="shared" si="103"/>
        <v>5.5425448194919923E-2</v>
      </c>
      <c r="K259" s="118">
        <f t="shared" si="103"/>
        <v>1.8572265876626061E-2</v>
      </c>
      <c r="L259" s="118">
        <f t="shared" si="103"/>
        <v>6.5615189287364248E-2</v>
      </c>
      <c r="M259" s="118">
        <f t="shared" si="103"/>
        <v>0.11656382079147083</v>
      </c>
      <c r="N259" s="118">
        <f t="shared" si="103"/>
        <v>0.15434813028280578</v>
      </c>
      <c r="O259" s="118">
        <f t="shared" si="103"/>
        <v>0.11838636415074498</v>
      </c>
      <c r="P259" s="118">
        <f t="shared" si="103"/>
        <v>0.18212145294945731</v>
      </c>
      <c r="Q259" s="118">
        <f t="shared" si="103"/>
        <v>0.13498376478138865</v>
      </c>
      <c r="R259" s="118">
        <f t="shared" ref="R259:V259" si="104">R260+R262+R264+R273</f>
        <v>8.339171772689756E-2</v>
      </c>
      <c r="S259" s="118">
        <f t="shared" si="104"/>
        <v>8.0480100963278192E-2</v>
      </c>
      <c r="T259" s="118">
        <f t="shared" si="104"/>
        <v>9.9034039387915607E-2</v>
      </c>
      <c r="U259" s="118">
        <f t="shared" si="104"/>
        <v>8.7219186421639366E-2</v>
      </c>
      <c r="V259" s="118">
        <f t="shared" si="104"/>
        <v>0.10086867862895141</v>
      </c>
      <c r="W259" s="118">
        <f t="shared" ref="W259:Y259" si="105">W260+W262+W264+W273</f>
        <v>6.1579848081701659E-2</v>
      </c>
      <c r="X259" s="118">
        <f t="shared" si="105"/>
        <v>3.7099322069048896E-2</v>
      </c>
      <c r="Y259" s="118">
        <f t="shared" si="105"/>
        <v>3.1700580947395932E-2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3222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0.24502906599531926</v>
      </c>
      <c r="C273" s="123">
        <v>0.25816488661677073</v>
      </c>
      <c r="D273" s="123">
        <v>0.17322117649086644</v>
      </c>
      <c r="E273" s="123">
        <v>0.13854056568389339</v>
      </c>
      <c r="F273" s="123">
        <v>0.14610366618763165</v>
      </c>
      <c r="G273" s="123">
        <v>9.148533586803026E-2</v>
      </c>
      <c r="H273" s="123">
        <v>0.10730355843774984</v>
      </c>
      <c r="I273" s="123">
        <v>7.9454406334820357E-2</v>
      </c>
      <c r="J273" s="123">
        <v>5.5425448194919923E-2</v>
      </c>
      <c r="K273" s="123">
        <v>1.8572265876626061E-2</v>
      </c>
      <c r="L273" s="123">
        <v>6.5615189287364248E-2</v>
      </c>
      <c r="M273" s="123">
        <v>0.11656382079147083</v>
      </c>
      <c r="N273" s="123">
        <v>0.15434813028280578</v>
      </c>
      <c r="O273" s="123">
        <v>0.11838636415074498</v>
      </c>
      <c r="P273" s="123">
        <v>0.18212145294945731</v>
      </c>
      <c r="Q273" s="123">
        <v>0.13498376478138865</v>
      </c>
      <c r="R273" s="123">
        <v>8.339171772689756E-2</v>
      </c>
      <c r="S273" s="123">
        <v>8.0480100963278192E-2</v>
      </c>
      <c r="T273" s="123">
        <v>9.9034039387915607E-2</v>
      </c>
      <c r="U273" s="123">
        <v>8.7219186421639366E-2</v>
      </c>
      <c r="V273" s="123">
        <v>0.10086867862895141</v>
      </c>
      <c r="W273" s="123">
        <v>6.1579848081701659E-2</v>
      </c>
      <c r="X273" s="123">
        <v>3.7099322069048896E-2</v>
      </c>
      <c r="Y273" s="123">
        <v>3.1700580947395932E-2</v>
      </c>
      <c r="DA273" s="130" t="s">
        <v>3231</v>
      </c>
    </row>
    <row r="274" spans="1:105" ht="12" customHeight="1" x14ac:dyDescent="0.25">
      <c r="A274" s="97" t="s">
        <v>50</v>
      </c>
      <c r="B274" s="99">
        <v>3.1559743700197123</v>
      </c>
      <c r="C274" s="99">
        <v>3.4067823665938723</v>
      </c>
      <c r="D274" s="99">
        <v>3.1768868645020154</v>
      </c>
      <c r="E274" s="99">
        <v>3.1262952225761809</v>
      </c>
      <c r="F274" s="99">
        <v>3.6611273013497043</v>
      </c>
      <c r="G274" s="99">
        <v>2.858848676429615</v>
      </c>
      <c r="H274" s="99">
        <v>3.4403391502505194</v>
      </c>
      <c r="I274" s="99">
        <v>3.4927756059655461</v>
      </c>
      <c r="J274" s="99">
        <v>2.7352877516295209</v>
      </c>
      <c r="K274" s="99">
        <v>0.81764669945432444</v>
      </c>
      <c r="L274" s="99">
        <v>2.7596834304250741</v>
      </c>
      <c r="M274" s="99">
        <v>3.569375655935517</v>
      </c>
      <c r="N274" s="99">
        <v>3.6571112244292445</v>
      </c>
      <c r="O274" s="99">
        <v>2.6608579552873759</v>
      </c>
      <c r="P274" s="99">
        <v>3.9037453784236607</v>
      </c>
      <c r="Q274" s="99">
        <v>3.205520194175012</v>
      </c>
      <c r="R274" s="99">
        <v>2.4721571741295674</v>
      </c>
      <c r="S274" s="99">
        <v>2.5632723236379311</v>
      </c>
      <c r="T274" s="99">
        <v>3.11368189036311</v>
      </c>
      <c r="U274" s="99">
        <v>2.7217883963746154</v>
      </c>
      <c r="V274" s="99">
        <v>3.2711190956971228</v>
      </c>
      <c r="W274" s="99">
        <v>2.7921336808660651</v>
      </c>
      <c r="X274" s="99">
        <v>2.354927286038853</v>
      </c>
      <c r="Y274" s="99">
        <v>2.6005191496700202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0.97480891961369309</v>
      </c>
      <c r="D279" s="117">
        <f t="shared" si="108"/>
        <v>1.9367588981937358</v>
      </c>
      <c r="E279" s="117">
        <f t="shared" si="108"/>
        <v>1.9023495380810946</v>
      </c>
      <c r="F279" s="117">
        <f t="shared" si="108"/>
        <v>2.078034139209318</v>
      </c>
      <c r="G279" s="117">
        <f t="shared" si="108"/>
        <v>2.1794570171803098</v>
      </c>
      <c r="H279" s="117">
        <f t="shared" si="108"/>
        <v>2.3601266551641085</v>
      </c>
      <c r="I279" s="117">
        <f t="shared" si="108"/>
        <v>2.7640250152387278</v>
      </c>
      <c r="J279" s="117">
        <f t="shared" si="108"/>
        <v>2.968848936421435</v>
      </c>
      <c r="K279" s="117">
        <f t="shared" si="108"/>
        <v>2.6657529687075878</v>
      </c>
      <c r="L279" s="117">
        <f t="shared" si="108"/>
        <v>2.5427784382099996</v>
      </c>
      <c r="M279" s="117">
        <f t="shared" si="108"/>
        <v>3.3836815642931035</v>
      </c>
      <c r="N279" s="117">
        <f t="shared" si="108"/>
        <v>3.5496446362431779</v>
      </c>
      <c r="O279" s="117">
        <f t="shared" si="108"/>
        <v>3.8689448042041827</v>
      </c>
      <c r="P279" s="117">
        <f t="shared" si="108"/>
        <v>7.2094663610031233</v>
      </c>
      <c r="Q279" s="117">
        <f t="shared" si="108"/>
        <v>5.1697774578571156</v>
      </c>
      <c r="R279" s="117">
        <f t="shared" ref="R279:V279" si="109">R280+R282+R284+R293</f>
        <v>4.9655198524178665</v>
      </c>
      <c r="S279" s="117">
        <f t="shared" si="109"/>
        <v>4.9564482804316663</v>
      </c>
      <c r="T279" s="117">
        <f t="shared" si="109"/>
        <v>6.4112186287691326</v>
      </c>
      <c r="U279" s="117">
        <f t="shared" si="109"/>
        <v>6.930985341826033</v>
      </c>
      <c r="V279" s="117">
        <f t="shared" si="109"/>
        <v>7.1755222226108115</v>
      </c>
      <c r="W279" s="117">
        <f t="shared" ref="W279:Y279" si="110">W280+W282+W284+W293</f>
        <v>10.472556354472655</v>
      </c>
      <c r="X279" s="117">
        <f t="shared" si="110"/>
        <v>11.494188117943159</v>
      </c>
      <c r="Y279" s="117">
        <f t="shared" si="110"/>
        <v>15.500629581647322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0.6353085402857539</v>
      </c>
      <c r="D280" s="122">
        <f t="shared" si="111"/>
        <v>1.2811950567746029</v>
      </c>
      <c r="E280" s="122">
        <f t="shared" si="111"/>
        <v>1.2209919179552879</v>
      </c>
      <c r="F280" s="122">
        <f t="shared" si="111"/>
        <v>1.2974186178135205</v>
      </c>
      <c r="G280" s="122">
        <f t="shared" si="111"/>
        <v>1.2877344118426237</v>
      </c>
      <c r="H280" s="122">
        <f t="shared" si="111"/>
        <v>1.3544309373188337</v>
      </c>
      <c r="I280" s="122">
        <f t="shared" si="111"/>
        <v>1.6032237788792321</v>
      </c>
      <c r="J280" s="122">
        <f t="shared" si="111"/>
        <v>1.6955880215310097</v>
      </c>
      <c r="K280" s="122">
        <f t="shared" si="111"/>
        <v>1.5263593353429168</v>
      </c>
      <c r="L280" s="122">
        <f t="shared" si="111"/>
        <v>1.4433025504175137</v>
      </c>
      <c r="M280" s="122">
        <f t="shared" si="111"/>
        <v>1.9580249115717419</v>
      </c>
      <c r="N280" s="122">
        <f t="shared" si="111"/>
        <v>1.9925985400664221</v>
      </c>
      <c r="O280" s="122">
        <f t="shared" si="111"/>
        <v>2.1028779247553935</v>
      </c>
      <c r="P280" s="122">
        <f t="shared" si="111"/>
        <v>3.7537376387642922</v>
      </c>
      <c r="Q280" s="122">
        <f t="shared" si="111"/>
        <v>2.5570432182636083</v>
      </c>
      <c r="R280" s="122">
        <f t="shared" si="111"/>
        <v>2.4348157268003767</v>
      </c>
      <c r="S280" s="122">
        <f t="shared" si="111"/>
        <v>2.3625870374677942</v>
      </c>
      <c r="T280" s="122">
        <f t="shared" si="111"/>
        <v>3.0211508852694657</v>
      </c>
      <c r="U280" s="122">
        <f t="shared" si="111"/>
        <v>3.250790995791518</v>
      </c>
      <c r="V280" s="122">
        <f t="shared" si="111"/>
        <v>3.1411569535458779</v>
      </c>
      <c r="W280" s="122">
        <f t="shared" si="111"/>
        <v>4.0840891255490881</v>
      </c>
      <c r="X280" s="122">
        <f t="shared" si="111"/>
        <v>4.4085011874796765</v>
      </c>
      <c r="Y280" s="122">
        <f t="shared" si="111"/>
        <v>5.0230343150149315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0.6353085402857539</v>
      </c>
      <c r="D281" s="98">
        <v>1.2811950567746029</v>
      </c>
      <c r="E281" s="98">
        <v>1.2209919179552879</v>
      </c>
      <c r="F281" s="98">
        <v>1.2974186178135205</v>
      </c>
      <c r="G281" s="98">
        <v>1.2877344118426237</v>
      </c>
      <c r="H281" s="98">
        <v>1.3544309373188337</v>
      </c>
      <c r="I281" s="98">
        <v>1.6032237788792321</v>
      </c>
      <c r="J281" s="98">
        <v>1.6955880215310097</v>
      </c>
      <c r="K281" s="98">
        <v>1.5263593353429168</v>
      </c>
      <c r="L281" s="98">
        <v>1.4433025504175137</v>
      </c>
      <c r="M281" s="98">
        <v>1.9580249115717419</v>
      </c>
      <c r="N281" s="98">
        <v>1.9925985400664221</v>
      </c>
      <c r="O281" s="98">
        <v>2.1028779247553935</v>
      </c>
      <c r="P281" s="98">
        <v>3.7537376387642922</v>
      </c>
      <c r="Q281" s="98">
        <v>2.5570432182636083</v>
      </c>
      <c r="R281" s="98">
        <v>2.4348157268003767</v>
      </c>
      <c r="S281" s="98">
        <v>2.3625870374677942</v>
      </c>
      <c r="T281" s="98">
        <v>3.0211508852694657</v>
      </c>
      <c r="U281" s="98">
        <v>3.250790995791518</v>
      </c>
      <c r="V281" s="98">
        <v>3.1411569535458779</v>
      </c>
      <c r="W281" s="98">
        <v>4.0840891255490881</v>
      </c>
      <c r="X281" s="98">
        <v>4.4085011874796765</v>
      </c>
      <c r="Y281" s="98">
        <v>5.0230343150149315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2.6603830845319571E-3</v>
      </c>
      <c r="F282" s="122">
        <f t="shared" si="112"/>
        <v>2.5623558990614508E-3</v>
      </c>
      <c r="G282" s="122">
        <f t="shared" si="112"/>
        <v>3.1553699309359129E-3</v>
      </c>
      <c r="H282" s="122">
        <f t="shared" si="112"/>
        <v>4.1331773461114763E-3</v>
      </c>
      <c r="I282" s="122">
        <f t="shared" si="112"/>
        <v>4.9833229731892411E-3</v>
      </c>
      <c r="J282" s="122">
        <f t="shared" si="112"/>
        <v>5.5004942913829541E-3</v>
      </c>
      <c r="K282" s="122">
        <f t="shared" si="112"/>
        <v>5.5741512421208757E-3</v>
      </c>
      <c r="L282" s="122">
        <f t="shared" si="112"/>
        <v>6.5841146661322686E-3</v>
      </c>
      <c r="M282" s="122">
        <f t="shared" si="112"/>
        <v>1.0129307872062494E-2</v>
      </c>
      <c r="N282" s="122">
        <f t="shared" si="112"/>
        <v>1.2949946130876848E-2</v>
      </c>
      <c r="O282" s="122">
        <f t="shared" si="112"/>
        <v>2.0639777823339069E-2</v>
      </c>
      <c r="P282" s="122">
        <f t="shared" si="112"/>
        <v>3.81272245202059E-2</v>
      </c>
      <c r="Q282" s="122">
        <f t="shared" si="112"/>
        <v>5.880378266118557E-2</v>
      </c>
      <c r="R282" s="122">
        <f t="shared" si="112"/>
        <v>5.8778154585713401E-2</v>
      </c>
      <c r="S282" s="122">
        <f t="shared" si="112"/>
        <v>5.8490366962949673E-2</v>
      </c>
      <c r="T282" s="122">
        <f t="shared" si="112"/>
        <v>9.8227795519309574E-2</v>
      </c>
      <c r="U282" s="122">
        <f t="shared" si="112"/>
        <v>0.11414995317721777</v>
      </c>
      <c r="V282" s="122">
        <f t="shared" si="112"/>
        <v>0.10838086061677428</v>
      </c>
      <c r="W282" s="122">
        <f t="shared" si="112"/>
        <v>0.18976776165494261</v>
      </c>
      <c r="X282" s="122">
        <f t="shared" si="112"/>
        <v>0.26186542563945236</v>
      </c>
      <c r="Y282" s="122">
        <f t="shared" si="112"/>
        <v>0.3788767204880707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2.6603830845319571E-3</v>
      </c>
      <c r="F283" s="98">
        <v>2.5623558990614508E-3</v>
      </c>
      <c r="G283" s="98">
        <v>3.1553699309359129E-3</v>
      </c>
      <c r="H283" s="98">
        <v>4.1331773461114763E-3</v>
      </c>
      <c r="I283" s="98">
        <v>4.9833229731892411E-3</v>
      </c>
      <c r="J283" s="98">
        <v>5.5004942913829541E-3</v>
      </c>
      <c r="K283" s="98">
        <v>5.5741512421208757E-3</v>
      </c>
      <c r="L283" s="98">
        <v>6.5841146661322686E-3</v>
      </c>
      <c r="M283" s="98">
        <v>1.0129307872062494E-2</v>
      </c>
      <c r="N283" s="98">
        <v>1.2949946130876848E-2</v>
      </c>
      <c r="O283" s="98">
        <v>2.0639777823339069E-2</v>
      </c>
      <c r="P283" s="98">
        <v>3.81272245202059E-2</v>
      </c>
      <c r="Q283" s="98">
        <v>5.880378266118557E-2</v>
      </c>
      <c r="R283" s="98">
        <v>5.8778154585713401E-2</v>
      </c>
      <c r="S283" s="98">
        <v>5.8490366962949673E-2</v>
      </c>
      <c r="T283" s="98">
        <v>9.8227795519309574E-2</v>
      </c>
      <c r="U283" s="98">
        <v>0.11414995317721777</v>
      </c>
      <c r="V283" s="98">
        <v>0.10838086061677428</v>
      </c>
      <c r="W283" s="98">
        <v>0.18976776165494261</v>
      </c>
      <c r="X283" s="98">
        <v>0.26186542563945236</v>
      </c>
      <c r="Y283" s="98">
        <v>0.3788767204880707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0.24144201816375943</v>
      </c>
      <c r="D284" s="122">
        <v>0.46913930708148505</v>
      </c>
      <c r="E284" s="122">
        <v>0.48205920285952797</v>
      </c>
      <c r="F284" s="122">
        <v>0.55392469668976008</v>
      </c>
      <c r="G284" s="122">
        <v>0.63256668368122848</v>
      </c>
      <c r="H284" s="122">
        <v>0.70392117207594973</v>
      </c>
      <c r="I284" s="122">
        <v>0.8264600963572416</v>
      </c>
      <c r="J284" s="122">
        <v>0.88297473061784371</v>
      </c>
      <c r="K284" s="122">
        <v>0.77304293279779179</v>
      </c>
      <c r="L284" s="122">
        <v>0.73092414566361186</v>
      </c>
      <c r="M284" s="122">
        <v>0.9463836498988204</v>
      </c>
      <c r="N284" s="122">
        <v>0.99900236910198115</v>
      </c>
      <c r="O284" s="122">
        <v>1.1206632325711587</v>
      </c>
      <c r="P284" s="122">
        <v>2.295907906680164</v>
      </c>
      <c r="Q284" s="122">
        <v>1.6892145119316333</v>
      </c>
      <c r="R284" s="122">
        <v>1.6417037186679069</v>
      </c>
      <c r="S284" s="122">
        <v>1.7144312586198409</v>
      </c>
      <c r="T284" s="122">
        <v>2.2516864259235421</v>
      </c>
      <c r="U284" s="122">
        <v>2.4600299007212589</v>
      </c>
      <c r="V284" s="122">
        <v>2.7068130995838282</v>
      </c>
      <c r="W284" s="122">
        <v>3.9199377022076312</v>
      </c>
      <c r="X284" s="122">
        <v>4.4670971959220775</v>
      </c>
      <c r="Y284" s="122">
        <v>6.2422688211343775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0.24144201816375943</v>
      </c>
      <c r="D289" s="101">
        <v>0.46913930708148505</v>
      </c>
      <c r="E289" s="101">
        <v>0.43717985260031123</v>
      </c>
      <c r="F289" s="101">
        <v>0.54740183211914195</v>
      </c>
      <c r="G289" s="101">
        <v>0.62407519616944596</v>
      </c>
      <c r="H289" s="101">
        <v>0.68545839181753965</v>
      </c>
      <c r="I289" s="101">
        <v>0.77884724402123162</v>
      </c>
      <c r="J289" s="101">
        <v>0.82358715034430319</v>
      </c>
      <c r="K289" s="101">
        <v>0.69708017800318633</v>
      </c>
      <c r="L289" s="101">
        <v>0.64375304613376061</v>
      </c>
      <c r="M289" s="101">
        <v>0.84065394440297014</v>
      </c>
      <c r="N289" s="101">
        <v>0.91812199245505099</v>
      </c>
      <c r="O289" s="101">
        <v>1.0356808810666032</v>
      </c>
      <c r="P289" s="101">
        <v>2.0522768340748607</v>
      </c>
      <c r="Q289" s="101">
        <v>1.5450987159397289</v>
      </c>
      <c r="R289" s="101">
        <v>1.4785753707550748</v>
      </c>
      <c r="S289" s="101">
        <v>1.526443001504604</v>
      </c>
      <c r="T289" s="101">
        <v>1.9793844618747267</v>
      </c>
      <c r="U289" s="101">
        <v>2.222267801849394</v>
      </c>
      <c r="V289" s="101">
        <v>2.4571804647858051</v>
      </c>
      <c r="W289" s="101">
        <v>3.5025115689307809</v>
      </c>
      <c r="X289" s="101">
        <v>3.552787505724929</v>
      </c>
      <c r="Y289" s="101">
        <v>5.3204591095998275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4.4879350259216737E-2</v>
      </c>
      <c r="F290" s="104">
        <v>6.5228645706181393E-3</v>
      </c>
      <c r="G290" s="104">
        <v>8.4914875117824903E-3</v>
      </c>
      <c r="H290" s="104">
        <v>1.8462780258410035E-2</v>
      </c>
      <c r="I290" s="104">
        <v>4.7612852336009939E-2</v>
      </c>
      <c r="J290" s="104">
        <v>5.9387580273540561E-2</v>
      </c>
      <c r="K290" s="104">
        <v>7.5962754794605486E-2</v>
      </c>
      <c r="L290" s="104">
        <v>8.7171099529851276E-2</v>
      </c>
      <c r="M290" s="104">
        <v>0.10572970549585026</v>
      </c>
      <c r="N290" s="104">
        <v>8.0880376646930124E-2</v>
      </c>
      <c r="O290" s="104">
        <v>8.4982351504555687E-2</v>
      </c>
      <c r="P290" s="104">
        <v>0.24363107260530309</v>
      </c>
      <c r="Q290" s="104">
        <v>0.1441157959919043</v>
      </c>
      <c r="R290" s="104">
        <v>0.16312834791283204</v>
      </c>
      <c r="S290" s="104">
        <v>0.18798825711523681</v>
      </c>
      <c r="T290" s="104">
        <v>0.27230196404881535</v>
      </c>
      <c r="U290" s="104">
        <v>0.23776209887186492</v>
      </c>
      <c r="V290" s="104">
        <v>0.24963263479802311</v>
      </c>
      <c r="W290" s="104">
        <v>0.41742613327685041</v>
      </c>
      <c r="X290" s="104">
        <v>0.91430969019714881</v>
      </c>
      <c r="Y290" s="104">
        <v>0.92180971153455016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2.738261433430313E-2</v>
      </c>
      <c r="F291" s="98">
        <v>3.9975349520848134E-3</v>
      </c>
      <c r="G291" s="98">
        <v>5.0629756244668297E-3</v>
      </c>
      <c r="H291" s="98">
        <v>1.1376770415930552E-2</v>
      </c>
      <c r="I291" s="98">
        <v>2.895496791684243E-2</v>
      </c>
      <c r="J291" s="98">
        <v>3.5543555055549327E-2</v>
      </c>
      <c r="K291" s="98">
        <v>4.5959274773085007E-2</v>
      </c>
      <c r="L291" s="98">
        <v>5.1722770962824217E-2</v>
      </c>
      <c r="M291" s="98">
        <v>5.7268750607390354E-2</v>
      </c>
      <c r="N291" s="98">
        <v>4.2566779102935819E-2</v>
      </c>
      <c r="O291" s="98">
        <v>4.3335972909592506E-2</v>
      </c>
      <c r="P291" s="98">
        <v>0.12942377633823157</v>
      </c>
      <c r="Q291" s="98">
        <v>7.1621009593447596E-2</v>
      </c>
      <c r="R291" s="98">
        <v>7.835189132838162E-2</v>
      </c>
      <c r="S291" s="98">
        <v>9.2076632633723662E-2</v>
      </c>
      <c r="T291" s="98">
        <v>0.13505204907240564</v>
      </c>
      <c r="U291" s="98">
        <v>0.11680749312363041</v>
      </c>
      <c r="V291" s="98">
        <v>0.12810221149010642</v>
      </c>
      <c r="W291" s="98">
        <v>0.19235205534531924</v>
      </c>
      <c r="X291" s="98">
        <v>0.4447965209796016</v>
      </c>
      <c r="Y291" s="98">
        <v>0.39652783581018136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1.7496735924913607E-2</v>
      </c>
      <c r="F292" s="98">
        <v>2.5253296185333259E-3</v>
      </c>
      <c r="G292" s="98">
        <v>3.4285118873156615E-3</v>
      </c>
      <c r="H292" s="98">
        <v>7.0860098424794819E-3</v>
      </c>
      <c r="I292" s="98">
        <v>1.8657884419167509E-2</v>
      </c>
      <c r="J292" s="98">
        <v>2.3844025217991231E-2</v>
      </c>
      <c r="K292" s="98">
        <v>3.0003480021520475E-2</v>
      </c>
      <c r="L292" s="98">
        <v>3.5448328567027065E-2</v>
      </c>
      <c r="M292" s="98">
        <v>4.846095488845991E-2</v>
      </c>
      <c r="N292" s="98">
        <v>3.8313597543994299E-2</v>
      </c>
      <c r="O292" s="98">
        <v>4.1646378594963174E-2</v>
      </c>
      <c r="P292" s="98">
        <v>0.11420729626707152</v>
      </c>
      <c r="Q292" s="98">
        <v>7.2494786398456704E-2</v>
      </c>
      <c r="R292" s="98">
        <v>8.4776456584450433E-2</v>
      </c>
      <c r="S292" s="98">
        <v>9.5911624481513136E-2</v>
      </c>
      <c r="T292" s="98">
        <v>0.13724991497640973</v>
      </c>
      <c r="U292" s="98">
        <v>0.12095460574823451</v>
      </c>
      <c r="V292" s="98">
        <v>0.12153042330791668</v>
      </c>
      <c r="W292" s="98">
        <v>0.22507407793153114</v>
      </c>
      <c r="X292" s="98">
        <v>0.46951316921754715</v>
      </c>
      <c r="Y292" s="98">
        <v>0.5252818757243688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9.8058361164179708E-2</v>
      </c>
      <c r="D293" s="122">
        <v>0.18642453433764783</v>
      </c>
      <c r="E293" s="122">
        <v>0.19663803418174661</v>
      </c>
      <c r="F293" s="122">
        <v>0.22412846880697596</v>
      </c>
      <c r="G293" s="122">
        <v>0.25600055172552172</v>
      </c>
      <c r="H293" s="122">
        <v>0.29764136842321359</v>
      </c>
      <c r="I293" s="122">
        <v>0.32935781702906453</v>
      </c>
      <c r="J293" s="122">
        <v>0.38478568998119855</v>
      </c>
      <c r="K293" s="122">
        <v>0.36077654932475856</v>
      </c>
      <c r="L293" s="122">
        <v>0.36196762746274158</v>
      </c>
      <c r="M293" s="122">
        <v>0.46914369495047881</v>
      </c>
      <c r="N293" s="122">
        <v>0.5450937809438976</v>
      </c>
      <c r="O293" s="122">
        <v>0.62476386905429138</v>
      </c>
      <c r="P293" s="122">
        <v>1.1216935910384616</v>
      </c>
      <c r="Q293" s="122">
        <v>0.86471594500068827</v>
      </c>
      <c r="R293" s="122">
        <v>0.83022225236386904</v>
      </c>
      <c r="S293" s="122">
        <v>0.82093961738108123</v>
      </c>
      <c r="T293" s="122">
        <v>1.0401535220568161</v>
      </c>
      <c r="U293" s="122">
        <v>1.1060144921360375</v>
      </c>
      <c r="V293" s="122">
        <v>1.2191713088643314</v>
      </c>
      <c r="W293" s="122">
        <v>2.2787617650609926</v>
      </c>
      <c r="X293" s="122">
        <v>2.3567243089019527</v>
      </c>
      <c r="Y293" s="122">
        <v>3.8564497250099437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9.6242432236564243E-3</v>
      </c>
      <c r="D294" s="98">
        <v>7.1741743144395284E-3</v>
      </c>
      <c r="E294" s="98">
        <v>6.4821596203103781E-3</v>
      </c>
      <c r="F294" s="98">
        <v>1.0776970251904161E-2</v>
      </c>
      <c r="G294" s="98">
        <v>4.1468064169385118E-3</v>
      </c>
      <c r="H294" s="98">
        <v>1.302281274786408E-2</v>
      </c>
      <c r="I294" s="98">
        <v>3.9357844704050152E-4</v>
      </c>
      <c r="J294" s="98">
        <v>6.7517401174689894E-3</v>
      </c>
      <c r="K294" s="98">
        <v>4.2550781084894759E-3</v>
      </c>
      <c r="L294" s="98">
        <v>1.0738713306838231E-2</v>
      </c>
      <c r="M294" s="98">
        <v>4.2850225934631531E-2</v>
      </c>
      <c r="N294" s="98">
        <v>5.5876381843498649E-2</v>
      </c>
      <c r="O294" s="98">
        <v>2.8821114478235599E-2</v>
      </c>
      <c r="P294" s="98">
        <v>9.263223999364234E-2</v>
      </c>
      <c r="Q294" s="98">
        <v>1.574644737714315E-2</v>
      </c>
      <c r="R294" s="98">
        <v>1.1276976539353488E-3</v>
      </c>
      <c r="S294" s="98">
        <v>2.4079814170725269E-2</v>
      </c>
      <c r="T294" s="98">
        <v>6.3099688037096396E-2</v>
      </c>
      <c r="U294" s="98">
        <v>6.4574263126846748E-2</v>
      </c>
      <c r="V294" s="98">
        <v>6.2987870835073359E-2</v>
      </c>
      <c r="W294" s="98">
        <v>4.4548653407612306E-3</v>
      </c>
      <c r="X294" s="98">
        <v>5.9367079517481979E-3</v>
      </c>
      <c r="Y294" s="98">
        <v>9.2415233475719918E-3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8.8434117940523291E-2</v>
      </c>
      <c r="D295" s="33">
        <v>0.17925036002320829</v>
      </c>
      <c r="E295" s="33">
        <v>0.19015587456143623</v>
      </c>
      <c r="F295" s="33">
        <v>0.21335149855507179</v>
      </c>
      <c r="G295" s="33">
        <v>0.25185374530858323</v>
      </c>
      <c r="H295" s="33">
        <v>0.28461855567534949</v>
      </c>
      <c r="I295" s="33">
        <v>0.328964238582024</v>
      </c>
      <c r="J295" s="33">
        <v>0.37803394986372957</v>
      </c>
      <c r="K295" s="33">
        <v>0.35652147121626909</v>
      </c>
      <c r="L295" s="33">
        <v>0.35122891415590335</v>
      </c>
      <c r="M295" s="33">
        <v>0.4262934690158473</v>
      </c>
      <c r="N295" s="33">
        <v>0.48921739910039896</v>
      </c>
      <c r="O295" s="33">
        <v>0.59594275457605572</v>
      </c>
      <c r="P295" s="33">
        <v>1.0290613510448192</v>
      </c>
      <c r="Q295" s="33">
        <v>0.84896949762354512</v>
      </c>
      <c r="R295" s="33">
        <v>0.82909455470993365</v>
      </c>
      <c r="S295" s="33">
        <v>0.79685980321035599</v>
      </c>
      <c r="T295" s="33">
        <v>0.97705383401971979</v>
      </c>
      <c r="U295" s="33">
        <v>1.0414402290091909</v>
      </c>
      <c r="V295" s="33">
        <v>1.1561834380292582</v>
      </c>
      <c r="W295" s="33">
        <v>2.2743068997202314</v>
      </c>
      <c r="X295" s="33">
        <v>2.3507876009502047</v>
      </c>
      <c r="Y295" s="33">
        <v>3.8472082016623719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1.1510601138910659</v>
      </c>
      <c r="D297" s="117">
        <f t="shared" si="113"/>
        <v>2.430492244174228</v>
      </c>
      <c r="E297" s="117">
        <f t="shared" si="113"/>
        <v>2.4874158757075828</v>
      </c>
      <c r="F297" s="117">
        <f t="shared" si="113"/>
        <v>2.8036561593699698</v>
      </c>
      <c r="G297" s="117">
        <f t="shared" si="113"/>
        <v>2.9941093751196144</v>
      </c>
      <c r="H297" s="117">
        <f t="shared" si="113"/>
        <v>3.3378671943556872</v>
      </c>
      <c r="I297" s="117">
        <f t="shared" si="113"/>
        <v>4.10724295134884</v>
      </c>
      <c r="J297" s="117">
        <f t="shared" si="113"/>
        <v>4.5630434421694908</v>
      </c>
      <c r="K297" s="117">
        <f t="shared" si="113"/>
        <v>4.2824936060023813</v>
      </c>
      <c r="L297" s="117">
        <f t="shared" si="113"/>
        <v>4.2388911328660024</v>
      </c>
      <c r="M297" s="117">
        <f t="shared" si="113"/>
        <v>5.9857202123650186</v>
      </c>
      <c r="N297" s="117">
        <f t="shared" si="113"/>
        <v>6.5243853957880757</v>
      </c>
      <c r="O297" s="117">
        <f t="shared" si="113"/>
        <v>7.4549549604373713</v>
      </c>
      <c r="P297" s="117">
        <f t="shared" si="113"/>
        <v>14.407009883079823</v>
      </c>
      <c r="Q297" s="117">
        <f t="shared" si="113"/>
        <v>10.590929832993654</v>
      </c>
      <c r="R297" s="117">
        <f t="shared" ref="R297:V297" si="114">R298+R300+R302+R311</f>
        <v>10.16388203105531</v>
      </c>
      <c r="S297" s="117">
        <f t="shared" si="114"/>
        <v>9.9965449107011715</v>
      </c>
      <c r="T297" s="117">
        <f t="shared" si="114"/>
        <v>12.945824817890351</v>
      </c>
      <c r="U297" s="117">
        <f t="shared" si="114"/>
        <v>14.016720389740954</v>
      </c>
      <c r="V297" s="117">
        <f t="shared" si="114"/>
        <v>13.985170028500248</v>
      </c>
      <c r="W297" s="117">
        <f t="shared" ref="W297:Y297" si="115">W298+W300+W302+W311</f>
        <v>19.581728673993176</v>
      </c>
      <c r="X297" s="117">
        <f t="shared" si="115"/>
        <v>21.883717304024316</v>
      </c>
      <c r="Y297" s="117">
        <f t="shared" si="115"/>
        <v>27.666409447103121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0.93358605044158871</v>
      </c>
      <c r="D298" s="122">
        <f t="shared" si="116"/>
        <v>2.0080864435657437</v>
      </c>
      <c r="E298" s="122">
        <f t="shared" si="116"/>
        <v>2.0352172749508415</v>
      </c>
      <c r="F298" s="122">
        <f t="shared" si="116"/>
        <v>2.2925975182800182</v>
      </c>
      <c r="G298" s="122">
        <f t="shared" si="116"/>
        <v>2.4065145575367737</v>
      </c>
      <c r="H298" s="122">
        <f t="shared" si="116"/>
        <v>2.6709463619678653</v>
      </c>
      <c r="I298" s="122">
        <f t="shared" si="116"/>
        <v>3.3297190040433633</v>
      </c>
      <c r="J298" s="122">
        <f t="shared" si="116"/>
        <v>3.7037294821236708</v>
      </c>
      <c r="K298" s="122">
        <f t="shared" si="116"/>
        <v>3.5031368373053295</v>
      </c>
      <c r="L298" s="122">
        <f t="shared" si="116"/>
        <v>3.4774589512106782</v>
      </c>
      <c r="M298" s="122">
        <f t="shared" si="116"/>
        <v>4.991242305888191</v>
      </c>
      <c r="N298" s="122">
        <f t="shared" si="116"/>
        <v>5.4236384266849216</v>
      </c>
      <c r="O298" s="122">
        <f t="shared" si="116"/>
        <v>6.162040264724526</v>
      </c>
      <c r="P298" s="122">
        <f t="shared" si="116"/>
        <v>11.836655861784823</v>
      </c>
      <c r="Q298" s="122">
        <f t="shared" si="116"/>
        <v>8.5065823117519042</v>
      </c>
      <c r="R298" s="122">
        <f t="shared" si="116"/>
        <v>8.1018949598063728</v>
      </c>
      <c r="S298" s="122">
        <f t="shared" si="116"/>
        <v>7.8617607285826612</v>
      </c>
      <c r="T298" s="122">
        <f t="shared" si="116"/>
        <v>10.05349793207321</v>
      </c>
      <c r="U298" s="122">
        <f t="shared" si="116"/>
        <v>10.818025877465535</v>
      </c>
      <c r="V298" s="122">
        <f t="shared" si="116"/>
        <v>10.483924137645008</v>
      </c>
      <c r="W298" s="122">
        <f t="shared" si="116"/>
        <v>13.843937388985834</v>
      </c>
      <c r="X298" s="122">
        <f t="shared" si="116"/>
        <v>15.251365049306182</v>
      </c>
      <c r="Y298" s="122">
        <f t="shared" si="116"/>
        <v>17.779762691382015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0.93358605044158871</v>
      </c>
      <c r="D299" s="98">
        <v>2.0080864435657437</v>
      </c>
      <c r="E299" s="98">
        <v>2.0352172749508415</v>
      </c>
      <c r="F299" s="98">
        <v>2.2925975182800182</v>
      </c>
      <c r="G299" s="98">
        <v>2.4065145575367737</v>
      </c>
      <c r="H299" s="98">
        <v>2.6709463619678653</v>
      </c>
      <c r="I299" s="98">
        <v>3.3297190040433633</v>
      </c>
      <c r="J299" s="98">
        <v>3.7037294821236708</v>
      </c>
      <c r="K299" s="98">
        <v>3.5031368373053295</v>
      </c>
      <c r="L299" s="98">
        <v>3.4774589512106782</v>
      </c>
      <c r="M299" s="98">
        <v>4.991242305888191</v>
      </c>
      <c r="N299" s="98">
        <v>5.4236384266849216</v>
      </c>
      <c r="O299" s="98">
        <v>6.162040264724526</v>
      </c>
      <c r="P299" s="98">
        <v>11.836655861784823</v>
      </c>
      <c r="Q299" s="98">
        <v>8.5065823117519042</v>
      </c>
      <c r="R299" s="98">
        <v>8.1018949598063728</v>
      </c>
      <c r="S299" s="98">
        <v>7.8617607285826612</v>
      </c>
      <c r="T299" s="98">
        <v>10.05349793207321</v>
      </c>
      <c r="U299" s="98">
        <v>10.818025877465535</v>
      </c>
      <c r="V299" s="98">
        <v>10.483924137645008</v>
      </c>
      <c r="W299" s="98">
        <v>13.843937388985834</v>
      </c>
      <c r="X299" s="98">
        <v>15.251365049306182</v>
      </c>
      <c r="Y299" s="98">
        <v>17.779762691382015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6.3863311568082724E-3</v>
      </c>
      <c r="F300" s="122">
        <f t="shared" si="117"/>
        <v>6.3891053988213396E-3</v>
      </c>
      <c r="G300" s="122">
        <f t="shared" si="117"/>
        <v>8.164984399087985E-3</v>
      </c>
      <c r="H300" s="122">
        <f t="shared" si="117"/>
        <v>1.1089475814414922E-2</v>
      </c>
      <c r="I300" s="122">
        <f t="shared" si="117"/>
        <v>1.3852329824938184E-2</v>
      </c>
      <c r="J300" s="122">
        <f t="shared" si="117"/>
        <v>1.5831790585634706E-2</v>
      </c>
      <c r="K300" s="122">
        <f t="shared" si="117"/>
        <v>1.6605246683884238E-2</v>
      </c>
      <c r="L300" s="122">
        <f t="shared" si="117"/>
        <v>2.029200343736175E-2</v>
      </c>
      <c r="M300" s="122">
        <f t="shared" si="117"/>
        <v>3.2413619667100657E-2</v>
      </c>
      <c r="N300" s="122">
        <f t="shared" si="117"/>
        <v>4.3211654564410874E-2</v>
      </c>
      <c r="O300" s="122">
        <f t="shared" si="117"/>
        <v>7.2078899286455667E-2</v>
      </c>
      <c r="P300" s="122">
        <f t="shared" si="117"/>
        <v>0.13920602241270588</v>
      </c>
      <c r="Q300" s="122">
        <f t="shared" si="117"/>
        <v>0.22186756573702127</v>
      </c>
      <c r="R300" s="122">
        <f t="shared" si="117"/>
        <v>0.22332367115405138</v>
      </c>
      <c r="S300" s="122">
        <f t="shared" si="117"/>
        <v>0.22240192995017674</v>
      </c>
      <c r="T300" s="122">
        <f t="shared" si="117"/>
        <v>0.37381864526265635</v>
      </c>
      <c r="U300" s="122">
        <f t="shared" si="117"/>
        <v>0.43482615027573102</v>
      </c>
      <c r="V300" s="122">
        <f t="shared" si="117"/>
        <v>0.41397253181946775</v>
      </c>
      <c r="W300" s="122">
        <f t="shared" si="117"/>
        <v>0.73128855281407834</v>
      </c>
      <c r="X300" s="122">
        <f t="shared" si="117"/>
        <v>1.0200914868798925</v>
      </c>
      <c r="Y300" s="122">
        <f t="shared" si="117"/>
        <v>1.4937930022545629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6.3863311568082724E-3</v>
      </c>
      <c r="F301" s="98">
        <v>6.3891053988213396E-3</v>
      </c>
      <c r="G301" s="98">
        <v>8.164984399087985E-3</v>
      </c>
      <c r="H301" s="98">
        <v>1.1089475814414922E-2</v>
      </c>
      <c r="I301" s="98">
        <v>1.3852329824938184E-2</v>
      </c>
      <c r="J301" s="98">
        <v>1.5831790585634706E-2</v>
      </c>
      <c r="K301" s="98">
        <v>1.6605246683884238E-2</v>
      </c>
      <c r="L301" s="98">
        <v>2.029200343736175E-2</v>
      </c>
      <c r="M301" s="98">
        <v>3.2413619667100657E-2</v>
      </c>
      <c r="N301" s="98">
        <v>4.3211654564410874E-2</v>
      </c>
      <c r="O301" s="98">
        <v>7.2078899286455667E-2</v>
      </c>
      <c r="P301" s="98">
        <v>0.13920602241270588</v>
      </c>
      <c r="Q301" s="98">
        <v>0.22186756573702127</v>
      </c>
      <c r="R301" s="98">
        <v>0.22332367115405138</v>
      </c>
      <c r="S301" s="98">
        <v>0.22240192995017674</v>
      </c>
      <c r="T301" s="98">
        <v>0.37381864526265635</v>
      </c>
      <c r="U301" s="98">
        <v>0.43482615027573102</v>
      </c>
      <c r="V301" s="98">
        <v>0.41397253181946775</v>
      </c>
      <c r="W301" s="98">
        <v>0.73128855281407834</v>
      </c>
      <c r="X301" s="98">
        <v>1.0200914868798925</v>
      </c>
      <c r="Y301" s="98">
        <v>1.4937930022545629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0.14650583666187067</v>
      </c>
      <c r="D302" s="122">
        <v>0.28534946148323559</v>
      </c>
      <c r="E302" s="122">
        <v>0.30079740400471167</v>
      </c>
      <c r="F302" s="122">
        <v>0.33966404155042601</v>
      </c>
      <c r="G302" s="122">
        <v>0.38918602245701128</v>
      </c>
      <c r="H302" s="122">
        <v>0.43563666089598652</v>
      </c>
      <c r="I302" s="122">
        <v>0.5170574626203871</v>
      </c>
      <c r="J302" s="122">
        <v>0.55583843736075</v>
      </c>
      <c r="K302" s="122">
        <v>0.49204077257317319</v>
      </c>
      <c r="L302" s="122">
        <v>0.46998588982213868</v>
      </c>
      <c r="M302" s="122">
        <v>0.61458493887073418</v>
      </c>
      <c r="N302" s="122">
        <v>0.65300132417668011</v>
      </c>
      <c r="O302" s="122">
        <v>0.74744377864084199</v>
      </c>
      <c r="P302" s="122">
        <v>1.5816584577458546</v>
      </c>
      <c r="Q302" s="122">
        <v>1.1887958295038314</v>
      </c>
      <c r="R302" s="122">
        <v>1.1786048535188249</v>
      </c>
      <c r="S302" s="122">
        <v>1.2519591260366758</v>
      </c>
      <c r="T302" s="122">
        <v>1.6720724546947763</v>
      </c>
      <c r="U302" s="122">
        <v>1.846067709571716</v>
      </c>
      <c r="V302" s="122">
        <v>2.0577925080272883</v>
      </c>
      <c r="W302" s="122">
        <v>3.0309567359594176</v>
      </c>
      <c r="X302" s="122">
        <v>3.5515769212159318</v>
      </c>
      <c r="Y302" s="122">
        <v>4.9947406681636934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0.14650583666187067</v>
      </c>
      <c r="D307" s="101">
        <v>0.28534946148323559</v>
      </c>
      <c r="E307" s="101">
        <v>0.26660213238907171</v>
      </c>
      <c r="F307" s="101">
        <v>0.33469452380776216</v>
      </c>
      <c r="G307" s="101">
        <v>0.38265313547288599</v>
      </c>
      <c r="H307" s="101">
        <v>0.42155398579768605</v>
      </c>
      <c r="I307" s="101">
        <v>0.48053487867042605</v>
      </c>
      <c r="J307" s="101">
        <v>0.50998498731555486</v>
      </c>
      <c r="K307" s="101">
        <v>0.43345886538408818</v>
      </c>
      <c r="L307" s="101">
        <v>0.40222085634167387</v>
      </c>
      <c r="M307" s="101">
        <v>0.53001707474420334</v>
      </c>
      <c r="N307" s="101">
        <v>0.58745177108547353</v>
      </c>
      <c r="O307" s="101">
        <v>0.6774508391044648</v>
      </c>
      <c r="P307" s="101">
        <v>1.3803983963083377</v>
      </c>
      <c r="Q307" s="101">
        <v>1.0668486819726752</v>
      </c>
      <c r="R307" s="101">
        <v>1.038781815263107</v>
      </c>
      <c r="S307" s="101">
        <v>1.0902806372782901</v>
      </c>
      <c r="T307" s="101">
        <v>1.4367912543719787</v>
      </c>
      <c r="U307" s="101">
        <v>1.638965326774402</v>
      </c>
      <c r="V307" s="101">
        <v>1.8403192087804454</v>
      </c>
      <c r="W307" s="101">
        <v>2.659810339476429</v>
      </c>
      <c r="X307" s="101">
        <v>2.7391338160249479</v>
      </c>
      <c r="Y307" s="101">
        <v>4.1594589902477788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3.4195271615639941E-2</v>
      </c>
      <c r="F308" s="104">
        <v>4.9695177426638763E-3</v>
      </c>
      <c r="G308" s="104">
        <v>6.5328869841253115E-3</v>
      </c>
      <c r="H308" s="104">
        <v>1.4082675098300489E-2</v>
      </c>
      <c r="I308" s="104">
        <v>3.6522583949961072E-2</v>
      </c>
      <c r="J308" s="104">
        <v>4.5853450045195171E-2</v>
      </c>
      <c r="K308" s="104">
        <v>5.8581907189085E-2</v>
      </c>
      <c r="L308" s="104">
        <v>6.7765033480464809E-2</v>
      </c>
      <c r="M308" s="104">
        <v>8.456786412653082E-2</v>
      </c>
      <c r="N308" s="104">
        <v>6.5549553091206608E-2</v>
      </c>
      <c r="O308" s="104">
        <v>6.9992939536377169E-2</v>
      </c>
      <c r="P308" s="104">
        <v>0.20126006143751685</v>
      </c>
      <c r="Q308" s="104">
        <v>0.12194714753115629</v>
      </c>
      <c r="R308" s="104">
        <v>0.13982303825571801</v>
      </c>
      <c r="S308" s="104">
        <v>0.16167848875838567</v>
      </c>
      <c r="T308" s="104">
        <v>0.23528120032279759</v>
      </c>
      <c r="U308" s="104">
        <v>0.20710238279731402</v>
      </c>
      <c r="V308" s="104">
        <v>0.21747329924684305</v>
      </c>
      <c r="W308" s="104">
        <v>0.37114639648298869</v>
      </c>
      <c r="X308" s="104">
        <v>0.81244310519098417</v>
      </c>
      <c r="Y308" s="104">
        <v>0.83528167791591446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1.6698535690726338E-2</v>
      </c>
      <c r="F309" s="98">
        <v>2.4441881241305504E-3</v>
      </c>
      <c r="G309" s="98">
        <v>3.1043750968096501E-3</v>
      </c>
      <c r="H309" s="98">
        <v>6.9966652558210076E-3</v>
      </c>
      <c r="I309" s="98">
        <v>1.7864699530793563E-2</v>
      </c>
      <c r="J309" s="98">
        <v>2.2009424827203937E-2</v>
      </c>
      <c r="K309" s="98">
        <v>2.8578427167564521E-2</v>
      </c>
      <c r="L309" s="98">
        <v>3.2316704913437751E-2</v>
      </c>
      <c r="M309" s="98">
        <v>3.610690923807091E-2</v>
      </c>
      <c r="N309" s="98">
        <v>2.7235955547212316E-2</v>
      </c>
      <c r="O309" s="98">
        <v>2.8346560941413988E-2</v>
      </c>
      <c r="P309" s="98">
        <v>8.7052765170445343E-2</v>
      </c>
      <c r="Q309" s="98">
        <v>4.9452361132699588E-2</v>
      </c>
      <c r="R309" s="98">
        <v>5.5046581671267573E-2</v>
      </c>
      <c r="S309" s="98">
        <v>6.5766864276872533E-2</v>
      </c>
      <c r="T309" s="98">
        <v>9.8031285346387859E-2</v>
      </c>
      <c r="U309" s="98">
        <v>8.6147777049079527E-2</v>
      </c>
      <c r="V309" s="98">
        <v>9.5942875938926378E-2</v>
      </c>
      <c r="W309" s="98">
        <v>0.14607231855145755</v>
      </c>
      <c r="X309" s="98">
        <v>0.34292993597343702</v>
      </c>
      <c r="Y309" s="98">
        <v>0.30999980219154571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1.7496735924913607E-2</v>
      </c>
      <c r="F310" s="98">
        <v>2.5253296185333259E-3</v>
      </c>
      <c r="G310" s="98">
        <v>3.4285118873156615E-3</v>
      </c>
      <c r="H310" s="98">
        <v>7.0860098424794819E-3</v>
      </c>
      <c r="I310" s="98">
        <v>1.8657884419167509E-2</v>
      </c>
      <c r="J310" s="98">
        <v>2.3844025217991231E-2</v>
      </c>
      <c r="K310" s="98">
        <v>3.0003480021520475E-2</v>
      </c>
      <c r="L310" s="98">
        <v>3.5448328567027065E-2</v>
      </c>
      <c r="M310" s="98">
        <v>4.846095488845991E-2</v>
      </c>
      <c r="N310" s="98">
        <v>3.8313597543994299E-2</v>
      </c>
      <c r="O310" s="98">
        <v>4.1646378594963174E-2</v>
      </c>
      <c r="P310" s="98">
        <v>0.11420729626707152</v>
      </c>
      <c r="Q310" s="98">
        <v>7.2494786398456704E-2</v>
      </c>
      <c r="R310" s="98">
        <v>8.4776456584450433E-2</v>
      </c>
      <c r="S310" s="98">
        <v>9.5911624481513136E-2</v>
      </c>
      <c r="T310" s="98">
        <v>0.13724991497640973</v>
      </c>
      <c r="U310" s="98">
        <v>0.12095460574823451</v>
      </c>
      <c r="V310" s="98">
        <v>0.12153042330791668</v>
      </c>
      <c r="W310" s="98">
        <v>0.22507407793153114</v>
      </c>
      <c r="X310" s="98">
        <v>0.46951316921754715</v>
      </c>
      <c r="Y310" s="98">
        <v>0.5252818757243688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7.0968226787606337E-2</v>
      </c>
      <c r="D311" s="122">
        <v>0.13705633912524867</v>
      </c>
      <c r="E311" s="122">
        <v>0.14501486559522142</v>
      </c>
      <c r="F311" s="122">
        <v>0.16500549414070431</v>
      </c>
      <c r="G311" s="122">
        <v>0.19024381072674137</v>
      </c>
      <c r="H311" s="122">
        <v>0.22019469567742023</v>
      </c>
      <c r="I311" s="122">
        <v>0.2466141548601512</v>
      </c>
      <c r="J311" s="122">
        <v>0.28764373209943533</v>
      </c>
      <c r="K311" s="122">
        <v>0.27071074943999479</v>
      </c>
      <c r="L311" s="122">
        <v>0.27115428839582384</v>
      </c>
      <c r="M311" s="122">
        <v>0.34747934793899299</v>
      </c>
      <c r="N311" s="122">
        <v>0.40453399036206322</v>
      </c>
      <c r="O311" s="122">
        <v>0.47339201778554768</v>
      </c>
      <c r="P311" s="122">
        <v>0.84948954113643937</v>
      </c>
      <c r="Q311" s="122">
        <v>0.67368412600089611</v>
      </c>
      <c r="R311" s="122">
        <v>0.66005854657605978</v>
      </c>
      <c r="S311" s="122">
        <v>0.66042312613165843</v>
      </c>
      <c r="T311" s="122">
        <v>0.8464357858597088</v>
      </c>
      <c r="U311" s="122">
        <v>0.91780065242797049</v>
      </c>
      <c r="V311" s="122">
        <v>1.0294808510084834</v>
      </c>
      <c r="W311" s="122">
        <v>1.9755459962338477</v>
      </c>
      <c r="X311" s="122">
        <v>2.0606838466223056</v>
      </c>
      <c r="Y311" s="122">
        <v>3.3981130853028514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5.4858513937916737E-3</v>
      </c>
      <c r="D312" s="98">
        <v>4.0934566272403184E-3</v>
      </c>
      <c r="E312" s="98">
        <v>3.7023579240629957E-3</v>
      </c>
      <c r="F312" s="98">
        <v>6.1616260308721372E-3</v>
      </c>
      <c r="G312" s="98">
        <v>2.3732963781671348E-3</v>
      </c>
      <c r="H312" s="98">
        <v>7.460744394273279E-3</v>
      </c>
      <c r="I312" s="98">
        <v>2.2570824318438479E-4</v>
      </c>
      <c r="J312" s="98">
        <v>3.8758789602189024E-3</v>
      </c>
      <c r="K312" s="98">
        <v>2.4451193187083929E-3</v>
      </c>
      <c r="L312" s="98">
        <v>6.1770691587499926E-3</v>
      </c>
      <c r="M312" s="98">
        <v>2.4666949342134779E-2</v>
      </c>
      <c r="N312" s="98">
        <v>3.2179265400183399E-2</v>
      </c>
      <c r="O312" s="98">
        <v>1.6602346140136316E-2</v>
      </c>
      <c r="P312" s="98">
        <v>5.3398616347370975E-2</v>
      </c>
      <c r="Q312" s="98">
        <v>9.1034591240141439E-3</v>
      </c>
      <c r="R312" s="98">
        <v>6.568989938806007E-4</v>
      </c>
      <c r="S312" s="98">
        <v>1.417578119809546E-2</v>
      </c>
      <c r="T312" s="98">
        <v>3.7575071896680336E-2</v>
      </c>
      <c r="U312" s="98">
        <v>3.8852842964416545E-2</v>
      </c>
      <c r="V312" s="98">
        <v>3.8174975417630055E-2</v>
      </c>
      <c r="W312" s="98">
        <v>2.7093572927333756E-3</v>
      </c>
      <c r="X312" s="98">
        <v>3.6129706176465976E-3</v>
      </c>
      <c r="Y312" s="98">
        <v>5.6245917288102023E-3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6.5482375393814657E-2</v>
      </c>
      <c r="D313" s="33">
        <v>0.13296288249800836</v>
      </c>
      <c r="E313" s="33">
        <v>0.14131250767115844</v>
      </c>
      <c r="F313" s="33">
        <v>0.15884386810983217</v>
      </c>
      <c r="G313" s="33">
        <v>0.18787051434857424</v>
      </c>
      <c r="H313" s="33">
        <v>0.21273395128314695</v>
      </c>
      <c r="I313" s="33">
        <v>0.24638844661696682</v>
      </c>
      <c r="J313" s="33">
        <v>0.28376785313921643</v>
      </c>
      <c r="K313" s="33">
        <v>0.2682656301212864</v>
      </c>
      <c r="L313" s="33">
        <v>0.26497721923707385</v>
      </c>
      <c r="M313" s="33">
        <v>0.32281239859685823</v>
      </c>
      <c r="N313" s="33">
        <v>0.37235472496187982</v>
      </c>
      <c r="O313" s="33">
        <v>0.45678967164541134</v>
      </c>
      <c r="P313" s="33">
        <v>0.7960909247890684</v>
      </c>
      <c r="Q313" s="33">
        <v>0.664580666876882</v>
      </c>
      <c r="R313" s="33">
        <v>0.65940164758217923</v>
      </c>
      <c r="S313" s="33">
        <v>0.64624734493356295</v>
      </c>
      <c r="T313" s="33">
        <v>0.8088607139630285</v>
      </c>
      <c r="U313" s="33">
        <v>0.878947809463554</v>
      </c>
      <c r="V313" s="33">
        <v>0.99130587559085326</v>
      </c>
      <c r="W313" s="33">
        <v>1.9728366389411143</v>
      </c>
      <c r="X313" s="33">
        <v>2.057070876004659</v>
      </c>
      <c r="Y313" s="33">
        <v>3.3924884935740414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1.1808058899863363</v>
      </c>
      <c r="D315" s="154">
        <f t="shared" si="118"/>
        <v>1.2549276249309911</v>
      </c>
      <c r="E315" s="154">
        <f t="shared" si="118"/>
        <v>1.3075493361838468</v>
      </c>
      <c r="F315" s="154">
        <f t="shared" si="118"/>
        <v>1.3491867657365568</v>
      </c>
      <c r="G315" s="154">
        <f t="shared" si="118"/>
        <v>1.3737868430152698</v>
      </c>
      <c r="H315" s="154">
        <f t="shared" si="118"/>
        <v>1.4142746055819588</v>
      </c>
      <c r="I315" s="154">
        <f t="shared" si="118"/>
        <v>1.4859644643968966</v>
      </c>
      <c r="J315" s="154">
        <f t="shared" si="118"/>
        <v>1.5369739383471803</v>
      </c>
      <c r="K315" s="154">
        <f t="shared" si="118"/>
        <v>1.6064855432116889</v>
      </c>
      <c r="L315" s="154">
        <f t="shared" si="118"/>
        <v>1.667031255719625</v>
      </c>
      <c r="M315" s="154">
        <f t="shared" si="118"/>
        <v>1.7689963132259214</v>
      </c>
      <c r="N315" s="154">
        <f t="shared" si="118"/>
        <v>1.8380390333082077</v>
      </c>
      <c r="O315" s="154">
        <f t="shared" si="118"/>
        <v>1.9268703322767635</v>
      </c>
      <c r="P315" s="154">
        <f t="shared" si="118"/>
        <v>1.9983462244874439</v>
      </c>
      <c r="Q315" s="154">
        <f t="shared" si="118"/>
        <v>2.0486239338788903</v>
      </c>
      <c r="R315" s="154">
        <f t="shared" ref="R315:V315" si="119">IF(R297=0,"",R297/R279)</f>
        <v>2.0468918327063377</v>
      </c>
      <c r="S315" s="154">
        <f t="shared" si="119"/>
        <v>2.0168766715811577</v>
      </c>
      <c r="T315" s="154">
        <f t="shared" si="119"/>
        <v>2.0192455705376209</v>
      </c>
      <c r="U315" s="154">
        <f t="shared" si="119"/>
        <v>2.0223272303225097</v>
      </c>
      <c r="V315" s="154">
        <f t="shared" si="119"/>
        <v>1.9490107611166658</v>
      </c>
      <c r="W315" s="154">
        <f t="shared" ref="W315:Y315" si="120">IF(W297=0,"",W297/W279)</f>
        <v>1.8698136358683948</v>
      </c>
      <c r="X315" s="154">
        <f t="shared" si="120"/>
        <v>1.9038941314926316</v>
      </c>
      <c r="Y315" s="154">
        <f t="shared" si="120"/>
        <v>1.7848571441162639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1.4695002368796637</v>
      </c>
      <c r="D316" s="155">
        <f t="shared" si="121"/>
        <v>1.5673541924373977</v>
      </c>
      <c r="E316" s="155">
        <f t="shared" si="121"/>
        <v>1.6668556482823256</v>
      </c>
      <c r="F316" s="155">
        <f t="shared" si="121"/>
        <v>1.7670453366420984</v>
      </c>
      <c r="G316" s="155">
        <f t="shared" si="121"/>
        <v>1.8687972732617151</v>
      </c>
      <c r="H316" s="155">
        <f t="shared" si="121"/>
        <v>1.9720063152538012</v>
      </c>
      <c r="I316" s="155">
        <f t="shared" si="121"/>
        <v>2.0768897317447941</v>
      </c>
      <c r="J316" s="155">
        <f t="shared" si="121"/>
        <v>2.1843333611070426</v>
      </c>
      <c r="K316" s="155">
        <f t="shared" si="121"/>
        <v>2.2950931384177</v>
      </c>
      <c r="L316" s="155">
        <f t="shared" si="121"/>
        <v>2.4093762948071635</v>
      </c>
      <c r="M316" s="155">
        <f t="shared" si="121"/>
        <v>2.5491209414090807</v>
      </c>
      <c r="N316" s="155">
        <f t="shared" si="121"/>
        <v>2.7218922013784712</v>
      </c>
      <c r="O316" s="155">
        <f t="shared" si="121"/>
        <v>2.9302891015137238</v>
      </c>
      <c r="P316" s="155">
        <f t="shared" si="121"/>
        <v>3.1532986587952854</v>
      </c>
      <c r="Q316" s="155">
        <f t="shared" si="121"/>
        <v>3.3267260603942406</v>
      </c>
      <c r="R316" s="155">
        <f t="shared" ref="R316:V316" si="122">IF(R298=0,"",R298/R280)</f>
        <v>3.3275187401771795</v>
      </c>
      <c r="S316" s="155">
        <f t="shared" si="122"/>
        <v>3.3276068157086169</v>
      </c>
      <c r="T316" s="155">
        <f t="shared" si="122"/>
        <v>3.3277046774102139</v>
      </c>
      <c r="U316" s="155">
        <f t="shared" si="122"/>
        <v>3.3278134126342107</v>
      </c>
      <c r="V316" s="155">
        <f t="shared" si="122"/>
        <v>3.3375995827939411</v>
      </c>
      <c r="W316" s="155">
        <f t="shared" ref="W316:Y316" si="123">IF(W298=0,"",W298/W280)</f>
        <v>3.3897246028206047</v>
      </c>
      <c r="X316" s="155">
        <f t="shared" si="123"/>
        <v>3.4595352027171233</v>
      </c>
      <c r="Y316" s="155">
        <f t="shared" si="123"/>
        <v>3.5396458746527921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1.4695002368796637</v>
      </c>
      <c r="D317" s="156">
        <f t="shared" si="124"/>
        <v>1.5673541924373977</v>
      </c>
      <c r="E317" s="156">
        <f t="shared" si="124"/>
        <v>1.6668556482823256</v>
      </c>
      <c r="F317" s="156">
        <f t="shared" si="124"/>
        <v>1.7670453366420984</v>
      </c>
      <c r="G317" s="156">
        <f t="shared" si="124"/>
        <v>1.8687972732617151</v>
      </c>
      <c r="H317" s="156">
        <f t="shared" si="124"/>
        <v>1.9720063152538012</v>
      </c>
      <c r="I317" s="156">
        <f t="shared" si="124"/>
        <v>2.0768897317447941</v>
      </c>
      <c r="J317" s="156">
        <f t="shared" si="124"/>
        <v>2.1843333611070426</v>
      </c>
      <c r="K317" s="156">
        <f t="shared" si="124"/>
        <v>2.2950931384177</v>
      </c>
      <c r="L317" s="156">
        <f t="shared" si="124"/>
        <v>2.4093762948071635</v>
      </c>
      <c r="M317" s="156">
        <f t="shared" si="124"/>
        <v>2.5491209414090807</v>
      </c>
      <c r="N317" s="156">
        <f t="shared" si="124"/>
        <v>2.7218922013784712</v>
      </c>
      <c r="O317" s="156">
        <f t="shared" si="124"/>
        <v>2.9302891015137238</v>
      </c>
      <c r="P317" s="156">
        <f t="shared" si="124"/>
        <v>3.1532986587952854</v>
      </c>
      <c r="Q317" s="156">
        <f t="shared" si="124"/>
        <v>3.3267260603942406</v>
      </c>
      <c r="R317" s="156">
        <f t="shared" ref="R317:V317" si="125">IF(R299=0,"",R299/R281)</f>
        <v>3.3275187401771795</v>
      </c>
      <c r="S317" s="156">
        <f t="shared" si="125"/>
        <v>3.3276068157086169</v>
      </c>
      <c r="T317" s="156">
        <f t="shared" si="125"/>
        <v>3.3277046774102139</v>
      </c>
      <c r="U317" s="156">
        <f t="shared" si="125"/>
        <v>3.3278134126342107</v>
      </c>
      <c r="V317" s="156">
        <f t="shared" si="125"/>
        <v>3.3375995827939411</v>
      </c>
      <c r="W317" s="156">
        <f t="shared" ref="W317:Y317" si="126">IF(W299=0,"",W299/W281)</f>
        <v>3.3897246028206047</v>
      </c>
      <c r="X317" s="156">
        <f t="shared" si="126"/>
        <v>3.4595352027171233</v>
      </c>
      <c r="Y317" s="156">
        <f t="shared" si="126"/>
        <v>3.5396458746527921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2.4005306581370869</v>
      </c>
      <c r="F318" s="155">
        <f t="shared" si="127"/>
        <v>2.4934496418555927</v>
      </c>
      <c r="G318" s="155">
        <f t="shared" si="127"/>
        <v>2.5876472736324052</v>
      </c>
      <c r="H318" s="155">
        <f t="shared" si="127"/>
        <v>2.6830389518243107</v>
      </c>
      <c r="I318" s="155">
        <f t="shared" si="127"/>
        <v>2.7797375164052291</v>
      </c>
      <c r="J318" s="155">
        <f t="shared" si="127"/>
        <v>2.8782487076546386</v>
      </c>
      <c r="K318" s="155">
        <f t="shared" si="127"/>
        <v>2.978973114042418</v>
      </c>
      <c r="L318" s="155">
        <f t="shared" si="127"/>
        <v>3.0819638579110529</v>
      </c>
      <c r="M318" s="155">
        <f t="shared" si="127"/>
        <v>3.1999836589526733</v>
      </c>
      <c r="N318" s="155">
        <f t="shared" si="127"/>
        <v>3.336821182705954</v>
      </c>
      <c r="O318" s="155">
        <f t="shared" si="127"/>
        <v>3.4922323245626323</v>
      </c>
      <c r="P318" s="155">
        <f t="shared" si="127"/>
        <v>3.6510924717043665</v>
      </c>
      <c r="Q318" s="155">
        <f t="shared" si="127"/>
        <v>3.7730151989604694</v>
      </c>
      <c r="R318" s="155">
        <f t="shared" ref="R318:V318" si="128">IF(R300=0,"",R300/R282)</f>
        <v>3.7994331861574362</v>
      </c>
      <c r="S318" s="155">
        <f t="shared" si="128"/>
        <v>3.8023685180682101</v>
      </c>
      <c r="T318" s="155">
        <f t="shared" si="128"/>
        <v>3.8056299979690702</v>
      </c>
      <c r="U318" s="155">
        <f t="shared" si="128"/>
        <v>3.8092538645255818</v>
      </c>
      <c r="V318" s="155">
        <f t="shared" si="128"/>
        <v>3.8196091954209539</v>
      </c>
      <c r="W318" s="155">
        <f t="shared" ref="W318:Y318" si="129">IF(W300=0,"",W300/W282)</f>
        <v>3.8535973994560289</v>
      </c>
      <c r="X318" s="155">
        <f t="shared" si="129"/>
        <v>3.8954798419414045</v>
      </c>
      <c r="Y318" s="155">
        <f t="shared" si="129"/>
        <v>3.9426887994866826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2.4005306581370869</v>
      </c>
      <c r="F319" s="156">
        <f t="shared" si="130"/>
        <v>2.4934496418555927</v>
      </c>
      <c r="G319" s="156">
        <f t="shared" si="130"/>
        <v>2.5876472736324052</v>
      </c>
      <c r="H319" s="156">
        <f t="shared" si="130"/>
        <v>2.6830389518243107</v>
      </c>
      <c r="I319" s="156">
        <f t="shared" si="130"/>
        <v>2.7797375164052291</v>
      </c>
      <c r="J319" s="156">
        <f t="shared" si="130"/>
        <v>2.8782487076546386</v>
      </c>
      <c r="K319" s="156">
        <f t="shared" si="130"/>
        <v>2.978973114042418</v>
      </c>
      <c r="L319" s="156">
        <f t="shared" si="130"/>
        <v>3.0819638579110529</v>
      </c>
      <c r="M319" s="156">
        <f t="shared" si="130"/>
        <v>3.1999836589526733</v>
      </c>
      <c r="N319" s="156">
        <f t="shared" si="130"/>
        <v>3.336821182705954</v>
      </c>
      <c r="O319" s="156">
        <f t="shared" si="130"/>
        <v>3.4922323245626323</v>
      </c>
      <c r="P319" s="156">
        <f t="shared" si="130"/>
        <v>3.6510924717043665</v>
      </c>
      <c r="Q319" s="156">
        <f t="shared" si="130"/>
        <v>3.7730151989604694</v>
      </c>
      <c r="R319" s="156">
        <f t="shared" ref="R319:V319" si="131">IF(R301=0,"",R301/R283)</f>
        <v>3.7994331861574362</v>
      </c>
      <c r="S319" s="156">
        <f t="shared" si="131"/>
        <v>3.8023685180682101</v>
      </c>
      <c r="T319" s="156">
        <f t="shared" si="131"/>
        <v>3.8056299979690702</v>
      </c>
      <c r="U319" s="156">
        <f t="shared" si="131"/>
        <v>3.8092538645255818</v>
      </c>
      <c r="V319" s="156">
        <f t="shared" si="131"/>
        <v>3.8196091954209539</v>
      </c>
      <c r="W319" s="156">
        <f t="shared" ref="W319:Y319" si="132">IF(W301=0,"",W301/W283)</f>
        <v>3.8535973994560289</v>
      </c>
      <c r="X319" s="156">
        <f t="shared" si="132"/>
        <v>3.8954798419414045</v>
      </c>
      <c r="Y319" s="156">
        <f t="shared" si="132"/>
        <v>3.9426887994866826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0.60679511286433274</v>
      </c>
      <c r="D320" s="155">
        <f t="shared" si="133"/>
        <v>0.60824036096739409</v>
      </c>
      <c r="E320" s="155">
        <f t="shared" si="133"/>
        <v>0.62398436171410265</v>
      </c>
      <c r="F320" s="155">
        <f t="shared" si="133"/>
        <v>0.61319533788662917</v>
      </c>
      <c r="G320" s="155">
        <f t="shared" si="133"/>
        <v>0.61524900456682152</v>
      </c>
      <c r="H320" s="155">
        <f t="shared" si="133"/>
        <v>0.61887137108156676</v>
      </c>
      <c r="I320" s="155">
        <f t="shared" si="133"/>
        <v>0.62562907138457458</v>
      </c>
      <c r="J320" s="155">
        <f t="shared" si="133"/>
        <v>0.62950661903066385</v>
      </c>
      <c r="K320" s="155">
        <f t="shared" si="133"/>
        <v>0.63649863635953896</v>
      </c>
      <c r="L320" s="155">
        <f t="shared" si="133"/>
        <v>0.64300227678952204</v>
      </c>
      <c r="M320" s="155">
        <f t="shared" si="133"/>
        <v>0.64940358905866624</v>
      </c>
      <c r="N320" s="155">
        <f t="shared" si="133"/>
        <v>0.65365342903408052</v>
      </c>
      <c r="O320" s="155">
        <f t="shared" si="133"/>
        <v>0.66696555835598148</v>
      </c>
      <c r="P320" s="155">
        <f t="shared" si="133"/>
        <v>0.68890326704475724</v>
      </c>
      <c r="Q320" s="155">
        <f t="shared" si="133"/>
        <v>0.70375658100665484</v>
      </c>
      <c r="R320" s="155">
        <f t="shared" ref="R320:V320" si="134">IF(R302=0,"",R302/R284)</f>
        <v>0.71791568729292732</v>
      </c>
      <c r="S320" s="155">
        <f t="shared" si="134"/>
        <v>0.73024749154686641</v>
      </c>
      <c r="T320" s="155">
        <f t="shared" si="134"/>
        <v>0.74258672763858147</v>
      </c>
      <c r="U320" s="155">
        <f t="shared" si="134"/>
        <v>0.7504249070429857</v>
      </c>
      <c r="V320" s="155">
        <f t="shared" si="134"/>
        <v>0.7602270390754623</v>
      </c>
      <c r="W320" s="155">
        <f t="shared" ref="W320:Y320" si="135">IF(W302=0,"",W302/W284)</f>
        <v>0.77321553713785884</v>
      </c>
      <c r="X320" s="155">
        <f t="shared" si="135"/>
        <v>0.7950525286215161</v>
      </c>
      <c r="Y320" s="155">
        <f t="shared" si="135"/>
        <v>0.80014828122317605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0.60679511286433274</v>
      </c>
      <c r="D325" s="157">
        <f t="shared" si="148"/>
        <v>0.60824036096739409</v>
      </c>
      <c r="E325" s="157">
        <f t="shared" si="148"/>
        <v>0.60982254969743754</v>
      </c>
      <c r="F325" s="157">
        <f t="shared" si="148"/>
        <v>0.61142382829094355</v>
      </c>
      <c r="G325" s="157">
        <f t="shared" si="148"/>
        <v>0.61315228969457358</v>
      </c>
      <c r="H325" s="157">
        <f t="shared" si="148"/>
        <v>0.61499573253440942</v>
      </c>
      <c r="I325" s="157">
        <f t="shared" si="148"/>
        <v>0.61698219048628555</v>
      </c>
      <c r="J325" s="157">
        <f t="shared" si="148"/>
        <v>0.61922407009671543</v>
      </c>
      <c r="K325" s="157">
        <f t="shared" si="148"/>
        <v>0.62182067294718979</v>
      </c>
      <c r="L325" s="157">
        <f t="shared" si="148"/>
        <v>0.62480614073568119</v>
      </c>
      <c r="M325" s="157">
        <f t="shared" si="148"/>
        <v>0.63048187458469596</v>
      </c>
      <c r="N325" s="157">
        <f t="shared" si="148"/>
        <v>0.63984064853367917</v>
      </c>
      <c r="O325" s="157">
        <f t="shared" si="148"/>
        <v>0.65411156224761757</v>
      </c>
      <c r="P325" s="157">
        <f t="shared" si="148"/>
        <v>0.67261802764079981</v>
      </c>
      <c r="Q325" s="157">
        <f t="shared" si="148"/>
        <v>0.69047282931939913</v>
      </c>
      <c r="R325" s="157">
        <f t="shared" ref="R325:V325" si="149">IF(R307=0,"",R307/R289)</f>
        <v>0.70255587629098992</v>
      </c>
      <c r="S325" s="157">
        <f t="shared" si="149"/>
        <v>0.71426226606798171</v>
      </c>
      <c r="T325" s="157">
        <f t="shared" si="149"/>
        <v>0.72587780799853108</v>
      </c>
      <c r="U325" s="157">
        <f t="shared" si="149"/>
        <v>0.73751926991447125</v>
      </c>
      <c r="V325" s="157">
        <f t="shared" si="149"/>
        <v>0.74895565675957299</v>
      </c>
      <c r="W325" s="157">
        <f t="shared" ref="W325:Y325" si="150">IF(W307=0,"",W307/W289)</f>
        <v>0.75940087195440586</v>
      </c>
      <c r="X325" s="157">
        <f t="shared" si="150"/>
        <v>0.77098160574228913</v>
      </c>
      <c r="Y325" s="157">
        <f t="shared" si="150"/>
        <v>0.78178572648792111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0.76193776019779524</v>
      </c>
      <c r="F326" s="158">
        <f t="shared" si="151"/>
        <v>0.76186124805484656</v>
      </c>
      <c r="G326" s="158">
        <f t="shared" si="151"/>
        <v>0.76934541504777654</v>
      </c>
      <c r="H326" s="158">
        <f t="shared" si="151"/>
        <v>0.7627602615205068</v>
      </c>
      <c r="I326" s="158">
        <f t="shared" si="151"/>
        <v>0.76707406000834744</v>
      </c>
      <c r="J326" s="158">
        <f t="shared" si="151"/>
        <v>0.77210504004361058</v>
      </c>
      <c r="K326" s="158">
        <f t="shared" si="151"/>
        <v>0.77119250542563533</v>
      </c>
      <c r="L326" s="158">
        <f t="shared" si="151"/>
        <v>0.77737958848688193</v>
      </c>
      <c r="M326" s="158">
        <f t="shared" si="151"/>
        <v>0.79984961397485388</v>
      </c>
      <c r="N326" s="158">
        <f t="shared" si="151"/>
        <v>0.81045064091815888</v>
      </c>
      <c r="O326" s="158">
        <f t="shared" si="151"/>
        <v>0.82361735462950825</v>
      </c>
      <c r="P326" s="158">
        <f t="shared" si="151"/>
        <v>0.8260853563764019</v>
      </c>
      <c r="Q326" s="158">
        <f t="shared" si="151"/>
        <v>0.84617474921351898</v>
      </c>
      <c r="R326" s="158">
        <f t="shared" ref="R326:V326" si="152">IF(R308=0,"",R308/R290)</f>
        <v>0.85713513343758463</v>
      </c>
      <c r="S326" s="158">
        <f t="shared" si="152"/>
        <v>0.86004568178573382</v>
      </c>
      <c r="T326" s="158">
        <f t="shared" si="152"/>
        <v>0.86404518287139098</v>
      </c>
      <c r="U326" s="158">
        <f t="shared" si="152"/>
        <v>0.87104876588814906</v>
      </c>
      <c r="V326" s="158">
        <f t="shared" si="152"/>
        <v>0.87117335208515478</v>
      </c>
      <c r="W326" s="158">
        <f t="shared" ref="W326:Y326" si="153">IF(W308=0,"",W308/W290)</f>
        <v>0.88913071534223398</v>
      </c>
      <c r="X326" s="158">
        <f t="shared" si="153"/>
        <v>0.888586344322568</v>
      </c>
      <c r="Y326" s="158">
        <f t="shared" si="153"/>
        <v>0.90613243434527158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0.60982254969743765</v>
      </c>
      <c r="F327" s="156">
        <f t="shared" si="154"/>
        <v>0.61142382829094355</v>
      </c>
      <c r="G327" s="156">
        <f t="shared" si="154"/>
        <v>0.61315228969457358</v>
      </c>
      <c r="H327" s="156">
        <f t="shared" si="154"/>
        <v>0.61499573253440942</v>
      </c>
      <c r="I327" s="156">
        <f t="shared" si="154"/>
        <v>0.61698219048628555</v>
      </c>
      <c r="J327" s="156">
        <f t="shared" si="154"/>
        <v>0.61922407009671532</v>
      </c>
      <c r="K327" s="156">
        <f t="shared" si="154"/>
        <v>0.62182067294718979</v>
      </c>
      <c r="L327" s="156">
        <f t="shared" si="154"/>
        <v>0.62480614073568119</v>
      </c>
      <c r="M327" s="156">
        <f t="shared" si="154"/>
        <v>0.63048187458469584</v>
      </c>
      <c r="N327" s="156">
        <f t="shared" si="154"/>
        <v>0.63984064853367917</v>
      </c>
      <c r="O327" s="156">
        <f t="shared" si="154"/>
        <v>0.65411156224761757</v>
      </c>
      <c r="P327" s="156">
        <f t="shared" si="154"/>
        <v>0.67261802764079981</v>
      </c>
      <c r="Q327" s="156">
        <f t="shared" si="154"/>
        <v>0.69047282931939913</v>
      </c>
      <c r="R327" s="156">
        <f t="shared" ref="R327:V327" si="155">IF(R309=0,"",R309/R291)</f>
        <v>0.70255587629099003</v>
      </c>
      <c r="S327" s="156">
        <f t="shared" si="155"/>
        <v>0.71426226606798171</v>
      </c>
      <c r="T327" s="156">
        <f t="shared" si="155"/>
        <v>0.72587780799853108</v>
      </c>
      <c r="U327" s="156">
        <f t="shared" si="155"/>
        <v>0.73751926991447125</v>
      </c>
      <c r="V327" s="156">
        <f t="shared" si="155"/>
        <v>0.74895565675957299</v>
      </c>
      <c r="W327" s="156">
        <f t="shared" ref="W327:Y327" si="156">IF(W309=0,"",W309/W291)</f>
        <v>0.75940087195440575</v>
      </c>
      <c r="X327" s="156">
        <f t="shared" si="156"/>
        <v>0.77098160574228913</v>
      </c>
      <c r="Y327" s="156">
        <f t="shared" si="156"/>
        <v>0.78178572648792111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0.72373457954068598</v>
      </c>
      <c r="D329" s="155">
        <f t="shared" si="160"/>
        <v>0.73518402291951224</v>
      </c>
      <c r="E329" s="155">
        <f t="shared" si="160"/>
        <v>0.73747109097514951</v>
      </c>
      <c r="F329" s="155">
        <f t="shared" si="160"/>
        <v>0.73620943835925834</v>
      </c>
      <c r="G329" s="155">
        <f t="shared" si="160"/>
        <v>0.74313828405618709</v>
      </c>
      <c r="H329" s="155">
        <f t="shared" si="160"/>
        <v>0.73979869412617183</v>
      </c>
      <c r="I329" s="155">
        <f t="shared" si="160"/>
        <v>0.74877273928005317</v>
      </c>
      <c r="J329" s="155">
        <f t="shared" si="160"/>
        <v>0.74754269607450896</v>
      </c>
      <c r="K329" s="155">
        <f t="shared" si="160"/>
        <v>0.75035572557769092</v>
      </c>
      <c r="L329" s="155">
        <f t="shared" si="160"/>
        <v>0.74911198633014375</v>
      </c>
      <c r="M329" s="155">
        <f t="shared" si="160"/>
        <v>0.74066720213658999</v>
      </c>
      <c r="N329" s="155">
        <f t="shared" si="160"/>
        <v>0.74213649926726799</v>
      </c>
      <c r="O329" s="155">
        <f t="shared" si="160"/>
        <v>0.7577134998253402</v>
      </c>
      <c r="P329" s="155">
        <f t="shared" si="160"/>
        <v>0.75732762308999535</v>
      </c>
      <c r="Q329" s="155">
        <f t="shared" si="160"/>
        <v>0.77908141962197763</v>
      </c>
      <c r="R329" s="155">
        <f t="shared" ref="R329:V329" si="161">IF(R311=0,"",R311/R293)</f>
        <v>0.79503837038418712</v>
      </c>
      <c r="S329" s="155">
        <f t="shared" si="161"/>
        <v>0.80447223175622329</v>
      </c>
      <c r="T329" s="155">
        <f t="shared" si="161"/>
        <v>0.81376043815719934</v>
      </c>
      <c r="U329" s="155">
        <f t="shared" si="161"/>
        <v>0.82982696786859356</v>
      </c>
      <c r="V329" s="155">
        <f t="shared" si="161"/>
        <v>0.84441033308719649</v>
      </c>
      <c r="W329" s="155">
        <f t="shared" ref="W329:Y329" si="162">IF(W311=0,"",W311/W293)</f>
        <v>0.86693836386225787</v>
      </c>
      <c r="X329" s="155">
        <f t="shared" si="162"/>
        <v>0.87438477162499395</v>
      </c>
      <c r="Y329" s="155">
        <f t="shared" si="162"/>
        <v>0.88115062495572649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0.57000340352033407</v>
      </c>
      <c r="D330" s="156">
        <f t="shared" si="163"/>
        <v>0.57058226463795003</v>
      </c>
      <c r="E330" s="156">
        <f t="shared" si="163"/>
        <v>0.5711611778985658</v>
      </c>
      <c r="F330" s="156">
        <f t="shared" si="163"/>
        <v>0.57174009826959038</v>
      </c>
      <c r="G330" s="156">
        <f t="shared" si="163"/>
        <v>0.57231906666125076</v>
      </c>
      <c r="H330" s="156">
        <f t="shared" si="163"/>
        <v>0.57289807806665605</v>
      </c>
      <c r="I330" s="156">
        <f t="shared" si="163"/>
        <v>0.57347714256608695</v>
      </c>
      <c r="J330" s="156">
        <f t="shared" si="163"/>
        <v>0.57405630145489739</v>
      </c>
      <c r="K330" s="156">
        <f t="shared" si="163"/>
        <v>0.57463558984499907</v>
      </c>
      <c r="L330" s="156">
        <f t="shared" si="163"/>
        <v>0.57521501713026824</v>
      </c>
      <c r="M330" s="156">
        <f t="shared" si="163"/>
        <v>0.57565505908333992</v>
      </c>
      <c r="N330" s="156">
        <f t="shared" si="163"/>
        <v>0.57590102183625069</v>
      </c>
      <c r="O330" s="156">
        <f t="shared" si="163"/>
        <v>0.57604802731253357</v>
      </c>
      <c r="P330" s="156">
        <f t="shared" si="163"/>
        <v>0.57645822179228201</v>
      </c>
      <c r="Q330" s="156">
        <f t="shared" si="163"/>
        <v>0.57812780914813355</v>
      </c>
      <c r="R330" s="156">
        <f t="shared" ref="R330:V330" si="164">IF(R312=0,"",R312/R294)</f>
        <v>0.58251339939229929</v>
      </c>
      <c r="S330" s="156">
        <f t="shared" si="164"/>
        <v>0.58869977557092146</v>
      </c>
      <c r="T330" s="156">
        <f t="shared" si="164"/>
        <v>0.59548744321192049</v>
      </c>
      <c r="U330" s="156">
        <f t="shared" si="164"/>
        <v>0.60167690784323447</v>
      </c>
      <c r="V330" s="156">
        <f t="shared" si="164"/>
        <v>0.60606867499279227</v>
      </c>
      <c r="W330" s="156">
        <f t="shared" ref="W330:Y330" si="165">IF(W312=0,"",W312/W294)</f>
        <v>0.60817939162902079</v>
      </c>
      <c r="X330" s="156">
        <f t="shared" si="165"/>
        <v>0.60858149786240989</v>
      </c>
      <c r="Y330" s="156">
        <f t="shared" si="165"/>
        <v>0.60862170848574881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0.74046507070783563</v>
      </c>
      <c r="D331" s="159">
        <f t="shared" si="166"/>
        <v>0.74177191321006608</v>
      </c>
      <c r="E331" s="159">
        <f t="shared" si="166"/>
        <v>0.74314037363858931</v>
      </c>
      <c r="F331" s="159">
        <f t="shared" si="166"/>
        <v>0.74451723651160706</v>
      </c>
      <c r="G331" s="159">
        <f t="shared" si="166"/>
        <v>0.74595084587043292</v>
      </c>
      <c r="H331" s="159">
        <f t="shared" si="166"/>
        <v>0.74743528501986423</v>
      </c>
      <c r="I331" s="159">
        <f t="shared" si="166"/>
        <v>0.74898246593309348</v>
      </c>
      <c r="J331" s="159">
        <f t="shared" si="166"/>
        <v>0.7506411877597412</v>
      </c>
      <c r="K331" s="159">
        <f t="shared" si="166"/>
        <v>0.75245294261268791</v>
      </c>
      <c r="L331" s="159">
        <f t="shared" si="166"/>
        <v>0.75442883133321947</v>
      </c>
      <c r="M331" s="159">
        <f t="shared" si="166"/>
        <v>0.75725391557630872</v>
      </c>
      <c r="N331" s="159">
        <f t="shared" si="166"/>
        <v>0.76112322588400794</v>
      </c>
      <c r="O331" s="159">
        <f t="shared" si="166"/>
        <v>0.76649924533500591</v>
      </c>
      <c r="P331" s="159">
        <f t="shared" si="166"/>
        <v>0.77360880765834517</v>
      </c>
      <c r="Q331" s="159">
        <f t="shared" si="166"/>
        <v>0.78280865064904148</v>
      </c>
      <c r="R331" s="159">
        <f t="shared" ref="R331:V331" si="167">IF(R313=0,"",R313/R295)</f>
        <v>0.79532743742705792</v>
      </c>
      <c r="S331" s="159">
        <f t="shared" si="167"/>
        <v>0.81099252632644814</v>
      </c>
      <c r="T331" s="159">
        <f t="shared" si="167"/>
        <v>0.82785685476027038</v>
      </c>
      <c r="U331" s="159">
        <f t="shared" si="167"/>
        <v>0.8439733601416286</v>
      </c>
      <c r="V331" s="159">
        <f t="shared" si="167"/>
        <v>0.85739497988360514</v>
      </c>
      <c r="W331" s="159">
        <f t="shared" ref="W331:Y331" si="168">IF(W313=0,"",W313/W295)</f>
        <v>0.8674452155880098</v>
      </c>
      <c r="X331" s="159">
        <f t="shared" si="168"/>
        <v>0.87505603448528346</v>
      </c>
      <c r="Y331" s="159">
        <f t="shared" si="168"/>
        <v>0.88180527690395161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2.5426007144675782E-2</v>
      </c>
      <c r="D333" s="117">
        <f t="shared" si="169"/>
        <v>1.895324163542781E-2</v>
      </c>
      <c r="E333" s="117">
        <f t="shared" si="169"/>
        <v>1.7125028221837077E-2</v>
      </c>
      <c r="F333" s="117">
        <f t="shared" si="169"/>
        <v>2.8471363020974253E-2</v>
      </c>
      <c r="G333" s="117">
        <f t="shared" si="169"/>
        <v>1.0955326786162482E-2</v>
      </c>
      <c r="H333" s="117">
        <f t="shared" si="169"/>
        <v>3.4404588732449878E-2</v>
      </c>
      <c r="I333" s="117">
        <f t="shared" si="169"/>
        <v>1.0397834067456474E-3</v>
      </c>
      <c r="J333" s="117">
        <f t="shared" si="169"/>
        <v>1.7837225065529896E-2</v>
      </c>
      <c r="K333" s="117">
        <f t="shared" si="169"/>
        <v>1.124136660653758E-2</v>
      </c>
      <c r="L333" s="117">
        <f t="shared" si="169"/>
        <v>2.8370293114907366E-2</v>
      </c>
      <c r="M333" s="117">
        <f t="shared" si="169"/>
        <v>0.11320476067010576</v>
      </c>
      <c r="N333" s="117">
        <f t="shared" si="169"/>
        <v>0.14761818160198928</v>
      </c>
      <c r="O333" s="117">
        <f t="shared" si="169"/>
        <v>7.6141660763507882E-2</v>
      </c>
      <c r="P333" s="117">
        <f t="shared" si="169"/>
        <v>0.24472240997779593</v>
      </c>
      <c r="Q333" s="117">
        <f t="shared" si="169"/>
        <v>4.1600079529411083E-2</v>
      </c>
      <c r="R333" s="117">
        <f t="shared" ref="R333:V333" si="170">R334+R336+R338+R347</f>
        <v>2.9792315031603035E-3</v>
      </c>
      <c r="S333" s="117">
        <f t="shared" si="170"/>
        <v>6.3615757927065308E-2</v>
      </c>
      <c r="T333" s="117">
        <f t="shared" si="170"/>
        <v>0.16670122331431431</v>
      </c>
      <c r="U333" s="117">
        <f t="shared" si="170"/>
        <v>0.17059686018633319</v>
      </c>
      <c r="V333" s="117">
        <f t="shared" si="170"/>
        <v>0.16640581671335195</v>
      </c>
      <c r="W333" s="117">
        <f t="shared" ref="W333:Y333" si="171">W334+W336+W338+W347</f>
        <v>1.1769178661689146E-2</v>
      </c>
      <c r="X333" s="117">
        <f t="shared" si="171"/>
        <v>1.5684015385851374E-2</v>
      </c>
      <c r="Y333" s="117">
        <f t="shared" si="171"/>
        <v>2.4414910679468698E-2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2.5426007144675782E-2</v>
      </c>
      <c r="D347" s="122">
        <v>1.895324163542781E-2</v>
      </c>
      <c r="E347" s="122">
        <v>1.7125028221837077E-2</v>
      </c>
      <c r="F347" s="122">
        <v>2.8471363020974253E-2</v>
      </c>
      <c r="G347" s="122">
        <v>1.0955326786162482E-2</v>
      </c>
      <c r="H347" s="122">
        <v>3.4404588732449878E-2</v>
      </c>
      <c r="I347" s="122">
        <v>1.0397834067456474E-3</v>
      </c>
      <c r="J347" s="122">
        <v>1.7837225065529896E-2</v>
      </c>
      <c r="K347" s="122">
        <v>1.124136660653758E-2</v>
      </c>
      <c r="L347" s="122">
        <v>2.8370293114907366E-2</v>
      </c>
      <c r="M347" s="122">
        <v>0.11320476067010576</v>
      </c>
      <c r="N347" s="122">
        <v>0.14761818160198928</v>
      </c>
      <c r="O347" s="122">
        <v>7.6141660763507882E-2</v>
      </c>
      <c r="P347" s="122">
        <v>0.24472240997779593</v>
      </c>
      <c r="Q347" s="122">
        <v>4.1600079529411083E-2</v>
      </c>
      <c r="R347" s="122">
        <v>2.9792315031603035E-3</v>
      </c>
      <c r="S347" s="122">
        <v>6.3615757927065308E-2</v>
      </c>
      <c r="T347" s="122">
        <v>0.16670122331431431</v>
      </c>
      <c r="U347" s="122">
        <v>0.17059686018633319</v>
      </c>
      <c r="V347" s="122">
        <v>0.16640581671335195</v>
      </c>
      <c r="W347" s="122">
        <v>1.1769178661689146E-2</v>
      </c>
      <c r="X347" s="122">
        <v>1.5684015385851374E-2</v>
      </c>
      <c r="Y347" s="122">
        <v>2.4414910679468698E-2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2.5426007144675782E-2</v>
      </c>
      <c r="D348" s="98">
        <v>1.895324163542781E-2</v>
      </c>
      <c r="E348" s="98">
        <v>1.7125028221837077E-2</v>
      </c>
      <c r="F348" s="98">
        <v>2.8471363020974253E-2</v>
      </c>
      <c r="G348" s="98">
        <v>1.0955326786162482E-2</v>
      </c>
      <c r="H348" s="98">
        <v>3.4404588732449878E-2</v>
      </c>
      <c r="I348" s="98">
        <v>1.0397834067456474E-3</v>
      </c>
      <c r="J348" s="98">
        <v>1.7837225065529896E-2</v>
      </c>
      <c r="K348" s="98">
        <v>1.124136660653758E-2</v>
      </c>
      <c r="L348" s="98">
        <v>2.8370293114907366E-2</v>
      </c>
      <c r="M348" s="98">
        <v>0.11320476067010576</v>
      </c>
      <c r="N348" s="98">
        <v>0.14761818160198928</v>
      </c>
      <c r="O348" s="98">
        <v>7.6141660763507882E-2</v>
      </c>
      <c r="P348" s="98">
        <v>0.24472240997779593</v>
      </c>
      <c r="Q348" s="98">
        <v>4.1600079529411083E-2</v>
      </c>
      <c r="R348" s="98">
        <v>2.9792315031603035E-3</v>
      </c>
      <c r="S348" s="98">
        <v>6.3615757927065308E-2</v>
      </c>
      <c r="T348" s="98">
        <v>0.16670122331431431</v>
      </c>
      <c r="U348" s="98">
        <v>0.17059686018633319</v>
      </c>
      <c r="V348" s="98">
        <v>0.16640581671335195</v>
      </c>
      <c r="W348" s="98">
        <v>1.1769178661689146E-2</v>
      </c>
      <c r="X348" s="98">
        <v>1.5684015385851374E-2</v>
      </c>
      <c r="Y348" s="98">
        <v>2.4414910679468698E-2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8069.058886197331</v>
      </c>
      <c r="D351" s="117">
        <f t="shared" si="174"/>
        <v>8235.651183178481</v>
      </c>
      <c r="E351" s="117">
        <f t="shared" si="174"/>
        <v>7904.3676769857539</v>
      </c>
      <c r="F351" s="117">
        <f t="shared" si="174"/>
        <v>7519.4576972633386</v>
      </c>
      <c r="G351" s="117">
        <f t="shared" si="174"/>
        <v>6973.0633039359018</v>
      </c>
      <c r="H351" s="117">
        <f t="shared" si="174"/>
        <v>6986.0710103228766</v>
      </c>
      <c r="I351" s="117">
        <f t="shared" si="174"/>
        <v>6618.408673507598</v>
      </c>
      <c r="J351" s="117">
        <f t="shared" si="174"/>
        <v>6383.3819801407453</v>
      </c>
      <c r="K351" s="117">
        <f t="shared" si="174"/>
        <v>6338.7256238129721</v>
      </c>
      <c r="L351" s="117">
        <f t="shared" si="174"/>
        <v>6407.9118605378744</v>
      </c>
      <c r="M351" s="117">
        <f t="shared" si="174"/>
        <v>6005.2215157529063</v>
      </c>
      <c r="N351" s="117">
        <f t="shared" si="174"/>
        <v>5793.2033566528426</v>
      </c>
      <c r="O351" s="117">
        <f t="shared" si="174"/>
        <v>5388.0766462572919</v>
      </c>
      <c r="P351" s="117">
        <f t="shared" si="174"/>
        <v>4900.7010215948521</v>
      </c>
      <c r="Q351" s="117">
        <f t="shared" si="174"/>
        <v>4734.2135303053747</v>
      </c>
      <c r="R351" s="117">
        <f t="shared" ref="R351:V351" si="175">R352+R354+R356+R365</f>
        <v>4706.1360837437678</v>
      </c>
      <c r="S351" s="117">
        <f t="shared" si="175"/>
        <v>4708.2817529543636</v>
      </c>
      <c r="T351" s="117">
        <f t="shared" si="175"/>
        <v>4559.8381025308845</v>
      </c>
      <c r="U351" s="117">
        <f t="shared" si="175"/>
        <v>4416.3576334339659</v>
      </c>
      <c r="V351" s="117">
        <f t="shared" si="175"/>
        <v>4340.3195219724212</v>
      </c>
      <c r="W351" s="117">
        <f t="shared" ref="W351:Y351" si="176">W352+W354+W356+W365</f>
        <v>3889.3766694081742</v>
      </c>
      <c r="X351" s="117">
        <f t="shared" si="176"/>
        <v>3403.5392558223584</v>
      </c>
      <c r="Y351" s="117">
        <f t="shared" si="176"/>
        <v>2725.5759972567448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5258.8173121162399</v>
      </c>
      <c r="D352" s="122">
        <f t="shared" si="177"/>
        <v>5448.00676793003</v>
      </c>
      <c r="E352" s="122">
        <f t="shared" si="177"/>
        <v>5073.2890338763837</v>
      </c>
      <c r="F352" s="122">
        <f t="shared" si="177"/>
        <v>4694.7661870476804</v>
      </c>
      <c r="G352" s="122">
        <f t="shared" si="177"/>
        <v>4120.0415982750246</v>
      </c>
      <c r="H352" s="122">
        <f t="shared" si="177"/>
        <v>4009.1707307248753</v>
      </c>
      <c r="I352" s="122">
        <f t="shared" si="177"/>
        <v>3838.8907861571897</v>
      </c>
      <c r="J352" s="122">
        <f t="shared" si="177"/>
        <v>3645.7180052515519</v>
      </c>
      <c r="K352" s="122">
        <f t="shared" si="177"/>
        <v>3629.43346351219</v>
      </c>
      <c r="L352" s="122">
        <f t="shared" si="177"/>
        <v>3637.184975375013</v>
      </c>
      <c r="M352" s="122">
        <f t="shared" si="177"/>
        <v>3475.0236108010617</v>
      </c>
      <c r="N352" s="122">
        <f t="shared" si="177"/>
        <v>3252.0237189127829</v>
      </c>
      <c r="O352" s="122">
        <f t="shared" si="177"/>
        <v>2928.5678679086609</v>
      </c>
      <c r="P352" s="122">
        <f t="shared" si="177"/>
        <v>2551.6376608117785</v>
      </c>
      <c r="Q352" s="122">
        <f t="shared" si="177"/>
        <v>2341.6072935752572</v>
      </c>
      <c r="R352" s="122">
        <f t="shared" si="177"/>
        <v>2307.6283027209174</v>
      </c>
      <c r="S352" s="122">
        <f t="shared" si="177"/>
        <v>2244.2936572531607</v>
      </c>
      <c r="T352" s="122">
        <f t="shared" si="177"/>
        <v>2148.7270545305701</v>
      </c>
      <c r="U352" s="122">
        <f t="shared" si="177"/>
        <v>2071.3729608292438</v>
      </c>
      <c r="V352" s="122">
        <f t="shared" si="177"/>
        <v>1900.0184828490433</v>
      </c>
      <c r="W352" s="122">
        <f t="shared" si="177"/>
        <v>1516.7797071734278</v>
      </c>
      <c r="X352" s="122">
        <f t="shared" si="177"/>
        <v>1305.3994503103331</v>
      </c>
      <c r="Y352" s="122">
        <f t="shared" si="177"/>
        <v>883.23262550647337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5258.8173121162399</v>
      </c>
      <c r="D353" s="98">
        <v>5448.00676793003</v>
      </c>
      <c r="E353" s="98">
        <v>5073.2890338763837</v>
      </c>
      <c r="F353" s="98">
        <v>4694.7661870476804</v>
      </c>
      <c r="G353" s="98">
        <v>4120.0415982750246</v>
      </c>
      <c r="H353" s="98">
        <v>4009.1707307248753</v>
      </c>
      <c r="I353" s="98">
        <v>3838.8907861571897</v>
      </c>
      <c r="J353" s="98">
        <v>3645.7180052515519</v>
      </c>
      <c r="K353" s="98">
        <v>3629.43346351219</v>
      </c>
      <c r="L353" s="98">
        <v>3637.184975375013</v>
      </c>
      <c r="M353" s="98">
        <v>3475.0236108010617</v>
      </c>
      <c r="N353" s="98">
        <v>3252.0237189127829</v>
      </c>
      <c r="O353" s="98">
        <v>2928.5678679086609</v>
      </c>
      <c r="P353" s="98">
        <v>2551.6376608117785</v>
      </c>
      <c r="Q353" s="98">
        <v>2341.6072935752572</v>
      </c>
      <c r="R353" s="98">
        <v>2307.6283027209174</v>
      </c>
      <c r="S353" s="98">
        <v>2244.2936572531607</v>
      </c>
      <c r="T353" s="98">
        <v>2148.7270545305701</v>
      </c>
      <c r="U353" s="98">
        <v>2071.3729608292438</v>
      </c>
      <c r="V353" s="98">
        <v>1900.0184828490433</v>
      </c>
      <c r="W353" s="98">
        <v>1516.7797071734278</v>
      </c>
      <c r="X353" s="98">
        <v>1305.3994503103331</v>
      </c>
      <c r="Y353" s="98">
        <v>883.23262550647337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11.054039040052398</v>
      </c>
      <c r="F354" s="122">
        <f t="shared" si="178"/>
        <v>9.2719972327581441</v>
      </c>
      <c r="G354" s="122">
        <f t="shared" si="178"/>
        <v>10.095447674493718</v>
      </c>
      <c r="H354" s="122">
        <f t="shared" si="178"/>
        <v>12.234373259169374</v>
      </c>
      <c r="I354" s="122">
        <f t="shared" si="178"/>
        <v>11.932478109571933</v>
      </c>
      <c r="J354" s="122">
        <f t="shared" si="178"/>
        <v>11.826723721350296</v>
      </c>
      <c r="K354" s="122">
        <f t="shared" si="178"/>
        <v>13.254422192980124</v>
      </c>
      <c r="L354" s="122">
        <f t="shared" si="178"/>
        <v>16.592254294066802</v>
      </c>
      <c r="M354" s="122">
        <f t="shared" si="178"/>
        <v>17.977086914708806</v>
      </c>
      <c r="N354" s="122">
        <f t="shared" si="178"/>
        <v>21.134980845088091</v>
      </c>
      <c r="O354" s="122">
        <f t="shared" si="178"/>
        <v>28.743936784269358</v>
      </c>
      <c r="P354" s="122">
        <f t="shared" si="178"/>
        <v>25.91733129756237</v>
      </c>
      <c r="Q354" s="122">
        <f t="shared" si="178"/>
        <v>53.849448216503006</v>
      </c>
      <c r="R354" s="122">
        <f t="shared" si="178"/>
        <v>55.70776121195069</v>
      </c>
      <c r="S354" s="122">
        <f t="shared" si="178"/>
        <v>55.561787779065973</v>
      </c>
      <c r="T354" s="122">
        <f t="shared" si="178"/>
        <v>69.862357013794664</v>
      </c>
      <c r="U354" s="122">
        <f t="shared" si="178"/>
        <v>72.735259448336762</v>
      </c>
      <c r="V354" s="122">
        <f t="shared" si="178"/>
        <v>65.557258489264314</v>
      </c>
      <c r="W354" s="122">
        <f t="shared" si="178"/>
        <v>70.477377232859084</v>
      </c>
      <c r="X354" s="122">
        <f t="shared" si="178"/>
        <v>77.540862108840798</v>
      </c>
      <c r="Y354" s="122">
        <f t="shared" si="178"/>
        <v>66.620345311928489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0</v>
      </c>
      <c r="E355" s="98">
        <f>RES_hhdet_in_fech!E147</f>
        <v>11.054039040052398</v>
      </c>
      <c r="F355" s="98">
        <f>RES_hhdet_in_fech!F147</f>
        <v>9.2719972327581441</v>
      </c>
      <c r="G355" s="98">
        <f>RES_hhdet_in_fech!G147</f>
        <v>10.095447674493718</v>
      </c>
      <c r="H355" s="98">
        <f>RES_hhdet_in_fech!H147</f>
        <v>12.234373259169374</v>
      </c>
      <c r="I355" s="98">
        <f>RES_hhdet_in_fech!I147</f>
        <v>11.932478109571933</v>
      </c>
      <c r="J355" s="98">
        <f>RES_hhdet_in_fech!J147</f>
        <v>11.826723721350296</v>
      </c>
      <c r="K355" s="98">
        <f>RES_hhdet_in_fech!K147</f>
        <v>13.254422192980124</v>
      </c>
      <c r="L355" s="98">
        <f>RES_hhdet_in_fech!L147</f>
        <v>16.592254294066802</v>
      </c>
      <c r="M355" s="98">
        <f>RES_hhdet_in_fech!M147</f>
        <v>17.977086914708806</v>
      </c>
      <c r="N355" s="98">
        <f>RES_hhdet_in_fech!N147</f>
        <v>21.134980845088091</v>
      </c>
      <c r="O355" s="98">
        <f>RES_hhdet_in_fech!O147</f>
        <v>28.743936784269358</v>
      </c>
      <c r="P355" s="98">
        <f>RES_hhdet_in_fech!P147</f>
        <v>25.91733129756237</v>
      </c>
      <c r="Q355" s="98">
        <f>RES_hhdet_in_fech!Q147</f>
        <v>53.849448216503006</v>
      </c>
      <c r="R355" s="98">
        <f>RES_hhdet_in_fech!R147</f>
        <v>55.70776121195069</v>
      </c>
      <c r="S355" s="98">
        <f>RES_hhdet_in_fech!S147</f>
        <v>55.561787779065973</v>
      </c>
      <c r="T355" s="98">
        <f>RES_hhdet_in_fech!T147</f>
        <v>69.862357013794664</v>
      </c>
      <c r="U355" s="98">
        <f>RES_hhdet_in_fech!U147</f>
        <v>72.735259448336762</v>
      </c>
      <c r="V355" s="98">
        <f>RES_hhdet_in_fech!V147</f>
        <v>65.557258489264314</v>
      </c>
      <c r="W355" s="98">
        <f>RES_hhdet_in_fech!W147</f>
        <v>70.477377232859084</v>
      </c>
      <c r="X355" s="98">
        <f>RES_hhdet_in_fech!X147</f>
        <v>77.540862108840798</v>
      </c>
      <c r="Y355" s="98">
        <f>RES_hhdet_in_fech!Y147</f>
        <v>66.620345311928489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1998.555637896457</v>
      </c>
      <c r="D356" s="122">
        <v>1994.9141284671559</v>
      </c>
      <c r="E356" s="122">
        <v>2002.9826828354092</v>
      </c>
      <c r="F356" s="122">
        <v>2004.4008159620132</v>
      </c>
      <c r="G356" s="122">
        <v>2023.8653455880844</v>
      </c>
      <c r="H356" s="122">
        <v>2083.6353350072018</v>
      </c>
      <c r="I356" s="122">
        <v>1978.9439820125017</v>
      </c>
      <c r="J356" s="122">
        <v>1898.501777978466</v>
      </c>
      <c r="K356" s="122">
        <v>1838.1699669675563</v>
      </c>
      <c r="L356" s="122">
        <v>1841.9605230916159</v>
      </c>
      <c r="M356" s="122">
        <v>1679.603517217043</v>
      </c>
      <c r="N356" s="122">
        <v>1630.4234567297281</v>
      </c>
      <c r="O356" s="122">
        <v>1560.6889468090742</v>
      </c>
      <c r="P356" s="122">
        <v>1560.6645014138937</v>
      </c>
      <c r="Q356" s="122">
        <v>1546.8948640759759</v>
      </c>
      <c r="R356" s="122">
        <v>1555.9460718855642</v>
      </c>
      <c r="S356" s="122">
        <v>1628.5906671362206</v>
      </c>
      <c r="T356" s="122">
        <v>1601.462398085298</v>
      </c>
      <c r="U356" s="122">
        <v>1567.5075468654525</v>
      </c>
      <c r="V356" s="122">
        <v>1637.2931995714318</v>
      </c>
      <c r="W356" s="122">
        <v>1455.8159181438527</v>
      </c>
      <c r="X356" s="122">
        <v>1322.7502899626684</v>
      </c>
      <c r="Y356" s="122">
        <v>1097.6185178602198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1998.555637896457</v>
      </c>
      <c r="D361" s="101">
        <v>1994.9141284671559</v>
      </c>
      <c r="E361" s="101">
        <v>2049.3356250470051</v>
      </c>
      <c r="F361" s="101">
        <v>2010.1936556822295</v>
      </c>
      <c r="G361" s="101">
        <v>2030.7763098630826</v>
      </c>
      <c r="H361" s="101">
        <v>2096.7598887001541</v>
      </c>
      <c r="I361" s="101">
        <v>2006.644538760949</v>
      </c>
      <c r="J361" s="101">
        <v>1929.9453069724452</v>
      </c>
      <c r="K361" s="101">
        <v>1881.4208563882705</v>
      </c>
      <c r="L361" s="101">
        <v>1895.404538363452</v>
      </c>
      <c r="M361" s="101">
        <v>1729.7957136246537</v>
      </c>
      <c r="N361" s="101">
        <v>1665.5371661600752</v>
      </c>
      <c r="O361" s="101">
        <v>1591.3553503507194</v>
      </c>
      <c r="P361" s="101">
        <v>1598.4449223339559</v>
      </c>
      <c r="Q361" s="101">
        <v>1576.6866777554662</v>
      </c>
      <c r="R361" s="101">
        <v>1589.9982951346758</v>
      </c>
      <c r="S361" s="101">
        <v>1665.02833497454</v>
      </c>
      <c r="T361" s="101">
        <v>1638.2181391690203</v>
      </c>
      <c r="U361" s="101">
        <v>1594.8765526385964</v>
      </c>
      <c r="V361" s="101">
        <v>1661.9371215736501</v>
      </c>
      <c r="W361" s="101">
        <v>1482.3220359048394</v>
      </c>
      <c r="X361" s="101">
        <v>1363.6156790726686</v>
      </c>
      <c r="Y361" s="101">
        <v>1122.9934563456623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1641.3422752034296</v>
      </c>
      <c r="F362" s="104">
        <v>1614.0620203465737</v>
      </c>
      <c r="G362" s="104">
        <v>1618.9508157709895</v>
      </c>
      <c r="H362" s="104">
        <v>1690.7254677583362</v>
      </c>
      <c r="I362" s="104">
        <v>1614.3949640460514</v>
      </c>
      <c r="J362" s="104">
        <v>1548.6043914378401</v>
      </c>
      <c r="K362" s="104">
        <v>1517.9498939196937</v>
      </c>
      <c r="L362" s="104">
        <v>1524.5111090709329</v>
      </c>
      <c r="M362" s="104">
        <v>1364.7463650574234</v>
      </c>
      <c r="N362" s="104">
        <v>1315.578713851465</v>
      </c>
      <c r="O362" s="104">
        <v>1263.8679641917936</v>
      </c>
      <c r="P362" s="104">
        <v>1301.5293405602549</v>
      </c>
      <c r="Q362" s="104">
        <v>1286.3136664511487</v>
      </c>
      <c r="R362" s="104">
        <v>1303.0100866938437</v>
      </c>
      <c r="S362" s="104">
        <v>1382.861119702849</v>
      </c>
      <c r="T362" s="104">
        <v>1376.9008008207488</v>
      </c>
      <c r="U362" s="104">
        <v>1350.8418221200727</v>
      </c>
      <c r="V362" s="104">
        <v>1428.7537119591577</v>
      </c>
      <c r="W362" s="104">
        <v>1265.8842059999401</v>
      </c>
      <c r="X362" s="104">
        <v>1184.7823617819322</v>
      </c>
      <c r="Y362" s="104">
        <v>970.98514130484716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1001.4459267545452</v>
      </c>
      <c r="F363" s="98">
        <v>989.17726580311444</v>
      </c>
      <c r="G363" s="98">
        <v>965.28535266474159</v>
      </c>
      <c r="H363" s="98">
        <v>1041.8255113171049</v>
      </c>
      <c r="I363" s="98">
        <v>981.76757105795173</v>
      </c>
      <c r="J363" s="98">
        <v>926.84202981174587</v>
      </c>
      <c r="K363" s="98">
        <v>918.39581720099409</v>
      </c>
      <c r="L363" s="98">
        <v>904.56515232728657</v>
      </c>
      <c r="M363" s="98">
        <v>739.21816821748041</v>
      </c>
      <c r="N363" s="98">
        <v>692.37991743656448</v>
      </c>
      <c r="O363" s="98">
        <v>644.49790912859442</v>
      </c>
      <c r="P363" s="98">
        <v>691.40951713993252</v>
      </c>
      <c r="Q363" s="98">
        <v>639.25736114489291</v>
      </c>
      <c r="R363" s="98">
        <v>625.84649460788341</v>
      </c>
      <c r="S363" s="98">
        <v>677.32526092992168</v>
      </c>
      <c r="T363" s="98">
        <v>682.89362204872941</v>
      </c>
      <c r="U363" s="98">
        <v>663.64003176737742</v>
      </c>
      <c r="V363" s="98">
        <v>733.18342501473319</v>
      </c>
      <c r="W363" s="98">
        <v>583.32578974343232</v>
      </c>
      <c r="X363" s="98">
        <v>576.37699598805193</v>
      </c>
      <c r="Y363" s="98">
        <v>417.68125445814775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639.89634844888451</v>
      </c>
      <c r="F364" s="98">
        <v>624.88475454345905</v>
      </c>
      <c r="G364" s="98">
        <v>653.66546310624824</v>
      </c>
      <c r="H364" s="98">
        <v>648.89995644123132</v>
      </c>
      <c r="I364" s="98">
        <v>632.62739298809947</v>
      </c>
      <c r="J364" s="98">
        <v>621.76236162609416</v>
      </c>
      <c r="K364" s="98">
        <v>599.55407671869955</v>
      </c>
      <c r="L364" s="98">
        <v>619.94595674364621</v>
      </c>
      <c r="M364" s="98">
        <v>625.52819683994312</v>
      </c>
      <c r="N364" s="98">
        <v>623.19879641490024</v>
      </c>
      <c r="O364" s="98">
        <v>619.37005506319917</v>
      </c>
      <c r="P364" s="98">
        <v>610.11982342032229</v>
      </c>
      <c r="Q364" s="98">
        <v>647.05630530625592</v>
      </c>
      <c r="R364" s="98">
        <v>677.16359208596054</v>
      </c>
      <c r="S364" s="98">
        <v>705.53585877292721</v>
      </c>
      <c r="T364" s="98">
        <v>694.00717877201964</v>
      </c>
      <c r="U364" s="98">
        <v>687.2017903526953</v>
      </c>
      <c r="V364" s="98">
        <v>695.57028694442465</v>
      </c>
      <c r="W364" s="98">
        <v>682.55841625650783</v>
      </c>
      <c r="X364" s="98">
        <v>608.40536579388004</v>
      </c>
      <c r="Y364" s="98">
        <v>553.30388684669958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811.68593618463342</v>
      </c>
      <c r="D365" s="122">
        <v>792.73028678129594</v>
      </c>
      <c r="E365" s="122">
        <v>817.04192123390953</v>
      </c>
      <c r="F365" s="122">
        <v>811.01869702088675</v>
      </c>
      <c r="G365" s="122">
        <v>819.06091239829914</v>
      </c>
      <c r="H365" s="122">
        <v>881.03057133162997</v>
      </c>
      <c r="I365" s="122">
        <v>788.64142722833446</v>
      </c>
      <c r="J365" s="122">
        <v>827.33547318937678</v>
      </c>
      <c r="K365" s="122">
        <v>857.86777114024562</v>
      </c>
      <c r="L365" s="122">
        <v>912.17410777717976</v>
      </c>
      <c r="M365" s="122">
        <v>832.61730082009296</v>
      </c>
      <c r="N365" s="122">
        <v>889.62120016524409</v>
      </c>
      <c r="O365" s="122">
        <v>870.07589475528789</v>
      </c>
      <c r="P365" s="122">
        <v>762.48152807161773</v>
      </c>
      <c r="Q365" s="122">
        <v>791.86192443763821</v>
      </c>
      <c r="R365" s="122">
        <v>786.85394792533589</v>
      </c>
      <c r="S365" s="122">
        <v>779.83564078591644</v>
      </c>
      <c r="T365" s="122">
        <v>739.78629290122126</v>
      </c>
      <c r="U365" s="122">
        <v>704.74186629093333</v>
      </c>
      <c r="V365" s="122">
        <v>737.45058106268141</v>
      </c>
      <c r="W365" s="122">
        <v>846.30366685803438</v>
      </c>
      <c r="X365" s="122">
        <v>697.84865344051616</v>
      </c>
      <c r="Y365" s="122">
        <v>678.10450857812316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1086.6985309817885</v>
      </c>
      <c r="D366" s="98">
        <v>1017.5078936211186</v>
      </c>
      <c r="E366" s="98">
        <v>1005.1668851227961</v>
      </c>
      <c r="F366" s="98">
        <v>1182.4166417891074</v>
      </c>
      <c r="G366" s="98">
        <v>927.44920440374801</v>
      </c>
      <c r="H366" s="98">
        <v>1121.8912019085869</v>
      </c>
      <c r="I366" s="98">
        <v>1144.3293347702581</v>
      </c>
      <c r="J366" s="98">
        <v>902.56020190993502</v>
      </c>
      <c r="K366" s="98">
        <v>271.90416704248685</v>
      </c>
      <c r="L366" s="98">
        <v>925.12026487798983</v>
      </c>
      <c r="M366" s="98">
        <v>1209.5828340285552</v>
      </c>
      <c r="N366" s="98">
        <v>1254.5218549032613</v>
      </c>
      <c r="O366" s="98">
        <v>923.38722143768598</v>
      </c>
      <c r="P366" s="98">
        <v>1367.1484151345944</v>
      </c>
      <c r="Q366" s="98">
        <v>1130.4394012109556</v>
      </c>
      <c r="R366" s="98">
        <v>874.34158101787375</v>
      </c>
      <c r="S366" s="98">
        <v>909.24752858939905</v>
      </c>
      <c r="T366" s="98">
        <v>1113.580230457407</v>
      </c>
      <c r="U366" s="98">
        <v>985.56257239531203</v>
      </c>
      <c r="V366" s="98">
        <v>1198.9344317707089</v>
      </c>
      <c r="W366" s="98">
        <v>1036.2016782610622</v>
      </c>
      <c r="X366" s="98">
        <v>885.17837793373769</v>
      </c>
      <c r="Y366" s="98">
        <v>995.1751530765024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789.92994750252365</v>
      </c>
      <c r="D367" s="33">
        <v>785.78276934410576</v>
      </c>
      <c r="E367" s="33">
        <v>811.86226914445785</v>
      </c>
      <c r="F367" s="33">
        <v>798.351971748869</v>
      </c>
      <c r="G367" s="33">
        <v>817.48787550623024</v>
      </c>
      <c r="H367" s="33">
        <v>872.4601482615484</v>
      </c>
      <c r="I367" s="33">
        <v>788.34825771871817</v>
      </c>
      <c r="J367" s="33">
        <v>826.10575665448619</v>
      </c>
      <c r="K367" s="33">
        <v>880.51490979936489</v>
      </c>
      <c r="L367" s="33">
        <v>911.78398920382949</v>
      </c>
      <c r="M367" s="33">
        <v>807.32666416777465</v>
      </c>
      <c r="N367" s="33">
        <v>861.01669968789952</v>
      </c>
      <c r="O367" s="33">
        <v>867.65325935397198</v>
      </c>
      <c r="P367" s="33">
        <v>733.28739125367611</v>
      </c>
      <c r="Q367" s="33">
        <v>787.48725932061188</v>
      </c>
      <c r="R367" s="33">
        <v>786.74687265637465</v>
      </c>
      <c r="S367" s="33">
        <v>776.49597916518144</v>
      </c>
      <c r="T367" s="33">
        <v>724.0894723538737</v>
      </c>
      <c r="U367" s="33">
        <v>692.50713912961055</v>
      </c>
      <c r="V367" s="33">
        <v>722.30411389558844</v>
      </c>
      <c r="W367" s="33">
        <v>845.99997581149182</v>
      </c>
      <c r="X367" s="33">
        <v>697.47588650060925</v>
      </c>
      <c r="Y367" s="33">
        <v>677.58592499709823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9527.992259468394</v>
      </c>
      <c r="D369" s="117">
        <f t="shared" si="179"/>
        <v>10335.146179066278</v>
      </c>
      <c r="E369" s="117">
        <f t="shared" si="179"/>
        <v>10335.35070899578</v>
      </c>
      <c r="F369" s="117">
        <f t="shared" si="179"/>
        <v>10145.152810663581</v>
      </c>
      <c r="G369" s="117">
        <f t="shared" si="179"/>
        <v>9579.5026224597295</v>
      </c>
      <c r="H369" s="117">
        <f t="shared" si="179"/>
        <v>9880.2228226919415</v>
      </c>
      <c r="I369" s="117">
        <f t="shared" si="179"/>
        <v>9834.7200996884931</v>
      </c>
      <c r="J369" s="117">
        <f t="shared" si="179"/>
        <v>9811.091741991344</v>
      </c>
      <c r="K369" s="117">
        <f t="shared" si="179"/>
        <v>10183.071077041037</v>
      </c>
      <c r="L369" s="117">
        <f t="shared" si="179"/>
        <v>10682.189355413133</v>
      </c>
      <c r="M369" s="117">
        <f t="shared" si="179"/>
        <v>10623.21472147187</v>
      </c>
      <c r="N369" s="117">
        <f t="shared" si="179"/>
        <v>10648.133897420055</v>
      </c>
      <c r="O369" s="117">
        <f t="shared" si="179"/>
        <v>10382.125037706457</v>
      </c>
      <c r="P369" s="117">
        <f t="shared" si="179"/>
        <v>9793.2973838458311</v>
      </c>
      <c r="Q369" s="117">
        <f t="shared" si="179"/>
        <v>9698.6231462768665</v>
      </c>
      <c r="R369" s="117">
        <f t="shared" ref="R369:V369" si="180">R370+R372+R374+R383</f>
        <v>9632.9515134197081</v>
      </c>
      <c r="S369" s="117">
        <f t="shared" si="180"/>
        <v>9496.0236307648956</v>
      </c>
      <c r="T369" s="117">
        <f t="shared" si="180"/>
        <v>9207.4328909041578</v>
      </c>
      <c r="U369" s="117">
        <f t="shared" si="180"/>
        <v>8931.320300936186</v>
      </c>
      <c r="V369" s="117">
        <f t="shared" si="180"/>
        <v>8459.3294550089904</v>
      </c>
      <c r="W369" s="117">
        <f t="shared" ref="W369:Y369" si="181">W370+W372+W374+W383</f>
        <v>7272.4095314878068</v>
      </c>
      <c r="X369" s="117">
        <f t="shared" si="181"/>
        <v>6479.9784154649833</v>
      </c>
      <c r="Y369" s="117">
        <f t="shared" si="181"/>
        <v>4864.7637905355114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7727.8332858616914</v>
      </c>
      <c r="D370" s="122">
        <f t="shared" si="182"/>
        <v>8538.9562481424491</v>
      </c>
      <c r="E370" s="122">
        <f t="shared" si="182"/>
        <v>8456.4404814856334</v>
      </c>
      <c r="F370" s="122">
        <f t="shared" si="182"/>
        <v>8295.8646974476069</v>
      </c>
      <c r="G370" s="122">
        <f t="shared" si="182"/>
        <v>7699.5225045812049</v>
      </c>
      <c r="H370" s="122">
        <f t="shared" si="182"/>
        <v>7906.1099999201506</v>
      </c>
      <c r="I370" s="122">
        <f t="shared" si="182"/>
        <v>7972.9528550595669</v>
      </c>
      <c r="J370" s="122">
        <f t="shared" si="182"/>
        <v>7963.4634640595841</v>
      </c>
      <c r="K370" s="122">
        <f t="shared" si="182"/>
        <v>8329.8878384504169</v>
      </c>
      <c r="L370" s="122">
        <f t="shared" si="182"/>
        <v>8763.3472594973318</v>
      </c>
      <c r="M370" s="122">
        <f t="shared" si="182"/>
        <v>8858.255458183985</v>
      </c>
      <c r="N370" s="122">
        <f t="shared" si="182"/>
        <v>8851.6579992065163</v>
      </c>
      <c r="O370" s="122">
        <f t="shared" si="182"/>
        <v>8581.5505063760302</v>
      </c>
      <c r="P370" s="122">
        <f t="shared" si="182"/>
        <v>8046.07561356932</v>
      </c>
      <c r="Q370" s="122">
        <f t="shared" si="182"/>
        <v>7789.8860067460355</v>
      </c>
      <c r="R370" s="122">
        <f t="shared" si="182"/>
        <v>7678.6764226671103</v>
      </c>
      <c r="S370" s="122">
        <f t="shared" si="182"/>
        <v>7468.1268703272362</v>
      </c>
      <c r="T370" s="122">
        <f t="shared" si="182"/>
        <v>7150.3290698392511</v>
      </c>
      <c r="U370" s="122">
        <f t="shared" si="182"/>
        <v>6893.1427216153943</v>
      </c>
      <c r="V370" s="122">
        <f t="shared" si="182"/>
        <v>6341.500895657744</v>
      </c>
      <c r="W370" s="122">
        <f t="shared" si="182"/>
        <v>5141.4654904648014</v>
      </c>
      <c r="X370" s="122">
        <f t="shared" si="182"/>
        <v>4516.0753519561786</v>
      </c>
      <c r="Y370" s="122">
        <f t="shared" si="182"/>
        <v>3126.3307192327425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7727.8332858616914</v>
      </c>
      <c r="D371" s="98">
        <v>8538.9562481424491</v>
      </c>
      <c r="E371" s="98">
        <v>8456.4404814856334</v>
      </c>
      <c r="F371" s="98">
        <v>8295.8646974476069</v>
      </c>
      <c r="G371" s="98">
        <v>7699.5225045812049</v>
      </c>
      <c r="H371" s="98">
        <v>7906.1099999201506</v>
      </c>
      <c r="I371" s="98">
        <v>7972.9528550595669</v>
      </c>
      <c r="J371" s="98">
        <v>7963.4634640595841</v>
      </c>
      <c r="K371" s="98">
        <v>8329.8878384504169</v>
      </c>
      <c r="L371" s="98">
        <v>8763.3472594973318</v>
      </c>
      <c r="M371" s="98">
        <v>8858.255458183985</v>
      </c>
      <c r="N371" s="98">
        <v>8851.6579992065163</v>
      </c>
      <c r="O371" s="98">
        <v>8581.5505063760302</v>
      </c>
      <c r="P371" s="98">
        <v>8046.07561356932</v>
      </c>
      <c r="Q371" s="98">
        <v>7789.8860067460355</v>
      </c>
      <c r="R371" s="98">
        <v>7678.6764226671103</v>
      </c>
      <c r="S371" s="98">
        <v>7468.1268703272362</v>
      </c>
      <c r="T371" s="98">
        <v>7150.3290698392511</v>
      </c>
      <c r="U371" s="98">
        <v>6893.1427216153943</v>
      </c>
      <c r="V371" s="98">
        <v>6341.500895657744</v>
      </c>
      <c r="W371" s="98">
        <v>5141.4654904648014</v>
      </c>
      <c r="X371" s="98">
        <v>4516.0753519561786</v>
      </c>
      <c r="Y371" s="98">
        <v>3126.3307192327425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26.535559611890037</v>
      </c>
      <c r="F372" s="122">
        <f t="shared" si="183"/>
        <v>23.119258179306836</v>
      </c>
      <c r="G372" s="122">
        <f t="shared" si="183"/>
        <v>26.123457651002273</v>
      </c>
      <c r="H372" s="122">
        <f t="shared" si="183"/>
        <v>32.82530000550917</v>
      </c>
      <c r="I372" s="122">
        <f t="shared" si="183"/>
        <v>33.169157064861245</v>
      </c>
      <c r="J372" s="122">
        <f t="shared" si="183"/>
        <v>34.040252266764952</v>
      </c>
      <c r="K372" s="122">
        <f t="shared" si="183"/>
        <v>39.484567355054942</v>
      </c>
      <c r="L372" s="122">
        <f t="shared" si="183"/>
        <v>51.136728055583347</v>
      </c>
      <c r="M372" s="122">
        <f t="shared" si="183"/>
        <v>57.526384362640101</v>
      </c>
      <c r="N372" s="122">
        <f t="shared" si="183"/>
        <v>70.523651779974514</v>
      </c>
      <c r="O372" s="122">
        <f t="shared" si="183"/>
        <v>100.38050517321032</v>
      </c>
      <c r="P372" s="122">
        <f t="shared" si="183"/>
        <v>94.626573187197934</v>
      </c>
      <c r="Q372" s="122">
        <f t="shared" si="183"/>
        <v>203.17478657650057</v>
      </c>
      <c r="R372" s="122">
        <f t="shared" si="183"/>
        <v>211.65791667521944</v>
      </c>
      <c r="S372" s="122">
        <f t="shared" si="183"/>
        <v>211.26639265870747</v>
      </c>
      <c r="T372" s="122">
        <f t="shared" si="183"/>
        <v>265.87028158052181</v>
      </c>
      <c r="U372" s="122">
        <f t="shared" si="183"/>
        <v>277.06706814084771</v>
      </c>
      <c r="V372" s="122">
        <f t="shared" si="183"/>
        <v>250.40310735218236</v>
      </c>
      <c r="W372" s="122">
        <f t="shared" si="183"/>
        <v>271.59143762502737</v>
      </c>
      <c r="X372" s="122">
        <f t="shared" si="183"/>
        <v>302.05886527174738</v>
      </c>
      <c r="Y372" s="122">
        <f t="shared" si="183"/>
        <v>262.6632892792756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0</v>
      </c>
      <c r="E373" s="98">
        <f>RES_hhdet_in_tesh!E147</f>
        <v>26.535559611890037</v>
      </c>
      <c r="F373" s="98">
        <f>RES_hhdet_in_tesh!F147</f>
        <v>23.119258179306836</v>
      </c>
      <c r="G373" s="98">
        <f>RES_hhdet_in_tesh!G147</f>
        <v>26.123457651002273</v>
      </c>
      <c r="H373" s="98">
        <f>RES_hhdet_in_tesh!H147</f>
        <v>32.82530000550917</v>
      </c>
      <c r="I373" s="98">
        <f>RES_hhdet_in_tesh!I147</f>
        <v>33.169157064861245</v>
      </c>
      <c r="J373" s="98">
        <f>RES_hhdet_in_tesh!J147</f>
        <v>34.040252266764952</v>
      </c>
      <c r="K373" s="98">
        <f>RES_hhdet_in_tesh!K147</f>
        <v>39.484567355054942</v>
      </c>
      <c r="L373" s="98">
        <f>RES_hhdet_in_tesh!L147</f>
        <v>51.136728055583347</v>
      </c>
      <c r="M373" s="98">
        <f>RES_hhdet_in_tesh!M147</f>
        <v>57.526384362640101</v>
      </c>
      <c r="N373" s="98">
        <f>RES_hhdet_in_tesh!N147</f>
        <v>70.523651779974514</v>
      </c>
      <c r="O373" s="98">
        <f>RES_hhdet_in_tesh!O147</f>
        <v>100.38050517321032</v>
      </c>
      <c r="P373" s="98">
        <f>RES_hhdet_in_tesh!P147</f>
        <v>94.626573187197934</v>
      </c>
      <c r="Q373" s="98">
        <f>RES_hhdet_in_tesh!Q147</f>
        <v>203.17478657650057</v>
      </c>
      <c r="R373" s="98">
        <f>RES_hhdet_in_tesh!R147</f>
        <v>211.65791667521944</v>
      </c>
      <c r="S373" s="98">
        <f>RES_hhdet_in_tesh!S147</f>
        <v>211.26639265870747</v>
      </c>
      <c r="T373" s="98">
        <f>RES_hhdet_in_tesh!T147</f>
        <v>265.87028158052181</v>
      </c>
      <c r="U373" s="98">
        <f>RES_hhdet_in_tesh!U147</f>
        <v>277.06706814084771</v>
      </c>
      <c r="V373" s="98">
        <f>RES_hhdet_in_tesh!V147</f>
        <v>250.40310735218236</v>
      </c>
      <c r="W373" s="98">
        <f>RES_hhdet_in_tesh!W147</f>
        <v>271.59143762502737</v>
      </c>
      <c r="X373" s="98">
        <f>RES_hhdet_in_tesh!X147</f>
        <v>302.05886527174738</v>
      </c>
      <c r="Y373" s="98">
        <f>RES_hhdet_in_tesh!Y147</f>
        <v>262.6632892792756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1212.7137938630292</v>
      </c>
      <c r="D374" s="122">
        <v>1213.3872895978172</v>
      </c>
      <c r="E374" s="122">
        <v>1249.8298708734535</v>
      </c>
      <c r="F374" s="122">
        <v>1229.0892356040617</v>
      </c>
      <c r="G374" s="122">
        <v>1245.1811392503553</v>
      </c>
      <c r="H374" s="122">
        <v>1289.5022566099067</v>
      </c>
      <c r="I374" s="122">
        <v>1238.0848857885735</v>
      </c>
      <c r="J374" s="122">
        <v>1195.1194354789282</v>
      </c>
      <c r="K374" s="122">
        <v>1169.9926773719085</v>
      </c>
      <c r="L374" s="122">
        <v>1184.3848101043279</v>
      </c>
      <c r="M374" s="122">
        <v>1090.7405522763067</v>
      </c>
      <c r="N374" s="122">
        <v>1065.7318832689855</v>
      </c>
      <c r="O374" s="122">
        <v>1040.9257748285227</v>
      </c>
      <c r="P374" s="122">
        <v>1075.1468737848083</v>
      </c>
      <c r="Q374" s="122">
        <v>1088.637440718863</v>
      </c>
      <c r="R374" s="122">
        <v>1117.0380935884552</v>
      </c>
      <c r="S374" s="122">
        <v>1189.2742494328629</v>
      </c>
      <c r="T374" s="122">
        <v>1189.2247216303967</v>
      </c>
      <c r="U374" s="122">
        <v>1176.2967051456858</v>
      </c>
      <c r="V374" s="122">
        <v>1244.7145612085797</v>
      </c>
      <c r="W374" s="122">
        <v>1125.659487121444</v>
      </c>
      <c r="X374" s="122">
        <v>1051.6559627696629</v>
      </c>
      <c r="Y374" s="122">
        <v>878.25757050458492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1212.7137938630292</v>
      </c>
      <c r="D379" s="101">
        <v>1213.3872895978172</v>
      </c>
      <c r="E379" s="101">
        <v>1249.7310760519565</v>
      </c>
      <c r="F379" s="101">
        <v>1229.0803005633957</v>
      </c>
      <c r="G379" s="101">
        <v>1245.1751442500461</v>
      </c>
      <c r="H379" s="101">
        <v>1289.4983836999181</v>
      </c>
      <c r="I379" s="101">
        <v>1238.0639430520723</v>
      </c>
      <c r="J379" s="101">
        <v>1195.0685880475323</v>
      </c>
      <c r="K379" s="101">
        <v>1169.9063830162322</v>
      </c>
      <c r="L379" s="101">
        <v>1184.2603947477637</v>
      </c>
      <c r="M379" s="101">
        <v>1090.6048441746436</v>
      </c>
      <c r="N379" s="101">
        <v>1065.6783805528089</v>
      </c>
      <c r="O379" s="101">
        <v>1040.9239343090137</v>
      </c>
      <c r="P379" s="101">
        <v>1075.1428709527167</v>
      </c>
      <c r="Q379" s="101">
        <v>1088.6593113400204</v>
      </c>
      <c r="R379" s="101">
        <v>1117.0626455395225</v>
      </c>
      <c r="S379" s="101">
        <v>1189.2669116063134</v>
      </c>
      <c r="T379" s="101">
        <v>1189.1461918834411</v>
      </c>
      <c r="U379" s="101">
        <v>1176.2521907057262</v>
      </c>
      <c r="V379" s="101">
        <v>1244.7172083813075</v>
      </c>
      <c r="W379" s="101">
        <v>1125.676646583365</v>
      </c>
      <c r="X379" s="101">
        <v>1051.3226058668079</v>
      </c>
      <c r="Y379" s="101">
        <v>877.94025511037512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1250.6006568864543</v>
      </c>
      <c r="F380" s="104">
        <v>1229.6913052591676</v>
      </c>
      <c r="G380" s="104">
        <v>1245.5323873012683</v>
      </c>
      <c r="H380" s="104">
        <v>1289.6181999467299</v>
      </c>
      <c r="I380" s="104">
        <v>1238.3604995278345</v>
      </c>
      <c r="J380" s="104">
        <v>1195.6852556628251</v>
      </c>
      <c r="K380" s="104">
        <v>1170.6315818025059</v>
      </c>
      <c r="L380" s="104">
        <v>1185.1238186132416</v>
      </c>
      <c r="M380" s="104">
        <v>1091.5918532647652</v>
      </c>
      <c r="N380" s="104">
        <v>1066.2116118192068</v>
      </c>
      <c r="O380" s="104">
        <v>1040.9435892686272</v>
      </c>
      <c r="P380" s="104">
        <v>1075.1743291310615</v>
      </c>
      <c r="Q380" s="104">
        <v>1088.4461441192229</v>
      </c>
      <c r="R380" s="104">
        <v>1116.8557245288466</v>
      </c>
      <c r="S380" s="104">
        <v>1189.3237345098198</v>
      </c>
      <c r="T380" s="104">
        <v>1189.7045042409286</v>
      </c>
      <c r="U380" s="104">
        <v>1176.6491020677879</v>
      </c>
      <c r="V380" s="104">
        <v>1244.692160551567</v>
      </c>
      <c r="W380" s="104">
        <v>1125.5365296211626</v>
      </c>
      <c r="X380" s="104">
        <v>1052.7814276736653</v>
      </c>
      <c r="Y380" s="104">
        <v>879.84112980364876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610.70430843757015</v>
      </c>
      <c r="F381" s="98">
        <v>604.80655071570857</v>
      </c>
      <c r="G381" s="98">
        <v>591.86692419502015</v>
      </c>
      <c r="H381" s="98">
        <v>640.71824350549866</v>
      </c>
      <c r="I381" s="98">
        <v>605.7331065397351</v>
      </c>
      <c r="J381" s="98">
        <v>573.92289403673044</v>
      </c>
      <c r="K381" s="98">
        <v>571.0775050838065</v>
      </c>
      <c r="L381" s="98">
        <v>565.17786186959563</v>
      </c>
      <c r="M381" s="98">
        <v>466.06365642482206</v>
      </c>
      <c r="N381" s="98">
        <v>443.01281540430659</v>
      </c>
      <c r="O381" s="98">
        <v>421.57353420542802</v>
      </c>
      <c r="P381" s="98">
        <v>465.05450571073925</v>
      </c>
      <c r="Q381" s="98">
        <v>441.38983881296713</v>
      </c>
      <c r="R381" s="98">
        <v>439.69213244288585</v>
      </c>
      <c r="S381" s="98">
        <v>483.78787573689283</v>
      </c>
      <c r="T381" s="98">
        <v>495.69732546890901</v>
      </c>
      <c r="U381" s="98">
        <v>489.44731171509278</v>
      </c>
      <c r="V381" s="98">
        <v>549.12187360714267</v>
      </c>
      <c r="W381" s="98">
        <v>442.97811336465486</v>
      </c>
      <c r="X381" s="98">
        <v>444.3760618797852</v>
      </c>
      <c r="Y381" s="98">
        <v>326.53724295694929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639.89634844888451</v>
      </c>
      <c r="F382" s="98">
        <v>624.88475454345905</v>
      </c>
      <c r="G382" s="98">
        <v>653.66546310624824</v>
      </c>
      <c r="H382" s="98">
        <v>648.89995644123132</v>
      </c>
      <c r="I382" s="98">
        <v>632.62739298809947</v>
      </c>
      <c r="J382" s="98">
        <v>621.76236162609416</v>
      </c>
      <c r="K382" s="98">
        <v>599.55407671869955</v>
      </c>
      <c r="L382" s="98">
        <v>619.94595674364621</v>
      </c>
      <c r="M382" s="98">
        <v>625.52819683994312</v>
      </c>
      <c r="N382" s="98">
        <v>623.19879641490024</v>
      </c>
      <c r="O382" s="98">
        <v>619.37005506319917</v>
      </c>
      <c r="P382" s="98">
        <v>610.11982342032229</v>
      </c>
      <c r="Q382" s="98">
        <v>647.05630530625592</v>
      </c>
      <c r="R382" s="98">
        <v>677.16359208596054</v>
      </c>
      <c r="S382" s="98">
        <v>705.53585877292721</v>
      </c>
      <c r="T382" s="98">
        <v>694.00717877201964</v>
      </c>
      <c r="U382" s="98">
        <v>687.2017903526953</v>
      </c>
      <c r="V382" s="98">
        <v>695.57028694442465</v>
      </c>
      <c r="W382" s="98">
        <v>682.55841625650783</v>
      </c>
      <c r="X382" s="98">
        <v>608.40536579388004</v>
      </c>
      <c r="Y382" s="98">
        <v>553.30388684669958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587.44517974367375</v>
      </c>
      <c r="D383" s="122">
        <v>582.80264132601167</v>
      </c>
      <c r="E383" s="122">
        <v>602.54479702480353</v>
      </c>
      <c r="F383" s="122">
        <v>597.07961943260455</v>
      </c>
      <c r="G383" s="122">
        <v>608.67552097716703</v>
      </c>
      <c r="H383" s="122">
        <v>651.78526615637497</v>
      </c>
      <c r="I383" s="122">
        <v>590.51320177549076</v>
      </c>
      <c r="J383" s="122">
        <v>618.46859018606631</v>
      </c>
      <c r="K383" s="122">
        <v>643.70599386365552</v>
      </c>
      <c r="L383" s="122">
        <v>683.32055775588969</v>
      </c>
      <c r="M383" s="122">
        <v>616.69232664893764</v>
      </c>
      <c r="N383" s="122">
        <v>660.22036316457979</v>
      </c>
      <c r="O383" s="122">
        <v>659.26825132869351</v>
      </c>
      <c r="P383" s="122">
        <v>577.44832330450572</v>
      </c>
      <c r="Q383" s="122">
        <v>616.92491223546619</v>
      </c>
      <c r="R383" s="122">
        <v>625.57908048892307</v>
      </c>
      <c r="S383" s="122">
        <v>627.35611834609062</v>
      </c>
      <c r="T383" s="122">
        <v>602.00881785398815</v>
      </c>
      <c r="U383" s="122">
        <v>584.81380603425907</v>
      </c>
      <c r="V383" s="122">
        <v>622.71089079048522</v>
      </c>
      <c r="W383" s="122">
        <v>733.6931162765336</v>
      </c>
      <c r="X383" s="122">
        <v>610.1882354673952</v>
      </c>
      <c r="Y383" s="122">
        <v>597.512211518909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619.42186126016668</v>
      </c>
      <c r="D384" s="98">
        <v>580.57195822932806</v>
      </c>
      <c r="E384" s="98">
        <v>574.11230209136852</v>
      </c>
      <c r="F384" s="98">
        <v>676.03500697210325</v>
      </c>
      <c r="G384" s="98">
        <v>530.79686304007271</v>
      </c>
      <c r="H384" s="98">
        <v>642.72931337332022</v>
      </c>
      <c r="I384" s="98">
        <v>656.24671705859885</v>
      </c>
      <c r="J384" s="98">
        <v>518.12037134880268</v>
      </c>
      <c r="K384" s="98">
        <v>156.24581140977259</v>
      </c>
      <c r="L384" s="98">
        <v>532.14306900935128</v>
      </c>
      <c r="M384" s="98">
        <v>696.30247778890168</v>
      </c>
      <c r="N384" s="98">
        <v>722.48041815469674</v>
      </c>
      <c r="O384" s="98">
        <v>531.91538735478059</v>
      </c>
      <c r="P384" s="98">
        <v>788.10394431462498</v>
      </c>
      <c r="Q384" s="98">
        <v>653.53845439681777</v>
      </c>
      <c r="R384" s="98">
        <v>509.31568658875909</v>
      </c>
      <c r="S384" s="98">
        <v>535.27381601899413</v>
      </c>
      <c r="T384" s="98">
        <v>663.1230442464223</v>
      </c>
      <c r="U384" s="98">
        <v>592.99024104483522</v>
      </c>
      <c r="V384" s="98">
        <v>726.63660246650988</v>
      </c>
      <c r="W384" s="98">
        <v>630.1965062897832</v>
      </c>
      <c r="X384" s="98">
        <v>538.70318311833239</v>
      </c>
      <c r="Y384" s="98">
        <v>605.68520190798756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584.91553443169312</v>
      </c>
      <c r="D385" s="33">
        <v>582.87158818388139</v>
      </c>
      <c r="E385" s="33">
        <v>603.32763003508546</v>
      </c>
      <c r="F385" s="33">
        <v>594.38680377006051</v>
      </c>
      <c r="G385" s="33">
        <v>609.80577222269562</v>
      </c>
      <c r="H385" s="33">
        <v>652.10749958434337</v>
      </c>
      <c r="I385" s="33">
        <v>590.45902208022346</v>
      </c>
      <c r="J385" s="33">
        <v>620.10900639028318</v>
      </c>
      <c r="K385" s="33">
        <v>662.54603489287763</v>
      </c>
      <c r="L385" s="33">
        <v>687.8761294033859</v>
      </c>
      <c r="M385" s="33">
        <v>611.35127759020702</v>
      </c>
      <c r="N385" s="33">
        <v>655.33980800645622</v>
      </c>
      <c r="O385" s="33">
        <v>665.0555685072776</v>
      </c>
      <c r="P385" s="33">
        <v>567.2775844186549</v>
      </c>
      <c r="Q385" s="33">
        <v>616.45183887207986</v>
      </c>
      <c r="R385" s="33">
        <v>625.72137413354642</v>
      </c>
      <c r="S385" s="33">
        <v>629.73243582549958</v>
      </c>
      <c r="T385" s="33">
        <v>599.44243314790174</v>
      </c>
      <c r="U385" s="33">
        <v>584.45757713328373</v>
      </c>
      <c r="V385" s="33">
        <v>619.29992120335328</v>
      </c>
      <c r="W385" s="33">
        <v>733.85863140525055</v>
      </c>
      <c r="X385" s="33">
        <v>610.33048339033076</v>
      </c>
      <c r="Y385" s="33">
        <v>597.49884421828642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18.096802238203406</v>
      </c>
      <c r="D387" s="117">
        <f t="shared" si="184"/>
        <v>6.9298872524416124</v>
      </c>
      <c r="E387" s="117">
        <f t="shared" si="184"/>
        <v>6.1182666030143187</v>
      </c>
      <c r="F387" s="117">
        <f t="shared" si="184"/>
        <v>8.8585448105084783</v>
      </c>
      <c r="G387" s="117">
        <f t="shared" si="184"/>
        <v>3.0138450580914671</v>
      </c>
      <c r="H387" s="117">
        <f t="shared" si="184"/>
        <v>8.7565764144692988</v>
      </c>
      <c r="I387" s="117">
        <f t="shared" si="184"/>
        <v>0.2140793507814798</v>
      </c>
      <c r="J387" s="117">
        <f t="shared" si="184"/>
        <v>3.2976936708319275</v>
      </c>
      <c r="K387" s="117">
        <f t="shared" si="184"/>
        <v>2.2983779608541361</v>
      </c>
      <c r="L387" s="117">
        <f t="shared" si="184"/>
        <v>6.1474091256570675</v>
      </c>
      <c r="M387" s="117">
        <f t="shared" si="184"/>
        <v>17.275257236396424</v>
      </c>
      <c r="N387" s="117">
        <f t="shared" si="184"/>
        <v>20.71543384816016</v>
      </c>
      <c r="O387" s="117">
        <f t="shared" si="184"/>
        <v>9.1176698315780005</v>
      </c>
      <c r="P387" s="117">
        <f t="shared" si="184"/>
        <v>14.303723769816818</v>
      </c>
      <c r="Q387" s="117">
        <f t="shared" si="184"/>
        <v>3.2755968133394551</v>
      </c>
      <c r="R387" s="117">
        <f t="shared" ref="R387:V387" si="185">R388+R390+R392+R401</f>
        <v>0.24278636648686361</v>
      </c>
      <c r="S387" s="117">
        <f t="shared" si="185"/>
        <v>5.196092291682211</v>
      </c>
      <c r="T387" s="117">
        <f t="shared" si="185"/>
        <v>10.194546435562273</v>
      </c>
      <c r="U387" s="117">
        <f t="shared" si="185"/>
        <v>9.3467488596500754</v>
      </c>
      <c r="V387" s="117">
        <f t="shared" si="185"/>
        <v>8.6547988096609938</v>
      </c>
      <c r="W387" s="117">
        <f t="shared" ref="W387:Y387" si="186">W388+W390+W392+W401</f>
        <v>0.37583198664183765</v>
      </c>
      <c r="X387" s="117">
        <f t="shared" si="186"/>
        <v>0.39932822552834746</v>
      </c>
      <c r="Y387" s="117">
        <f t="shared" si="186"/>
        <v>0.36913428402154036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18.096802238203406</v>
      </c>
      <c r="D401" s="122">
        <v>6.9298872524416124</v>
      </c>
      <c r="E401" s="122">
        <v>6.1182666030143187</v>
      </c>
      <c r="F401" s="122">
        <v>8.8585448105084783</v>
      </c>
      <c r="G401" s="122">
        <v>3.0138450580914671</v>
      </c>
      <c r="H401" s="122">
        <v>8.7565764144692988</v>
      </c>
      <c r="I401" s="122">
        <v>0.2140793507814798</v>
      </c>
      <c r="J401" s="122">
        <v>3.2976936708319275</v>
      </c>
      <c r="K401" s="122">
        <v>2.2983779608541361</v>
      </c>
      <c r="L401" s="122">
        <v>6.1474091256570675</v>
      </c>
      <c r="M401" s="122">
        <v>17.275257236396424</v>
      </c>
      <c r="N401" s="122">
        <v>20.71543384816016</v>
      </c>
      <c r="O401" s="122">
        <v>9.1176698315780005</v>
      </c>
      <c r="P401" s="122">
        <v>14.303723769816818</v>
      </c>
      <c r="Q401" s="122">
        <v>3.2755968133394551</v>
      </c>
      <c r="R401" s="122">
        <v>0.24278636648686361</v>
      </c>
      <c r="S401" s="122">
        <v>5.196092291682211</v>
      </c>
      <c r="T401" s="122">
        <v>10.194546435562273</v>
      </c>
      <c r="U401" s="122">
        <v>9.3467488596500754</v>
      </c>
      <c r="V401" s="122">
        <v>8.6547988096609938</v>
      </c>
      <c r="W401" s="122">
        <v>0.37583198664183765</v>
      </c>
      <c r="X401" s="122">
        <v>0.39932822552834746</v>
      </c>
      <c r="Y401" s="122">
        <v>0.36913428402154036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246.85443829782312</v>
      </c>
      <c r="D402" s="98">
        <v>231.13709311497328</v>
      </c>
      <c r="E402" s="98">
        <v>228.33370962449436</v>
      </c>
      <c r="F402" s="98">
        <v>268.59776434881371</v>
      </c>
      <c r="G402" s="98">
        <v>210.67936127235544</v>
      </c>
      <c r="H402" s="98">
        <v>254.84880542555464</v>
      </c>
      <c r="I402" s="98">
        <v>259.94585168641186</v>
      </c>
      <c r="J402" s="98">
        <v>205.02557546586087</v>
      </c>
      <c r="K402" s="98">
        <v>61.765750585371322</v>
      </c>
      <c r="L402" s="98">
        <v>210.15031936968418</v>
      </c>
      <c r="M402" s="98">
        <v>274.76883657792661</v>
      </c>
      <c r="N402" s="98">
        <v>284.97718455982488</v>
      </c>
      <c r="O402" s="98">
        <v>209.7566412217848</v>
      </c>
      <c r="P402" s="98">
        <v>310.56143398197452</v>
      </c>
      <c r="Q402" s="98">
        <v>256.79061437908075</v>
      </c>
      <c r="R402" s="98">
        <v>198.61543354402022</v>
      </c>
      <c r="S402" s="98">
        <v>206.54466859436789</v>
      </c>
      <c r="T402" s="98">
        <v>252.96088515070454</v>
      </c>
      <c r="U402" s="98">
        <v>223.88039394531913</v>
      </c>
      <c r="V402" s="98">
        <v>272.34994552103427</v>
      </c>
      <c r="W402" s="98">
        <v>235.38357323378293</v>
      </c>
      <c r="X402" s="98">
        <v>201.07712033142789</v>
      </c>
      <c r="Y402" s="98">
        <v>226.06398777285833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101.90048588473093</v>
      </c>
      <c r="D405" s="118">
        <f t="shared" si="189"/>
        <v>103.1126883213347</v>
      </c>
      <c r="E405" s="118">
        <f t="shared" si="189"/>
        <v>98.565596615111048</v>
      </c>
      <c r="F405" s="118">
        <f t="shared" si="189"/>
        <v>92.468535343484177</v>
      </c>
      <c r="G405" s="118">
        <f t="shared" si="189"/>
        <v>84.238577782822333</v>
      </c>
      <c r="H405" s="118">
        <f t="shared" si="189"/>
        <v>82.545817422551934</v>
      </c>
      <c r="I405" s="118">
        <f t="shared" si="189"/>
        <v>76.552611646061834</v>
      </c>
      <c r="J405" s="118">
        <f t="shared" si="189"/>
        <v>72.977652422433835</v>
      </c>
      <c r="K405" s="118">
        <f t="shared" si="189"/>
        <v>70.426385434355311</v>
      </c>
      <c r="L405" s="118">
        <f t="shared" si="189"/>
        <v>69.761878989270656</v>
      </c>
      <c r="M405" s="118">
        <f t="shared" si="189"/>
        <v>63.272146771447119</v>
      </c>
      <c r="N405" s="118">
        <f t="shared" si="189"/>
        <v>59.841034785211036</v>
      </c>
      <c r="O405" s="118">
        <f t="shared" si="189"/>
        <v>54.942824194590351</v>
      </c>
      <c r="P405" s="118">
        <f t="shared" si="189"/>
        <v>49.654667922247178</v>
      </c>
      <c r="Q405" s="118">
        <f t="shared" si="189"/>
        <v>47.602689264408333</v>
      </c>
      <c r="R405" s="118">
        <f t="shared" ref="R405:V405" si="190">R406+R408+R410+R419</f>
        <v>46.836977204397002</v>
      </c>
      <c r="S405" s="118">
        <f t="shared" si="190"/>
        <v>46.363376177105742</v>
      </c>
      <c r="T405" s="118">
        <f t="shared" si="190"/>
        <v>44.458537537538554</v>
      </c>
      <c r="U405" s="118">
        <f t="shared" si="190"/>
        <v>42.681158875058323</v>
      </c>
      <c r="V405" s="118">
        <f t="shared" si="190"/>
        <v>41.65738909285318</v>
      </c>
      <c r="W405" s="118">
        <f t="shared" ref="W405:Y405" si="191">W406+W408+W410+W419</f>
        <v>36.906227120321589</v>
      </c>
      <c r="X405" s="118">
        <f t="shared" si="191"/>
        <v>32.056075922338515</v>
      </c>
      <c r="Y405" s="118">
        <f t="shared" si="191"/>
        <v>25.492264821874784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66.411219305925712</v>
      </c>
      <c r="D406" s="123">
        <f t="shared" si="192"/>
        <v>68.210589708012023</v>
      </c>
      <c r="E406" s="123">
        <f t="shared" si="192"/>
        <v>63.262715103811495</v>
      </c>
      <c r="F406" s="123">
        <f t="shared" si="192"/>
        <v>57.73264117895198</v>
      </c>
      <c r="G406" s="123">
        <f t="shared" si="192"/>
        <v>49.772450000397221</v>
      </c>
      <c r="H406" s="123">
        <f t="shared" si="192"/>
        <v>47.371444502245268</v>
      </c>
      <c r="I406" s="123">
        <f t="shared" si="192"/>
        <v>44.402987183411348</v>
      </c>
      <c r="J406" s="123">
        <f t="shared" si="192"/>
        <v>41.679464309856385</v>
      </c>
      <c r="K406" s="123">
        <f t="shared" si="192"/>
        <v>40.324805833116223</v>
      </c>
      <c r="L406" s="123">
        <f t="shared" si="192"/>
        <v>39.597432617059525</v>
      </c>
      <c r="M406" s="123">
        <f t="shared" si="192"/>
        <v>36.61350432454153</v>
      </c>
      <c r="N406" s="123">
        <f t="shared" si="192"/>
        <v>33.591857993783321</v>
      </c>
      <c r="O406" s="123">
        <f t="shared" si="192"/>
        <v>29.862936270626381</v>
      </c>
      <c r="P406" s="123">
        <f t="shared" si="192"/>
        <v>25.853591179548388</v>
      </c>
      <c r="Q406" s="123">
        <f t="shared" si="192"/>
        <v>23.544946517895049</v>
      </c>
      <c r="R406" s="123">
        <f t="shared" si="192"/>
        <v>22.966257729797864</v>
      </c>
      <c r="S406" s="123">
        <f t="shared" si="192"/>
        <v>22.100000922380922</v>
      </c>
      <c r="T406" s="123">
        <f t="shared" si="192"/>
        <v>20.950143462056168</v>
      </c>
      <c r="U406" s="123">
        <f t="shared" si="192"/>
        <v>20.018441840252478</v>
      </c>
      <c r="V406" s="123">
        <f t="shared" si="192"/>
        <v>18.235940654361368</v>
      </c>
      <c r="W406" s="123">
        <f t="shared" si="192"/>
        <v>14.392696085400072</v>
      </c>
      <c r="X406" s="123">
        <f t="shared" si="192"/>
        <v>12.29484390889337</v>
      </c>
      <c r="Y406" s="123">
        <f t="shared" si="192"/>
        <v>8.2608593601471476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66.411219305925712</v>
      </c>
      <c r="D407" s="99">
        <v>68.210589708012023</v>
      </c>
      <c r="E407" s="99">
        <v>63.262715103811495</v>
      </c>
      <c r="F407" s="99">
        <v>57.73264117895198</v>
      </c>
      <c r="G407" s="99">
        <v>49.772450000397221</v>
      </c>
      <c r="H407" s="99">
        <v>47.371444502245268</v>
      </c>
      <c r="I407" s="99">
        <v>44.402987183411348</v>
      </c>
      <c r="J407" s="99">
        <v>41.679464309856385</v>
      </c>
      <c r="K407" s="99">
        <v>40.324805833116223</v>
      </c>
      <c r="L407" s="99">
        <v>39.597432617059525</v>
      </c>
      <c r="M407" s="99">
        <v>36.61350432454153</v>
      </c>
      <c r="N407" s="99">
        <v>33.591857993783321</v>
      </c>
      <c r="O407" s="99">
        <v>29.862936270626381</v>
      </c>
      <c r="P407" s="99">
        <v>25.853591179548388</v>
      </c>
      <c r="Q407" s="99">
        <v>23.544946517895049</v>
      </c>
      <c r="R407" s="99">
        <v>22.966257729797864</v>
      </c>
      <c r="S407" s="99">
        <v>22.100000922380922</v>
      </c>
      <c r="T407" s="99">
        <v>20.950143462056168</v>
      </c>
      <c r="U407" s="99">
        <v>20.018441840252478</v>
      </c>
      <c r="V407" s="99">
        <v>18.235940654361368</v>
      </c>
      <c r="W407" s="99">
        <v>14.392696085400072</v>
      </c>
      <c r="X407" s="99">
        <v>12.29484390889337</v>
      </c>
      <c r="Y407" s="99">
        <v>8.2608593601471476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0.13784125404006781</v>
      </c>
      <c r="F408" s="123">
        <f t="shared" si="193"/>
        <v>0.11401992515151961</v>
      </c>
      <c r="G408" s="123">
        <f t="shared" si="193"/>
        <v>0.12195876003308823</v>
      </c>
      <c r="H408" s="123">
        <f t="shared" si="193"/>
        <v>0.14455855656755945</v>
      </c>
      <c r="I408" s="123">
        <f t="shared" si="193"/>
        <v>0.1380184282595957</v>
      </c>
      <c r="J408" s="123">
        <f t="shared" si="193"/>
        <v>0.13520834813238378</v>
      </c>
      <c r="K408" s="123">
        <f t="shared" si="193"/>
        <v>0.14726320422605399</v>
      </c>
      <c r="L408" s="123">
        <f t="shared" si="193"/>
        <v>0.18063713443847751</v>
      </c>
      <c r="M408" s="123">
        <f t="shared" si="193"/>
        <v>0.18940997910014798</v>
      </c>
      <c r="N408" s="123">
        <f t="shared" si="193"/>
        <v>0.21831429799253887</v>
      </c>
      <c r="O408" s="123">
        <f t="shared" si="193"/>
        <v>0.29310515961118278</v>
      </c>
      <c r="P408" s="123">
        <f t="shared" si="193"/>
        <v>0.2625984473120373</v>
      </c>
      <c r="Q408" s="123">
        <f t="shared" si="193"/>
        <v>0.54145816070630282</v>
      </c>
      <c r="R408" s="123">
        <f t="shared" si="193"/>
        <v>0.55442152448692061</v>
      </c>
      <c r="S408" s="123">
        <f t="shared" si="193"/>
        <v>0.54712784897737643</v>
      </c>
      <c r="T408" s="123">
        <f t="shared" si="193"/>
        <v>0.68115975872800694</v>
      </c>
      <c r="U408" s="123">
        <f t="shared" si="193"/>
        <v>0.7029379008690434</v>
      </c>
      <c r="V408" s="123">
        <f t="shared" si="193"/>
        <v>0.62920349778925522</v>
      </c>
      <c r="W408" s="123">
        <f t="shared" si="193"/>
        <v>0.66875859863587539</v>
      </c>
      <c r="X408" s="123">
        <f t="shared" si="193"/>
        <v>0.73031499742288164</v>
      </c>
      <c r="Y408" s="123">
        <f t="shared" si="193"/>
        <v>0.62309892915323029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0</v>
      </c>
      <c r="E409" s="99">
        <f>RES_hhdet_in_fecs!E147</f>
        <v>0.13784125404006781</v>
      </c>
      <c r="F409" s="99">
        <f>RES_hhdet_in_fecs!F147</f>
        <v>0.11401992515151961</v>
      </c>
      <c r="G409" s="99">
        <f>RES_hhdet_in_fecs!G147</f>
        <v>0.12195876003308823</v>
      </c>
      <c r="H409" s="99">
        <f>RES_hhdet_in_fecs!H147</f>
        <v>0.14455855656755945</v>
      </c>
      <c r="I409" s="99">
        <f>RES_hhdet_in_fecs!I147</f>
        <v>0.1380184282595957</v>
      </c>
      <c r="J409" s="99">
        <f>RES_hhdet_in_fecs!J147</f>
        <v>0.13520834813238378</v>
      </c>
      <c r="K409" s="99">
        <f>RES_hhdet_in_fecs!K147</f>
        <v>0.14726320422605399</v>
      </c>
      <c r="L409" s="99">
        <f>RES_hhdet_in_fecs!L147</f>
        <v>0.18063713443847751</v>
      </c>
      <c r="M409" s="99">
        <f>RES_hhdet_in_fecs!M147</f>
        <v>0.18940997910014798</v>
      </c>
      <c r="N409" s="99">
        <f>RES_hhdet_in_fecs!N147</f>
        <v>0.21831429799253887</v>
      </c>
      <c r="O409" s="99">
        <f>RES_hhdet_in_fecs!O147</f>
        <v>0.29310515961118278</v>
      </c>
      <c r="P409" s="99">
        <f>RES_hhdet_in_fecs!P147</f>
        <v>0.2625984473120373</v>
      </c>
      <c r="Q409" s="99">
        <f>RES_hhdet_in_fecs!Q147</f>
        <v>0.54145816070630282</v>
      </c>
      <c r="R409" s="99">
        <f>RES_hhdet_in_fecs!R147</f>
        <v>0.55442152448692061</v>
      </c>
      <c r="S409" s="99">
        <f>RES_hhdet_in_fecs!S147</f>
        <v>0.54712784897737643</v>
      </c>
      <c r="T409" s="99">
        <f>RES_hhdet_in_fecs!T147</f>
        <v>0.68115975872800694</v>
      </c>
      <c r="U409" s="99">
        <f>RES_hhdet_in_fecs!U147</f>
        <v>0.7029379008690434</v>
      </c>
      <c r="V409" s="99">
        <f>RES_hhdet_in_fecs!V147</f>
        <v>0.62920349778925522</v>
      </c>
      <c r="W409" s="99">
        <f>RES_hhdet_in_fecs!W147</f>
        <v>0.66875859863587539</v>
      </c>
      <c r="X409" s="99">
        <f>RES_hhdet_in_fecs!X147</f>
        <v>0.73031499742288164</v>
      </c>
      <c r="Y409" s="99">
        <f>RES_hhdet_in_fecs!Y147</f>
        <v>0.62309892915323029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25.238852937073109</v>
      </c>
      <c r="D410" s="123">
        <v>24.97689061632553</v>
      </c>
      <c r="E410" s="123">
        <v>24.976720619693364</v>
      </c>
      <c r="F410" s="123">
        <v>24.648587059775171</v>
      </c>
      <c r="G410" s="123">
        <v>24.4494465208784</v>
      </c>
      <c r="H410" s="123">
        <v>24.619758614611214</v>
      </c>
      <c r="I410" s="123">
        <v>22.889691102140173</v>
      </c>
      <c r="J410" s="123">
        <v>21.704513893688425</v>
      </c>
      <c r="K410" s="123">
        <v>20.422979991621883</v>
      </c>
      <c r="L410" s="123">
        <v>20.053120253770924</v>
      </c>
      <c r="M410" s="123">
        <v>17.696619513605345</v>
      </c>
      <c r="N410" s="123">
        <v>16.841498698081057</v>
      </c>
      <c r="O410" s="123">
        <v>15.914520905439371</v>
      </c>
      <c r="P410" s="123">
        <v>15.812896402834859</v>
      </c>
      <c r="Q410" s="123">
        <v>15.554084129907853</v>
      </c>
      <c r="R410" s="123">
        <v>15.485274841904264</v>
      </c>
      <c r="S410" s="123">
        <v>16.03705251742441</v>
      </c>
      <c r="T410" s="123">
        <v>15.614299135031516</v>
      </c>
      <c r="U410" s="123">
        <v>15.148917773127998</v>
      </c>
      <c r="V410" s="123">
        <v>15.714363776295047</v>
      </c>
      <c r="W410" s="123">
        <v>13.814211758660068</v>
      </c>
      <c r="X410" s="123">
        <v>12.458261983845819</v>
      </c>
      <c r="Y410" s="123">
        <v>10.266006876656053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25.238852937073109</v>
      </c>
      <c r="D415" s="102">
        <v>24.97689061632553</v>
      </c>
      <c r="E415" s="102">
        <v>25.55473085285271</v>
      </c>
      <c r="F415" s="102">
        <v>24.719822968795963</v>
      </c>
      <c r="G415" s="102">
        <v>24.532934907009231</v>
      </c>
      <c r="H415" s="102">
        <v>24.774835339610156</v>
      </c>
      <c r="I415" s="102">
        <v>23.210092888695272</v>
      </c>
      <c r="J415" s="102">
        <v>22.063990255434639</v>
      </c>
      <c r="K415" s="102">
        <v>20.903518823793267</v>
      </c>
      <c r="L415" s="102">
        <v>20.634956428680734</v>
      </c>
      <c r="M415" s="102">
        <v>18.225453963683989</v>
      </c>
      <c r="N415" s="102">
        <v>17.204206612528107</v>
      </c>
      <c r="O415" s="102">
        <v>16.227229675022176</v>
      </c>
      <c r="P415" s="102">
        <v>16.195693526446757</v>
      </c>
      <c r="Q415" s="102">
        <v>15.853641900196353</v>
      </c>
      <c r="R415" s="102">
        <v>15.824173500102207</v>
      </c>
      <c r="S415" s="102">
        <v>16.395861397106341</v>
      </c>
      <c r="T415" s="102">
        <v>15.972668545950672</v>
      </c>
      <c r="U415" s="102">
        <v>15.413421008738391</v>
      </c>
      <c r="V415" s="102">
        <v>15.950890474945519</v>
      </c>
      <c r="W415" s="102">
        <v>14.065727846021648</v>
      </c>
      <c r="X415" s="102">
        <v>12.843150747407195</v>
      </c>
      <c r="Y415" s="102">
        <v>10.503338234270275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20.467150215704898</v>
      </c>
      <c r="F416" s="105">
        <v>19.848499317884485</v>
      </c>
      <c r="G416" s="105">
        <v>19.557848290852373</v>
      </c>
      <c r="H416" s="105">
        <v>19.977225477241198</v>
      </c>
      <c r="I416" s="105">
        <v>18.673091497155561</v>
      </c>
      <c r="J416" s="105">
        <v>17.70433186824793</v>
      </c>
      <c r="K416" s="105">
        <v>16.865176163741356</v>
      </c>
      <c r="L416" s="105">
        <v>16.597100868968266</v>
      </c>
      <c r="M416" s="105">
        <v>14.379225160836723</v>
      </c>
      <c r="N416" s="105">
        <v>13.589302279171886</v>
      </c>
      <c r="O416" s="105">
        <v>12.887803927213955</v>
      </c>
      <c r="P416" s="105">
        <v>13.187298492971323</v>
      </c>
      <c r="Q416" s="105">
        <v>12.933930708589338</v>
      </c>
      <c r="R416" s="105">
        <v>12.967974712501265</v>
      </c>
      <c r="S416" s="105">
        <v>13.61730534780472</v>
      </c>
      <c r="T416" s="105">
        <v>13.424817847102839</v>
      </c>
      <c r="U416" s="105">
        <v>13.054987664155657</v>
      </c>
      <c r="V416" s="105">
        <v>13.712849709712938</v>
      </c>
      <c r="W416" s="105">
        <v>12.011953067474623</v>
      </c>
      <c r="X416" s="105">
        <v>11.158817479703963</v>
      </c>
      <c r="Y416" s="105">
        <v>9.0816071117304524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12.487793999731528</v>
      </c>
      <c r="F417" s="99">
        <v>12.16414489533939</v>
      </c>
      <c r="G417" s="99">
        <v>11.661197054839672</v>
      </c>
      <c r="H417" s="99">
        <v>12.30997198801218</v>
      </c>
      <c r="I417" s="99">
        <v>11.355731460756934</v>
      </c>
      <c r="J417" s="99">
        <v>10.596068935328432</v>
      </c>
      <c r="K417" s="99">
        <v>10.203833016610364</v>
      </c>
      <c r="L417" s="99">
        <v>9.8478515416518899</v>
      </c>
      <c r="M417" s="99">
        <v>7.7885420734080384</v>
      </c>
      <c r="N417" s="99">
        <v>7.151955174561957</v>
      </c>
      <c r="O417" s="99">
        <v>6.5720177421066515</v>
      </c>
      <c r="P417" s="99">
        <v>7.0054691809564682</v>
      </c>
      <c r="Q417" s="99">
        <v>6.427756020671743</v>
      </c>
      <c r="R417" s="99">
        <v>6.2286252415554202</v>
      </c>
      <c r="S417" s="99">
        <v>6.6697550219982862</v>
      </c>
      <c r="T417" s="99">
        <v>6.6582301931175785</v>
      </c>
      <c r="U417" s="99">
        <v>6.4136394700643775</v>
      </c>
      <c r="V417" s="99">
        <v>7.0369259815207572</v>
      </c>
      <c r="W417" s="99">
        <v>5.5351682059346352</v>
      </c>
      <c r="X417" s="99">
        <v>5.4285798853870286</v>
      </c>
      <c r="Y417" s="99">
        <v>3.9065654967965222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7.9793562159733726</v>
      </c>
      <c r="F418" s="99">
        <v>7.684354422545093</v>
      </c>
      <c r="G418" s="99">
        <v>7.8966512360127057</v>
      </c>
      <c r="H418" s="99">
        <v>7.6672534892290205</v>
      </c>
      <c r="I418" s="99">
        <v>7.3173600363986235</v>
      </c>
      <c r="J418" s="99">
        <v>7.1082629329194962</v>
      </c>
      <c r="K418" s="99">
        <v>6.6613431471309923</v>
      </c>
      <c r="L418" s="99">
        <v>6.7492493273163738</v>
      </c>
      <c r="M418" s="99">
        <v>6.5906830874286868</v>
      </c>
      <c r="N418" s="99">
        <v>6.4373471046099278</v>
      </c>
      <c r="O418" s="99">
        <v>6.3157861851073029</v>
      </c>
      <c r="P418" s="99">
        <v>6.1818293120148526</v>
      </c>
      <c r="Q418" s="99">
        <v>6.5061746879175963</v>
      </c>
      <c r="R418" s="99">
        <v>6.7393494709458475</v>
      </c>
      <c r="S418" s="99">
        <v>6.9475503258064331</v>
      </c>
      <c r="T418" s="99">
        <v>6.7665876539852619</v>
      </c>
      <c r="U418" s="99">
        <v>6.6413481940912806</v>
      </c>
      <c r="V418" s="99">
        <v>6.6759237281921813</v>
      </c>
      <c r="W418" s="99">
        <v>6.4767848615399881</v>
      </c>
      <c r="X418" s="99">
        <v>5.7302375943169324</v>
      </c>
      <c r="Y418" s="99">
        <v>5.1750416149339324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10.250413641732115</v>
      </c>
      <c r="D419" s="123">
        <v>9.9252079969971412</v>
      </c>
      <c r="E419" s="123">
        <v>10.188319637566121</v>
      </c>
      <c r="F419" s="123">
        <v>9.9732871796054994</v>
      </c>
      <c r="G419" s="123">
        <v>9.8947225015136322</v>
      </c>
      <c r="H419" s="123">
        <v>10.41005574912789</v>
      </c>
      <c r="I419" s="123">
        <v>9.1219149322507178</v>
      </c>
      <c r="J419" s="123">
        <v>9.4584658707566387</v>
      </c>
      <c r="K419" s="123">
        <v>9.5313364053911389</v>
      </c>
      <c r="L419" s="123">
        <v>9.9306889840017352</v>
      </c>
      <c r="M419" s="123">
        <v>8.7726129542000919</v>
      </c>
      <c r="N419" s="123">
        <v>9.1893637953541134</v>
      </c>
      <c r="O419" s="123">
        <v>8.8722618589134132</v>
      </c>
      <c r="P419" s="123">
        <v>7.7255818925518955</v>
      </c>
      <c r="Q419" s="123">
        <v>7.9622004558991311</v>
      </c>
      <c r="R419" s="123">
        <v>7.8310231082079573</v>
      </c>
      <c r="S419" s="123">
        <v>7.6791948883230301</v>
      </c>
      <c r="T419" s="123">
        <v>7.2129351817228624</v>
      </c>
      <c r="U419" s="123">
        <v>6.8108613608088096</v>
      </c>
      <c r="V419" s="123">
        <v>7.0778811644075041</v>
      </c>
      <c r="W419" s="123">
        <v>8.0305606776255711</v>
      </c>
      <c r="X419" s="123">
        <v>6.5726550321764403</v>
      </c>
      <c r="Y419" s="123">
        <v>6.3422996559183549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13.723423001248319</v>
      </c>
      <c r="D420" s="99">
        <v>12.739487378211171</v>
      </c>
      <c r="E420" s="99">
        <v>12.534193471078805</v>
      </c>
      <c r="F420" s="99">
        <v>14.540454835166138</v>
      </c>
      <c r="G420" s="99">
        <v>11.204114825787331</v>
      </c>
      <c r="H420" s="99">
        <v>13.256009877923287</v>
      </c>
      <c r="I420" s="99">
        <v>13.236021448859431</v>
      </c>
      <c r="J420" s="99">
        <v>10.318468315106637</v>
      </c>
      <c r="K420" s="99">
        <v>3.0209901494083846</v>
      </c>
      <c r="L420" s="99">
        <v>10.071631659977774</v>
      </c>
      <c r="M420" s="99">
        <v>12.744392926408539</v>
      </c>
      <c r="N420" s="99">
        <v>12.958613971640043</v>
      </c>
      <c r="O420" s="99">
        <v>9.4158834593087963</v>
      </c>
      <c r="P420" s="99">
        <v>13.852161201999355</v>
      </c>
      <c r="Q420" s="99">
        <v>11.366609301337929</v>
      </c>
      <c r="R420" s="99">
        <v>8.7017281205377586</v>
      </c>
      <c r="S420" s="99">
        <v>8.953539192857777</v>
      </c>
      <c r="T420" s="99">
        <v>10.857435585130215</v>
      </c>
      <c r="U420" s="99">
        <v>9.5248066903059261</v>
      </c>
      <c r="V420" s="99">
        <v>11.507097085422506</v>
      </c>
      <c r="W420" s="99">
        <v>9.8324995830707973</v>
      </c>
      <c r="X420" s="99">
        <v>8.3370113152992964</v>
      </c>
      <c r="Y420" s="99">
        <v>9.3078558704324532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9.9756671255799105</v>
      </c>
      <c r="D421" s="110">
        <v>9.8382231084711123</v>
      </c>
      <c r="E421" s="110">
        <v>10.123730600299803</v>
      </c>
      <c r="F421" s="110">
        <v>9.8175214873630843</v>
      </c>
      <c r="G421" s="110">
        <v>9.8757193195816679</v>
      </c>
      <c r="H421" s="110">
        <v>10.308789590090624</v>
      </c>
      <c r="I421" s="110">
        <v>9.1185239522246651</v>
      </c>
      <c r="J421" s="110">
        <v>9.444407206221042</v>
      </c>
      <c r="K421" s="110">
        <v>9.7829573479668177</v>
      </c>
      <c r="L421" s="110">
        <v>9.9264418274712085</v>
      </c>
      <c r="M421" s="110">
        <v>8.5061460353676726</v>
      </c>
      <c r="N421" s="110">
        <v>8.8938929128910207</v>
      </c>
      <c r="O421" s="110">
        <v>8.8475579729665519</v>
      </c>
      <c r="P421" s="110">
        <v>7.4297823400830154</v>
      </c>
      <c r="Q421" s="110">
        <v>7.9182130390095891</v>
      </c>
      <c r="R421" s="110">
        <v>7.8299574607548763</v>
      </c>
      <c r="S421" s="110">
        <v>7.6463085836898763</v>
      </c>
      <c r="T421" s="110">
        <v>7.059890781936625</v>
      </c>
      <c r="U421" s="110">
        <v>6.692620861033121</v>
      </c>
      <c r="V421" s="110">
        <v>6.9325088541507283</v>
      </c>
      <c r="W421" s="110">
        <v>8.0276789586019888</v>
      </c>
      <c r="X421" s="110">
        <v>6.5691441441187957</v>
      </c>
      <c r="Y421" s="110">
        <v>6.3374493527189317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120.32469392515982</v>
      </c>
      <c r="D423" s="118">
        <f t="shared" si="194"/>
        <v>129.39896105534206</v>
      </c>
      <c r="E423" s="118">
        <f t="shared" si="194"/>
        <v>128.87938042465328</v>
      </c>
      <c r="F423" s="118">
        <f t="shared" si="194"/>
        <v>124.75732413247189</v>
      </c>
      <c r="G423" s="118">
        <f t="shared" si="194"/>
        <v>115.72584983235977</v>
      </c>
      <c r="H423" s="118">
        <f t="shared" si="194"/>
        <v>116.74245337772003</v>
      </c>
      <c r="I423" s="118">
        <f t="shared" si="194"/>
        <v>113.75446056282389</v>
      </c>
      <c r="J423" s="118">
        <f t="shared" si="194"/>
        <v>112.16474985503977</v>
      </c>
      <c r="K423" s="118">
        <f t="shared" si="194"/>
        <v>113.13897006094608</v>
      </c>
      <c r="L423" s="118">
        <f t="shared" si="194"/>
        <v>116.2952327328444</v>
      </c>
      <c r="M423" s="118">
        <f t="shared" si="194"/>
        <v>111.92819436857931</v>
      </c>
      <c r="N423" s="118">
        <f t="shared" si="194"/>
        <v>109.99015772877212</v>
      </c>
      <c r="O423" s="118">
        <f t="shared" si="194"/>
        <v>105.8676979120541</v>
      </c>
      <c r="P423" s="118">
        <f t="shared" si="194"/>
        <v>99.227218170600423</v>
      </c>
      <c r="Q423" s="118">
        <f t="shared" si="194"/>
        <v>97.520008544066613</v>
      </c>
      <c r="R423" s="118">
        <f t="shared" ref="R423:V423" si="195">R424+R426+R428+R437</f>
        <v>95.870226108333156</v>
      </c>
      <c r="S423" s="118">
        <f t="shared" si="195"/>
        <v>93.509211827346192</v>
      </c>
      <c r="T423" s="118">
        <f t="shared" si="195"/>
        <v>89.772704995255282</v>
      </c>
      <c r="U423" s="118">
        <f t="shared" si="195"/>
        <v>86.315269814751716</v>
      </c>
      <c r="V423" s="118">
        <f t="shared" si="195"/>
        <v>81.190699621994867</v>
      </c>
      <c r="W423" s="118">
        <f t="shared" ref="W423:Y423" si="196">W424+W426+W428+W437</f>
        <v>69.007766718033267</v>
      </c>
      <c r="X423" s="118">
        <f t="shared" si="196"/>
        <v>61.031374827222514</v>
      </c>
      <c r="Y423" s="118">
        <f t="shared" si="196"/>
        <v>45.500050987026931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97.591302501525149</v>
      </c>
      <c r="D424" s="123">
        <f t="shared" si="197"/>
        <v>106.91015374747984</v>
      </c>
      <c r="E424" s="123">
        <f t="shared" si="197"/>
        <v>105.44981399646379</v>
      </c>
      <c r="F424" s="123">
        <f t="shared" si="197"/>
        <v>102.01619436729865</v>
      </c>
      <c r="G424" s="123">
        <f t="shared" si="197"/>
        <v>93.014618844297388</v>
      </c>
      <c r="H424" s="123">
        <f t="shared" si="197"/>
        <v>93.416787721122631</v>
      </c>
      <c r="I424" s="123">
        <f t="shared" si="197"/>
        <v>92.220108140022717</v>
      </c>
      <c r="J424" s="123">
        <f t="shared" si="197"/>
        <v>91.041844365089602</v>
      </c>
      <c r="K424" s="123">
        <f t="shared" si="197"/>
        <v>92.549185175611115</v>
      </c>
      <c r="L424" s="123">
        <f t="shared" si="197"/>
        <v>95.405115482767187</v>
      </c>
      <c r="M424" s="123">
        <f t="shared" si="197"/>
        <v>93.332250612060761</v>
      </c>
      <c r="N424" s="123">
        <f t="shared" si="197"/>
        <v>91.433416303091875</v>
      </c>
      <c r="O424" s="123">
        <f t="shared" si="197"/>
        <v>87.507036693015365</v>
      </c>
      <c r="P424" s="123">
        <f t="shared" si="197"/>
        <v>81.524094391511539</v>
      </c>
      <c r="Q424" s="123">
        <f t="shared" si="197"/>
        <v>78.327587171670089</v>
      </c>
      <c r="R424" s="123">
        <f t="shared" si="197"/>
        <v>76.420652987641404</v>
      </c>
      <c r="S424" s="123">
        <f t="shared" si="197"/>
        <v>73.540113696481484</v>
      </c>
      <c r="T424" s="123">
        <f t="shared" si="197"/>
        <v>69.715890391099336</v>
      </c>
      <c r="U424" s="123">
        <f t="shared" si="197"/>
        <v>66.61763925603006</v>
      </c>
      <c r="V424" s="123">
        <f t="shared" si="197"/>
        <v>60.864267919851578</v>
      </c>
      <c r="W424" s="123">
        <f t="shared" si="197"/>
        <v>48.787276021600434</v>
      </c>
      <c r="X424" s="123">
        <f t="shared" si="197"/>
        <v>42.534445314728806</v>
      </c>
      <c r="Y424" s="123">
        <f t="shared" si="197"/>
        <v>29.240516755231752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97.591302501525149</v>
      </c>
      <c r="D425" s="99">
        <v>106.91015374747984</v>
      </c>
      <c r="E425" s="99">
        <v>105.44981399646379</v>
      </c>
      <c r="F425" s="99">
        <v>102.01619436729865</v>
      </c>
      <c r="G425" s="99">
        <v>93.014618844297388</v>
      </c>
      <c r="H425" s="99">
        <v>93.416787721122631</v>
      </c>
      <c r="I425" s="99">
        <v>92.220108140022717</v>
      </c>
      <c r="J425" s="99">
        <v>91.041844365089602</v>
      </c>
      <c r="K425" s="99">
        <v>92.549185175611115</v>
      </c>
      <c r="L425" s="99">
        <v>95.405115482767187</v>
      </c>
      <c r="M425" s="99">
        <v>93.332250612060761</v>
      </c>
      <c r="N425" s="99">
        <v>91.433416303091875</v>
      </c>
      <c r="O425" s="99">
        <v>87.507036693015365</v>
      </c>
      <c r="P425" s="99">
        <v>81.524094391511539</v>
      </c>
      <c r="Q425" s="99">
        <v>78.327587171670089</v>
      </c>
      <c r="R425" s="99">
        <v>76.420652987641404</v>
      </c>
      <c r="S425" s="99">
        <v>73.540113696481484</v>
      </c>
      <c r="T425" s="99">
        <v>69.715890391099336</v>
      </c>
      <c r="U425" s="99">
        <v>66.61763925603006</v>
      </c>
      <c r="V425" s="99">
        <v>60.864267919851578</v>
      </c>
      <c r="W425" s="99">
        <v>48.787276021600434</v>
      </c>
      <c r="X425" s="99">
        <v>42.534445314728806</v>
      </c>
      <c r="Y425" s="99">
        <v>29.240516755231752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0.33089215627924534</v>
      </c>
      <c r="F426" s="123">
        <f t="shared" si="198"/>
        <v>0.28430294153345798</v>
      </c>
      <c r="G426" s="123">
        <f t="shared" si="198"/>
        <v>0.31558625289520947</v>
      </c>
      <c r="H426" s="123">
        <f t="shared" si="198"/>
        <v>0.38785623809026004</v>
      </c>
      <c r="I426" s="123">
        <f t="shared" si="198"/>
        <v>0.38365500298848176</v>
      </c>
      <c r="J426" s="123">
        <f t="shared" si="198"/>
        <v>0.38916325327615209</v>
      </c>
      <c r="K426" s="123">
        <f t="shared" si="198"/>
        <v>0.43869312607715266</v>
      </c>
      <c r="L426" s="123">
        <f t="shared" si="198"/>
        <v>0.55671711973600757</v>
      </c>
      <c r="M426" s="123">
        <f t="shared" si="198"/>
        <v>0.60610883796304083</v>
      </c>
      <c r="N426" s="123">
        <f t="shared" si="198"/>
        <v>0.72847577402908359</v>
      </c>
      <c r="O426" s="123">
        <f t="shared" si="198"/>
        <v>1.0235913128902621</v>
      </c>
      <c r="P426" s="123">
        <f t="shared" si="198"/>
        <v>0.95877121406223509</v>
      </c>
      <c r="Q426" s="123">
        <f t="shared" si="198"/>
        <v>2.0429298699460605</v>
      </c>
      <c r="R426" s="123">
        <f t="shared" si="198"/>
        <v>2.1064875392556037</v>
      </c>
      <c r="S426" s="123">
        <f t="shared" si="198"/>
        <v>2.0803817083099543</v>
      </c>
      <c r="T426" s="123">
        <f t="shared" si="198"/>
        <v>2.5922420112246769</v>
      </c>
      <c r="U426" s="123">
        <f t="shared" si="198"/>
        <v>2.6776689154069047</v>
      </c>
      <c r="V426" s="123">
        <f t="shared" si="198"/>
        <v>2.4033114659468673</v>
      </c>
      <c r="W426" s="123">
        <f t="shared" si="198"/>
        <v>2.5771263965670683</v>
      </c>
      <c r="X426" s="123">
        <f t="shared" si="198"/>
        <v>2.8449273507283239</v>
      </c>
      <c r="Y426" s="123">
        <f t="shared" si="198"/>
        <v>2.4566851689445874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</v>
      </c>
      <c r="E427" s="99">
        <f>RES_hhdet_in_tess!E147</f>
        <v>0.33089215627924534</v>
      </c>
      <c r="F427" s="99">
        <f>RES_hhdet_in_tess!F147</f>
        <v>0.28430294153345798</v>
      </c>
      <c r="G427" s="99">
        <f>RES_hhdet_in_tess!G147</f>
        <v>0.31558625289520947</v>
      </c>
      <c r="H427" s="99">
        <f>RES_hhdet_in_tess!H147</f>
        <v>0.38785623809026004</v>
      </c>
      <c r="I427" s="99">
        <f>RES_hhdet_in_tess!I147</f>
        <v>0.38365500298848176</v>
      </c>
      <c r="J427" s="99">
        <f>RES_hhdet_in_tess!J147</f>
        <v>0.38916325327615209</v>
      </c>
      <c r="K427" s="99">
        <f>RES_hhdet_in_tess!K147</f>
        <v>0.43869312607715266</v>
      </c>
      <c r="L427" s="99">
        <f>RES_hhdet_in_tess!L147</f>
        <v>0.55671711973600757</v>
      </c>
      <c r="M427" s="99">
        <f>RES_hhdet_in_tess!M147</f>
        <v>0.60610883796304083</v>
      </c>
      <c r="N427" s="99">
        <f>RES_hhdet_in_tess!N147</f>
        <v>0.72847577402908359</v>
      </c>
      <c r="O427" s="99">
        <f>RES_hhdet_in_tess!O147</f>
        <v>1.0235913128902621</v>
      </c>
      <c r="P427" s="99">
        <f>RES_hhdet_in_tess!P147</f>
        <v>0.95877121406223509</v>
      </c>
      <c r="Q427" s="99">
        <f>RES_hhdet_in_tess!Q147</f>
        <v>2.0429298699460605</v>
      </c>
      <c r="R427" s="99">
        <f>RES_hhdet_in_tess!R147</f>
        <v>2.1064875392556037</v>
      </c>
      <c r="S427" s="99">
        <f>RES_hhdet_in_tess!S147</f>
        <v>2.0803817083099543</v>
      </c>
      <c r="T427" s="99">
        <f>RES_hhdet_in_tess!T147</f>
        <v>2.5922420112246769</v>
      </c>
      <c r="U427" s="99">
        <f>RES_hhdet_in_tess!U147</f>
        <v>2.6776689154069047</v>
      </c>
      <c r="V427" s="99">
        <f>RES_hhdet_in_tess!V147</f>
        <v>2.4033114659468673</v>
      </c>
      <c r="W427" s="99">
        <f>RES_hhdet_in_tess!W147</f>
        <v>2.5771263965670683</v>
      </c>
      <c r="X427" s="99">
        <f>RES_hhdet_in_tess!X147</f>
        <v>2.8449273507283239</v>
      </c>
      <c r="Y427" s="99">
        <f>RES_hhdet_in_tess!Y147</f>
        <v>2.4566851689445874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15.314812616517573</v>
      </c>
      <c r="D428" s="123">
        <v>15.191952964316958</v>
      </c>
      <c r="E428" s="123">
        <v>15.585083073590829</v>
      </c>
      <c r="F428" s="123">
        <v>15.114398670546828</v>
      </c>
      <c r="G428" s="123">
        <v>15.042497634180174</v>
      </c>
      <c r="H428" s="123">
        <v>15.236463769521658</v>
      </c>
      <c r="I428" s="123">
        <v>14.320456188511715</v>
      </c>
      <c r="J428" s="123">
        <v>13.66313515891987</v>
      </c>
      <c r="K428" s="123">
        <v>12.999198915065479</v>
      </c>
      <c r="L428" s="123">
        <v>12.894201979908781</v>
      </c>
      <c r="M428" s="123">
        <v>11.492248226340935</v>
      </c>
      <c r="N428" s="123">
        <v>11.008503374073685</v>
      </c>
      <c r="O428" s="123">
        <v>10.614437321664308</v>
      </c>
      <c r="P428" s="123">
        <v>10.893555993353221</v>
      </c>
      <c r="Q428" s="123">
        <v>10.946289067953821</v>
      </c>
      <c r="R428" s="123">
        <v>11.117121731045575</v>
      </c>
      <c r="S428" s="123">
        <v>11.711017372654537</v>
      </c>
      <c r="T428" s="123">
        <v>11.594971299052986</v>
      </c>
      <c r="U428" s="123">
        <v>11.368125211701413</v>
      </c>
      <c r="V428" s="123">
        <v>11.946484244607484</v>
      </c>
      <c r="W428" s="123">
        <v>10.681363165108468</v>
      </c>
      <c r="X428" s="123">
        <v>9.9049726924859218</v>
      </c>
      <c r="Y428" s="123">
        <v>8.214327757381648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15.314812616517573</v>
      </c>
      <c r="D433" s="102">
        <v>15.191952964316958</v>
      </c>
      <c r="E433" s="102">
        <v>15.583851125518411</v>
      </c>
      <c r="F433" s="102">
        <v>15.114288794255627</v>
      </c>
      <c r="G433" s="102">
        <v>15.042425211160642</v>
      </c>
      <c r="H433" s="102">
        <v>15.236418008102923</v>
      </c>
      <c r="I433" s="102">
        <v>14.320213951857367</v>
      </c>
      <c r="J433" s="102">
        <v>13.662553848544505</v>
      </c>
      <c r="K433" s="102">
        <v>12.998240141975375</v>
      </c>
      <c r="L433" s="102">
        <v>12.892847490452944</v>
      </c>
      <c r="M433" s="102">
        <v>11.49081838018056</v>
      </c>
      <c r="N433" s="102">
        <v>11.007950716467397</v>
      </c>
      <c r="O433" s="102">
        <v>10.614418553679656</v>
      </c>
      <c r="P433" s="102">
        <v>10.893515436033487</v>
      </c>
      <c r="Q433" s="102">
        <v>10.94650897784515</v>
      </c>
      <c r="R433" s="102">
        <v>11.117366079944969</v>
      </c>
      <c r="S433" s="102">
        <v>11.710945115633718</v>
      </c>
      <c r="T433" s="102">
        <v>11.59420563202176</v>
      </c>
      <c r="U433" s="102">
        <v>11.367695009249109</v>
      </c>
      <c r="V433" s="102">
        <v>11.946509651562838</v>
      </c>
      <c r="W433" s="102">
        <v>10.681525990942205</v>
      </c>
      <c r="X433" s="102">
        <v>9.9018329860262781</v>
      </c>
      <c r="Y433" s="102">
        <v>8.2113599120273459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15.594694592986011</v>
      </c>
      <c r="F434" s="105">
        <v>15.121802462339243</v>
      </c>
      <c r="G434" s="105">
        <v>15.046740910767266</v>
      </c>
      <c r="H434" s="105">
        <v>15.23783372947463</v>
      </c>
      <c r="I434" s="105">
        <v>14.323644107630463</v>
      </c>
      <c r="J434" s="105">
        <v>13.669603866078942</v>
      </c>
      <c r="K434" s="105">
        <v>13.0062974601604</v>
      </c>
      <c r="L434" s="105">
        <v>12.902247443593819</v>
      </c>
      <c r="M434" s="105">
        <v>11.501217694152761</v>
      </c>
      <c r="N434" s="105">
        <v>11.013458741785453</v>
      </c>
      <c r="O434" s="105">
        <v>10.614618977515747</v>
      </c>
      <c r="P434" s="105">
        <v>10.893834175208202</v>
      </c>
      <c r="Q434" s="105">
        <v>10.944365573685616</v>
      </c>
      <c r="R434" s="105">
        <v>11.115306735614997</v>
      </c>
      <c r="S434" s="105">
        <v>11.711504661937227</v>
      </c>
      <c r="T434" s="105">
        <v>11.599649191715086</v>
      </c>
      <c r="U434" s="105">
        <v>11.371530893547796</v>
      </c>
      <c r="V434" s="105">
        <v>11.946269248250559</v>
      </c>
      <c r="W434" s="105">
        <v>10.680196423541052</v>
      </c>
      <c r="X434" s="105">
        <v>9.9155728312529163</v>
      </c>
      <c r="Y434" s="105">
        <v>8.2291387599196462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7.6153383770126437</v>
      </c>
      <c r="F435" s="99">
        <v>7.43744803979415</v>
      </c>
      <c r="G435" s="99">
        <v>7.150089674754561</v>
      </c>
      <c r="H435" s="99">
        <v>7.5705802402456115</v>
      </c>
      <c r="I435" s="99">
        <v>7.0062840712318408</v>
      </c>
      <c r="J435" s="99">
        <v>6.5613409331594408</v>
      </c>
      <c r="K435" s="99">
        <v>6.3449543130294099</v>
      </c>
      <c r="L435" s="99">
        <v>6.1529981162774474</v>
      </c>
      <c r="M435" s="99">
        <v>4.9105346067240738</v>
      </c>
      <c r="N435" s="99">
        <v>4.5761116371755239</v>
      </c>
      <c r="O435" s="99">
        <v>4.2988327924084428</v>
      </c>
      <c r="P435" s="99">
        <v>4.71200486319335</v>
      </c>
      <c r="Q435" s="99">
        <v>4.4381908857680203</v>
      </c>
      <c r="R435" s="99">
        <v>4.3759572646691476</v>
      </c>
      <c r="S435" s="99">
        <v>4.7639543361307961</v>
      </c>
      <c r="T435" s="99">
        <v>4.8330615377298241</v>
      </c>
      <c r="U435" s="99">
        <v>4.7301826994565168</v>
      </c>
      <c r="V435" s="99">
        <v>5.270345520058382</v>
      </c>
      <c r="W435" s="99">
        <v>4.2034115620010652</v>
      </c>
      <c r="X435" s="99">
        <v>4.1853352369359831</v>
      </c>
      <c r="Y435" s="99">
        <v>3.0540971449857155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7.9793562159733726</v>
      </c>
      <c r="F436" s="99">
        <v>7.684354422545093</v>
      </c>
      <c r="G436" s="99">
        <v>7.8966512360127057</v>
      </c>
      <c r="H436" s="99">
        <v>7.6672534892290205</v>
      </c>
      <c r="I436" s="99">
        <v>7.3173600363986235</v>
      </c>
      <c r="J436" s="99">
        <v>7.1082629329194962</v>
      </c>
      <c r="K436" s="99">
        <v>6.6613431471309923</v>
      </c>
      <c r="L436" s="99">
        <v>6.7492493273163738</v>
      </c>
      <c r="M436" s="99">
        <v>6.5906830874286868</v>
      </c>
      <c r="N436" s="99">
        <v>6.4373471046099278</v>
      </c>
      <c r="O436" s="99">
        <v>6.3157861851073029</v>
      </c>
      <c r="P436" s="99">
        <v>6.1818293120148526</v>
      </c>
      <c r="Q436" s="99">
        <v>6.5061746879175963</v>
      </c>
      <c r="R436" s="99">
        <v>6.7393494709458475</v>
      </c>
      <c r="S436" s="99">
        <v>6.9475503258064331</v>
      </c>
      <c r="T436" s="99">
        <v>6.7665876539852619</v>
      </c>
      <c r="U436" s="99">
        <v>6.6413481940912806</v>
      </c>
      <c r="V436" s="99">
        <v>6.6759237281921813</v>
      </c>
      <c r="W436" s="99">
        <v>6.4767848615399881</v>
      </c>
      <c r="X436" s="99">
        <v>5.7302375943169324</v>
      </c>
      <c r="Y436" s="99">
        <v>5.1750416149339324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7.4185788071171039</v>
      </c>
      <c r="D437" s="123">
        <v>7.2968543435452711</v>
      </c>
      <c r="E437" s="123">
        <v>7.5135911983194275</v>
      </c>
      <c r="F437" s="123">
        <v>7.3424281530929569</v>
      </c>
      <c r="G437" s="123">
        <v>7.353147100986984</v>
      </c>
      <c r="H437" s="123">
        <v>7.7013456489854608</v>
      </c>
      <c r="I437" s="123">
        <v>6.8302412313009917</v>
      </c>
      <c r="J437" s="123">
        <v>7.0706070777541452</v>
      </c>
      <c r="K437" s="123">
        <v>7.1518928441923295</v>
      </c>
      <c r="L437" s="123">
        <v>7.4391981504324169</v>
      </c>
      <c r="M437" s="123">
        <v>6.4975866922145862</v>
      </c>
      <c r="N437" s="123">
        <v>6.8197622775774773</v>
      </c>
      <c r="O437" s="123">
        <v>6.7226325844841615</v>
      </c>
      <c r="P437" s="123">
        <v>5.8507965716734338</v>
      </c>
      <c r="Q437" s="123">
        <v>6.2032024344966512</v>
      </c>
      <c r="R437" s="123">
        <v>6.2259638503905661</v>
      </c>
      <c r="S437" s="123">
        <v>6.1776990499002098</v>
      </c>
      <c r="T437" s="123">
        <v>5.8696012938782767</v>
      </c>
      <c r="U437" s="123">
        <v>5.6518364316133383</v>
      </c>
      <c r="V437" s="123">
        <v>5.9766359915889335</v>
      </c>
      <c r="W437" s="123">
        <v>6.9620011347572968</v>
      </c>
      <c r="X437" s="123">
        <v>5.7470294692794637</v>
      </c>
      <c r="Y437" s="123">
        <v>5.5885213054689471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7.8223978186607805</v>
      </c>
      <c r="D438" s="99">
        <v>7.2689255585863091</v>
      </c>
      <c r="E438" s="99">
        <v>7.1590447069498824</v>
      </c>
      <c r="F438" s="99">
        <v>8.3133610763424279</v>
      </c>
      <c r="G438" s="99">
        <v>6.4123285398600878</v>
      </c>
      <c r="H438" s="99">
        <v>7.5943425818948587</v>
      </c>
      <c r="I438" s="99">
        <v>7.590555759435345</v>
      </c>
      <c r="J438" s="99">
        <v>5.9233817576496621</v>
      </c>
      <c r="K438" s="99">
        <v>1.735968456421219</v>
      </c>
      <c r="L438" s="99">
        <v>5.7933537778238682</v>
      </c>
      <c r="M438" s="99">
        <v>7.3363742630330062</v>
      </c>
      <c r="N438" s="99">
        <v>7.4628790278490147</v>
      </c>
      <c r="O438" s="99">
        <v>5.4240010921395463</v>
      </c>
      <c r="P438" s="99">
        <v>7.9851922144845888</v>
      </c>
      <c r="Q438" s="99">
        <v>6.5713529328252944</v>
      </c>
      <c r="R438" s="99">
        <v>5.0688732280820137</v>
      </c>
      <c r="S438" s="99">
        <v>5.2709465134008218</v>
      </c>
      <c r="T438" s="99">
        <v>6.4654665564273124</v>
      </c>
      <c r="U438" s="99">
        <v>5.7308562372278216</v>
      </c>
      <c r="V438" s="99">
        <v>6.9740910835754404</v>
      </c>
      <c r="W438" s="99">
        <v>5.9799236146245986</v>
      </c>
      <c r="X438" s="99">
        <v>5.0737508339607054</v>
      </c>
      <c r="Y438" s="99">
        <v>5.6649631422017066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7.3866330635003612</v>
      </c>
      <c r="D439" s="110">
        <v>7.2977175777581014</v>
      </c>
      <c r="E439" s="110">
        <v>7.5233529409232158</v>
      </c>
      <c r="F439" s="110">
        <v>7.3093139671648855</v>
      </c>
      <c r="G439" s="110">
        <v>7.3668011800209214</v>
      </c>
      <c r="H439" s="110">
        <v>7.7051530854791954</v>
      </c>
      <c r="I439" s="110">
        <v>6.8296145554072067</v>
      </c>
      <c r="J439" s="110">
        <v>7.0893610429644216</v>
      </c>
      <c r="K439" s="110">
        <v>7.3612150439320496</v>
      </c>
      <c r="L439" s="110">
        <v>7.4887939071962917</v>
      </c>
      <c r="M439" s="110">
        <v>6.4413123917460657</v>
      </c>
      <c r="N439" s="110">
        <v>6.7693484645265301</v>
      </c>
      <c r="O439" s="110">
        <v>6.7816465093365759</v>
      </c>
      <c r="P439" s="110">
        <v>5.7477450572726525</v>
      </c>
      <c r="Q439" s="110">
        <v>6.1984456646187409</v>
      </c>
      <c r="R439" s="110">
        <v>6.2273800024250505</v>
      </c>
      <c r="S439" s="110">
        <v>6.2010991153582582</v>
      </c>
      <c r="T439" s="110">
        <v>5.8445789776850807</v>
      </c>
      <c r="U439" s="110">
        <v>5.6483937162400828</v>
      </c>
      <c r="V439" s="110">
        <v>5.9438982895474783</v>
      </c>
      <c r="W439" s="110">
        <v>6.9635717049158323</v>
      </c>
      <c r="X439" s="110">
        <v>5.7483692247148142</v>
      </c>
      <c r="Y439" s="110">
        <v>5.5883962813390875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0.22853630975320116</v>
      </c>
      <c r="D441" s="118">
        <f t="shared" si="199"/>
        <v>8.676415361331806E-2</v>
      </c>
      <c r="E441" s="118">
        <f t="shared" si="199"/>
        <v>7.6293338394701538E-2</v>
      </c>
      <c r="F441" s="118">
        <f t="shared" si="199"/>
        <v>0.10893560372052646</v>
      </c>
      <c r="G441" s="118">
        <f t="shared" si="199"/>
        <v>3.6408965512776954E-2</v>
      </c>
      <c r="H441" s="118">
        <f t="shared" si="199"/>
        <v>0.10346570438338566</v>
      </c>
      <c r="I441" s="118">
        <f t="shared" si="199"/>
        <v>2.4761742905685881E-3</v>
      </c>
      <c r="J441" s="118">
        <f t="shared" si="199"/>
        <v>3.7700695846549691E-2</v>
      </c>
      <c r="K441" s="118">
        <f t="shared" si="199"/>
        <v>2.5536119048417252E-2</v>
      </c>
      <c r="L441" s="118">
        <f t="shared" si="199"/>
        <v>6.6925828702898038E-2</v>
      </c>
      <c r="M441" s="118">
        <f t="shared" si="199"/>
        <v>0.18201536920969649</v>
      </c>
      <c r="N441" s="118">
        <f t="shared" si="199"/>
        <v>0.2139805770972826</v>
      </c>
      <c r="O441" s="118">
        <f t="shared" si="199"/>
        <v>9.2973905812695601E-2</v>
      </c>
      <c r="P441" s="118">
        <f t="shared" si="199"/>
        <v>0.14492756254913702</v>
      </c>
      <c r="Q441" s="118">
        <f t="shared" si="199"/>
        <v>3.2936245114999353E-2</v>
      </c>
      <c r="R441" s="118">
        <f t="shared" ref="R441:V441" si="200">R442+R444+R446+R455</f>
        <v>2.4162878655301411E-3</v>
      </c>
      <c r="S441" s="118">
        <f t="shared" si="200"/>
        <v>5.1166942466655915E-2</v>
      </c>
      <c r="T441" s="118">
        <f t="shared" si="200"/>
        <v>9.9397087175543075E-2</v>
      </c>
      <c r="U441" s="118">
        <f t="shared" si="200"/>
        <v>9.0330110501898944E-2</v>
      </c>
      <c r="V441" s="118">
        <f t="shared" si="200"/>
        <v>8.3066769556764772E-2</v>
      </c>
      <c r="W441" s="118">
        <f t="shared" ref="W441:Y441" si="201">W442+W444+W446+W455</f>
        <v>3.5662631411310275E-3</v>
      </c>
      <c r="X441" s="118">
        <f t="shared" si="201"/>
        <v>3.7610542888762677E-3</v>
      </c>
      <c r="Y441" s="118">
        <f t="shared" si="201"/>
        <v>3.4525065280077887E-3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0.22853630975320116</v>
      </c>
      <c r="D455" s="123">
        <v>8.676415361331806E-2</v>
      </c>
      <c r="E455" s="123">
        <v>7.6293338394701538E-2</v>
      </c>
      <c r="F455" s="123">
        <v>0.10893560372052646</v>
      </c>
      <c r="G455" s="123">
        <v>3.6408965512776954E-2</v>
      </c>
      <c r="H455" s="123">
        <v>0.10346570438338566</v>
      </c>
      <c r="I455" s="123">
        <v>2.4761742905685881E-3</v>
      </c>
      <c r="J455" s="123">
        <v>3.7700695846549691E-2</v>
      </c>
      <c r="K455" s="123">
        <v>2.5536119048417252E-2</v>
      </c>
      <c r="L455" s="123">
        <v>6.6925828702898038E-2</v>
      </c>
      <c r="M455" s="123">
        <v>0.18201536920969649</v>
      </c>
      <c r="N455" s="123">
        <v>0.2139805770972826</v>
      </c>
      <c r="O455" s="123">
        <v>9.2973905812695601E-2</v>
      </c>
      <c r="P455" s="123">
        <v>0.14492756254913702</v>
      </c>
      <c r="Q455" s="123">
        <v>3.2936245114999353E-2</v>
      </c>
      <c r="R455" s="123">
        <v>2.4162878655301411E-3</v>
      </c>
      <c r="S455" s="123">
        <v>5.1166942466655915E-2</v>
      </c>
      <c r="T455" s="123">
        <v>9.9397087175543075E-2</v>
      </c>
      <c r="U455" s="123">
        <v>9.0330110501898944E-2</v>
      </c>
      <c r="V455" s="123">
        <v>8.3066769556764772E-2</v>
      </c>
      <c r="W455" s="123">
        <v>3.5662631411310275E-3</v>
      </c>
      <c r="X455" s="123">
        <v>3.7610542888762677E-3</v>
      </c>
      <c r="Y455" s="123">
        <v>3.4525065280077887E-3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3.1174127689635687</v>
      </c>
      <c r="D456" s="99">
        <v>2.8939019528344496</v>
      </c>
      <c r="E456" s="99">
        <v>2.8472673888902613</v>
      </c>
      <c r="F456" s="99">
        <v>3.3030097203563407</v>
      </c>
      <c r="G456" s="99">
        <v>2.5451267238258506</v>
      </c>
      <c r="H456" s="99">
        <v>3.0112352038690542</v>
      </c>
      <c r="I456" s="99">
        <v>3.0066946323229082</v>
      </c>
      <c r="J456" s="99">
        <v>2.3439432624596237</v>
      </c>
      <c r="K456" s="99">
        <v>0.68624812233960875</v>
      </c>
      <c r="L456" s="99">
        <v>2.2878718478805511</v>
      </c>
      <c r="M456" s="99">
        <v>2.8950162971629636</v>
      </c>
      <c r="N456" s="99">
        <v>2.9436787497977526</v>
      </c>
      <c r="O456" s="99">
        <v>2.1389120866165867</v>
      </c>
      <c r="P456" s="99">
        <v>3.1466569386461738</v>
      </c>
      <c r="Q456" s="99">
        <v>2.5820389688919247</v>
      </c>
      <c r="R456" s="99">
        <v>1.9766845598613576</v>
      </c>
      <c r="S456" s="99">
        <v>2.0338859630495727</v>
      </c>
      <c r="T456" s="99">
        <v>2.4663750675181793</v>
      </c>
      <c r="U456" s="99">
        <v>2.1636550877698943</v>
      </c>
      <c r="V456" s="99">
        <v>2.6139521739245768</v>
      </c>
      <c r="W456" s="99">
        <v>2.2335506052903624</v>
      </c>
      <c r="X456" s="99">
        <v>1.8938354903833885</v>
      </c>
      <c r="Y456" s="99">
        <v>2.1143725395274364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177639</v>
      </c>
      <c r="C5" s="120">
        <v>176390</v>
      </c>
      <c r="D5" s="120">
        <v>174286</v>
      </c>
      <c r="E5" s="120">
        <v>174255</v>
      </c>
      <c r="F5" s="120">
        <v>173692</v>
      </c>
      <c r="G5" s="120">
        <v>172842</v>
      </c>
      <c r="H5" s="120">
        <v>168559</v>
      </c>
      <c r="I5" s="120">
        <v>157685</v>
      </c>
      <c r="J5" s="120">
        <v>143388</v>
      </c>
      <c r="K5" s="120">
        <v>126667</v>
      </c>
      <c r="L5" s="120">
        <v>113222</v>
      </c>
      <c r="M5" s="120">
        <v>101579</v>
      </c>
      <c r="N5" s="120">
        <v>95795</v>
      </c>
      <c r="O5" s="120">
        <v>92493</v>
      </c>
      <c r="P5" s="120">
        <v>92562</v>
      </c>
      <c r="Q5" s="120">
        <v>96522</v>
      </c>
      <c r="R5" s="120">
        <v>104040</v>
      </c>
      <c r="S5" s="120">
        <v>106463</v>
      </c>
      <c r="T5" s="120">
        <v>105056</v>
      </c>
      <c r="U5" s="120">
        <v>107376</v>
      </c>
      <c r="V5" s="120">
        <v>102043</v>
      </c>
      <c r="W5" s="120">
        <v>88930</v>
      </c>
      <c r="X5" s="120">
        <v>72556</v>
      </c>
      <c r="Y5" s="120">
        <v>51440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177639</v>
      </c>
      <c r="C7" s="52">
        <v>176390</v>
      </c>
      <c r="D7" s="52">
        <v>174286</v>
      </c>
      <c r="E7" s="52">
        <v>174255</v>
      </c>
      <c r="F7" s="52">
        <v>173692</v>
      </c>
      <c r="G7" s="52">
        <v>172842</v>
      </c>
      <c r="H7" s="52">
        <v>168559</v>
      </c>
      <c r="I7" s="52">
        <v>157685</v>
      </c>
      <c r="J7" s="52">
        <v>143388</v>
      </c>
      <c r="K7" s="52">
        <v>126667</v>
      </c>
      <c r="L7" s="52">
        <v>113222</v>
      </c>
      <c r="M7" s="52">
        <v>101579</v>
      </c>
      <c r="N7" s="52">
        <v>95795</v>
      </c>
      <c r="O7" s="52">
        <v>92493</v>
      </c>
      <c r="P7" s="52">
        <v>92562</v>
      </c>
      <c r="Q7" s="52">
        <v>96522</v>
      </c>
      <c r="R7" s="52">
        <v>104040</v>
      </c>
      <c r="S7" s="52">
        <v>106463</v>
      </c>
      <c r="T7" s="52">
        <v>105056</v>
      </c>
      <c r="U7" s="52">
        <v>107376</v>
      </c>
      <c r="V7" s="52">
        <v>102043</v>
      </c>
      <c r="W7" s="52">
        <v>88930</v>
      </c>
      <c r="X7" s="52">
        <v>72556</v>
      </c>
      <c r="Y7" s="52">
        <v>51440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2189</v>
      </c>
      <c r="C9" s="52">
        <v>2029</v>
      </c>
      <c r="D9" s="52">
        <v>1964</v>
      </c>
      <c r="E9" s="52">
        <v>1850</v>
      </c>
      <c r="F9" s="52">
        <v>1807</v>
      </c>
      <c r="G9" s="52">
        <v>1795</v>
      </c>
      <c r="H9" s="52">
        <v>1756</v>
      </c>
      <c r="I9" s="52">
        <v>1781</v>
      </c>
      <c r="J9" s="52">
        <v>1775</v>
      </c>
      <c r="K9" s="52">
        <v>1624</v>
      </c>
      <c r="L9" s="52">
        <v>1421</v>
      </c>
      <c r="M9" s="52">
        <v>1280</v>
      </c>
      <c r="N9" s="52">
        <v>1299</v>
      </c>
      <c r="O9" s="52">
        <v>1455</v>
      </c>
      <c r="P9" s="52">
        <v>1968</v>
      </c>
      <c r="Q9" s="52">
        <v>2796</v>
      </c>
      <c r="R9" s="52">
        <v>4161</v>
      </c>
      <c r="S9" s="52">
        <v>5905</v>
      </c>
      <c r="T9" s="52">
        <v>7694</v>
      </c>
      <c r="U9" s="52">
        <v>9389</v>
      </c>
      <c r="V9" s="52">
        <v>10549</v>
      </c>
      <c r="W9" s="52">
        <v>10781</v>
      </c>
      <c r="X9" s="52">
        <v>9723</v>
      </c>
      <c r="Y9" s="52">
        <v>8255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177639</v>
      </c>
      <c r="C13" s="52">
        <v>176390</v>
      </c>
      <c r="D13" s="52">
        <v>174286</v>
      </c>
      <c r="E13" s="52">
        <v>171054</v>
      </c>
      <c r="F13" s="52">
        <v>170077</v>
      </c>
      <c r="G13" s="52">
        <v>168767</v>
      </c>
      <c r="H13" s="52">
        <v>163643</v>
      </c>
      <c r="I13" s="52">
        <v>152205</v>
      </c>
      <c r="J13" s="52">
        <v>137827</v>
      </c>
      <c r="K13" s="52">
        <v>120571</v>
      </c>
      <c r="L13" s="52">
        <v>106292</v>
      </c>
      <c r="M13" s="52">
        <v>93958</v>
      </c>
      <c r="N13" s="52">
        <v>86840</v>
      </c>
      <c r="O13" s="52">
        <v>82613</v>
      </c>
      <c r="P13" s="52">
        <v>82093</v>
      </c>
      <c r="Q13" s="52">
        <v>85648</v>
      </c>
      <c r="R13" s="52">
        <v>92227</v>
      </c>
      <c r="S13" s="52">
        <v>94226</v>
      </c>
      <c r="T13" s="52">
        <v>92711</v>
      </c>
      <c r="U13" s="52">
        <v>94819</v>
      </c>
      <c r="V13" s="52">
        <v>90047</v>
      </c>
      <c r="W13" s="52">
        <v>78301</v>
      </c>
      <c r="X13" s="52">
        <v>63516</v>
      </c>
      <c r="Y13" s="52">
        <v>44809</v>
      </c>
      <c r="DA13" s="63" t="s">
        <v>1132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3201</v>
      </c>
      <c r="F14" s="52">
        <v>3615</v>
      </c>
      <c r="G14" s="52">
        <v>4075</v>
      </c>
      <c r="H14" s="52">
        <v>4916</v>
      </c>
      <c r="I14" s="52">
        <v>5480</v>
      </c>
      <c r="J14" s="52">
        <v>5561</v>
      </c>
      <c r="K14" s="52">
        <v>6096</v>
      </c>
      <c r="L14" s="52">
        <v>6930</v>
      </c>
      <c r="M14" s="52">
        <v>7621</v>
      </c>
      <c r="N14" s="52">
        <v>8955</v>
      </c>
      <c r="O14" s="52">
        <v>9880</v>
      </c>
      <c r="P14" s="52">
        <v>10469</v>
      </c>
      <c r="Q14" s="52">
        <v>10874</v>
      </c>
      <c r="R14" s="52">
        <v>11813</v>
      </c>
      <c r="S14" s="52">
        <v>12237</v>
      </c>
      <c r="T14" s="52">
        <v>12345</v>
      </c>
      <c r="U14" s="52">
        <v>12557</v>
      </c>
      <c r="V14" s="52">
        <v>11996</v>
      </c>
      <c r="W14" s="52">
        <v>10629</v>
      </c>
      <c r="X14" s="52">
        <v>9040</v>
      </c>
      <c r="Y14" s="52">
        <v>6631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13794</v>
      </c>
      <c r="C16" s="52">
        <v>13584</v>
      </c>
      <c r="D16" s="52">
        <v>12192</v>
      </c>
      <c r="E16" s="52">
        <v>10765</v>
      </c>
      <c r="F16" s="52">
        <v>9471</v>
      </c>
      <c r="G16" s="52">
        <v>7568</v>
      </c>
      <c r="H16" s="52">
        <v>6116</v>
      </c>
      <c r="I16" s="52">
        <v>4730</v>
      </c>
      <c r="J16" s="52">
        <v>3925</v>
      </c>
      <c r="K16" s="52">
        <v>3173</v>
      </c>
      <c r="L16" s="52">
        <v>2832</v>
      </c>
      <c r="M16" s="52">
        <v>3112</v>
      </c>
      <c r="N16" s="52">
        <v>3952</v>
      </c>
      <c r="O16" s="52">
        <v>4277</v>
      </c>
      <c r="P16" s="52">
        <v>4470</v>
      </c>
      <c r="Q16" s="52">
        <v>4367</v>
      </c>
      <c r="R16" s="52">
        <v>3839</v>
      </c>
      <c r="S16" s="52">
        <v>3664</v>
      </c>
      <c r="T16" s="52">
        <v>3481</v>
      </c>
      <c r="U16" s="52">
        <v>3385</v>
      </c>
      <c r="V16" s="52">
        <v>2928</v>
      </c>
      <c r="W16" s="52">
        <v>2238</v>
      </c>
      <c r="X16" s="52">
        <v>1731</v>
      </c>
      <c r="Y16" s="52">
        <v>1254</v>
      </c>
      <c r="DA16" s="63" t="s">
        <v>1134</v>
      </c>
    </row>
    <row r="17" spans="1:105" ht="12" customHeight="1" x14ac:dyDescent="0.25">
      <c r="A17" s="109" t="s">
        <v>120</v>
      </c>
      <c r="B17" s="36">
        <v>163845</v>
      </c>
      <c r="C17" s="36">
        <v>162806</v>
      </c>
      <c r="D17" s="36">
        <v>162094</v>
      </c>
      <c r="E17" s="36">
        <v>163490</v>
      </c>
      <c r="F17" s="36">
        <v>164221</v>
      </c>
      <c r="G17" s="36">
        <v>165274</v>
      </c>
      <c r="H17" s="36">
        <v>162443</v>
      </c>
      <c r="I17" s="36">
        <v>152955</v>
      </c>
      <c r="J17" s="36">
        <v>139463</v>
      </c>
      <c r="K17" s="36">
        <v>123494</v>
      </c>
      <c r="L17" s="36">
        <v>110390</v>
      </c>
      <c r="M17" s="36">
        <v>98467</v>
      </c>
      <c r="N17" s="36">
        <v>91843</v>
      </c>
      <c r="O17" s="36">
        <v>88216</v>
      </c>
      <c r="P17" s="36">
        <v>88092</v>
      </c>
      <c r="Q17" s="36">
        <v>92155</v>
      </c>
      <c r="R17" s="36">
        <v>100201</v>
      </c>
      <c r="S17" s="36">
        <v>102799</v>
      </c>
      <c r="T17" s="36">
        <v>101575</v>
      </c>
      <c r="U17" s="36">
        <v>103991</v>
      </c>
      <c r="V17" s="36">
        <v>99115</v>
      </c>
      <c r="W17" s="36">
        <v>86692</v>
      </c>
      <c r="X17" s="36">
        <v>70825</v>
      </c>
      <c r="Y17" s="36">
        <v>50186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13878</v>
      </c>
      <c r="D21" s="52">
        <v>13881</v>
      </c>
      <c r="E21" s="52">
        <v>13902</v>
      </c>
      <c r="F21" s="52">
        <v>13960</v>
      </c>
      <c r="G21" s="52">
        <v>14073</v>
      </c>
      <c r="H21" s="52">
        <v>14265</v>
      </c>
      <c r="I21" s="52">
        <v>14545</v>
      </c>
      <c r="J21" s="52">
        <v>14938</v>
      </c>
      <c r="K21" s="52">
        <v>16721</v>
      </c>
      <c r="L21" s="52">
        <v>14820</v>
      </c>
      <c r="M21" s="52">
        <v>16777</v>
      </c>
      <c r="N21" s="52">
        <v>17661</v>
      </c>
      <c r="O21" s="52">
        <v>15864</v>
      </c>
      <c r="P21" s="52">
        <v>5894</v>
      </c>
      <c r="Q21" s="52">
        <v>7180</v>
      </c>
      <c r="R21" s="52">
        <v>8642</v>
      </c>
      <c r="S21" s="52">
        <v>10284</v>
      </c>
      <c r="T21" s="52">
        <v>9630</v>
      </c>
      <c r="U21" s="52">
        <v>9036</v>
      </c>
      <c r="V21" s="52">
        <v>7975</v>
      </c>
      <c r="W21" s="52">
        <v>13113</v>
      </c>
      <c r="X21" s="52">
        <v>16374</v>
      </c>
      <c r="Y21" s="52">
        <v>21116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342</v>
      </c>
      <c r="D23" s="52">
        <v>342</v>
      </c>
      <c r="E23" s="52">
        <v>345</v>
      </c>
      <c r="F23" s="52">
        <v>352</v>
      </c>
      <c r="G23" s="52">
        <v>371</v>
      </c>
      <c r="H23" s="52">
        <v>394</v>
      </c>
      <c r="I23" s="52">
        <v>234</v>
      </c>
      <c r="J23" s="52">
        <v>164</v>
      </c>
      <c r="K23" s="52">
        <v>247</v>
      </c>
      <c r="L23" s="52">
        <v>286</v>
      </c>
      <c r="M23" s="52">
        <v>285</v>
      </c>
      <c r="N23" s="52">
        <v>300</v>
      </c>
      <c r="O23" s="52">
        <v>392</v>
      </c>
      <c r="P23" s="52">
        <v>205</v>
      </c>
      <c r="Q23" s="52">
        <v>166</v>
      </c>
      <c r="R23" s="52">
        <v>143</v>
      </c>
      <c r="S23" s="52">
        <v>216</v>
      </c>
      <c r="T23" s="52">
        <v>328</v>
      </c>
      <c r="U23" s="52">
        <v>519</v>
      </c>
      <c r="V23" s="52">
        <v>754</v>
      </c>
      <c r="W23" s="52">
        <v>1025</v>
      </c>
      <c r="X23" s="52">
        <v>1279</v>
      </c>
      <c r="Y23" s="52">
        <v>1503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27756</v>
      </c>
      <c r="D27" s="52">
        <v>27807</v>
      </c>
      <c r="E27" s="52">
        <v>28169</v>
      </c>
      <c r="F27" s="52">
        <v>29139</v>
      </c>
      <c r="G27" s="52">
        <v>31021</v>
      </c>
      <c r="H27" s="52">
        <v>34141</v>
      </c>
      <c r="I27" s="52">
        <v>22185</v>
      </c>
      <c r="J27" s="52">
        <v>21922</v>
      </c>
      <c r="K27" s="52">
        <v>26599</v>
      </c>
      <c r="L27" s="52">
        <v>25400</v>
      </c>
      <c r="M27" s="52">
        <v>25988</v>
      </c>
      <c r="N27" s="52">
        <v>26004</v>
      </c>
      <c r="O27" s="52">
        <v>22257</v>
      </c>
      <c r="P27" s="52">
        <v>10070</v>
      </c>
      <c r="Q27" s="52">
        <v>9335</v>
      </c>
      <c r="R27" s="52">
        <v>10477</v>
      </c>
      <c r="S27" s="52">
        <v>13031</v>
      </c>
      <c r="T27" s="52">
        <v>14456</v>
      </c>
      <c r="U27" s="52">
        <v>16033</v>
      </c>
      <c r="V27" s="52">
        <v>16570</v>
      </c>
      <c r="W27" s="52">
        <v>16913</v>
      </c>
      <c r="X27" s="52">
        <v>17208</v>
      </c>
      <c r="Y27" s="52">
        <v>20479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6</v>
      </c>
      <c r="G28" s="52">
        <v>44</v>
      </c>
      <c r="H28" s="52">
        <v>126</v>
      </c>
      <c r="I28" s="52">
        <v>252</v>
      </c>
      <c r="J28" s="52">
        <v>593</v>
      </c>
      <c r="K28" s="52">
        <v>727</v>
      </c>
      <c r="L28" s="52">
        <v>1035</v>
      </c>
      <c r="M28" s="52">
        <v>1484</v>
      </c>
      <c r="N28" s="52">
        <v>774</v>
      </c>
      <c r="O28" s="52">
        <v>936</v>
      </c>
      <c r="P28" s="52">
        <v>797</v>
      </c>
      <c r="Q28" s="52">
        <v>1061</v>
      </c>
      <c r="R28" s="52">
        <v>1348</v>
      </c>
      <c r="S28" s="52">
        <v>1804</v>
      </c>
      <c r="T28" s="52">
        <v>2002</v>
      </c>
      <c r="U28" s="52">
        <v>2074</v>
      </c>
      <c r="V28" s="52">
        <v>1950</v>
      </c>
      <c r="W28" s="52">
        <v>2084</v>
      </c>
      <c r="X28" s="52">
        <v>2298</v>
      </c>
      <c r="Y28" s="52">
        <v>2763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2155</v>
      </c>
      <c r="D30" s="52">
        <v>2160</v>
      </c>
      <c r="E30" s="52">
        <v>2183</v>
      </c>
      <c r="F30" s="52">
        <v>2239</v>
      </c>
      <c r="G30" s="52">
        <v>2337</v>
      </c>
      <c r="H30" s="52">
        <v>2482</v>
      </c>
      <c r="I30" s="52">
        <v>1394</v>
      </c>
      <c r="J30" s="52">
        <v>937</v>
      </c>
      <c r="K30" s="52">
        <v>1143</v>
      </c>
      <c r="L30" s="52">
        <v>718</v>
      </c>
      <c r="M30" s="52">
        <v>712</v>
      </c>
      <c r="N30" s="52">
        <v>683</v>
      </c>
      <c r="O30" s="52">
        <v>538</v>
      </c>
      <c r="P30" s="52">
        <v>309</v>
      </c>
      <c r="Q30" s="52">
        <v>285</v>
      </c>
      <c r="R30" s="52">
        <v>547</v>
      </c>
      <c r="S30" s="52">
        <v>597</v>
      </c>
      <c r="T30" s="52">
        <v>783</v>
      </c>
      <c r="U30" s="52">
        <v>943</v>
      </c>
      <c r="V30" s="52">
        <v>879</v>
      </c>
      <c r="W30" s="52">
        <v>697</v>
      </c>
      <c r="X30" s="52">
        <v>511</v>
      </c>
      <c r="Y30" s="52">
        <v>478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25601</v>
      </c>
      <c r="D31" s="36">
        <v>25649</v>
      </c>
      <c r="E31" s="36">
        <v>25984</v>
      </c>
      <c r="F31" s="36">
        <v>26909</v>
      </c>
      <c r="G31" s="36">
        <v>28729</v>
      </c>
      <c r="H31" s="36">
        <v>31778</v>
      </c>
      <c r="I31" s="36">
        <v>21044</v>
      </c>
      <c r="J31" s="36">
        <v>21584</v>
      </c>
      <c r="K31" s="36">
        <v>26185</v>
      </c>
      <c r="L31" s="36">
        <v>25713</v>
      </c>
      <c r="M31" s="36">
        <v>26757</v>
      </c>
      <c r="N31" s="36">
        <v>26090</v>
      </c>
      <c r="O31" s="36">
        <v>22658</v>
      </c>
      <c r="P31" s="36">
        <v>10568</v>
      </c>
      <c r="Q31" s="36">
        <v>10112</v>
      </c>
      <c r="R31" s="36">
        <v>11353</v>
      </c>
      <c r="S31" s="36">
        <v>14171</v>
      </c>
      <c r="T31" s="36">
        <v>15662</v>
      </c>
      <c r="U31" s="36">
        <v>17150</v>
      </c>
      <c r="V31" s="36">
        <v>17668</v>
      </c>
      <c r="W31" s="36">
        <v>18339</v>
      </c>
      <c r="X31" s="36">
        <v>18995</v>
      </c>
      <c r="Y31" s="36">
        <v>22781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12629</v>
      </c>
      <c r="D35" s="52">
        <v>11777</v>
      </c>
      <c r="E35" s="52">
        <v>13871</v>
      </c>
      <c r="F35" s="52">
        <v>13397</v>
      </c>
      <c r="G35" s="52">
        <v>13223</v>
      </c>
      <c r="H35" s="52">
        <v>9982</v>
      </c>
      <c r="I35" s="52">
        <v>3671</v>
      </c>
      <c r="J35" s="52">
        <v>641</v>
      </c>
      <c r="K35" s="52">
        <v>0</v>
      </c>
      <c r="L35" s="52">
        <v>1375</v>
      </c>
      <c r="M35" s="52">
        <v>5134</v>
      </c>
      <c r="N35" s="52">
        <v>11877</v>
      </c>
      <c r="O35" s="52">
        <v>12562</v>
      </c>
      <c r="P35" s="52">
        <v>5963</v>
      </c>
      <c r="Q35" s="52">
        <v>11140</v>
      </c>
      <c r="R35" s="52">
        <v>16160</v>
      </c>
      <c r="S35" s="52">
        <v>12707</v>
      </c>
      <c r="T35" s="52">
        <v>8223</v>
      </c>
      <c r="U35" s="52">
        <v>11356</v>
      </c>
      <c r="V35" s="52">
        <v>2642</v>
      </c>
      <c r="W35" s="52">
        <v>0</v>
      </c>
      <c r="X35" s="52">
        <v>0</v>
      </c>
      <c r="Y35" s="52">
        <v>0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182</v>
      </c>
      <c r="D37" s="52">
        <v>277</v>
      </c>
      <c r="E37" s="52">
        <v>231</v>
      </c>
      <c r="F37" s="52">
        <v>309</v>
      </c>
      <c r="G37" s="52">
        <v>359</v>
      </c>
      <c r="H37" s="52">
        <v>355</v>
      </c>
      <c r="I37" s="52">
        <v>259</v>
      </c>
      <c r="J37" s="52">
        <v>158</v>
      </c>
      <c r="K37" s="52">
        <v>96</v>
      </c>
      <c r="L37" s="52">
        <v>83</v>
      </c>
      <c r="M37" s="52">
        <v>144</v>
      </c>
      <c r="N37" s="52">
        <v>319</v>
      </c>
      <c r="O37" s="52">
        <v>548</v>
      </c>
      <c r="P37" s="52">
        <v>718</v>
      </c>
      <c r="Q37" s="52">
        <v>994</v>
      </c>
      <c r="R37" s="52">
        <v>1508</v>
      </c>
      <c r="S37" s="52">
        <v>1960</v>
      </c>
      <c r="T37" s="52">
        <v>2117</v>
      </c>
      <c r="U37" s="52">
        <v>2214</v>
      </c>
      <c r="V37" s="52">
        <v>1914</v>
      </c>
      <c r="W37" s="52">
        <v>1257</v>
      </c>
      <c r="X37" s="52">
        <v>221</v>
      </c>
      <c r="Y37" s="52">
        <v>35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26507</v>
      </c>
      <c r="D41" s="52">
        <v>25703</v>
      </c>
      <c r="E41" s="52">
        <v>24937</v>
      </c>
      <c r="F41" s="52">
        <v>28162</v>
      </c>
      <c r="G41" s="52">
        <v>29711</v>
      </c>
      <c r="H41" s="52">
        <v>29017</v>
      </c>
      <c r="I41" s="52">
        <v>10747</v>
      </c>
      <c r="J41" s="52">
        <v>7544</v>
      </c>
      <c r="K41" s="52">
        <v>9343</v>
      </c>
      <c r="L41" s="52">
        <v>11121</v>
      </c>
      <c r="M41" s="52">
        <v>13654</v>
      </c>
      <c r="N41" s="52">
        <v>18886</v>
      </c>
      <c r="O41" s="52">
        <v>18030</v>
      </c>
      <c r="P41" s="52">
        <v>9550</v>
      </c>
      <c r="Q41" s="52">
        <v>12890</v>
      </c>
      <c r="R41" s="52">
        <v>17056</v>
      </c>
      <c r="S41" s="52">
        <v>15030</v>
      </c>
      <c r="T41" s="52">
        <v>12941</v>
      </c>
      <c r="U41" s="52">
        <v>18141</v>
      </c>
      <c r="V41" s="52">
        <v>11798</v>
      </c>
      <c r="W41" s="52">
        <v>5167</v>
      </c>
      <c r="X41" s="52">
        <v>2423</v>
      </c>
      <c r="Y41" s="52">
        <v>1772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3201</v>
      </c>
      <c r="F42" s="52">
        <v>420</v>
      </c>
      <c r="G42" s="52">
        <v>504</v>
      </c>
      <c r="H42" s="52">
        <v>967</v>
      </c>
      <c r="I42" s="52">
        <v>816</v>
      </c>
      <c r="J42" s="52">
        <v>674</v>
      </c>
      <c r="K42" s="52">
        <v>1262</v>
      </c>
      <c r="L42" s="52">
        <v>1869</v>
      </c>
      <c r="M42" s="52">
        <v>2175</v>
      </c>
      <c r="N42" s="52">
        <v>2108</v>
      </c>
      <c r="O42" s="52">
        <v>1861</v>
      </c>
      <c r="P42" s="52">
        <v>1386</v>
      </c>
      <c r="Q42" s="52">
        <v>1466</v>
      </c>
      <c r="R42" s="52">
        <v>2287</v>
      </c>
      <c r="S42" s="52">
        <v>2228</v>
      </c>
      <c r="T42" s="52">
        <v>2110</v>
      </c>
      <c r="U42" s="52">
        <v>2286</v>
      </c>
      <c r="V42" s="52">
        <v>1389</v>
      </c>
      <c r="W42" s="52">
        <v>717</v>
      </c>
      <c r="X42" s="52">
        <v>709</v>
      </c>
      <c r="Y42" s="52">
        <v>354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1945</v>
      </c>
      <c r="D44" s="52">
        <v>768</v>
      </c>
      <c r="E44" s="52">
        <v>756</v>
      </c>
      <c r="F44" s="52">
        <v>945</v>
      </c>
      <c r="G44" s="52">
        <v>434</v>
      </c>
      <c r="H44" s="52">
        <v>1030</v>
      </c>
      <c r="I44" s="52">
        <v>8</v>
      </c>
      <c r="J44" s="52">
        <v>132</v>
      </c>
      <c r="K44" s="52">
        <v>391</v>
      </c>
      <c r="L44" s="52">
        <v>377</v>
      </c>
      <c r="M44" s="52">
        <v>992</v>
      </c>
      <c r="N44" s="52">
        <v>1523</v>
      </c>
      <c r="O44" s="52">
        <v>863</v>
      </c>
      <c r="P44" s="52">
        <v>502</v>
      </c>
      <c r="Q44" s="52">
        <v>182</v>
      </c>
      <c r="R44" s="52">
        <v>19</v>
      </c>
      <c r="S44" s="52">
        <v>422</v>
      </c>
      <c r="T44" s="52">
        <v>600</v>
      </c>
      <c r="U44" s="52">
        <v>847</v>
      </c>
      <c r="V44" s="52">
        <v>422</v>
      </c>
      <c r="W44" s="52">
        <v>7</v>
      </c>
      <c r="X44" s="52">
        <v>4</v>
      </c>
      <c r="Y44" s="52">
        <v>1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24562</v>
      </c>
      <c r="D45" s="36">
        <v>24937</v>
      </c>
      <c r="E45" s="36">
        <v>27380</v>
      </c>
      <c r="F45" s="36">
        <v>27640</v>
      </c>
      <c r="G45" s="36">
        <v>29782</v>
      </c>
      <c r="H45" s="36">
        <v>28947</v>
      </c>
      <c r="I45" s="36">
        <v>11556</v>
      </c>
      <c r="J45" s="36">
        <v>8092</v>
      </c>
      <c r="K45" s="36">
        <v>10216</v>
      </c>
      <c r="L45" s="36">
        <v>12609</v>
      </c>
      <c r="M45" s="36">
        <v>14834</v>
      </c>
      <c r="N45" s="36">
        <v>19466</v>
      </c>
      <c r="O45" s="36">
        <v>19031</v>
      </c>
      <c r="P45" s="36">
        <v>10444</v>
      </c>
      <c r="Q45" s="36">
        <v>14175</v>
      </c>
      <c r="R45" s="36">
        <v>19399</v>
      </c>
      <c r="S45" s="36">
        <v>16769</v>
      </c>
      <c r="T45" s="36">
        <v>14438</v>
      </c>
      <c r="U45" s="36">
        <v>19566</v>
      </c>
      <c r="V45" s="36">
        <v>12792</v>
      </c>
      <c r="W45" s="36">
        <v>5916</v>
      </c>
      <c r="X45" s="36">
        <v>3128</v>
      </c>
      <c r="Y45" s="36">
        <v>2142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4289</v>
      </c>
      <c r="D49" s="52">
        <v>4136</v>
      </c>
      <c r="E49" s="52">
        <v>5126</v>
      </c>
      <c r="F49" s="52">
        <v>5079</v>
      </c>
      <c r="G49" s="52">
        <v>4986</v>
      </c>
      <c r="H49" s="52">
        <v>3344</v>
      </c>
      <c r="I49" s="52">
        <v>1260</v>
      </c>
      <c r="J49" s="52">
        <v>260</v>
      </c>
      <c r="K49" s="52">
        <v>0</v>
      </c>
      <c r="L49" s="52">
        <v>471</v>
      </c>
      <c r="M49" s="52">
        <v>1829</v>
      </c>
      <c r="N49" s="52">
        <v>4302</v>
      </c>
      <c r="O49" s="52">
        <v>4702</v>
      </c>
      <c r="P49" s="52">
        <v>3875</v>
      </c>
      <c r="Q49" s="52">
        <v>5898</v>
      </c>
      <c r="R49" s="52">
        <v>7318</v>
      </c>
      <c r="S49" s="52">
        <v>4551</v>
      </c>
      <c r="T49" s="52">
        <v>3098</v>
      </c>
      <c r="U49" s="52">
        <v>4590</v>
      </c>
      <c r="V49" s="52">
        <v>906</v>
      </c>
      <c r="W49" s="52">
        <v>0</v>
      </c>
      <c r="X49" s="52">
        <v>0</v>
      </c>
      <c r="Y49" s="52">
        <v>0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46</v>
      </c>
      <c r="F51" s="52">
        <v>82</v>
      </c>
      <c r="G51" s="52">
        <v>91</v>
      </c>
      <c r="H51" s="52">
        <v>67</v>
      </c>
      <c r="I51" s="52">
        <v>27</v>
      </c>
      <c r="J51" s="52">
        <v>6</v>
      </c>
      <c r="K51" s="52">
        <v>0</v>
      </c>
      <c r="L51" s="52">
        <v>14</v>
      </c>
      <c r="M51" s="52">
        <v>60</v>
      </c>
      <c r="N51" s="52">
        <v>161</v>
      </c>
      <c r="O51" s="52">
        <v>202</v>
      </c>
      <c r="P51" s="52">
        <v>193</v>
      </c>
      <c r="Q51" s="52">
        <v>351</v>
      </c>
      <c r="R51" s="52">
        <v>542</v>
      </c>
      <c r="S51" s="52">
        <v>425</v>
      </c>
      <c r="T51" s="52">
        <v>362</v>
      </c>
      <c r="U51" s="52">
        <v>664</v>
      </c>
      <c r="V51" s="52">
        <v>158</v>
      </c>
      <c r="W51" s="52">
        <v>0</v>
      </c>
      <c r="X51" s="52">
        <v>0</v>
      </c>
      <c r="Y51" s="52">
        <v>0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4289</v>
      </c>
      <c r="D55" s="52">
        <v>4136</v>
      </c>
      <c r="E55" s="52">
        <v>4543</v>
      </c>
      <c r="F55" s="52">
        <v>5004</v>
      </c>
      <c r="G55" s="52">
        <v>4903</v>
      </c>
      <c r="H55" s="52">
        <v>3236</v>
      </c>
      <c r="I55" s="52">
        <v>1171</v>
      </c>
      <c r="J55" s="52">
        <v>239</v>
      </c>
      <c r="K55" s="52">
        <v>0</v>
      </c>
      <c r="L55" s="52">
        <v>403</v>
      </c>
      <c r="M55" s="52">
        <v>1578</v>
      </c>
      <c r="N55" s="52">
        <v>3870</v>
      </c>
      <c r="O55" s="52">
        <v>4262</v>
      </c>
      <c r="P55" s="52">
        <v>3382</v>
      </c>
      <c r="Q55" s="52">
        <v>5293</v>
      </c>
      <c r="R55" s="52">
        <v>6449</v>
      </c>
      <c r="S55" s="52">
        <v>3963</v>
      </c>
      <c r="T55" s="52">
        <v>2662</v>
      </c>
      <c r="U55" s="52">
        <v>4075</v>
      </c>
      <c r="V55" s="52">
        <v>810</v>
      </c>
      <c r="W55" s="52">
        <v>0</v>
      </c>
      <c r="X55" s="52">
        <v>0</v>
      </c>
      <c r="Y55" s="52">
        <v>0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583</v>
      </c>
      <c r="F56" s="52">
        <v>75</v>
      </c>
      <c r="G56" s="52">
        <v>83</v>
      </c>
      <c r="H56" s="52">
        <v>108</v>
      </c>
      <c r="I56" s="52">
        <v>89</v>
      </c>
      <c r="J56" s="52">
        <v>21</v>
      </c>
      <c r="K56" s="52">
        <v>0</v>
      </c>
      <c r="L56" s="52">
        <v>68</v>
      </c>
      <c r="M56" s="52">
        <v>251</v>
      </c>
      <c r="N56" s="52">
        <v>432</v>
      </c>
      <c r="O56" s="52">
        <v>440</v>
      </c>
      <c r="P56" s="52">
        <v>493</v>
      </c>
      <c r="Q56" s="52">
        <v>605</v>
      </c>
      <c r="R56" s="52">
        <v>869</v>
      </c>
      <c r="S56" s="52">
        <v>588</v>
      </c>
      <c r="T56" s="52">
        <v>436</v>
      </c>
      <c r="U56" s="52">
        <v>515</v>
      </c>
      <c r="V56" s="52">
        <v>96</v>
      </c>
      <c r="W56" s="52">
        <v>0</v>
      </c>
      <c r="X56" s="52">
        <v>0</v>
      </c>
      <c r="Y56" s="52">
        <v>0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315</v>
      </c>
      <c r="D58" s="52">
        <v>124</v>
      </c>
      <c r="E58" s="52">
        <v>138</v>
      </c>
      <c r="F58" s="52">
        <v>168</v>
      </c>
      <c r="G58" s="52">
        <v>71</v>
      </c>
      <c r="H58" s="52">
        <v>115</v>
      </c>
      <c r="I58" s="52">
        <v>1</v>
      </c>
      <c r="J58" s="52">
        <v>4</v>
      </c>
      <c r="K58" s="52">
        <v>0</v>
      </c>
      <c r="L58" s="52">
        <v>14</v>
      </c>
      <c r="M58" s="52">
        <v>115</v>
      </c>
      <c r="N58" s="52">
        <v>312</v>
      </c>
      <c r="O58" s="52">
        <v>205</v>
      </c>
      <c r="P58" s="52">
        <v>179</v>
      </c>
      <c r="Q58" s="52">
        <v>75</v>
      </c>
      <c r="R58" s="52">
        <v>9</v>
      </c>
      <c r="S58" s="52">
        <v>114</v>
      </c>
      <c r="T58" s="52">
        <v>125</v>
      </c>
      <c r="U58" s="52">
        <v>192</v>
      </c>
      <c r="V58" s="52">
        <v>29</v>
      </c>
      <c r="W58" s="52">
        <v>0</v>
      </c>
      <c r="X58" s="52">
        <v>0</v>
      </c>
      <c r="Y58" s="52">
        <v>0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3974</v>
      </c>
      <c r="D59" s="36">
        <v>4012</v>
      </c>
      <c r="E59" s="36">
        <v>4988</v>
      </c>
      <c r="F59" s="36">
        <v>4911</v>
      </c>
      <c r="G59" s="36">
        <v>4915</v>
      </c>
      <c r="H59" s="36">
        <v>3229</v>
      </c>
      <c r="I59" s="36">
        <v>1259</v>
      </c>
      <c r="J59" s="36">
        <v>256</v>
      </c>
      <c r="K59" s="36">
        <v>0</v>
      </c>
      <c r="L59" s="36">
        <v>457</v>
      </c>
      <c r="M59" s="36">
        <v>1714</v>
      </c>
      <c r="N59" s="36">
        <v>3990</v>
      </c>
      <c r="O59" s="36">
        <v>4497</v>
      </c>
      <c r="P59" s="36">
        <v>3696</v>
      </c>
      <c r="Q59" s="36">
        <v>5823</v>
      </c>
      <c r="R59" s="36">
        <v>7309</v>
      </c>
      <c r="S59" s="36">
        <v>4437</v>
      </c>
      <c r="T59" s="36">
        <v>2973</v>
      </c>
      <c r="U59" s="36">
        <v>4398</v>
      </c>
      <c r="V59" s="36">
        <v>877</v>
      </c>
      <c r="W59" s="36">
        <v>0</v>
      </c>
      <c r="X59" s="36">
        <v>0</v>
      </c>
      <c r="Y59" s="36">
        <v>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8340</v>
      </c>
      <c r="D63" s="52">
        <v>7641</v>
      </c>
      <c r="E63" s="52">
        <v>8745</v>
      </c>
      <c r="F63" s="52">
        <v>8318</v>
      </c>
      <c r="G63" s="52">
        <v>8237</v>
      </c>
      <c r="H63" s="52">
        <v>6638</v>
      </c>
      <c r="I63" s="52">
        <v>2411</v>
      </c>
      <c r="J63" s="52">
        <v>381</v>
      </c>
      <c r="K63" s="52">
        <v>0</v>
      </c>
      <c r="L63" s="52">
        <v>904</v>
      </c>
      <c r="M63" s="52">
        <v>3305</v>
      </c>
      <c r="N63" s="52">
        <v>7575</v>
      </c>
      <c r="O63" s="52">
        <v>7860</v>
      </c>
      <c r="P63" s="52">
        <v>2088</v>
      </c>
      <c r="Q63" s="52">
        <v>5242</v>
      </c>
      <c r="R63" s="52">
        <v>8842</v>
      </c>
      <c r="S63" s="52">
        <v>8156</v>
      </c>
      <c r="T63" s="52">
        <v>5125</v>
      </c>
      <c r="U63" s="52">
        <v>6766</v>
      </c>
      <c r="V63" s="52">
        <v>1736</v>
      </c>
      <c r="W63" s="52">
        <v>0</v>
      </c>
      <c r="X63" s="52">
        <v>0</v>
      </c>
      <c r="Y63" s="52">
        <v>0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182</v>
      </c>
      <c r="D65" s="52">
        <v>277</v>
      </c>
      <c r="E65" s="52">
        <v>185</v>
      </c>
      <c r="F65" s="52">
        <v>227</v>
      </c>
      <c r="G65" s="52">
        <v>268</v>
      </c>
      <c r="H65" s="52">
        <v>288</v>
      </c>
      <c r="I65" s="52">
        <v>232</v>
      </c>
      <c r="J65" s="52">
        <v>152</v>
      </c>
      <c r="K65" s="52">
        <v>96</v>
      </c>
      <c r="L65" s="52">
        <v>69</v>
      </c>
      <c r="M65" s="52">
        <v>84</v>
      </c>
      <c r="N65" s="52">
        <v>158</v>
      </c>
      <c r="O65" s="52">
        <v>346</v>
      </c>
      <c r="P65" s="52">
        <v>525</v>
      </c>
      <c r="Q65" s="52">
        <v>643</v>
      </c>
      <c r="R65" s="52">
        <v>966</v>
      </c>
      <c r="S65" s="52">
        <v>1535</v>
      </c>
      <c r="T65" s="52">
        <v>1755</v>
      </c>
      <c r="U65" s="52">
        <v>1550</v>
      </c>
      <c r="V65" s="52">
        <v>1756</v>
      </c>
      <c r="W65" s="52">
        <v>1257</v>
      </c>
      <c r="X65" s="52">
        <v>221</v>
      </c>
      <c r="Y65" s="52">
        <v>35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22218</v>
      </c>
      <c r="D69" s="52">
        <f t="shared" si="6"/>
        <v>21567</v>
      </c>
      <c r="E69" s="52">
        <f t="shared" si="6"/>
        <v>20394</v>
      </c>
      <c r="F69" s="52">
        <f t="shared" si="6"/>
        <v>23158</v>
      </c>
      <c r="G69" s="52">
        <f t="shared" si="6"/>
        <v>24808</v>
      </c>
      <c r="H69" s="52">
        <f t="shared" si="6"/>
        <v>25781</v>
      </c>
      <c r="I69" s="52">
        <f t="shared" si="6"/>
        <v>9576</v>
      </c>
      <c r="J69" s="52">
        <f t="shared" si="6"/>
        <v>7305</v>
      </c>
      <c r="K69" s="52">
        <f t="shared" si="6"/>
        <v>9343</v>
      </c>
      <c r="L69" s="52">
        <f t="shared" si="6"/>
        <v>10718</v>
      </c>
      <c r="M69" s="52">
        <f t="shared" si="6"/>
        <v>12076</v>
      </c>
      <c r="N69" s="52">
        <f t="shared" si="6"/>
        <v>15016</v>
      </c>
      <c r="O69" s="52">
        <f t="shared" si="6"/>
        <v>13768</v>
      </c>
      <c r="P69" s="52">
        <f t="shared" si="6"/>
        <v>6168</v>
      </c>
      <c r="Q69" s="52">
        <f t="shared" si="6"/>
        <v>7597</v>
      </c>
      <c r="R69" s="52">
        <f t="shared" ref="R69:V69" si="7">R41-R55</f>
        <v>10607</v>
      </c>
      <c r="S69" s="52">
        <f t="shared" si="7"/>
        <v>11067</v>
      </c>
      <c r="T69" s="52">
        <f t="shared" si="7"/>
        <v>10279</v>
      </c>
      <c r="U69" s="52">
        <f t="shared" si="7"/>
        <v>14066</v>
      </c>
      <c r="V69" s="52">
        <f t="shared" si="7"/>
        <v>10988</v>
      </c>
      <c r="W69" s="52">
        <f t="shared" ref="W69:Y69" si="8">W41-W55</f>
        <v>5167</v>
      </c>
      <c r="X69" s="52">
        <f t="shared" si="8"/>
        <v>2423</v>
      </c>
      <c r="Y69" s="52">
        <f t="shared" si="8"/>
        <v>1772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2618</v>
      </c>
      <c r="F70" s="52">
        <f t="shared" si="9"/>
        <v>345</v>
      </c>
      <c r="G70" s="52">
        <f t="shared" si="9"/>
        <v>421</v>
      </c>
      <c r="H70" s="52">
        <f t="shared" si="9"/>
        <v>859</v>
      </c>
      <c r="I70" s="52">
        <f t="shared" si="9"/>
        <v>727</v>
      </c>
      <c r="J70" s="52">
        <f t="shared" si="9"/>
        <v>653</v>
      </c>
      <c r="K70" s="52">
        <f t="shared" si="9"/>
        <v>1262</v>
      </c>
      <c r="L70" s="52">
        <f t="shared" si="9"/>
        <v>1801</v>
      </c>
      <c r="M70" s="52">
        <f t="shared" si="9"/>
        <v>1924</v>
      </c>
      <c r="N70" s="52">
        <f t="shared" si="9"/>
        <v>1676</v>
      </c>
      <c r="O70" s="52">
        <f t="shared" si="9"/>
        <v>1421</v>
      </c>
      <c r="P70" s="52">
        <f t="shared" si="9"/>
        <v>893</v>
      </c>
      <c r="Q70" s="52">
        <f t="shared" si="9"/>
        <v>861</v>
      </c>
      <c r="R70" s="52">
        <f t="shared" ref="R70:V70" si="10">R42-R56</f>
        <v>1418</v>
      </c>
      <c r="S70" s="52">
        <f t="shared" si="10"/>
        <v>1640</v>
      </c>
      <c r="T70" s="52">
        <f t="shared" si="10"/>
        <v>1674</v>
      </c>
      <c r="U70" s="52">
        <f t="shared" si="10"/>
        <v>1771</v>
      </c>
      <c r="V70" s="52">
        <f t="shared" si="10"/>
        <v>1293</v>
      </c>
      <c r="W70" s="52">
        <f t="shared" ref="W70:Y70" si="11">W42-W56</f>
        <v>717</v>
      </c>
      <c r="X70" s="52">
        <f t="shared" si="11"/>
        <v>709</v>
      </c>
      <c r="Y70" s="52">
        <f t="shared" si="11"/>
        <v>354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1630</v>
      </c>
      <c r="D72" s="52">
        <v>644</v>
      </c>
      <c r="E72" s="52">
        <v>618</v>
      </c>
      <c r="F72" s="52">
        <v>777</v>
      </c>
      <c r="G72" s="52">
        <v>363</v>
      </c>
      <c r="H72" s="52">
        <v>915</v>
      </c>
      <c r="I72" s="52">
        <v>7</v>
      </c>
      <c r="J72" s="52">
        <v>128</v>
      </c>
      <c r="K72" s="52">
        <v>391</v>
      </c>
      <c r="L72" s="52">
        <v>363</v>
      </c>
      <c r="M72" s="52">
        <v>877</v>
      </c>
      <c r="N72" s="52">
        <v>1211</v>
      </c>
      <c r="O72" s="52">
        <v>658</v>
      </c>
      <c r="P72" s="52">
        <v>323</v>
      </c>
      <c r="Q72" s="52">
        <v>107</v>
      </c>
      <c r="R72" s="52">
        <v>10</v>
      </c>
      <c r="S72" s="52">
        <v>308</v>
      </c>
      <c r="T72" s="52">
        <v>475</v>
      </c>
      <c r="U72" s="52">
        <v>655</v>
      </c>
      <c r="V72" s="52">
        <v>393</v>
      </c>
      <c r="W72" s="52">
        <v>7</v>
      </c>
      <c r="X72" s="52">
        <v>4</v>
      </c>
      <c r="Y72" s="52">
        <v>1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20588</v>
      </c>
      <c r="D73" s="36">
        <v>20925</v>
      </c>
      <c r="E73" s="36">
        <v>22392</v>
      </c>
      <c r="F73" s="36">
        <v>22729</v>
      </c>
      <c r="G73" s="36">
        <v>24867</v>
      </c>
      <c r="H73" s="36">
        <v>25718</v>
      </c>
      <c r="I73" s="36">
        <v>10297</v>
      </c>
      <c r="J73" s="36">
        <v>7836</v>
      </c>
      <c r="K73" s="36">
        <v>10216</v>
      </c>
      <c r="L73" s="36">
        <v>12152</v>
      </c>
      <c r="M73" s="36">
        <v>13120</v>
      </c>
      <c r="N73" s="36">
        <v>15476</v>
      </c>
      <c r="O73" s="36">
        <v>14534</v>
      </c>
      <c r="P73" s="36">
        <v>6748</v>
      </c>
      <c r="Q73" s="36">
        <v>8352</v>
      </c>
      <c r="R73" s="36">
        <v>12090</v>
      </c>
      <c r="S73" s="36">
        <v>12332</v>
      </c>
      <c r="T73" s="36">
        <v>11465</v>
      </c>
      <c r="U73" s="36">
        <v>15168</v>
      </c>
      <c r="V73" s="36">
        <v>11915</v>
      </c>
      <c r="W73" s="36">
        <v>5916</v>
      </c>
      <c r="X73" s="36">
        <v>3128</v>
      </c>
      <c r="Y73" s="36">
        <v>2142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82</v>
      </c>
      <c r="K79" s="138">
        <f>RES_hhdet_numvin!K163</f>
        <v>0</v>
      </c>
      <c r="L79" s="138">
        <f>RES_hhdet_numvin!L163</f>
        <v>455</v>
      </c>
      <c r="M79" s="138">
        <f>RES_hhdet_numvin!M163</f>
        <v>2083</v>
      </c>
      <c r="N79" s="138">
        <f>RES_hhdet_numvin!N163</f>
        <v>5394</v>
      </c>
      <c r="O79" s="138">
        <f>RES_hhdet_numvin!O163</f>
        <v>6173</v>
      </c>
      <c r="P79" s="138">
        <f>RES_hhdet_numvin!P163</f>
        <v>3072</v>
      </c>
      <c r="Q79" s="138">
        <f>RES_hhdet_numvin!Q163</f>
        <v>5927</v>
      </c>
      <c r="R79" s="138">
        <f>RES_hhdet_numvin!R163</f>
        <v>8793</v>
      </c>
      <c r="S79" s="138">
        <f>RES_hhdet_numvin!S163</f>
        <v>7022</v>
      </c>
      <c r="T79" s="138">
        <f>RES_hhdet_numvin!T163</f>
        <v>4588</v>
      </c>
      <c r="U79" s="138">
        <f>RES_hhdet_numvin!U163</f>
        <v>6366</v>
      </c>
      <c r="V79" s="138">
        <f>RES_hhdet_numvin!V163</f>
        <v>1485</v>
      </c>
      <c r="W79" s="138">
        <f>RES_hhdet_numvin!W163</f>
        <v>0</v>
      </c>
      <c r="X79" s="138">
        <f>RES_hhdet_numvin!X163</f>
        <v>0</v>
      </c>
      <c r="Y79" s="138">
        <f>RES_hhdet_numvin!Y163</f>
        <v>0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456</v>
      </c>
      <c r="S81" s="138">
        <f>RES_hhdet_numvin!S165</f>
        <v>1085</v>
      </c>
      <c r="T81" s="138">
        <f>RES_hhdet_numvin!T165</f>
        <v>1545</v>
      </c>
      <c r="U81" s="138">
        <f>RES_hhdet_numvin!U165</f>
        <v>1895</v>
      </c>
      <c r="V81" s="138">
        <f>RES_hhdet_numvin!V165</f>
        <v>1789</v>
      </c>
      <c r="W81" s="138">
        <f>RES_hhdet_numvin!W165</f>
        <v>1230</v>
      </c>
      <c r="X81" s="138">
        <f>RES_hhdet_numvin!X165</f>
        <v>220</v>
      </c>
      <c r="Y81" s="138">
        <f>RES_hhdet_numvin!Y165</f>
        <v>35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0</v>
      </c>
      <c r="S83" s="138">
        <f>RES_hhdet_numvin!S167</f>
        <v>0</v>
      </c>
      <c r="T83" s="138">
        <f>RES_hhdet_numvin!T167</f>
        <v>0</v>
      </c>
      <c r="U83" s="138">
        <f>RES_hhdet_numvin!U167</f>
        <v>0</v>
      </c>
      <c r="V83" s="138">
        <f>RES_hhdet_numvin!V167</f>
        <v>0</v>
      </c>
      <c r="W83" s="138">
        <f>RES_hhdet_numvin!W167</f>
        <v>0</v>
      </c>
      <c r="X83" s="138">
        <f>RES_hhdet_numvin!X167</f>
        <v>0</v>
      </c>
      <c r="Y83" s="138">
        <f>RES_hhdet_numvin!Y167</f>
        <v>0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5203</v>
      </c>
      <c r="S87" s="138">
        <f>RES_hhdet_numvin!S171</f>
        <v>7055</v>
      </c>
      <c r="T87" s="138">
        <f>RES_hhdet_numvin!T171</f>
        <v>6740</v>
      </c>
      <c r="U87" s="138">
        <f>RES_hhdet_numvin!U171</f>
        <v>10325</v>
      </c>
      <c r="V87" s="138">
        <f>RES_hhdet_numvin!V171</f>
        <v>7642</v>
      </c>
      <c r="W87" s="138">
        <f>RES_hhdet_numvin!W171</f>
        <v>3897</v>
      </c>
      <c r="X87" s="138">
        <f>RES_hhdet_numvin!X171</f>
        <v>2175</v>
      </c>
      <c r="Y87" s="138">
        <f>RES_hhdet_numvin!Y171</f>
        <v>1772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696</v>
      </c>
      <c r="S88" s="138">
        <f>RES_hhdet_numvin!S172</f>
        <v>1063</v>
      </c>
      <c r="T88" s="138">
        <f>RES_hhdet_numvin!T172</f>
        <v>1111</v>
      </c>
      <c r="U88" s="138">
        <f>RES_hhdet_numvin!U172</f>
        <v>1319</v>
      </c>
      <c r="V88" s="138">
        <f>RES_hhdet_numvin!V172</f>
        <v>908</v>
      </c>
      <c r="W88" s="138">
        <f>RES_hhdet_numvin!W172</f>
        <v>542</v>
      </c>
      <c r="X88" s="138">
        <f>RES_hhdet_numvin!X172</f>
        <v>638</v>
      </c>
      <c r="Y88" s="138">
        <f>RES_hhdet_numvin!Y172</f>
        <v>354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4</v>
      </c>
      <c r="S92" s="138">
        <f>RES_hhdet_numvin!S176</f>
        <v>200</v>
      </c>
      <c r="T92" s="138">
        <f>RES_hhdet_numvin!T176</f>
        <v>311</v>
      </c>
      <c r="U92" s="138">
        <f>RES_hhdet_numvin!U176</f>
        <v>461</v>
      </c>
      <c r="V92" s="138">
        <f>RES_hhdet_numvin!V176</f>
        <v>269</v>
      </c>
      <c r="W92" s="138">
        <f>RES_hhdet_numvin!W176</f>
        <v>5</v>
      </c>
      <c r="X92" s="138">
        <f>RES_hhdet_numvin!X176</f>
        <v>3</v>
      </c>
      <c r="Y92" s="138">
        <f>RES_hhdet_numvin!Y176</f>
        <v>1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5910</v>
      </c>
      <c r="S93" s="39">
        <f>RES_hhdet_numvin!S177</f>
        <v>7878</v>
      </c>
      <c r="T93" s="39">
        <f>RES_hhdet_numvin!T177</f>
        <v>7531</v>
      </c>
      <c r="U93" s="39">
        <f>RES_hhdet_numvin!U177</f>
        <v>11168</v>
      </c>
      <c r="V93" s="39">
        <f>RES_hhdet_numvin!V177</f>
        <v>8287</v>
      </c>
      <c r="W93" s="39">
        <f>RES_hhdet_numvin!W177</f>
        <v>4469</v>
      </c>
      <c r="X93" s="39">
        <f>RES_hhdet_numvin!X177</f>
        <v>2801</v>
      </c>
      <c r="Y93" s="39">
        <f>RES_hhdet_numvin!Y177</f>
        <v>2142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228.97586760700136</v>
      </c>
      <c r="C97" s="117">
        <f t="shared" si="12"/>
        <v>250.52161772694319</v>
      </c>
      <c r="D97" s="117">
        <f t="shared" si="12"/>
        <v>230.87986957661664</v>
      </c>
      <c r="E97" s="117">
        <f t="shared" si="12"/>
        <v>241.18855210531461</v>
      </c>
      <c r="F97" s="117">
        <f t="shared" si="12"/>
        <v>232.64949828693648</v>
      </c>
      <c r="G97" s="117">
        <f t="shared" si="12"/>
        <v>225.80168406794041</v>
      </c>
      <c r="H97" s="117">
        <f t="shared" si="12"/>
        <v>231.24031934183463</v>
      </c>
      <c r="I97" s="117">
        <f t="shared" si="12"/>
        <v>200.93942629007503</v>
      </c>
      <c r="J97" s="117">
        <f t="shared" si="12"/>
        <v>183.26075114097893</v>
      </c>
      <c r="K97" s="117">
        <f t="shared" si="12"/>
        <v>162.19049382603689</v>
      </c>
      <c r="L97" s="117">
        <f t="shared" si="12"/>
        <v>167.05022448267667</v>
      </c>
      <c r="M97" s="117">
        <f t="shared" si="12"/>
        <v>129.85404680315438</v>
      </c>
      <c r="N97" s="117">
        <f t="shared" si="12"/>
        <v>130.65287944175827</v>
      </c>
      <c r="O97" s="117">
        <f t="shared" si="12"/>
        <v>130.21723152654715</v>
      </c>
      <c r="P97" s="117">
        <f t="shared" si="12"/>
        <v>110.69223776586446</v>
      </c>
      <c r="Q97" s="117">
        <f t="shared" si="12"/>
        <v>117.2437359551739</v>
      </c>
      <c r="R97" s="117">
        <f t="shared" ref="R97:V97" si="13">R98+R100+R102+R111</f>
        <v>149.04834247791294</v>
      </c>
      <c r="S97" s="117">
        <f t="shared" si="13"/>
        <v>148.57498701992674</v>
      </c>
      <c r="T97" s="117">
        <f t="shared" si="13"/>
        <v>132.40411662979096</v>
      </c>
      <c r="U97" s="117">
        <f t="shared" si="13"/>
        <v>137.50821357237106</v>
      </c>
      <c r="V97" s="117">
        <f t="shared" si="13"/>
        <v>135.65563916460277</v>
      </c>
      <c r="W97" s="117">
        <f t="shared" ref="W97:Y97" si="14">W98+W100+W102+W111</f>
        <v>176.06573508264125</v>
      </c>
      <c r="X97" s="117">
        <f t="shared" si="14"/>
        <v>78.827353529242416</v>
      </c>
      <c r="Y97" s="117">
        <f t="shared" si="14"/>
        <v>57.837463466979436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185.10565501470091</v>
      </c>
      <c r="C98" s="122">
        <f t="shared" si="15"/>
        <v>206.70392173680975</v>
      </c>
      <c r="D98" s="122">
        <f t="shared" si="15"/>
        <v>187.83434877358411</v>
      </c>
      <c r="E98" s="122">
        <f t="shared" si="15"/>
        <v>197.11757972071598</v>
      </c>
      <c r="F98" s="122">
        <f t="shared" si="15"/>
        <v>189.49236233805706</v>
      </c>
      <c r="G98" s="122">
        <f t="shared" si="15"/>
        <v>182.58625708300943</v>
      </c>
      <c r="H98" s="122">
        <f t="shared" si="15"/>
        <v>187.34969639573433</v>
      </c>
      <c r="I98" s="122">
        <f t="shared" si="15"/>
        <v>162.19687899830183</v>
      </c>
      <c r="J98" s="122">
        <f t="shared" si="15"/>
        <v>148.48788088881841</v>
      </c>
      <c r="K98" s="122">
        <f t="shared" si="15"/>
        <v>131.50132933331122</v>
      </c>
      <c r="L98" s="122">
        <f t="shared" si="15"/>
        <v>138.94143370318611</v>
      </c>
      <c r="M98" s="122">
        <f t="shared" si="15"/>
        <v>106.87648405352856</v>
      </c>
      <c r="N98" s="122">
        <f t="shared" si="15"/>
        <v>108.97980364900197</v>
      </c>
      <c r="O98" s="122">
        <f t="shared" si="15"/>
        <v>109.81158237305743</v>
      </c>
      <c r="P98" s="122">
        <f t="shared" si="15"/>
        <v>90.722614777528136</v>
      </c>
      <c r="Q98" s="122">
        <f t="shared" si="15"/>
        <v>95.880965318159085</v>
      </c>
      <c r="R98" s="122">
        <f t="shared" si="15"/>
        <v>125.87560254104768</v>
      </c>
      <c r="S98" s="122">
        <f t="shared" si="15"/>
        <v>124.00721918858765</v>
      </c>
      <c r="T98" s="122">
        <f t="shared" si="15"/>
        <v>108.58589224987819</v>
      </c>
      <c r="U98" s="122">
        <f t="shared" si="15"/>
        <v>113.91145741695198</v>
      </c>
      <c r="V98" s="122">
        <f t="shared" si="15"/>
        <v>112.18363919351808</v>
      </c>
      <c r="W98" s="122">
        <f t="shared" si="15"/>
        <v>155.90838394512286</v>
      </c>
      <c r="X98" s="122">
        <f t="shared" si="15"/>
        <v>63.81853603551599</v>
      </c>
      <c r="Y98" s="122">
        <f t="shared" si="15"/>
        <v>48.319255904662889</v>
      </c>
      <c r="DA98" s="130" t="s">
        <v>1723</v>
      </c>
    </row>
    <row r="99" spans="1:105" ht="12" customHeight="1" x14ac:dyDescent="0.25">
      <c r="A99" s="97" t="s">
        <v>53</v>
      </c>
      <c r="B99" s="98">
        <v>185.10565501470091</v>
      </c>
      <c r="C99" s="98">
        <v>206.70392173680975</v>
      </c>
      <c r="D99" s="98">
        <v>187.83434877358411</v>
      </c>
      <c r="E99" s="98">
        <v>197.11757972071598</v>
      </c>
      <c r="F99" s="98">
        <v>189.49236233805706</v>
      </c>
      <c r="G99" s="98">
        <v>182.58625708300943</v>
      </c>
      <c r="H99" s="98">
        <v>187.34969639573433</v>
      </c>
      <c r="I99" s="98">
        <v>162.19687899830183</v>
      </c>
      <c r="J99" s="98">
        <v>148.48788088881841</v>
      </c>
      <c r="K99" s="98">
        <v>131.50132933331122</v>
      </c>
      <c r="L99" s="98">
        <v>138.94143370318611</v>
      </c>
      <c r="M99" s="98">
        <v>106.87648405352856</v>
      </c>
      <c r="N99" s="98">
        <v>108.97980364900197</v>
      </c>
      <c r="O99" s="98">
        <v>109.81158237305743</v>
      </c>
      <c r="P99" s="98">
        <v>90.722614777528136</v>
      </c>
      <c r="Q99" s="98">
        <v>95.880965318159085</v>
      </c>
      <c r="R99" s="98">
        <v>125.87560254104768</v>
      </c>
      <c r="S99" s="98">
        <v>124.00721918858765</v>
      </c>
      <c r="T99" s="98">
        <v>108.58589224987819</v>
      </c>
      <c r="U99" s="98">
        <v>113.91145741695198</v>
      </c>
      <c r="V99" s="98">
        <v>112.18363919351808</v>
      </c>
      <c r="W99" s="98">
        <v>155.90838394512286</v>
      </c>
      <c r="X99" s="98">
        <v>63.81853603551599</v>
      </c>
      <c r="Y99" s="98">
        <v>48.319255904662889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0.15263593369551642</v>
      </c>
      <c r="C100" s="122">
        <f t="shared" si="16"/>
        <v>0.13200290850139487</v>
      </c>
      <c r="D100" s="122">
        <f t="shared" si="16"/>
        <v>0.12425498031895282</v>
      </c>
      <c r="E100" s="122">
        <f t="shared" si="16"/>
        <v>0.14181449414254396</v>
      </c>
      <c r="F100" s="122">
        <f t="shared" si="16"/>
        <v>0.10190407729698502</v>
      </c>
      <c r="G100" s="122">
        <f t="shared" si="16"/>
        <v>9.5476896200576894E-2</v>
      </c>
      <c r="H100" s="122">
        <f t="shared" si="16"/>
        <v>9.7466179885131621E-2</v>
      </c>
      <c r="I100" s="122">
        <f t="shared" si="16"/>
        <v>8.8978289123495632E-2</v>
      </c>
      <c r="J100" s="122">
        <f t="shared" si="16"/>
        <v>8.2184464094237908E-2</v>
      </c>
      <c r="K100" s="122">
        <f t="shared" si="16"/>
        <v>7.6520660072168303E-2</v>
      </c>
      <c r="L100" s="122">
        <f t="shared" si="16"/>
        <v>7.637763746787514E-2</v>
      </c>
      <c r="M100" s="122">
        <f t="shared" si="16"/>
        <v>6.63817052335159E-2</v>
      </c>
      <c r="N100" s="122">
        <f t="shared" si="16"/>
        <v>6.9556909526110572E-2</v>
      </c>
      <c r="O100" s="122">
        <f t="shared" si="16"/>
        <v>9.0848353022625783E-2</v>
      </c>
      <c r="P100" s="122">
        <f t="shared" si="16"/>
        <v>9.5931186380637357E-2</v>
      </c>
      <c r="Q100" s="122">
        <f t="shared" si="16"/>
        <v>0.23667928842039188</v>
      </c>
      <c r="R100" s="122">
        <f t="shared" si="16"/>
        <v>0.28783161263296941</v>
      </c>
      <c r="S100" s="122">
        <f t="shared" si="16"/>
        <v>0.32467440564324213</v>
      </c>
      <c r="T100" s="122">
        <f t="shared" si="16"/>
        <v>0.43398643876650211</v>
      </c>
      <c r="U100" s="122">
        <f t="shared" si="16"/>
        <v>0.45741023712486528</v>
      </c>
      <c r="V100" s="122">
        <f t="shared" si="16"/>
        <v>0.40139323674371796</v>
      </c>
      <c r="W100" s="122">
        <f t="shared" si="16"/>
        <v>0.42496078216301109</v>
      </c>
      <c r="X100" s="122">
        <f t="shared" si="16"/>
        <v>0.44641218565373181</v>
      </c>
      <c r="Y100" s="122">
        <f t="shared" si="16"/>
        <v>0.36974820111999179</v>
      </c>
      <c r="DA100" s="130" t="s">
        <v>1725</v>
      </c>
    </row>
    <row r="101" spans="1:105" ht="12" customHeight="1" x14ac:dyDescent="0.25">
      <c r="A101" s="97" t="s">
        <v>53</v>
      </c>
      <c r="B101" s="98">
        <v>0.15263593369551642</v>
      </c>
      <c r="C101" s="98">
        <v>0.13200290850139487</v>
      </c>
      <c r="D101" s="98">
        <v>0.12425498031895282</v>
      </c>
      <c r="E101" s="98">
        <v>0.14181449414254396</v>
      </c>
      <c r="F101" s="98">
        <v>0.10190407729698502</v>
      </c>
      <c r="G101" s="98">
        <v>9.5476896200576894E-2</v>
      </c>
      <c r="H101" s="98">
        <v>9.7466179885131621E-2</v>
      </c>
      <c r="I101" s="98">
        <v>8.8978289123495632E-2</v>
      </c>
      <c r="J101" s="98">
        <v>8.2184464094237908E-2</v>
      </c>
      <c r="K101" s="98">
        <v>7.6520660072168303E-2</v>
      </c>
      <c r="L101" s="98">
        <v>7.637763746787514E-2</v>
      </c>
      <c r="M101" s="98">
        <v>6.63817052335159E-2</v>
      </c>
      <c r="N101" s="98">
        <v>6.9556909526110572E-2</v>
      </c>
      <c r="O101" s="98">
        <v>9.0848353022625783E-2</v>
      </c>
      <c r="P101" s="98">
        <v>9.5931186380637357E-2</v>
      </c>
      <c r="Q101" s="98">
        <v>0.23667928842039188</v>
      </c>
      <c r="R101" s="98">
        <v>0.28783161263296941</v>
      </c>
      <c r="S101" s="98">
        <v>0.32467440564324213</v>
      </c>
      <c r="T101" s="98">
        <v>0.43398643876650211</v>
      </c>
      <c r="U101" s="98">
        <v>0.45741023712486528</v>
      </c>
      <c r="V101" s="98">
        <v>0.40139323674371796</v>
      </c>
      <c r="W101" s="98">
        <v>0.42496078216301109</v>
      </c>
      <c r="X101" s="98">
        <v>0.44641218565373181</v>
      </c>
      <c r="Y101" s="98">
        <v>0.36974820111999179</v>
      </c>
      <c r="DA101" s="63" t="s">
        <v>1726</v>
      </c>
    </row>
    <row r="102" spans="1:105" ht="12" customHeight="1" x14ac:dyDescent="0.25">
      <c r="A102" s="121" t="s">
        <v>55</v>
      </c>
      <c r="B102" s="122">
        <v>31.200329182100081</v>
      </c>
      <c r="C102" s="122">
        <v>31.184210744919614</v>
      </c>
      <c r="D102" s="122">
        <v>30.744504621687433</v>
      </c>
      <c r="E102" s="122">
        <v>31.440667375652072</v>
      </c>
      <c r="F102" s="122">
        <v>30.696227480624465</v>
      </c>
      <c r="G102" s="122">
        <v>30.80060947166784</v>
      </c>
      <c r="H102" s="122">
        <v>30.944341693960816</v>
      </c>
      <c r="I102" s="122">
        <v>27.759273909726524</v>
      </c>
      <c r="J102" s="122">
        <v>24.408535918322947</v>
      </c>
      <c r="K102" s="122">
        <v>21.114025563294128</v>
      </c>
      <c r="L102" s="122">
        <v>19.077722382933665</v>
      </c>
      <c r="M102" s="122">
        <v>15.686977021333901</v>
      </c>
      <c r="N102" s="122">
        <v>14.308959040413907</v>
      </c>
      <c r="O102" s="122">
        <v>13.318402653343329</v>
      </c>
      <c r="P102" s="122">
        <v>13.698066750112208</v>
      </c>
      <c r="Q102" s="122">
        <v>14.312548336827042</v>
      </c>
      <c r="R102" s="122">
        <v>15.605745893967987</v>
      </c>
      <c r="S102" s="122">
        <v>16.810344018407417</v>
      </c>
      <c r="T102" s="122">
        <v>16.405375862060556</v>
      </c>
      <c r="U102" s="122">
        <v>16.332351840832537</v>
      </c>
      <c r="V102" s="122">
        <v>16.282002574507946</v>
      </c>
      <c r="W102" s="122">
        <v>12.885074465158102</v>
      </c>
      <c r="X102" s="122">
        <v>9.9492007277071082</v>
      </c>
      <c r="Y102" s="122">
        <v>5.9608976573824259</v>
      </c>
      <c r="DA102" s="130" t="s">
        <v>1727</v>
      </c>
    </row>
    <row r="103" spans="1:105" ht="12" customHeight="1" x14ac:dyDescent="0.25">
      <c r="A103" s="97" t="s">
        <v>124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31.200329182100081</v>
      </c>
      <c r="C107" s="101">
        <v>31.184210744919614</v>
      </c>
      <c r="D107" s="101">
        <v>30.744504621687433</v>
      </c>
      <c r="E107" s="101">
        <v>30.986384860168997</v>
      </c>
      <c r="F107" s="101">
        <v>30.189594368419019</v>
      </c>
      <c r="G107" s="101">
        <v>30.22531131159651</v>
      </c>
      <c r="H107" s="101">
        <v>30.216371636922428</v>
      </c>
      <c r="I107" s="101">
        <v>26.980849745507616</v>
      </c>
      <c r="J107" s="101">
        <v>23.646932992921645</v>
      </c>
      <c r="K107" s="101">
        <v>20.291588122972122</v>
      </c>
      <c r="L107" s="101">
        <v>18.135005332812071</v>
      </c>
      <c r="M107" s="101">
        <v>14.755157275937815</v>
      </c>
      <c r="N107" s="101">
        <v>13.245282440017656</v>
      </c>
      <c r="O107" s="101">
        <v>12.178874001202743</v>
      </c>
      <c r="P107" s="101">
        <v>12.435670102889116</v>
      </c>
      <c r="Q107" s="101">
        <v>13.004411617819654</v>
      </c>
      <c r="R107" s="101">
        <v>14.163965238989318</v>
      </c>
      <c r="S107" s="101">
        <v>15.219358946791536</v>
      </c>
      <c r="T107" s="101">
        <v>14.801344484931349</v>
      </c>
      <c r="U107" s="101">
        <v>14.727147025402171</v>
      </c>
      <c r="V107" s="101">
        <v>14.644647512667325</v>
      </c>
      <c r="W107" s="101">
        <v>11.577558466740467</v>
      </c>
      <c r="X107" s="101">
        <v>8.8830985397406437</v>
      </c>
      <c r="Y107" s="101">
        <v>5.3060752566168237</v>
      </c>
      <c r="DA107" s="131" t="s">
        <v>1732</v>
      </c>
    </row>
    <row r="108" spans="1:105" ht="12" customHeight="1" x14ac:dyDescent="0.25">
      <c r="A108" s="107" t="s">
        <v>121</v>
      </c>
      <c r="B108" s="104">
        <v>0</v>
      </c>
      <c r="C108" s="104">
        <v>0</v>
      </c>
      <c r="D108" s="104">
        <v>0</v>
      </c>
      <c r="E108" s="104">
        <v>0.45428251548307558</v>
      </c>
      <c r="F108" s="104">
        <v>0.50663311220544505</v>
      </c>
      <c r="G108" s="104">
        <v>0.57529816007132917</v>
      </c>
      <c r="H108" s="104">
        <v>0.7279700570383888</v>
      </c>
      <c r="I108" s="104">
        <v>0.77842416421890825</v>
      </c>
      <c r="J108" s="104">
        <v>0.7616029254013017</v>
      </c>
      <c r="K108" s="104">
        <v>0.82243744032200405</v>
      </c>
      <c r="L108" s="104">
        <v>0.94271705012159468</v>
      </c>
      <c r="M108" s="104">
        <v>0.9318197453960857</v>
      </c>
      <c r="N108" s="104">
        <v>1.0636766003962503</v>
      </c>
      <c r="O108" s="104">
        <v>1.1395286521405859</v>
      </c>
      <c r="P108" s="104">
        <v>1.2623966472230914</v>
      </c>
      <c r="Q108" s="104">
        <v>1.3081367190073889</v>
      </c>
      <c r="R108" s="104">
        <v>1.4417806549786683</v>
      </c>
      <c r="S108" s="104">
        <v>1.5909850716158811</v>
      </c>
      <c r="T108" s="104">
        <v>1.6040313771292085</v>
      </c>
      <c r="U108" s="104">
        <v>1.605204815430366</v>
      </c>
      <c r="V108" s="104">
        <v>1.6373550618406205</v>
      </c>
      <c r="W108" s="104">
        <v>1.3075159984176361</v>
      </c>
      <c r="X108" s="104">
        <v>1.0661021879664645</v>
      </c>
      <c r="Y108" s="104">
        <v>0.65482240076560194</v>
      </c>
      <c r="DA108" s="132" t="s">
        <v>1733</v>
      </c>
    </row>
    <row r="109" spans="1:105" ht="12" customHeight="1" x14ac:dyDescent="0.25">
      <c r="A109" s="108" t="s">
        <v>53</v>
      </c>
      <c r="B109" s="98">
        <v>0</v>
      </c>
      <c r="C109" s="98">
        <v>0</v>
      </c>
      <c r="D109" s="98">
        <v>0</v>
      </c>
      <c r="E109" s="98">
        <v>0.27717520080931873</v>
      </c>
      <c r="F109" s="98">
        <v>0.31076848780076088</v>
      </c>
      <c r="G109" s="98">
        <v>0.34364002676494598</v>
      </c>
      <c r="H109" s="98">
        <v>0.44961012715714449</v>
      </c>
      <c r="I109" s="98">
        <v>0.47482649408435479</v>
      </c>
      <c r="J109" s="98">
        <v>0.45760528078054141</v>
      </c>
      <c r="K109" s="98">
        <v>0.49967228043963241</v>
      </c>
      <c r="L109" s="98">
        <v>0.56167513686189707</v>
      </c>
      <c r="M109" s="98">
        <v>0.50739323033919315</v>
      </c>
      <c r="N109" s="98">
        <v>0.56488584881601722</v>
      </c>
      <c r="O109" s="98">
        <v>0.59023630400995164</v>
      </c>
      <c r="P109" s="98">
        <v>0.68661425057818681</v>
      </c>
      <c r="Q109" s="98">
        <v>0.67135921538150745</v>
      </c>
      <c r="R109" s="98">
        <v>0.71542725442531241</v>
      </c>
      <c r="S109" s="98">
        <v>0.80315290804933182</v>
      </c>
      <c r="T109" s="98">
        <v>0.8176029061246386</v>
      </c>
      <c r="U109" s="98">
        <v>0.80820211069453751</v>
      </c>
      <c r="V109" s="98">
        <v>0.85970612374938704</v>
      </c>
      <c r="W109" s="98">
        <v>0.61878774024459593</v>
      </c>
      <c r="X109" s="98">
        <v>0.53333179369274841</v>
      </c>
      <c r="Y109" s="98">
        <v>0.29131689998270976</v>
      </c>
      <c r="DA109" s="63" t="s">
        <v>1734</v>
      </c>
    </row>
    <row r="110" spans="1:105" ht="12" customHeight="1" x14ac:dyDescent="0.25">
      <c r="A110" s="108" t="s">
        <v>52</v>
      </c>
      <c r="B110" s="98">
        <v>0</v>
      </c>
      <c r="C110" s="98">
        <v>0</v>
      </c>
      <c r="D110" s="98">
        <v>0</v>
      </c>
      <c r="E110" s="98">
        <v>0.17710731467375684</v>
      </c>
      <c r="F110" s="98">
        <v>0.19586462440468413</v>
      </c>
      <c r="G110" s="98">
        <v>0.23165813330638313</v>
      </c>
      <c r="H110" s="98">
        <v>0.27835992988124431</v>
      </c>
      <c r="I110" s="98">
        <v>0.30359767013455347</v>
      </c>
      <c r="J110" s="98">
        <v>0.30399764462076034</v>
      </c>
      <c r="K110" s="98">
        <v>0.3227651598823717</v>
      </c>
      <c r="L110" s="98">
        <v>0.38104191325969761</v>
      </c>
      <c r="M110" s="98">
        <v>0.42442651505689249</v>
      </c>
      <c r="N110" s="98">
        <v>0.49879075158023317</v>
      </c>
      <c r="O110" s="98">
        <v>0.5492923481306341</v>
      </c>
      <c r="P110" s="98">
        <v>0.5757823966449046</v>
      </c>
      <c r="Q110" s="98">
        <v>0.63677750362588159</v>
      </c>
      <c r="R110" s="98">
        <v>0.72635340055335595</v>
      </c>
      <c r="S110" s="98">
        <v>0.78783216356654939</v>
      </c>
      <c r="T110" s="98">
        <v>0.78642847100456992</v>
      </c>
      <c r="U110" s="98">
        <v>0.79700270473582835</v>
      </c>
      <c r="V110" s="98">
        <v>0.77764893809123348</v>
      </c>
      <c r="W110" s="98">
        <v>0.68872825817304029</v>
      </c>
      <c r="X110" s="98">
        <v>0.5327703942737162</v>
      </c>
      <c r="Y110" s="98">
        <v>0.36350550078289218</v>
      </c>
      <c r="DA110" s="63" t="s">
        <v>1735</v>
      </c>
    </row>
    <row r="111" spans="1:105" ht="12" customHeight="1" x14ac:dyDescent="0.25">
      <c r="A111" s="121" t="s">
        <v>54</v>
      </c>
      <c r="B111" s="122">
        <v>12.517247476504835</v>
      </c>
      <c r="C111" s="122">
        <v>12.501482336712426</v>
      </c>
      <c r="D111" s="122">
        <v>12.176761201026117</v>
      </c>
      <c r="E111" s="122">
        <v>12.488490514804001</v>
      </c>
      <c r="F111" s="122">
        <v>12.359004390957969</v>
      </c>
      <c r="G111" s="122">
        <v>12.319340617062554</v>
      </c>
      <c r="H111" s="122">
        <v>12.848815072254343</v>
      </c>
      <c r="I111" s="122">
        <v>10.894295092923182</v>
      </c>
      <c r="J111" s="122">
        <v>10.282149869743336</v>
      </c>
      <c r="K111" s="122">
        <v>9.4986182693593921</v>
      </c>
      <c r="L111" s="122">
        <v>8.9546907590890132</v>
      </c>
      <c r="M111" s="122">
        <v>7.2242040230584017</v>
      </c>
      <c r="N111" s="122">
        <v>7.2945598428162963</v>
      </c>
      <c r="O111" s="122">
        <v>6.9963981471237826</v>
      </c>
      <c r="P111" s="122">
        <v>6.1756250518434879</v>
      </c>
      <c r="Q111" s="122">
        <v>6.8135430117673774</v>
      </c>
      <c r="R111" s="122">
        <v>7.2791624302642965</v>
      </c>
      <c r="S111" s="122">
        <v>7.4327494072884468</v>
      </c>
      <c r="T111" s="122">
        <v>6.9788620790857161</v>
      </c>
      <c r="U111" s="122">
        <v>6.8069940774616908</v>
      </c>
      <c r="V111" s="122">
        <v>6.7886041598330236</v>
      </c>
      <c r="W111" s="122">
        <v>6.8473158901972786</v>
      </c>
      <c r="X111" s="122">
        <v>4.6132045803655926</v>
      </c>
      <c r="Y111" s="122">
        <v>3.1875617038141337</v>
      </c>
      <c r="DA111" s="130" t="s">
        <v>1736</v>
      </c>
    </row>
    <row r="112" spans="1:105" ht="12" customHeight="1" x14ac:dyDescent="0.25">
      <c r="A112" s="97" t="s">
        <v>50</v>
      </c>
      <c r="B112" s="98">
        <v>1.1988776462119277</v>
      </c>
      <c r="C112" s="98">
        <v>1.2813808114051126</v>
      </c>
      <c r="D112" s="98">
        <v>1.0769340378445946</v>
      </c>
      <c r="E112" s="98">
        <v>0.93915782661170566</v>
      </c>
      <c r="F112" s="98">
        <v>0.97118929643099494</v>
      </c>
      <c r="G112" s="98">
        <v>0.60811005703069598</v>
      </c>
      <c r="H112" s="98">
        <v>0.59275195675367587</v>
      </c>
      <c r="I112" s="98">
        <v>0.4670908722164252</v>
      </c>
      <c r="J112" s="98">
        <v>0.30586827379060155</v>
      </c>
      <c r="K112" s="98">
        <v>7.4468745735452271E-2</v>
      </c>
      <c r="L112" s="98">
        <v>0.22611636745191893</v>
      </c>
      <c r="M112" s="98">
        <v>0.32450614229077124</v>
      </c>
      <c r="N112" s="98">
        <v>0.42686872639541451</v>
      </c>
      <c r="O112" s="98">
        <v>0.33986234502559515</v>
      </c>
      <c r="P112" s="98">
        <v>0.5260881807058474</v>
      </c>
      <c r="Q112" s="98">
        <v>0.42610928038069334</v>
      </c>
      <c r="R112" s="98">
        <v>0.2918738414968734</v>
      </c>
      <c r="S112" s="98">
        <v>0.29199960947565151</v>
      </c>
      <c r="T112" s="98">
        <v>0.34165402136318224</v>
      </c>
      <c r="U112" s="98">
        <v>0.29383413720230622</v>
      </c>
      <c r="V112" s="98">
        <v>0.30838104507110364</v>
      </c>
      <c r="W112" s="98">
        <v>0.20340493178589486</v>
      </c>
      <c r="X112" s="98">
        <v>0.13407061084885935</v>
      </c>
      <c r="Y112" s="98">
        <v>0.10903841885320489</v>
      </c>
      <c r="DA112" s="63" t="s">
        <v>1737</v>
      </c>
    </row>
    <row r="113" spans="1:105" ht="12" customHeight="1" x14ac:dyDescent="0.25">
      <c r="A113" s="109" t="s">
        <v>120</v>
      </c>
      <c r="B113" s="33">
        <v>11.318369830292907</v>
      </c>
      <c r="C113" s="33">
        <v>11.220101525307314</v>
      </c>
      <c r="D113" s="33">
        <v>11.099827163181523</v>
      </c>
      <c r="E113" s="33">
        <v>11.549332688192296</v>
      </c>
      <c r="F113" s="33">
        <v>11.387815094526974</v>
      </c>
      <c r="G113" s="33">
        <v>11.711230560031858</v>
      </c>
      <c r="H113" s="33">
        <v>12.256063115500668</v>
      </c>
      <c r="I113" s="33">
        <v>10.427204220706756</v>
      </c>
      <c r="J113" s="33">
        <v>9.9762815959527344</v>
      </c>
      <c r="K113" s="33">
        <v>9.4241495236239405</v>
      </c>
      <c r="L113" s="33">
        <v>8.7285743916370944</v>
      </c>
      <c r="M113" s="33">
        <v>6.8996978807676301</v>
      </c>
      <c r="N113" s="33">
        <v>6.8676911164208816</v>
      </c>
      <c r="O113" s="33">
        <v>6.6565358020981877</v>
      </c>
      <c r="P113" s="33">
        <v>5.6495368711376406</v>
      </c>
      <c r="Q113" s="33">
        <v>6.3874337313866842</v>
      </c>
      <c r="R113" s="33">
        <v>6.9872885887674228</v>
      </c>
      <c r="S113" s="33">
        <v>7.140749797812795</v>
      </c>
      <c r="T113" s="33">
        <v>6.6372080577225336</v>
      </c>
      <c r="U113" s="33">
        <v>6.5131599402593849</v>
      </c>
      <c r="V113" s="33">
        <v>6.4802231147619196</v>
      </c>
      <c r="W113" s="33">
        <v>6.643910958411384</v>
      </c>
      <c r="X113" s="33">
        <v>4.4791339695167336</v>
      </c>
      <c r="Y113" s="33">
        <v>3.0785232849609288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143.45479154719774</v>
      </c>
      <c r="C115" s="117">
        <f t="shared" si="17"/>
        <v>157.5827495073448</v>
      </c>
      <c r="D115" s="117">
        <f t="shared" si="17"/>
        <v>145.91014270979699</v>
      </c>
      <c r="E115" s="117">
        <f t="shared" si="17"/>
        <v>153.43826574776506</v>
      </c>
      <c r="F115" s="117">
        <f t="shared" si="17"/>
        <v>148.91236340254389</v>
      </c>
      <c r="G115" s="117">
        <f t="shared" si="17"/>
        <v>145.58559750559357</v>
      </c>
      <c r="H115" s="117">
        <f t="shared" si="17"/>
        <v>150.13498754164397</v>
      </c>
      <c r="I115" s="117">
        <f t="shared" si="17"/>
        <v>131.01600237074013</v>
      </c>
      <c r="J115" s="117">
        <f t="shared" si="17"/>
        <v>120.00326213997923</v>
      </c>
      <c r="K115" s="117">
        <f t="shared" si="17"/>
        <v>106.75000679527422</v>
      </c>
      <c r="L115" s="117">
        <f t="shared" si="17"/>
        <v>110.61605058992136</v>
      </c>
      <c r="M115" s="117">
        <f t="shared" si="17"/>
        <v>86.852524565315136</v>
      </c>
      <c r="N115" s="117">
        <f t="shared" si="17"/>
        <v>88.930408352149044</v>
      </c>
      <c r="O115" s="117">
        <f t="shared" si="17"/>
        <v>90.306182404460415</v>
      </c>
      <c r="P115" s="117">
        <f t="shared" si="17"/>
        <v>77.069098074152151</v>
      </c>
      <c r="Q115" s="117">
        <f t="shared" si="17"/>
        <v>82.774869009917111</v>
      </c>
      <c r="R115" s="117">
        <f t="shared" ref="R115:V115" si="18">R116+R118+R120+R129</f>
        <v>106.75237709425723</v>
      </c>
      <c r="S115" s="117">
        <f t="shared" si="18"/>
        <v>108.18356089029272</v>
      </c>
      <c r="T115" s="117">
        <f t="shared" si="18"/>
        <v>98.215127314945605</v>
      </c>
      <c r="U115" s="117">
        <f t="shared" si="18"/>
        <v>104.06112060523564</v>
      </c>
      <c r="V115" s="117">
        <f t="shared" si="18"/>
        <v>103.64423742501951</v>
      </c>
      <c r="W115" s="117">
        <f t="shared" ref="W115:Y115" si="19">W116+W118+W120+W129</f>
        <v>135.26967705674664</v>
      </c>
      <c r="X115" s="117">
        <f t="shared" si="19"/>
        <v>61.561218732802594</v>
      </c>
      <c r="Y115" s="117">
        <f t="shared" si="19"/>
        <v>45.413753724378587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115.9253901490646</v>
      </c>
      <c r="C116" s="122">
        <f t="shared" si="20"/>
        <v>130.01172861228508</v>
      </c>
      <c r="D116" s="122">
        <f t="shared" si="20"/>
        <v>118.69339892836156</v>
      </c>
      <c r="E116" s="122">
        <f t="shared" si="20"/>
        <v>125.30992349821317</v>
      </c>
      <c r="F116" s="122">
        <f t="shared" si="20"/>
        <v>121.24032638775151</v>
      </c>
      <c r="G116" s="122">
        <f t="shared" si="20"/>
        <v>117.64029744713513</v>
      </c>
      <c r="H116" s="122">
        <f t="shared" si="20"/>
        <v>121.48461625649622</v>
      </c>
      <c r="I116" s="122">
        <f t="shared" si="20"/>
        <v>105.65933739875328</v>
      </c>
      <c r="J116" s="122">
        <f t="shared" si="20"/>
        <v>97.112313443394569</v>
      </c>
      <c r="K116" s="122">
        <f t="shared" si="20"/>
        <v>86.383480084235401</v>
      </c>
      <c r="L116" s="122">
        <f t="shared" si="20"/>
        <v>91.855745455097946</v>
      </c>
      <c r="M116" s="122">
        <f t="shared" si="20"/>
        <v>71.433440600821626</v>
      </c>
      <c r="N116" s="122">
        <f t="shared" si="20"/>
        <v>74.174763743106425</v>
      </c>
      <c r="O116" s="122">
        <f t="shared" si="20"/>
        <v>76.135584890596377</v>
      </c>
      <c r="P116" s="122">
        <f t="shared" si="20"/>
        <v>63.173076693207832</v>
      </c>
      <c r="Q116" s="122">
        <f t="shared" si="20"/>
        <v>67.296496867131566</v>
      </c>
      <c r="R116" s="122">
        <f t="shared" si="20"/>
        <v>89.589840251832797</v>
      </c>
      <c r="S116" s="122">
        <f t="shared" si="20"/>
        <v>89.6870046298733</v>
      </c>
      <c r="T116" s="122">
        <f t="shared" si="20"/>
        <v>79.679997957459179</v>
      </c>
      <c r="U116" s="122">
        <f t="shared" si="20"/>
        <v>85.265578506282978</v>
      </c>
      <c r="V116" s="122">
        <f t="shared" si="20"/>
        <v>84.822000389836049</v>
      </c>
      <c r="W116" s="122">
        <f t="shared" si="20"/>
        <v>118.55771530635189</v>
      </c>
      <c r="X116" s="122">
        <f t="shared" si="20"/>
        <v>48.670253614515815</v>
      </c>
      <c r="Y116" s="122">
        <f t="shared" si="20"/>
        <v>36.882022208046074</v>
      </c>
      <c r="DA116" s="130" t="s">
        <v>1891</v>
      </c>
    </row>
    <row r="117" spans="1:105" ht="12" customHeight="1" x14ac:dyDescent="0.25">
      <c r="A117" s="97" t="s">
        <v>53</v>
      </c>
      <c r="B117" s="98">
        <v>115.9253901490646</v>
      </c>
      <c r="C117" s="98">
        <v>130.01172861228508</v>
      </c>
      <c r="D117" s="98">
        <v>118.69339892836156</v>
      </c>
      <c r="E117" s="98">
        <v>125.30992349821317</v>
      </c>
      <c r="F117" s="98">
        <v>121.24032638775151</v>
      </c>
      <c r="G117" s="98">
        <v>117.64029744713513</v>
      </c>
      <c r="H117" s="98">
        <v>121.48461625649622</v>
      </c>
      <c r="I117" s="98">
        <v>105.65933739875328</v>
      </c>
      <c r="J117" s="98">
        <v>97.112313443394569</v>
      </c>
      <c r="K117" s="98">
        <v>86.383480084235401</v>
      </c>
      <c r="L117" s="98">
        <v>91.855745455097946</v>
      </c>
      <c r="M117" s="98">
        <v>71.433440600821626</v>
      </c>
      <c r="N117" s="98">
        <v>74.174763743106425</v>
      </c>
      <c r="O117" s="98">
        <v>76.135584890596377</v>
      </c>
      <c r="P117" s="98">
        <v>63.173076693207832</v>
      </c>
      <c r="Q117" s="98">
        <v>67.296496867131566</v>
      </c>
      <c r="R117" s="98">
        <v>89.589840251832797</v>
      </c>
      <c r="S117" s="98">
        <v>89.6870046298733</v>
      </c>
      <c r="T117" s="98">
        <v>79.679997957459179</v>
      </c>
      <c r="U117" s="98">
        <v>85.265578506282978</v>
      </c>
      <c r="V117" s="98">
        <v>84.822000389836049</v>
      </c>
      <c r="W117" s="98">
        <v>118.55771530635189</v>
      </c>
      <c r="X117" s="98">
        <v>48.670253614515815</v>
      </c>
      <c r="Y117" s="98">
        <v>36.882022208046074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0.26100129489603241</v>
      </c>
      <c r="C118" s="122">
        <f t="shared" si="21"/>
        <v>0.23045114571612743</v>
      </c>
      <c r="D118" s="122">
        <f t="shared" si="21"/>
        <v>0.22550924869272143</v>
      </c>
      <c r="E118" s="122">
        <f t="shared" si="21"/>
        <v>0.26882630367909344</v>
      </c>
      <c r="F118" s="122">
        <f t="shared" si="21"/>
        <v>0.20584561910957813</v>
      </c>
      <c r="G118" s="122">
        <f t="shared" si="21"/>
        <v>0.20890313211098127</v>
      </c>
      <c r="H118" s="122">
        <f t="shared" si="21"/>
        <v>0.23415378011459728</v>
      </c>
      <c r="I118" s="122">
        <f t="shared" si="21"/>
        <v>0.22545492091295513</v>
      </c>
      <c r="J118" s="122">
        <f t="shared" si="21"/>
        <v>0.21197008482890325</v>
      </c>
      <c r="K118" s="122">
        <f t="shared" si="21"/>
        <v>0.20153023405000856</v>
      </c>
      <c r="L118" s="122">
        <f t="shared" si="21"/>
        <v>0.20591643338259941</v>
      </c>
      <c r="M118" s="122">
        <f t="shared" si="21"/>
        <v>0.18475808159961307</v>
      </c>
      <c r="N118" s="122">
        <f t="shared" si="21"/>
        <v>0.20515430560006487</v>
      </c>
      <c r="O118" s="122">
        <f t="shared" si="21"/>
        <v>0.2904054342757087</v>
      </c>
      <c r="P118" s="122">
        <f t="shared" si="21"/>
        <v>0.32668289114586146</v>
      </c>
      <c r="Q118" s="122">
        <f t="shared" si="21"/>
        <v>0.84330003330693826</v>
      </c>
      <c r="R118" s="122">
        <f t="shared" si="21"/>
        <v>1.0537017510675453</v>
      </c>
      <c r="S118" s="122">
        <f t="shared" si="21"/>
        <v>1.2069978037000031</v>
      </c>
      <c r="T118" s="122">
        <f t="shared" si="21"/>
        <v>1.6278911219563972</v>
      </c>
      <c r="U118" s="122">
        <f t="shared" si="21"/>
        <v>1.7264436802949861</v>
      </c>
      <c r="V118" s="122">
        <f t="shared" si="21"/>
        <v>1.5222211796799598</v>
      </c>
      <c r="W118" s="122">
        <f t="shared" si="21"/>
        <v>1.6179248951481287</v>
      </c>
      <c r="X118" s="122">
        <f t="shared" si="21"/>
        <v>1.7028840299648758</v>
      </c>
      <c r="Y118" s="122">
        <f t="shared" si="21"/>
        <v>1.4118272094308588</v>
      </c>
      <c r="DA118" s="130" t="s">
        <v>1893</v>
      </c>
    </row>
    <row r="119" spans="1:105" ht="12" customHeight="1" x14ac:dyDescent="0.25">
      <c r="A119" s="97" t="s">
        <v>53</v>
      </c>
      <c r="B119" s="98">
        <v>0.26100129489603241</v>
      </c>
      <c r="C119" s="98">
        <v>0.23045114571612743</v>
      </c>
      <c r="D119" s="98">
        <v>0.22550924869272143</v>
      </c>
      <c r="E119" s="98">
        <v>0.26882630367909344</v>
      </c>
      <c r="F119" s="98">
        <v>0.20584561910957813</v>
      </c>
      <c r="G119" s="98">
        <v>0.20890313211098127</v>
      </c>
      <c r="H119" s="98">
        <v>0.23415378011459728</v>
      </c>
      <c r="I119" s="98">
        <v>0.22545492091295513</v>
      </c>
      <c r="J119" s="98">
        <v>0.21197008482890325</v>
      </c>
      <c r="K119" s="98">
        <v>0.20153023405000856</v>
      </c>
      <c r="L119" s="98">
        <v>0.20591643338259941</v>
      </c>
      <c r="M119" s="98">
        <v>0.18475808159961307</v>
      </c>
      <c r="N119" s="98">
        <v>0.20515430560006487</v>
      </c>
      <c r="O119" s="98">
        <v>0.2904054342757087</v>
      </c>
      <c r="P119" s="98">
        <v>0.32668289114586146</v>
      </c>
      <c r="Q119" s="98">
        <v>0.84330003330693826</v>
      </c>
      <c r="R119" s="98">
        <v>1.0537017510675453</v>
      </c>
      <c r="S119" s="98">
        <v>1.2069978037000031</v>
      </c>
      <c r="T119" s="98">
        <v>1.6278911219563972</v>
      </c>
      <c r="U119" s="98">
        <v>1.7264436802949861</v>
      </c>
      <c r="V119" s="98">
        <v>1.5222211796799598</v>
      </c>
      <c r="W119" s="98">
        <v>1.6179248951481287</v>
      </c>
      <c r="X119" s="98">
        <v>1.7028840299648758</v>
      </c>
      <c r="Y119" s="98">
        <v>1.4118272094308588</v>
      </c>
      <c r="DA119" s="63" t="s">
        <v>1894</v>
      </c>
    </row>
    <row r="120" spans="1:105" ht="12" customHeight="1" x14ac:dyDescent="0.25">
      <c r="A120" s="121" t="s">
        <v>55</v>
      </c>
      <c r="B120" s="122">
        <v>18.35386855737098</v>
      </c>
      <c r="C120" s="122">
        <v>18.428963123200479</v>
      </c>
      <c r="D120" s="122">
        <v>18.258790807049682</v>
      </c>
      <c r="E120" s="122">
        <v>18.846759869651827</v>
      </c>
      <c r="F120" s="122">
        <v>18.522638269891225</v>
      </c>
      <c r="G120" s="122">
        <v>18.725037523267417</v>
      </c>
      <c r="H120" s="122">
        <v>18.969851981768272</v>
      </c>
      <c r="I120" s="122">
        <v>17.098733121240045</v>
      </c>
      <c r="J120" s="122">
        <v>15.067982496901747</v>
      </c>
      <c r="K120" s="122">
        <v>13.087074895504344</v>
      </c>
      <c r="L120" s="122">
        <v>11.895603224547065</v>
      </c>
      <c r="M120" s="122">
        <v>9.8719166342821811</v>
      </c>
      <c r="N120" s="122">
        <v>9.1297150154559432</v>
      </c>
      <c r="O120" s="122">
        <v>8.639990519557859</v>
      </c>
      <c r="P120" s="122">
        <v>8.9695584727997755</v>
      </c>
      <c r="Q120" s="122">
        <v>9.5049670672079642</v>
      </c>
      <c r="R120" s="122">
        <v>10.549663093904645</v>
      </c>
      <c r="S120" s="122">
        <v>11.554639459959363</v>
      </c>
      <c r="T120" s="122">
        <v>11.47330044842599</v>
      </c>
      <c r="U120" s="122">
        <v>11.67050857604338</v>
      </c>
      <c r="V120" s="122">
        <v>11.839181490749198</v>
      </c>
      <c r="W120" s="122">
        <v>9.5024588453703434</v>
      </c>
      <c r="X120" s="122">
        <v>7.39107750310282</v>
      </c>
      <c r="Y120" s="122">
        <v>4.4762580266667902</v>
      </c>
      <c r="DA120" s="130" t="s">
        <v>1895</v>
      </c>
    </row>
    <row r="121" spans="1:105" ht="12" customHeight="1" x14ac:dyDescent="0.25">
      <c r="A121" s="97" t="s">
        <v>124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18.35386855737098</v>
      </c>
      <c r="C125" s="101">
        <v>18.428963123200479</v>
      </c>
      <c r="D125" s="101">
        <v>18.258790807049682</v>
      </c>
      <c r="E125" s="101">
        <v>18.500624867307632</v>
      </c>
      <c r="F125" s="101">
        <v>18.137202357289613</v>
      </c>
      <c r="G125" s="101">
        <v>18.283622573112776</v>
      </c>
      <c r="H125" s="101">
        <v>18.416641847991265</v>
      </c>
      <c r="I125" s="101">
        <v>16.504444339865092</v>
      </c>
      <c r="J125" s="101">
        <v>14.483377310317845</v>
      </c>
      <c r="K125" s="101">
        <v>12.456874711174491</v>
      </c>
      <c r="L125" s="101">
        <v>11.167181912363619</v>
      </c>
      <c r="M125" s="101">
        <v>9.1312617309761901</v>
      </c>
      <c r="N125" s="101">
        <v>8.2763492928931335</v>
      </c>
      <c r="O125" s="101">
        <v>7.7168229499494911</v>
      </c>
      <c r="P125" s="101">
        <v>7.9548947489304496</v>
      </c>
      <c r="Q125" s="101">
        <v>8.4338114153742207</v>
      </c>
      <c r="R125" s="101">
        <v>9.3516779055101242</v>
      </c>
      <c r="S125" s="101">
        <v>10.226588618476217</v>
      </c>
      <c r="T125" s="101">
        <v>10.125162384677239</v>
      </c>
      <c r="U125" s="101">
        <v>10.305854801797969</v>
      </c>
      <c r="V125" s="101">
        <v>10.447613226447036</v>
      </c>
      <c r="W125" s="101">
        <v>8.3667482672082052</v>
      </c>
      <c r="X125" s="101">
        <v>6.4691744301838892</v>
      </c>
      <c r="Y125" s="101">
        <v>3.8982264998662677</v>
      </c>
      <c r="DA125" s="131" t="s">
        <v>1900</v>
      </c>
    </row>
    <row r="126" spans="1:105" ht="12" customHeight="1" x14ac:dyDescent="0.25">
      <c r="A126" s="107" t="s">
        <v>121</v>
      </c>
      <c r="B126" s="104">
        <v>0</v>
      </c>
      <c r="C126" s="104">
        <v>0</v>
      </c>
      <c r="D126" s="104">
        <v>0</v>
      </c>
      <c r="E126" s="104">
        <v>0.34613500234419481</v>
      </c>
      <c r="F126" s="104">
        <v>0.3854359126016122</v>
      </c>
      <c r="G126" s="104">
        <v>0.44141495015464094</v>
      </c>
      <c r="H126" s="104">
        <v>0.55321013377700812</v>
      </c>
      <c r="I126" s="104">
        <v>0.59428878137495467</v>
      </c>
      <c r="J126" s="104">
        <v>0.58460518658390181</v>
      </c>
      <c r="K126" s="104">
        <v>0.63020018432985303</v>
      </c>
      <c r="L126" s="104">
        <v>0.72842131218344597</v>
      </c>
      <c r="M126" s="104">
        <v>0.74065490330599137</v>
      </c>
      <c r="N126" s="104">
        <v>0.85336572256280907</v>
      </c>
      <c r="O126" s="104">
        <v>0.92316756960836743</v>
      </c>
      <c r="P126" s="104">
        <v>1.0146637238693261</v>
      </c>
      <c r="Q126" s="104">
        <v>1.0711556518337426</v>
      </c>
      <c r="R126" s="104">
        <v>1.197985188394521</v>
      </c>
      <c r="S126" s="104">
        <v>1.3280508414831451</v>
      </c>
      <c r="T126" s="104">
        <v>1.3481380637487508</v>
      </c>
      <c r="U126" s="104">
        <v>1.3646537742454115</v>
      </c>
      <c r="V126" s="104">
        <v>1.3915682643021619</v>
      </c>
      <c r="W126" s="104">
        <v>1.1357105781621382</v>
      </c>
      <c r="X126" s="104">
        <v>0.92190307291893059</v>
      </c>
      <c r="Y126" s="104">
        <v>0.57803152680052228</v>
      </c>
      <c r="DA126" s="132" t="s">
        <v>1901</v>
      </c>
    </row>
    <row r="127" spans="1:105" ht="12" customHeight="1" x14ac:dyDescent="0.25">
      <c r="A127" s="108" t="s">
        <v>53</v>
      </c>
      <c r="B127" s="98">
        <v>0</v>
      </c>
      <c r="C127" s="98">
        <v>0</v>
      </c>
      <c r="D127" s="98">
        <v>0</v>
      </c>
      <c r="E127" s="98">
        <v>0.16902768767043796</v>
      </c>
      <c r="F127" s="98">
        <v>0.18957128819692806</v>
      </c>
      <c r="G127" s="98">
        <v>0.20975681684825784</v>
      </c>
      <c r="H127" s="98">
        <v>0.27485020389576381</v>
      </c>
      <c r="I127" s="98">
        <v>0.29069111124040126</v>
      </c>
      <c r="J127" s="98">
        <v>0.28060754196314147</v>
      </c>
      <c r="K127" s="98">
        <v>0.30743502444748139</v>
      </c>
      <c r="L127" s="98">
        <v>0.34737939892374836</v>
      </c>
      <c r="M127" s="98">
        <v>0.31622838824909888</v>
      </c>
      <c r="N127" s="98">
        <v>0.35457497098257584</v>
      </c>
      <c r="O127" s="98">
        <v>0.37387522147773339</v>
      </c>
      <c r="P127" s="98">
        <v>0.43888132722442152</v>
      </c>
      <c r="Q127" s="98">
        <v>0.43437814820786097</v>
      </c>
      <c r="R127" s="98">
        <v>0.47163178784116488</v>
      </c>
      <c r="S127" s="98">
        <v>0.54021867791659584</v>
      </c>
      <c r="T127" s="98">
        <v>0.56170959274418097</v>
      </c>
      <c r="U127" s="98">
        <v>0.56765106950958311</v>
      </c>
      <c r="V127" s="98">
        <v>0.61391932621092837</v>
      </c>
      <c r="W127" s="98">
        <v>0.44698231998909782</v>
      </c>
      <c r="X127" s="98">
        <v>0.38913267864521445</v>
      </c>
      <c r="Y127" s="98">
        <v>0.21452602601763013</v>
      </c>
      <c r="DA127" s="63" t="s">
        <v>1902</v>
      </c>
    </row>
    <row r="128" spans="1:105" ht="12" customHeight="1" x14ac:dyDescent="0.25">
      <c r="A128" s="108" t="s">
        <v>52</v>
      </c>
      <c r="B128" s="98">
        <v>0</v>
      </c>
      <c r="C128" s="98">
        <v>0</v>
      </c>
      <c r="D128" s="98">
        <v>0</v>
      </c>
      <c r="E128" s="98">
        <v>0.17710731467375684</v>
      </c>
      <c r="F128" s="98">
        <v>0.19586462440468413</v>
      </c>
      <c r="G128" s="98">
        <v>0.23165813330638313</v>
      </c>
      <c r="H128" s="98">
        <v>0.27835992988124431</v>
      </c>
      <c r="I128" s="98">
        <v>0.30359767013455347</v>
      </c>
      <c r="J128" s="98">
        <v>0.30399764462076034</v>
      </c>
      <c r="K128" s="98">
        <v>0.3227651598823717</v>
      </c>
      <c r="L128" s="98">
        <v>0.38104191325969761</v>
      </c>
      <c r="M128" s="98">
        <v>0.42442651505689249</v>
      </c>
      <c r="N128" s="98">
        <v>0.49879075158023317</v>
      </c>
      <c r="O128" s="98">
        <v>0.5492923481306341</v>
      </c>
      <c r="P128" s="98">
        <v>0.5757823966449046</v>
      </c>
      <c r="Q128" s="98">
        <v>0.63677750362588159</v>
      </c>
      <c r="R128" s="98">
        <v>0.72635340055335595</v>
      </c>
      <c r="S128" s="98">
        <v>0.78783216356654939</v>
      </c>
      <c r="T128" s="98">
        <v>0.78642847100456992</v>
      </c>
      <c r="U128" s="98">
        <v>0.79700270473582835</v>
      </c>
      <c r="V128" s="98">
        <v>0.77764893809123348</v>
      </c>
      <c r="W128" s="98">
        <v>0.68872825817304029</v>
      </c>
      <c r="X128" s="98">
        <v>0.5327703942737162</v>
      </c>
      <c r="Y128" s="98">
        <v>0.36350550078289218</v>
      </c>
      <c r="DA128" s="63" t="s">
        <v>1903</v>
      </c>
    </row>
    <row r="129" spans="1:105" ht="12" customHeight="1" x14ac:dyDescent="0.25">
      <c r="A129" s="121" t="s">
        <v>54</v>
      </c>
      <c r="B129" s="122">
        <v>8.91453154586614</v>
      </c>
      <c r="C129" s="122">
        <v>8.9116066261431062</v>
      </c>
      <c r="D129" s="122">
        <v>8.7324437256930398</v>
      </c>
      <c r="E129" s="122">
        <v>9.0127560762209527</v>
      </c>
      <c r="F129" s="122">
        <v>8.9435531257915653</v>
      </c>
      <c r="G129" s="122">
        <v>9.0113594030800588</v>
      </c>
      <c r="H129" s="122">
        <v>9.4463655232649</v>
      </c>
      <c r="I129" s="122">
        <v>8.0324769298338587</v>
      </c>
      <c r="J129" s="122">
        <v>7.61099611485401</v>
      </c>
      <c r="K129" s="122">
        <v>7.0779215814844578</v>
      </c>
      <c r="L129" s="122">
        <v>6.6587854768937538</v>
      </c>
      <c r="M129" s="122">
        <v>5.3624092486117103</v>
      </c>
      <c r="N129" s="122">
        <v>5.4207752879866087</v>
      </c>
      <c r="O129" s="122">
        <v>5.2402015600304672</v>
      </c>
      <c r="P129" s="122">
        <v>4.5997800169986718</v>
      </c>
      <c r="Q129" s="122">
        <v>5.1301050422706487</v>
      </c>
      <c r="R129" s="122">
        <v>5.55917199745224</v>
      </c>
      <c r="S129" s="122">
        <v>5.7349189967600545</v>
      </c>
      <c r="T129" s="122">
        <v>5.4339377871040453</v>
      </c>
      <c r="U129" s="122">
        <v>5.3985898426142951</v>
      </c>
      <c r="V129" s="122">
        <v>5.4608343647543016</v>
      </c>
      <c r="W129" s="122">
        <v>5.5915780098762458</v>
      </c>
      <c r="X129" s="122">
        <v>3.7970035852190782</v>
      </c>
      <c r="Y129" s="122">
        <v>2.6436462802348597</v>
      </c>
      <c r="DA129" s="130" t="s">
        <v>1904</v>
      </c>
    </row>
    <row r="130" spans="1:105" ht="12" customHeight="1" x14ac:dyDescent="0.25">
      <c r="A130" s="97" t="s">
        <v>50</v>
      </c>
      <c r="B130" s="98">
        <v>0.67584365154016379</v>
      </c>
      <c r="C130" s="98">
        <v>0.72349325566277778</v>
      </c>
      <c r="D130" s="98">
        <v>0.60862711218675569</v>
      </c>
      <c r="E130" s="98">
        <v>0.53141177403384199</v>
      </c>
      <c r="F130" s="98">
        <v>0.55053547300367944</v>
      </c>
      <c r="G130" s="98">
        <v>0.34540590365324758</v>
      </c>
      <c r="H130" s="98">
        <v>0.33799935344722493</v>
      </c>
      <c r="I130" s="98">
        <v>0.26689999756553501</v>
      </c>
      <c r="J130" s="98">
        <v>0.17486005653861153</v>
      </c>
      <c r="K130" s="98">
        <v>4.2628371419020476E-2</v>
      </c>
      <c r="L130" s="98">
        <v>0.12958118413022204</v>
      </c>
      <c r="M130" s="98">
        <v>0.18631928726389183</v>
      </c>
      <c r="N130" s="98">
        <v>0.24550667347784724</v>
      </c>
      <c r="O130" s="98">
        <v>0.19561497091284594</v>
      </c>
      <c r="P130" s="98">
        <v>0.30290839476237141</v>
      </c>
      <c r="Q130" s="98">
        <v>0.24540003700351748</v>
      </c>
      <c r="R130" s="98">
        <v>0.16812234916717486</v>
      </c>
      <c r="S130" s="98">
        <v>0.16863656594097945</v>
      </c>
      <c r="T130" s="98">
        <v>0.19848076672586376</v>
      </c>
      <c r="U130" s="98">
        <v>0.17259432209258557</v>
      </c>
      <c r="V130" s="98">
        <v>0.18293998039741494</v>
      </c>
      <c r="W130" s="98">
        <v>0.12127083242274579</v>
      </c>
      <c r="X130" s="98">
        <v>8.0180155630080407E-2</v>
      </c>
      <c r="Y130" s="98">
        <v>6.5307759517851574E-2</v>
      </c>
      <c r="DA130" s="63" t="s">
        <v>1905</v>
      </c>
    </row>
    <row r="131" spans="1:105" ht="12" customHeight="1" x14ac:dyDescent="0.25">
      <c r="A131" s="109" t="s">
        <v>120</v>
      </c>
      <c r="B131" s="33">
        <v>8.2386878943259756</v>
      </c>
      <c r="C131" s="33">
        <v>8.1881133704803286</v>
      </c>
      <c r="D131" s="33">
        <v>8.1238166135062837</v>
      </c>
      <c r="E131" s="33">
        <v>8.4813443021871109</v>
      </c>
      <c r="F131" s="33">
        <v>8.3930176527878864</v>
      </c>
      <c r="G131" s="33">
        <v>8.665953499426811</v>
      </c>
      <c r="H131" s="33">
        <v>9.1083661698176748</v>
      </c>
      <c r="I131" s="33">
        <v>7.7655769322683232</v>
      </c>
      <c r="J131" s="33">
        <v>7.4361360583153981</v>
      </c>
      <c r="K131" s="33">
        <v>7.0352932100654373</v>
      </c>
      <c r="L131" s="33">
        <v>6.5292042927635316</v>
      </c>
      <c r="M131" s="33">
        <v>5.1760899613478184</v>
      </c>
      <c r="N131" s="33">
        <v>5.1752686145087612</v>
      </c>
      <c r="O131" s="33">
        <v>5.0445865891176211</v>
      </c>
      <c r="P131" s="33">
        <v>4.2968716222363001</v>
      </c>
      <c r="Q131" s="33">
        <v>4.884705005267131</v>
      </c>
      <c r="R131" s="33">
        <v>5.3910496482850654</v>
      </c>
      <c r="S131" s="33">
        <v>5.5662824308190748</v>
      </c>
      <c r="T131" s="33">
        <v>5.2354570203781812</v>
      </c>
      <c r="U131" s="33">
        <v>5.2259955205217095</v>
      </c>
      <c r="V131" s="33">
        <v>5.2778943843568866</v>
      </c>
      <c r="W131" s="33">
        <v>5.4703071774534999</v>
      </c>
      <c r="X131" s="33">
        <v>3.7168234295889979</v>
      </c>
      <c r="Y131" s="33">
        <v>2.5783385207170082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0.62650616000029236</v>
      </c>
      <c r="C133" s="154">
        <f t="shared" si="22"/>
        <v>0.62901856908453546</v>
      </c>
      <c r="D133" s="154">
        <f t="shared" si="22"/>
        <v>0.63197429458603027</v>
      </c>
      <c r="E133" s="154">
        <f t="shared" si="22"/>
        <v>0.63617557470458408</v>
      </c>
      <c r="F133" s="154">
        <f t="shared" si="22"/>
        <v>0.64007171517251227</v>
      </c>
      <c r="G133" s="154">
        <f t="shared" si="22"/>
        <v>0.64474983039448452</v>
      </c>
      <c r="H133" s="154">
        <f t="shared" si="22"/>
        <v>0.64925955806048063</v>
      </c>
      <c r="I133" s="154">
        <f t="shared" si="22"/>
        <v>0.65201740041601475</v>
      </c>
      <c r="J133" s="154">
        <f t="shared" si="22"/>
        <v>0.65482249413931004</v>
      </c>
      <c r="K133" s="154">
        <f t="shared" si="22"/>
        <v>0.65817671724813098</v>
      </c>
      <c r="L133" s="154">
        <f t="shared" si="22"/>
        <v>0.66217241510736424</v>
      </c>
      <c r="M133" s="154">
        <f t="shared" si="22"/>
        <v>0.66884726894168189</v>
      </c>
      <c r="N133" s="154">
        <f t="shared" si="22"/>
        <v>0.68066167949855216</v>
      </c>
      <c r="O133" s="154">
        <f t="shared" si="22"/>
        <v>0.69350408809797082</v>
      </c>
      <c r="P133" s="154">
        <f t="shared" si="22"/>
        <v>0.69624663508175011</v>
      </c>
      <c r="Q133" s="154">
        <f t="shared" si="22"/>
        <v>0.70600675025883375</v>
      </c>
      <c r="R133" s="154">
        <f t="shared" ref="R133:V133" si="23">IF(R115=0,"",R115/R97)</f>
        <v>0.71622652972525724</v>
      </c>
      <c r="S133" s="154">
        <f t="shared" si="23"/>
        <v>0.72814114313725797</v>
      </c>
      <c r="T133" s="154">
        <f t="shared" si="23"/>
        <v>0.74178303375234467</v>
      </c>
      <c r="U133" s="154">
        <f t="shared" si="23"/>
        <v>0.75676294456743787</v>
      </c>
      <c r="V133" s="154">
        <f t="shared" si="23"/>
        <v>0.76402454083946303</v>
      </c>
      <c r="W133" s="154">
        <f t="shared" ref="W133:Y133" si="24">IF(W115=0,"",W115/W97)</f>
        <v>0.76829075795613577</v>
      </c>
      <c r="X133" s="154">
        <f t="shared" si="24"/>
        <v>0.78096264781952063</v>
      </c>
      <c r="Y133" s="154">
        <f t="shared" si="24"/>
        <v>0.78519615145823618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0.62626606485824499</v>
      </c>
      <c r="C134" s="155">
        <f t="shared" si="25"/>
        <v>0.62897562619941649</v>
      </c>
      <c r="D134" s="155">
        <f t="shared" si="25"/>
        <v>0.63190465270776863</v>
      </c>
      <c r="E134" s="155">
        <f t="shared" si="25"/>
        <v>0.63571155690810144</v>
      </c>
      <c r="F134" s="155">
        <f t="shared" si="25"/>
        <v>0.63981642791204985</v>
      </c>
      <c r="G134" s="155">
        <f t="shared" si="25"/>
        <v>0.644299846694662</v>
      </c>
      <c r="H134" s="155">
        <f t="shared" si="25"/>
        <v>0.64843775353597133</v>
      </c>
      <c r="I134" s="155">
        <f t="shared" si="25"/>
        <v>0.65142645192241655</v>
      </c>
      <c r="J134" s="155">
        <f t="shared" si="25"/>
        <v>0.65400834641924921</v>
      </c>
      <c r="K134" s="155">
        <f t="shared" si="25"/>
        <v>0.65690195317556532</v>
      </c>
      <c r="L134" s="155">
        <f t="shared" si="25"/>
        <v>0.66111125390662773</v>
      </c>
      <c r="M134" s="155">
        <f t="shared" si="25"/>
        <v>0.66837378899033151</v>
      </c>
      <c r="N134" s="155">
        <f t="shared" si="25"/>
        <v>0.68062853170488091</v>
      </c>
      <c r="O134" s="155">
        <f t="shared" si="25"/>
        <v>0.69332927588589643</v>
      </c>
      <c r="P134" s="155">
        <f t="shared" si="25"/>
        <v>0.69633218628147076</v>
      </c>
      <c r="Q134" s="155">
        <f t="shared" si="25"/>
        <v>0.70187546239051213</v>
      </c>
      <c r="R134" s="155">
        <f t="shared" ref="R134:V134" si="26">IF(R116=0,"",R116/R98)</f>
        <v>0.71173315911332224</v>
      </c>
      <c r="S134" s="155">
        <f t="shared" si="26"/>
        <v>0.72324018889157682</v>
      </c>
      <c r="T134" s="155">
        <f t="shared" si="26"/>
        <v>0.73379696299864927</v>
      </c>
      <c r="U134" s="155">
        <f t="shared" si="26"/>
        <v>0.7485250425177512</v>
      </c>
      <c r="V134" s="155">
        <f t="shared" si="26"/>
        <v>0.75609956139430556</v>
      </c>
      <c r="W134" s="155">
        <f t="shared" ref="W134:Y134" si="27">IF(W116=0,"",W116/W98)</f>
        <v>0.7604319428266425</v>
      </c>
      <c r="X134" s="155">
        <f t="shared" si="27"/>
        <v>0.76263506871154296</v>
      </c>
      <c r="Y134" s="155">
        <f t="shared" si="27"/>
        <v>0.76329863772771589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0.62626606485824499</v>
      </c>
      <c r="C135" s="156">
        <f t="shared" si="28"/>
        <v>0.62897562619941649</v>
      </c>
      <c r="D135" s="156">
        <f t="shared" si="28"/>
        <v>0.63190465270776863</v>
      </c>
      <c r="E135" s="156">
        <f t="shared" si="28"/>
        <v>0.63571155690810144</v>
      </c>
      <c r="F135" s="156">
        <f t="shared" si="28"/>
        <v>0.63981642791204985</v>
      </c>
      <c r="G135" s="156">
        <f t="shared" si="28"/>
        <v>0.644299846694662</v>
      </c>
      <c r="H135" s="156">
        <f t="shared" si="28"/>
        <v>0.64843775353597133</v>
      </c>
      <c r="I135" s="156">
        <f t="shared" si="28"/>
        <v>0.65142645192241655</v>
      </c>
      <c r="J135" s="156">
        <f t="shared" si="28"/>
        <v>0.65400834641924921</v>
      </c>
      <c r="K135" s="156">
        <f t="shared" si="28"/>
        <v>0.65690195317556532</v>
      </c>
      <c r="L135" s="156">
        <f t="shared" si="28"/>
        <v>0.66111125390662773</v>
      </c>
      <c r="M135" s="156">
        <f t="shared" si="28"/>
        <v>0.66837378899033151</v>
      </c>
      <c r="N135" s="156">
        <f t="shared" si="28"/>
        <v>0.68062853170488091</v>
      </c>
      <c r="O135" s="156">
        <f t="shared" si="28"/>
        <v>0.69332927588589643</v>
      </c>
      <c r="P135" s="156">
        <f t="shared" si="28"/>
        <v>0.69633218628147076</v>
      </c>
      <c r="Q135" s="156">
        <f t="shared" si="28"/>
        <v>0.70187546239051213</v>
      </c>
      <c r="R135" s="156">
        <f t="shared" ref="R135:V135" si="29">IF(R117=0,"",R117/R99)</f>
        <v>0.71173315911332224</v>
      </c>
      <c r="S135" s="156">
        <f t="shared" si="29"/>
        <v>0.72324018889157682</v>
      </c>
      <c r="T135" s="156">
        <f t="shared" si="29"/>
        <v>0.73379696299864927</v>
      </c>
      <c r="U135" s="156">
        <f t="shared" si="29"/>
        <v>0.7485250425177512</v>
      </c>
      <c r="V135" s="156">
        <f t="shared" si="29"/>
        <v>0.75609956139430556</v>
      </c>
      <c r="W135" s="156">
        <f t="shared" ref="W135:Y135" si="30">IF(W117=0,"",W117/W99)</f>
        <v>0.7604319428266425</v>
      </c>
      <c r="X135" s="156">
        <f t="shared" si="30"/>
        <v>0.76263506871154296</v>
      </c>
      <c r="Y135" s="156">
        <f t="shared" si="30"/>
        <v>0.76329863772771589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1.7099596967558572</v>
      </c>
      <c r="C136" s="155">
        <f t="shared" si="31"/>
        <v>1.7458035457884797</v>
      </c>
      <c r="D136" s="155">
        <f t="shared" si="31"/>
        <v>1.8148910258072297</v>
      </c>
      <c r="E136" s="155">
        <f t="shared" si="31"/>
        <v>1.8956193815343327</v>
      </c>
      <c r="F136" s="155">
        <f t="shared" si="31"/>
        <v>2.0199939449887778</v>
      </c>
      <c r="G136" s="155">
        <f t="shared" si="31"/>
        <v>2.1879966821724044</v>
      </c>
      <c r="H136" s="155">
        <f t="shared" si="31"/>
        <v>2.4024105632390467</v>
      </c>
      <c r="I136" s="155">
        <f t="shared" si="31"/>
        <v>2.5338194646565917</v>
      </c>
      <c r="J136" s="155">
        <f t="shared" si="31"/>
        <v>2.5791989661920156</v>
      </c>
      <c r="K136" s="155">
        <f t="shared" si="31"/>
        <v>2.6336708786874157</v>
      </c>
      <c r="L136" s="155">
        <f t="shared" si="31"/>
        <v>2.6960304116399123</v>
      </c>
      <c r="M136" s="155">
        <f t="shared" si="31"/>
        <v>2.7832680849290585</v>
      </c>
      <c r="N136" s="155">
        <f t="shared" si="31"/>
        <v>2.9494453821737605</v>
      </c>
      <c r="O136" s="155">
        <f t="shared" si="31"/>
        <v>3.1965954760168653</v>
      </c>
      <c r="P136" s="155">
        <f t="shared" si="31"/>
        <v>3.4053877938050685</v>
      </c>
      <c r="Q136" s="155">
        <f t="shared" si="31"/>
        <v>3.5630495550969425</v>
      </c>
      <c r="R136" s="155">
        <f t="shared" ref="R136:V136" si="32">IF(R118=0,"",R118/R100)</f>
        <v>3.6608270419941009</v>
      </c>
      <c r="S136" s="155">
        <f t="shared" si="32"/>
        <v>3.7175637584019272</v>
      </c>
      <c r="T136" s="155">
        <f t="shared" si="32"/>
        <v>3.7510184110436042</v>
      </c>
      <c r="U136" s="155">
        <f t="shared" si="32"/>
        <v>3.7743879348806444</v>
      </c>
      <c r="V136" s="155">
        <f t="shared" si="32"/>
        <v>3.7923438671485874</v>
      </c>
      <c r="W136" s="155">
        <f t="shared" ref="W136:Y136" si="33">IF(W118=0,"",W118/W100)</f>
        <v>3.8072334273130819</v>
      </c>
      <c r="X136" s="155">
        <f t="shared" si="33"/>
        <v>3.814600238725899</v>
      </c>
      <c r="Y136" s="155">
        <f t="shared" si="33"/>
        <v>3.818347743557212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1.7099596967558572</v>
      </c>
      <c r="C137" s="156">
        <f t="shared" si="34"/>
        <v>1.7458035457884797</v>
      </c>
      <c r="D137" s="156">
        <f t="shared" si="34"/>
        <v>1.8148910258072297</v>
      </c>
      <c r="E137" s="156">
        <f t="shared" si="34"/>
        <v>1.8956193815343327</v>
      </c>
      <c r="F137" s="156">
        <f t="shared" si="34"/>
        <v>2.0199939449887778</v>
      </c>
      <c r="G137" s="156">
        <f t="shared" si="34"/>
        <v>2.1879966821724044</v>
      </c>
      <c r="H137" s="156">
        <f t="shared" si="34"/>
        <v>2.4024105632390467</v>
      </c>
      <c r="I137" s="156">
        <f t="shared" si="34"/>
        <v>2.5338194646565917</v>
      </c>
      <c r="J137" s="156">
        <f t="shared" si="34"/>
        <v>2.5791989661920156</v>
      </c>
      <c r="K137" s="156">
        <f t="shared" si="34"/>
        <v>2.6336708786874157</v>
      </c>
      <c r="L137" s="156">
        <f t="shared" si="34"/>
        <v>2.6960304116399123</v>
      </c>
      <c r="M137" s="156">
        <f t="shared" si="34"/>
        <v>2.7832680849290585</v>
      </c>
      <c r="N137" s="156">
        <f t="shared" si="34"/>
        <v>2.9494453821737605</v>
      </c>
      <c r="O137" s="156">
        <f t="shared" si="34"/>
        <v>3.1965954760168653</v>
      </c>
      <c r="P137" s="156">
        <f t="shared" si="34"/>
        <v>3.4053877938050685</v>
      </c>
      <c r="Q137" s="156">
        <f t="shared" si="34"/>
        <v>3.5630495550969425</v>
      </c>
      <c r="R137" s="156">
        <f t="shared" ref="R137:V137" si="35">IF(R119=0,"",R119/R101)</f>
        <v>3.6608270419941009</v>
      </c>
      <c r="S137" s="156">
        <f t="shared" si="35"/>
        <v>3.7175637584019272</v>
      </c>
      <c r="T137" s="156">
        <f t="shared" si="35"/>
        <v>3.7510184110436042</v>
      </c>
      <c r="U137" s="156">
        <f t="shared" si="35"/>
        <v>3.7743879348806444</v>
      </c>
      <c r="V137" s="156">
        <f t="shared" si="35"/>
        <v>3.7923438671485874</v>
      </c>
      <c r="W137" s="156">
        <f t="shared" ref="W137:Y137" si="36">IF(W119=0,"",W119/W101)</f>
        <v>3.8072334273130819</v>
      </c>
      <c r="X137" s="156">
        <f t="shared" si="36"/>
        <v>3.814600238725899</v>
      </c>
      <c r="Y137" s="156">
        <f t="shared" si="36"/>
        <v>3.818347743557212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0.58825881131731028</v>
      </c>
      <c r="C138" s="155">
        <f t="shared" si="37"/>
        <v>0.59097096520882253</v>
      </c>
      <c r="D138" s="155">
        <f t="shared" si="37"/>
        <v>0.59388794946365064</v>
      </c>
      <c r="E138" s="155">
        <f t="shared" si="37"/>
        <v>0.59943892553142564</v>
      </c>
      <c r="F138" s="155">
        <f t="shared" si="37"/>
        <v>0.60341741608419996</v>
      </c>
      <c r="G138" s="155">
        <f t="shared" si="37"/>
        <v>0.60794373372682042</v>
      </c>
      <c r="H138" s="155">
        <f t="shared" si="37"/>
        <v>0.61303136351646748</v>
      </c>
      <c r="I138" s="155">
        <f t="shared" si="37"/>
        <v>0.61596471063491509</v>
      </c>
      <c r="J138" s="155">
        <f t="shared" si="37"/>
        <v>0.61732430602650556</v>
      </c>
      <c r="K138" s="155">
        <f t="shared" si="37"/>
        <v>0.61982850481415019</v>
      </c>
      <c r="L138" s="155">
        <f t="shared" si="37"/>
        <v>0.62353372094294135</v>
      </c>
      <c r="M138" s="155">
        <f t="shared" si="37"/>
        <v>0.62930650187455617</v>
      </c>
      <c r="N138" s="155">
        <f t="shared" si="37"/>
        <v>0.63804187220539099</v>
      </c>
      <c r="O138" s="155">
        <f t="shared" si="37"/>
        <v>0.64872573269054568</v>
      </c>
      <c r="P138" s="155">
        <f t="shared" si="37"/>
        <v>0.6548046988255698</v>
      </c>
      <c r="Q138" s="155">
        <f t="shared" si="37"/>
        <v>0.66410025968269504</v>
      </c>
      <c r="R138" s="155">
        <f t="shared" ref="R138:V138" si="38">IF(R120=0,"",R120/R102)</f>
        <v>0.67601146177718774</v>
      </c>
      <c r="S138" s="155">
        <f t="shared" si="38"/>
        <v>0.68735294455050833</v>
      </c>
      <c r="T138" s="155">
        <f t="shared" si="38"/>
        <v>0.69936224228543309</v>
      </c>
      <c r="U138" s="155">
        <f t="shared" si="38"/>
        <v>0.71456387235461849</v>
      </c>
      <c r="V138" s="155">
        <f t="shared" si="38"/>
        <v>0.7271330069241797</v>
      </c>
      <c r="W138" s="155">
        <f t="shared" ref="W138:Y138" si="39">IF(W120=0,"",W120/W102)</f>
        <v>0.7374779921579403</v>
      </c>
      <c r="X138" s="155">
        <f t="shared" si="39"/>
        <v>0.74288153444524652</v>
      </c>
      <c r="Y138" s="155">
        <f t="shared" si="39"/>
        <v>0.75093690312281303</v>
      </c>
      <c r="DA138" s="130" t="s">
        <v>2063</v>
      </c>
    </row>
    <row r="139" spans="1:105" ht="12" customHeight="1" x14ac:dyDescent="0.25">
      <c r="A139" s="97" t="s">
        <v>124</v>
      </c>
      <c r="B139" s="156" t="str">
        <f t="shared" ref="B139:Q139" si="40">IF(B121=0,"",B121/B103)</f>
        <v/>
      </c>
      <c r="C139" s="156" t="str">
        <f t="shared" si="40"/>
        <v/>
      </c>
      <c r="D139" s="156" t="str">
        <f t="shared" si="40"/>
        <v/>
      </c>
      <c r="E139" s="156" t="str">
        <f t="shared" si="40"/>
        <v/>
      </c>
      <c r="F139" s="156" t="str">
        <f t="shared" si="40"/>
        <v/>
      </c>
      <c r="G139" s="156" t="str">
        <f t="shared" si="40"/>
        <v/>
      </c>
      <c r="H139" s="156" t="str">
        <f t="shared" si="40"/>
        <v/>
      </c>
      <c r="I139" s="156" t="str">
        <f t="shared" si="40"/>
        <v/>
      </c>
      <c r="J139" s="156" t="str">
        <f t="shared" si="40"/>
        <v/>
      </c>
      <c r="K139" s="156" t="str">
        <f t="shared" si="40"/>
        <v/>
      </c>
      <c r="L139" s="156" t="str">
        <f t="shared" si="40"/>
        <v/>
      </c>
      <c r="M139" s="156" t="str">
        <f t="shared" si="40"/>
        <v/>
      </c>
      <c r="N139" s="156" t="str">
        <f t="shared" si="40"/>
        <v/>
      </c>
      <c r="O139" s="156" t="str">
        <f t="shared" si="40"/>
        <v/>
      </c>
      <c r="P139" s="156" t="str">
        <f t="shared" si="40"/>
        <v/>
      </c>
      <c r="Q139" s="156" t="str">
        <f t="shared" si="40"/>
        <v/>
      </c>
      <c r="R139" s="156" t="str">
        <f t="shared" ref="R139:V139" si="41">IF(R121=0,"",R121/R103)</f>
        <v/>
      </c>
      <c r="S139" s="156" t="str">
        <f t="shared" si="41"/>
        <v/>
      </c>
      <c r="T139" s="156" t="str">
        <f t="shared" si="41"/>
        <v/>
      </c>
      <c r="U139" s="156" t="str">
        <f t="shared" si="41"/>
        <v/>
      </c>
      <c r="V139" s="156" t="str">
        <f t="shared" si="41"/>
        <v/>
      </c>
      <c r="W139" s="156" t="str">
        <f t="shared" ref="W139:Y139" si="42">IF(W121=0,"",W121/W103)</f>
        <v/>
      </c>
      <c r="X139" s="156" t="str">
        <f t="shared" si="42"/>
        <v/>
      </c>
      <c r="Y139" s="156" t="str">
        <f t="shared" si="42"/>
        <v/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0.58825881131731028</v>
      </c>
      <c r="C143" s="157">
        <f t="shared" si="52"/>
        <v>0.59097096520882253</v>
      </c>
      <c r="D143" s="157">
        <f t="shared" si="52"/>
        <v>0.59388794946365064</v>
      </c>
      <c r="E143" s="157">
        <f t="shared" si="52"/>
        <v>0.59705657664792622</v>
      </c>
      <c r="F143" s="157">
        <f t="shared" si="52"/>
        <v>0.60077661647096281</v>
      </c>
      <c r="G143" s="157">
        <f t="shared" si="52"/>
        <v>0.60491097625512036</v>
      </c>
      <c r="H143" s="157">
        <f t="shared" si="52"/>
        <v>0.60949216766606529</v>
      </c>
      <c r="I143" s="157">
        <f t="shared" si="52"/>
        <v>0.61170958274259413</v>
      </c>
      <c r="J143" s="157">
        <f t="shared" si="52"/>
        <v>0.6124843891870978</v>
      </c>
      <c r="K143" s="157">
        <f t="shared" si="52"/>
        <v>0.6138935324176058</v>
      </c>
      <c r="L143" s="157">
        <f t="shared" si="52"/>
        <v>0.61578045925129044</v>
      </c>
      <c r="M143" s="157">
        <f t="shared" si="52"/>
        <v>0.61885221283727865</v>
      </c>
      <c r="N143" s="157">
        <f t="shared" si="52"/>
        <v>0.62485260924961461</v>
      </c>
      <c r="O143" s="157">
        <f t="shared" si="52"/>
        <v>0.63362367893677241</v>
      </c>
      <c r="P143" s="157">
        <f t="shared" si="52"/>
        <v>0.63968364254712173</v>
      </c>
      <c r="Q143" s="157">
        <f t="shared" si="52"/>
        <v>0.64853464064591415</v>
      </c>
      <c r="R143" s="157">
        <f t="shared" ref="R143:V143" si="53">IF(R125=0,"",R125/R107)</f>
        <v>0.66024434173049562</v>
      </c>
      <c r="S143" s="157">
        <f t="shared" si="53"/>
        <v>0.67194608223838048</v>
      </c>
      <c r="T143" s="157">
        <f t="shared" si="53"/>
        <v>0.68407045015304235</v>
      </c>
      <c r="U143" s="157">
        <f t="shared" si="53"/>
        <v>0.69978623721362176</v>
      </c>
      <c r="V143" s="157">
        <f t="shared" si="53"/>
        <v>0.71340830958273738</v>
      </c>
      <c r="W143" s="157">
        <f t="shared" ref="W143:Y143" si="54">IF(W125=0,"",W125/W107)</f>
        <v>0.7226694895338992</v>
      </c>
      <c r="X143" s="157">
        <f t="shared" si="54"/>
        <v>0.72825652009177955</v>
      </c>
      <c r="Y143" s="157">
        <f t="shared" si="54"/>
        <v>0.73467229757155639</v>
      </c>
      <c r="DA143" s="131" t="s">
        <v>2068</v>
      </c>
    </row>
    <row r="144" spans="1:105" ht="12" customHeight="1" x14ac:dyDescent="0.25">
      <c r="A144" s="107" t="s">
        <v>121</v>
      </c>
      <c r="B144" s="158" t="str">
        <f t="shared" ref="B144:Q144" si="55">IF(B126=0,"",B126/B108)</f>
        <v/>
      </c>
      <c r="C144" s="158" t="str">
        <f t="shared" si="55"/>
        <v/>
      </c>
      <c r="D144" s="158" t="str">
        <f t="shared" si="55"/>
        <v/>
      </c>
      <c r="E144" s="158">
        <f t="shared" si="55"/>
        <v>0.76193776019779513</v>
      </c>
      <c r="F144" s="158">
        <f t="shared" si="55"/>
        <v>0.76077915816389408</v>
      </c>
      <c r="G144" s="158">
        <f t="shared" si="55"/>
        <v>0.7672803092224586</v>
      </c>
      <c r="H144" s="158">
        <f t="shared" si="55"/>
        <v>0.75993528638752117</v>
      </c>
      <c r="I144" s="158">
        <f t="shared" si="55"/>
        <v>0.76345109606313422</v>
      </c>
      <c r="J144" s="158">
        <f t="shared" si="55"/>
        <v>0.76759839948863551</v>
      </c>
      <c r="K144" s="158">
        <f t="shared" si="55"/>
        <v>0.76625911398575741</v>
      </c>
      <c r="L144" s="158">
        <f t="shared" si="55"/>
        <v>0.77268286607258441</v>
      </c>
      <c r="M144" s="158">
        <f t="shared" si="55"/>
        <v>0.79484783077993648</v>
      </c>
      <c r="N144" s="158">
        <f t="shared" si="55"/>
        <v>0.80227930392085867</v>
      </c>
      <c r="O144" s="158">
        <f t="shared" si="55"/>
        <v>0.81013107294337205</v>
      </c>
      <c r="P144" s="158">
        <f t="shared" si="55"/>
        <v>0.80375983737068202</v>
      </c>
      <c r="Q144" s="158">
        <f t="shared" si="55"/>
        <v>0.81884074980062715</v>
      </c>
      <c r="R144" s="158">
        <f t="shared" ref="R144:V144" si="56">IF(R126=0,"",R126/R108)</f>
        <v>0.83090668768353371</v>
      </c>
      <c r="S144" s="158">
        <f t="shared" si="56"/>
        <v>0.83473494828855477</v>
      </c>
      <c r="T144" s="158">
        <f t="shared" si="56"/>
        <v>0.84046863606967648</v>
      </c>
      <c r="U144" s="158">
        <f t="shared" si="56"/>
        <v>0.85014308524830762</v>
      </c>
      <c r="V144" s="158">
        <f t="shared" si="56"/>
        <v>0.84988790564328831</v>
      </c>
      <c r="W144" s="158">
        <f t="shared" ref="W144:Y144" si="57">IF(W126=0,"",W126/W108)</f>
        <v>0.868601668764728</v>
      </c>
      <c r="X144" s="158">
        <f t="shared" si="57"/>
        <v>0.86474175114246188</v>
      </c>
      <c r="Y144" s="158">
        <f t="shared" si="57"/>
        <v>0.88273022750092589</v>
      </c>
      <c r="DA144" s="132" t="s">
        <v>2069</v>
      </c>
    </row>
    <row r="145" spans="1:105" ht="12" customHeight="1" x14ac:dyDescent="0.25">
      <c r="A145" s="108" t="s">
        <v>53</v>
      </c>
      <c r="B145" s="156" t="str">
        <f t="shared" ref="B145:Q145" si="58">IF(B127=0,"",B127/B109)</f>
        <v/>
      </c>
      <c r="C145" s="156" t="str">
        <f t="shared" si="58"/>
        <v/>
      </c>
      <c r="D145" s="156" t="str">
        <f t="shared" si="58"/>
        <v/>
      </c>
      <c r="E145" s="156">
        <f t="shared" si="58"/>
        <v>0.60982254969743743</v>
      </c>
      <c r="F145" s="156">
        <f t="shared" si="58"/>
        <v>0.61000807880645069</v>
      </c>
      <c r="G145" s="156">
        <f t="shared" si="58"/>
        <v>0.61039692850371619</v>
      </c>
      <c r="H145" s="156">
        <f t="shared" si="58"/>
        <v>0.6113078582851853</v>
      </c>
      <c r="I145" s="156">
        <f t="shared" si="58"/>
        <v>0.61220491034512248</v>
      </c>
      <c r="J145" s="156">
        <f t="shared" si="58"/>
        <v>0.61320870573107611</v>
      </c>
      <c r="K145" s="156">
        <f t="shared" si="58"/>
        <v>0.6152733231008678</v>
      </c>
      <c r="L145" s="156">
        <f t="shared" si="58"/>
        <v>0.61847031518000217</v>
      </c>
      <c r="M145" s="156">
        <f t="shared" si="58"/>
        <v>0.62324124434553396</v>
      </c>
      <c r="N145" s="156">
        <f t="shared" si="58"/>
        <v>0.62769313787157832</v>
      </c>
      <c r="O145" s="156">
        <f t="shared" si="58"/>
        <v>0.63343311642760236</v>
      </c>
      <c r="P145" s="156">
        <f t="shared" si="58"/>
        <v>0.63919635640368166</v>
      </c>
      <c r="Q145" s="156">
        <f t="shared" si="58"/>
        <v>0.64701301219351059</v>
      </c>
      <c r="R145" s="156">
        <f t="shared" ref="R145:V145" si="59">IF(R127=0,"",R127/R109)</f>
        <v>0.65923094895233858</v>
      </c>
      <c r="S145" s="156">
        <f t="shared" si="59"/>
        <v>0.67262245146899746</v>
      </c>
      <c r="T145" s="156">
        <f t="shared" si="59"/>
        <v>0.68702005403409339</v>
      </c>
      <c r="U145" s="156">
        <f t="shared" si="59"/>
        <v>0.70236276544955545</v>
      </c>
      <c r="V145" s="156">
        <f t="shared" si="59"/>
        <v>0.71410370270887125</v>
      </c>
      <c r="W145" s="156">
        <f t="shared" ref="W145:Y145" si="60">IF(W127=0,"",W127/W109)</f>
        <v>0.72235160931341913</v>
      </c>
      <c r="X145" s="156">
        <f t="shared" si="60"/>
        <v>0.72962587876280471</v>
      </c>
      <c r="Y145" s="156">
        <f t="shared" si="60"/>
        <v>0.73640089548653953</v>
      </c>
      <c r="DA145" s="63" t="s">
        <v>2070</v>
      </c>
    </row>
    <row r="146" spans="1:105" ht="12" customHeight="1" x14ac:dyDescent="0.25">
      <c r="A146" s="108" t="s">
        <v>52</v>
      </c>
      <c r="B146" s="156" t="str">
        <f t="shared" ref="B146:Q146" si="61">IF(B128=0,"",B128/B110)</f>
        <v/>
      </c>
      <c r="C146" s="156" t="str">
        <f t="shared" si="61"/>
        <v/>
      </c>
      <c r="D146" s="156" t="str">
        <f t="shared" si="61"/>
        <v/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0.71217985923813709</v>
      </c>
      <c r="C147" s="155">
        <f t="shared" si="64"/>
        <v>0.71284399610539573</v>
      </c>
      <c r="D147" s="155">
        <f t="shared" si="64"/>
        <v>0.71714009838323589</v>
      </c>
      <c r="E147" s="155">
        <f t="shared" si="64"/>
        <v>0.72168498390875402</v>
      </c>
      <c r="F147" s="155">
        <f t="shared" si="64"/>
        <v>0.72364673098868726</v>
      </c>
      <c r="G147" s="155">
        <f t="shared" si="64"/>
        <v>0.73148065981706278</v>
      </c>
      <c r="H147" s="155">
        <f t="shared" si="64"/>
        <v>0.73519351552216883</v>
      </c>
      <c r="I147" s="155">
        <f t="shared" si="64"/>
        <v>0.73731038688787409</v>
      </c>
      <c r="J147" s="155">
        <f t="shared" si="64"/>
        <v>0.74021446986008543</v>
      </c>
      <c r="K147" s="155">
        <f t="shared" si="64"/>
        <v>0.7451527559872988</v>
      </c>
      <c r="L147" s="155">
        <f t="shared" si="64"/>
        <v>0.74360864669001381</v>
      </c>
      <c r="M147" s="155">
        <f t="shared" si="64"/>
        <v>0.74228374939243591</v>
      </c>
      <c r="N147" s="155">
        <f t="shared" si="64"/>
        <v>0.74312575464371633</v>
      </c>
      <c r="O147" s="155">
        <f t="shared" si="64"/>
        <v>0.74898561371678263</v>
      </c>
      <c r="P147" s="155">
        <f t="shared" si="64"/>
        <v>0.74482825274918363</v>
      </c>
      <c r="Q147" s="155">
        <f t="shared" si="64"/>
        <v>0.75292766676759282</v>
      </c>
      <c r="R147" s="155">
        <f t="shared" ref="R147:V147" si="65">IF(R129=0,"",R129/R111)</f>
        <v>0.76371039260493523</v>
      </c>
      <c r="S147" s="155">
        <f t="shared" si="65"/>
        <v>0.7715743774620567</v>
      </c>
      <c r="T147" s="155">
        <f t="shared" si="65"/>
        <v>0.77862805218468112</v>
      </c>
      <c r="U147" s="155">
        <f t="shared" si="65"/>
        <v>0.7930945408766118</v>
      </c>
      <c r="V147" s="155">
        <f t="shared" si="65"/>
        <v>0.80441195806718235</v>
      </c>
      <c r="W147" s="155">
        <f t="shared" ref="W147:Y147" si="66">IF(W129=0,"",W129/W111)</f>
        <v>0.81660874122679716</v>
      </c>
      <c r="X147" s="155">
        <f t="shared" si="66"/>
        <v>0.82307288113335064</v>
      </c>
      <c r="Y147" s="155">
        <f t="shared" si="66"/>
        <v>0.82936317031025863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0.56373029697869081</v>
      </c>
      <c r="C148" s="156">
        <f t="shared" si="67"/>
        <v>0.56462001711218313</v>
      </c>
      <c r="D148" s="156">
        <f t="shared" si="67"/>
        <v>0.5651479949550845</v>
      </c>
      <c r="E148" s="156">
        <f t="shared" si="67"/>
        <v>0.56583862581550304</v>
      </c>
      <c r="F148" s="156">
        <f t="shared" si="67"/>
        <v>0.56686731930307688</v>
      </c>
      <c r="G148" s="156">
        <f t="shared" si="67"/>
        <v>0.56799899896378836</v>
      </c>
      <c r="H148" s="156">
        <f t="shared" si="67"/>
        <v>0.57022056122487674</v>
      </c>
      <c r="I148" s="156">
        <f t="shared" si="67"/>
        <v>0.57140914850048208</v>
      </c>
      <c r="J148" s="156">
        <f t="shared" si="67"/>
        <v>0.57168419062096421</v>
      </c>
      <c r="K148" s="156">
        <f t="shared" si="67"/>
        <v>0.57243305225599395</v>
      </c>
      <c r="L148" s="156">
        <f t="shared" si="67"/>
        <v>0.57307299595539452</v>
      </c>
      <c r="M148" s="156">
        <f t="shared" si="67"/>
        <v>0.5741625904169847</v>
      </c>
      <c r="N148" s="156">
        <f t="shared" si="67"/>
        <v>0.57513389549749061</v>
      </c>
      <c r="O148" s="156">
        <f t="shared" si="67"/>
        <v>0.57557117984963624</v>
      </c>
      <c r="P148" s="156">
        <f t="shared" si="67"/>
        <v>0.57577494775868598</v>
      </c>
      <c r="Q148" s="156">
        <f t="shared" si="67"/>
        <v>0.57590868892663605</v>
      </c>
      <c r="R148" s="156">
        <f t="shared" ref="R148:V148" si="68">IF(R130=0,"",R130/R112)</f>
        <v>0.57601033482466368</v>
      </c>
      <c r="S148" s="156">
        <f t="shared" si="68"/>
        <v>0.57752325848586883</v>
      </c>
      <c r="T148" s="156">
        <f t="shared" si="68"/>
        <v>0.58094081824043975</v>
      </c>
      <c r="U148" s="156">
        <f t="shared" si="68"/>
        <v>0.58738689702944058</v>
      </c>
      <c r="V148" s="156">
        <f t="shared" si="68"/>
        <v>0.59322705893040328</v>
      </c>
      <c r="W148" s="156">
        <f t="shared" ref="W148:Y148" si="69">IF(W130=0,"",W130/W112)</f>
        <v>0.5962039924892093</v>
      </c>
      <c r="X148" s="156">
        <f t="shared" si="69"/>
        <v>0.59804423297861453</v>
      </c>
      <c r="Y148" s="156">
        <f t="shared" si="69"/>
        <v>0.59894264979918155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0.72790410791098592</v>
      </c>
      <c r="C149" s="159">
        <f t="shared" si="70"/>
        <v>0.72977177185177566</v>
      </c>
      <c r="D149" s="159">
        <f t="shared" si="70"/>
        <v>0.73188676671049802</v>
      </c>
      <c r="E149" s="159">
        <f t="shared" si="70"/>
        <v>0.73435795220083944</v>
      </c>
      <c r="F149" s="159">
        <f t="shared" si="70"/>
        <v>0.73701738069329925</v>
      </c>
      <c r="G149" s="159">
        <f t="shared" si="70"/>
        <v>0.73996950662059524</v>
      </c>
      <c r="H149" s="159">
        <f t="shared" si="70"/>
        <v>0.74317226371802936</v>
      </c>
      <c r="I149" s="159">
        <f t="shared" si="70"/>
        <v>0.74474200062631679</v>
      </c>
      <c r="J149" s="159">
        <f t="shared" si="70"/>
        <v>0.74538153186575595</v>
      </c>
      <c r="K149" s="159">
        <f t="shared" si="70"/>
        <v>0.74651757088846593</v>
      </c>
      <c r="L149" s="159">
        <f t="shared" si="70"/>
        <v>0.74802642445474332</v>
      </c>
      <c r="M149" s="159">
        <f t="shared" si="70"/>
        <v>0.7501908128145387</v>
      </c>
      <c r="N149" s="159">
        <f t="shared" si="70"/>
        <v>0.75356746929612473</v>
      </c>
      <c r="O149" s="159">
        <f t="shared" si="70"/>
        <v>0.75783962395688331</v>
      </c>
      <c r="P149" s="159">
        <f t="shared" si="70"/>
        <v>0.76057059547450023</v>
      </c>
      <c r="Q149" s="159">
        <f t="shared" si="70"/>
        <v>0.76473670188773646</v>
      </c>
      <c r="R149" s="159">
        <f t="shared" ref="R149:V149" si="71">IF(R131=0,"",R131/R113)</f>
        <v>0.7715510215152086</v>
      </c>
      <c r="S149" s="159">
        <f t="shared" si="71"/>
        <v>0.77950951768734733</v>
      </c>
      <c r="T149" s="159">
        <f t="shared" si="71"/>
        <v>0.78880411384522064</v>
      </c>
      <c r="U149" s="159">
        <f t="shared" si="71"/>
        <v>0.80237481782361786</v>
      </c>
      <c r="V149" s="159">
        <f t="shared" si="71"/>
        <v>0.81446183115730486</v>
      </c>
      <c r="W149" s="159">
        <f t="shared" ref="W149:Y149" si="72">IF(W131=0,"",W131/W113)</f>
        <v>0.82335648561453589</v>
      </c>
      <c r="X149" s="159">
        <f t="shared" si="72"/>
        <v>0.82980849755427533</v>
      </c>
      <c r="Y149" s="159">
        <f t="shared" si="72"/>
        <v>0.83752444989212782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3.1672798463000231</v>
      </c>
      <c r="C151" s="117">
        <f t="shared" si="73"/>
        <v>3.3852425493314744</v>
      </c>
      <c r="D151" s="117">
        <f t="shared" si="73"/>
        <v>2.8451205881077297</v>
      </c>
      <c r="E151" s="117">
        <f t="shared" si="73"/>
        <v>2.4811336387169285</v>
      </c>
      <c r="F151" s="117">
        <f t="shared" si="73"/>
        <v>2.5657566435135903</v>
      </c>
      <c r="G151" s="117">
        <f t="shared" si="73"/>
        <v>1.6065482028557307</v>
      </c>
      <c r="H151" s="117">
        <f t="shared" si="73"/>
        <v>1.5659740861903992</v>
      </c>
      <c r="I151" s="117">
        <f t="shared" si="73"/>
        <v>1.2339937362551052</v>
      </c>
      <c r="J151" s="117">
        <f t="shared" si="73"/>
        <v>0.80806446117379571</v>
      </c>
      <c r="K151" s="117">
        <f t="shared" si="73"/>
        <v>0.19673680487111592</v>
      </c>
      <c r="L151" s="117">
        <f t="shared" si="73"/>
        <v>0.59737022857329514</v>
      </c>
      <c r="M151" s="117">
        <f t="shared" si="73"/>
        <v>0.85730330173863378</v>
      </c>
      <c r="N151" s="117">
        <f t="shared" si="73"/>
        <v>1.127732023697235</v>
      </c>
      <c r="O151" s="117">
        <f t="shared" si="73"/>
        <v>0.89787240534264523</v>
      </c>
      <c r="P151" s="117">
        <f t="shared" si="73"/>
        <v>1.3898570028319019</v>
      </c>
      <c r="Q151" s="117">
        <f t="shared" si="73"/>
        <v>1.1257256654467669</v>
      </c>
      <c r="R151" s="117">
        <f t="shared" ref="R151:V151" si="74">R152+R154+R156+R165</f>
        <v>0.77109297913441821</v>
      </c>
      <c r="S151" s="117">
        <f t="shared" si="74"/>
        <v>0.77142524188512718</v>
      </c>
      <c r="T151" s="117">
        <f t="shared" si="74"/>
        <v>0.90260578274196746</v>
      </c>
      <c r="U151" s="117">
        <f t="shared" si="74"/>
        <v>0.77627182711796672</v>
      </c>
      <c r="V151" s="117">
        <f t="shared" si="74"/>
        <v>0.81470287824683274</v>
      </c>
      <c r="W151" s="117">
        <f t="shared" ref="W151:Y151" si="75">W152+W154+W156+W165</f>
        <v>0.5373695498611476</v>
      </c>
      <c r="X151" s="117">
        <f t="shared" si="75"/>
        <v>0.35419723193976477</v>
      </c>
      <c r="Y151" s="117">
        <f t="shared" si="75"/>
        <v>0.28806541484645154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</v>
      </c>
      <c r="C156" s="122">
        <v>0</v>
      </c>
      <c r="D156" s="122">
        <v>0</v>
      </c>
      <c r="E156" s="122">
        <v>0</v>
      </c>
      <c r="F156" s="122">
        <v>0</v>
      </c>
      <c r="G156" s="122">
        <v>0</v>
      </c>
      <c r="H156" s="122">
        <v>0</v>
      </c>
      <c r="I156" s="122">
        <v>0</v>
      </c>
      <c r="J156" s="122">
        <v>0</v>
      </c>
      <c r="K156" s="122">
        <v>0</v>
      </c>
      <c r="L156" s="122">
        <v>0</v>
      </c>
      <c r="M156" s="122">
        <v>0</v>
      </c>
      <c r="N156" s="122">
        <v>0</v>
      </c>
      <c r="O156" s="122">
        <v>0</v>
      </c>
      <c r="P156" s="122">
        <v>0</v>
      </c>
      <c r="Q156" s="122">
        <v>0</v>
      </c>
      <c r="R156" s="122">
        <v>0</v>
      </c>
      <c r="S156" s="122">
        <v>0</v>
      </c>
      <c r="T156" s="122">
        <v>0</v>
      </c>
      <c r="U156" s="122">
        <v>0</v>
      </c>
      <c r="V156" s="122">
        <v>0</v>
      </c>
      <c r="W156" s="122">
        <v>0</v>
      </c>
      <c r="X156" s="122">
        <v>0</v>
      </c>
      <c r="Y156" s="122">
        <v>0</v>
      </c>
      <c r="DA156" s="130" t="s">
        <v>2231</v>
      </c>
    </row>
    <row r="157" spans="1:105" ht="12" customHeight="1" x14ac:dyDescent="0.25">
      <c r="A157" s="97" t="s">
        <v>124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3.1672798463000231</v>
      </c>
      <c r="C165" s="122">
        <v>3.3852425493314744</v>
      </c>
      <c r="D165" s="122">
        <v>2.8451205881077297</v>
      </c>
      <c r="E165" s="122">
        <v>2.4811336387169285</v>
      </c>
      <c r="F165" s="122">
        <v>2.5657566435135903</v>
      </c>
      <c r="G165" s="122">
        <v>1.6065482028557307</v>
      </c>
      <c r="H165" s="122">
        <v>1.5659740861903992</v>
      </c>
      <c r="I165" s="122">
        <v>1.2339937362551052</v>
      </c>
      <c r="J165" s="122">
        <v>0.80806446117379571</v>
      </c>
      <c r="K165" s="122">
        <v>0.19673680487111592</v>
      </c>
      <c r="L165" s="122">
        <v>0.59737022857329514</v>
      </c>
      <c r="M165" s="122">
        <v>0.85730330173863378</v>
      </c>
      <c r="N165" s="122">
        <v>1.127732023697235</v>
      </c>
      <c r="O165" s="122">
        <v>0.89787240534264523</v>
      </c>
      <c r="P165" s="122">
        <v>1.3898570028319019</v>
      </c>
      <c r="Q165" s="122">
        <v>1.1257256654467669</v>
      </c>
      <c r="R165" s="122">
        <v>0.77109297913441821</v>
      </c>
      <c r="S165" s="122">
        <v>0.77142524188512718</v>
      </c>
      <c r="T165" s="122">
        <v>0.90260578274196746</v>
      </c>
      <c r="U165" s="122">
        <v>0.77627182711796672</v>
      </c>
      <c r="V165" s="122">
        <v>0.81470287824683274</v>
      </c>
      <c r="W165" s="122">
        <v>0.5373695498611476</v>
      </c>
      <c r="X165" s="122">
        <v>0.35419723193976477</v>
      </c>
      <c r="Y165" s="122">
        <v>0.28806541484645154</v>
      </c>
      <c r="DA165" s="130" t="s">
        <v>2240</v>
      </c>
    </row>
    <row r="166" spans="1:105" ht="12" customHeight="1" x14ac:dyDescent="0.25">
      <c r="A166" s="97" t="s">
        <v>50</v>
      </c>
      <c r="B166" s="98">
        <v>3.1672798463000231</v>
      </c>
      <c r="C166" s="98">
        <v>3.3852425493314744</v>
      </c>
      <c r="D166" s="98">
        <v>2.8451205881077297</v>
      </c>
      <c r="E166" s="98">
        <v>2.4811336387169285</v>
      </c>
      <c r="F166" s="98">
        <v>2.5657566435135903</v>
      </c>
      <c r="G166" s="98">
        <v>1.6065482028557307</v>
      </c>
      <c r="H166" s="98">
        <v>1.5659740861903992</v>
      </c>
      <c r="I166" s="98">
        <v>1.2339937362551052</v>
      </c>
      <c r="J166" s="98">
        <v>0.80806446117379571</v>
      </c>
      <c r="K166" s="98">
        <v>0.19673680487111592</v>
      </c>
      <c r="L166" s="98">
        <v>0.59737022857329514</v>
      </c>
      <c r="M166" s="98">
        <v>0.85730330173863378</v>
      </c>
      <c r="N166" s="98">
        <v>1.127732023697235</v>
      </c>
      <c r="O166" s="98">
        <v>0.89787240534264523</v>
      </c>
      <c r="P166" s="98">
        <v>1.3898570028319019</v>
      </c>
      <c r="Q166" s="98">
        <v>1.1257256654467669</v>
      </c>
      <c r="R166" s="98">
        <v>0.77109297913441821</v>
      </c>
      <c r="S166" s="98">
        <v>0.77142524188512718</v>
      </c>
      <c r="T166" s="98">
        <v>0.90260578274196746</v>
      </c>
      <c r="U166" s="98">
        <v>0.77627182711796672</v>
      </c>
      <c r="V166" s="98">
        <v>0.81470287824683274</v>
      </c>
      <c r="W166" s="98">
        <v>0.5373695498611476</v>
      </c>
      <c r="X166" s="98">
        <v>0.35419723193976477</v>
      </c>
      <c r="Y166" s="98">
        <v>0.28806541484645154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14991.017401974934</v>
      </c>
      <c r="C169" s="117">
        <f t="shared" si="78"/>
        <v>16517.752787370879</v>
      </c>
      <c r="D169" s="117">
        <f t="shared" si="78"/>
        <v>15406.474892854567</v>
      </c>
      <c r="E169" s="117">
        <f t="shared" si="78"/>
        <v>16097.230271641034</v>
      </c>
      <c r="F169" s="117">
        <f t="shared" si="78"/>
        <v>15577.652770864932</v>
      </c>
      <c r="G169" s="117">
        <f t="shared" si="78"/>
        <v>15193.492239792105</v>
      </c>
      <c r="H169" s="117">
        <f t="shared" si="78"/>
        <v>15954.798699242025</v>
      </c>
      <c r="I169" s="117">
        <f t="shared" si="78"/>
        <v>14820.214527403194</v>
      </c>
      <c r="J169" s="117">
        <f t="shared" si="78"/>
        <v>14864.023040767601</v>
      </c>
      <c r="K169" s="117">
        <f t="shared" si="78"/>
        <v>14891.609047319422</v>
      </c>
      <c r="L169" s="117">
        <f t="shared" si="78"/>
        <v>17159.157325727592</v>
      </c>
      <c r="M169" s="117">
        <f t="shared" si="78"/>
        <v>14867.271427368703</v>
      </c>
      <c r="N169" s="117">
        <f t="shared" si="78"/>
        <v>15861.923773763232</v>
      </c>
      <c r="O169" s="117">
        <f t="shared" si="78"/>
        <v>16373.416395335253</v>
      </c>
      <c r="P169" s="117">
        <f t="shared" si="78"/>
        <v>13907.983029936733</v>
      </c>
      <c r="Q169" s="117">
        <f t="shared" si="78"/>
        <v>14126.77575224998</v>
      </c>
      <c r="R169" s="117">
        <f t="shared" ref="R169:V169" si="79">R170+R172+R174+R183</f>
        <v>16661.209371569854</v>
      </c>
      <c r="S169" s="117">
        <f t="shared" si="79"/>
        <v>16230.306294597636</v>
      </c>
      <c r="T169" s="117">
        <f t="shared" si="79"/>
        <v>14657.514814998371</v>
      </c>
      <c r="U169" s="117">
        <f t="shared" si="79"/>
        <v>14893.649640950263</v>
      </c>
      <c r="V169" s="117">
        <f t="shared" si="79"/>
        <v>15460.884955208394</v>
      </c>
      <c r="W169" s="117">
        <f t="shared" ref="W169:Y169" si="80">W170+W172+W174+W183</f>
        <v>23025.351388857729</v>
      </c>
      <c r="X169" s="117">
        <f t="shared" si="80"/>
        <v>12635.235150023285</v>
      </c>
      <c r="Y169" s="117">
        <f t="shared" si="80"/>
        <v>13076.393859272372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12118.840839123004</v>
      </c>
      <c r="C170" s="122">
        <f t="shared" si="81"/>
        <v>13628.701229089502</v>
      </c>
      <c r="D170" s="122">
        <f t="shared" si="81"/>
        <v>12534.07316845176</v>
      </c>
      <c r="E170" s="122">
        <f t="shared" si="81"/>
        <v>13155.877605531701</v>
      </c>
      <c r="F170" s="122">
        <f t="shared" si="81"/>
        <v>12687.954390482026</v>
      </c>
      <c r="G170" s="122">
        <f t="shared" si="81"/>
        <v>12285.660718317306</v>
      </c>
      <c r="H170" s="122">
        <f t="shared" si="81"/>
        <v>12926.49439710956</v>
      </c>
      <c r="I170" s="122">
        <f t="shared" si="81"/>
        <v>11962.771999557664</v>
      </c>
      <c r="J170" s="122">
        <f t="shared" si="81"/>
        <v>12043.64420130665</v>
      </c>
      <c r="K170" s="122">
        <f t="shared" si="81"/>
        <v>12073.86659624377</v>
      </c>
      <c r="L170" s="122">
        <f t="shared" si="81"/>
        <v>14271.863012206588</v>
      </c>
      <c r="M170" s="122">
        <f t="shared" si="81"/>
        <v>12236.520437713871</v>
      </c>
      <c r="N170" s="122">
        <f t="shared" si="81"/>
        <v>13230.702191532888</v>
      </c>
      <c r="O170" s="122">
        <f t="shared" si="81"/>
        <v>13807.625474345712</v>
      </c>
      <c r="P170" s="122">
        <f t="shared" si="81"/>
        <v>11398.889499607316</v>
      </c>
      <c r="Q170" s="122">
        <f t="shared" si="81"/>
        <v>11552.761304678625</v>
      </c>
      <c r="R170" s="122">
        <f t="shared" si="81"/>
        <v>14070.869449753793</v>
      </c>
      <c r="S170" s="122">
        <f t="shared" si="81"/>
        <v>13546.527518135637</v>
      </c>
      <c r="T170" s="122">
        <f t="shared" si="81"/>
        <v>12020.769178972008</v>
      </c>
      <c r="U170" s="122">
        <f t="shared" si="81"/>
        <v>12337.861810452536</v>
      </c>
      <c r="V170" s="122">
        <f t="shared" si="81"/>
        <v>12785.744478510189</v>
      </c>
      <c r="W170" s="122">
        <f t="shared" si="81"/>
        <v>20389.233164081626</v>
      </c>
      <c r="X170" s="122">
        <f t="shared" si="81"/>
        <v>10229.472050458282</v>
      </c>
      <c r="Y170" s="122">
        <f t="shared" si="81"/>
        <v>10924.435189953914</v>
      </c>
      <c r="DA170" s="130" t="s">
        <v>2395</v>
      </c>
    </row>
    <row r="171" spans="1:105" ht="12" customHeight="1" x14ac:dyDescent="0.25">
      <c r="A171" s="97" t="s">
        <v>53</v>
      </c>
      <c r="B171" s="98">
        <v>12118.840839123004</v>
      </c>
      <c r="C171" s="98">
        <v>13628.701229089502</v>
      </c>
      <c r="D171" s="98">
        <v>12534.07316845176</v>
      </c>
      <c r="E171" s="98">
        <v>13155.877605531701</v>
      </c>
      <c r="F171" s="98">
        <v>12687.954390482026</v>
      </c>
      <c r="G171" s="98">
        <v>12285.660718317306</v>
      </c>
      <c r="H171" s="98">
        <v>12926.49439710956</v>
      </c>
      <c r="I171" s="98">
        <v>11962.771999557664</v>
      </c>
      <c r="J171" s="98">
        <v>12043.64420130665</v>
      </c>
      <c r="K171" s="98">
        <v>12073.86659624377</v>
      </c>
      <c r="L171" s="98">
        <v>14271.863012206588</v>
      </c>
      <c r="M171" s="98">
        <v>12236.520437713871</v>
      </c>
      <c r="N171" s="98">
        <v>13230.702191532888</v>
      </c>
      <c r="O171" s="98">
        <v>13807.625474345712</v>
      </c>
      <c r="P171" s="98">
        <v>11398.889499607316</v>
      </c>
      <c r="Q171" s="98">
        <v>11552.761304678625</v>
      </c>
      <c r="R171" s="98">
        <v>14070.869449753793</v>
      </c>
      <c r="S171" s="98">
        <v>13546.527518135637</v>
      </c>
      <c r="T171" s="98">
        <v>12020.769178972008</v>
      </c>
      <c r="U171" s="98">
        <v>12337.861810452536</v>
      </c>
      <c r="V171" s="98">
        <v>12785.744478510189</v>
      </c>
      <c r="W171" s="98">
        <v>20389.233164081626</v>
      </c>
      <c r="X171" s="98">
        <v>10229.472050458282</v>
      </c>
      <c r="Y171" s="98">
        <v>10924.435189953914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9.9930528142967265</v>
      </c>
      <c r="C172" s="122">
        <f t="shared" si="82"/>
        <v>8.7034062354511157</v>
      </c>
      <c r="D172" s="122">
        <f t="shared" si="82"/>
        <v>8.2914601351194079</v>
      </c>
      <c r="E172" s="122">
        <f t="shared" si="82"/>
        <v>9.464879440347687</v>
      </c>
      <c r="F172" s="122">
        <f t="shared" si="82"/>
        <v>6.8232527633047919</v>
      </c>
      <c r="G172" s="122">
        <f t="shared" si="82"/>
        <v>6.4243430578951255</v>
      </c>
      <c r="H172" s="122">
        <f t="shared" si="82"/>
        <v>6.7248362416962655</v>
      </c>
      <c r="I172" s="122">
        <f t="shared" si="82"/>
        <v>6.5625614516679081</v>
      </c>
      <c r="J172" s="122">
        <f t="shared" si="82"/>
        <v>6.6658668606577045</v>
      </c>
      <c r="K172" s="122">
        <f t="shared" si="82"/>
        <v>7.0257863266621712</v>
      </c>
      <c r="L172" s="122">
        <f t="shared" si="82"/>
        <v>7.8454003970199073</v>
      </c>
      <c r="M172" s="122">
        <f t="shared" si="82"/>
        <v>7.600185391328818</v>
      </c>
      <c r="N172" s="122">
        <f t="shared" si="82"/>
        <v>8.4445624279833602</v>
      </c>
      <c r="O172" s="122">
        <f t="shared" si="82"/>
        <v>11.423203330556236</v>
      </c>
      <c r="P172" s="122">
        <f t="shared" si="82"/>
        <v>12.053323152123037</v>
      </c>
      <c r="Q172" s="122">
        <f t="shared" si="82"/>
        <v>28.517644934099557</v>
      </c>
      <c r="R172" s="122">
        <f t="shared" si="82"/>
        <v>32.174948624773492</v>
      </c>
      <c r="S172" s="122">
        <f t="shared" si="82"/>
        <v>35.467376812891864</v>
      </c>
      <c r="T172" s="122">
        <f t="shared" si="82"/>
        <v>48.043541376546024</v>
      </c>
      <c r="U172" s="122">
        <f t="shared" si="82"/>
        <v>49.542551946079044</v>
      </c>
      <c r="V172" s="122">
        <f t="shared" si="82"/>
        <v>45.747413769973832</v>
      </c>
      <c r="W172" s="122">
        <f t="shared" si="82"/>
        <v>55.575102851184283</v>
      </c>
      <c r="X172" s="122">
        <f t="shared" si="82"/>
        <v>71.55540160914191</v>
      </c>
      <c r="Y172" s="122">
        <f t="shared" si="82"/>
        <v>83.595870509827066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9.9930528142967265</v>
      </c>
      <c r="C173" s="98">
        <f>RES_hhdet_fech!C165</f>
        <v>8.7034062354511157</v>
      </c>
      <c r="D173" s="98">
        <f>RES_hhdet_fech!D165</f>
        <v>8.2914601351194079</v>
      </c>
      <c r="E173" s="98">
        <f>RES_hhdet_fech!E165</f>
        <v>9.464879440347687</v>
      </c>
      <c r="F173" s="98">
        <f>RES_hhdet_fech!F165</f>
        <v>6.8232527633047919</v>
      </c>
      <c r="G173" s="98">
        <f>RES_hhdet_fech!G165</f>
        <v>6.4243430578951255</v>
      </c>
      <c r="H173" s="98">
        <f>RES_hhdet_fech!H165</f>
        <v>6.7248362416962655</v>
      </c>
      <c r="I173" s="98">
        <f>RES_hhdet_fech!I165</f>
        <v>6.5625614516679081</v>
      </c>
      <c r="J173" s="98">
        <f>RES_hhdet_fech!J165</f>
        <v>6.6658668606577045</v>
      </c>
      <c r="K173" s="98">
        <f>RES_hhdet_fech!K165</f>
        <v>7.0257863266621712</v>
      </c>
      <c r="L173" s="98">
        <f>RES_hhdet_fech!L165</f>
        <v>7.8454003970199073</v>
      </c>
      <c r="M173" s="98">
        <f>RES_hhdet_fech!M165</f>
        <v>7.600185391328818</v>
      </c>
      <c r="N173" s="98">
        <f>RES_hhdet_fech!N165</f>
        <v>8.4445624279833602</v>
      </c>
      <c r="O173" s="98">
        <f>RES_hhdet_fech!O165</f>
        <v>11.423203330556236</v>
      </c>
      <c r="P173" s="98">
        <f>RES_hhdet_fech!P165</f>
        <v>12.053323152123037</v>
      </c>
      <c r="Q173" s="98">
        <f>RES_hhdet_fech!Q165</f>
        <v>28.517644934099557</v>
      </c>
      <c r="R173" s="98">
        <f>RES_hhdet_fech!R165</f>
        <v>32.174948624773492</v>
      </c>
      <c r="S173" s="98">
        <f>RES_hhdet_fech!S165</f>
        <v>35.467376812891864</v>
      </c>
      <c r="T173" s="98">
        <f>RES_hhdet_fech!T165</f>
        <v>48.043541376546024</v>
      </c>
      <c r="U173" s="98">
        <f>RES_hhdet_fech!U165</f>
        <v>49.542551946079044</v>
      </c>
      <c r="V173" s="98">
        <f>RES_hhdet_fech!V165</f>
        <v>45.747413769973832</v>
      </c>
      <c r="W173" s="98">
        <f>RES_hhdet_fech!W165</f>
        <v>55.575102851184283</v>
      </c>
      <c r="X173" s="98">
        <f>RES_hhdet_fech!X165</f>
        <v>71.55540160914191</v>
      </c>
      <c r="Y173" s="98">
        <f>RES_hhdet_fech!Y165</f>
        <v>83.595870509827066</v>
      </c>
      <c r="DA173" s="63" t="s">
        <v>2398</v>
      </c>
    </row>
    <row r="174" spans="1:105" ht="12" customHeight="1" x14ac:dyDescent="0.25">
      <c r="A174" s="121" t="s">
        <v>55</v>
      </c>
      <c r="B174" s="122">
        <v>2042.6811026172402</v>
      </c>
      <c r="C174" s="122">
        <v>2056.082379746103</v>
      </c>
      <c r="D174" s="122">
        <v>2051.5623099401259</v>
      </c>
      <c r="E174" s="122">
        <v>2098.3900696039345</v>
      </c>
      <c r="F174" s="122">
        <v>2055.3458167311251</v>
      </c>
      <c r="G174" s="122">
        <v>2072.4771071585433</v>
      </c>
      <c r="H174" s="122">
        <v>2135.05475175318</v>
      </c>
      <c r="I174" s="122">
        <v>2047.3751819774832</v>
      </c>
      <c r="J174" s="122">
        <v>1979.7421871432471</v>
      </c>
      <c r="K174" s="122">
        <v>1938.5958244934411</v>
      </c>
      <c r="L174" s="122">
        <v>1959.6360364020995</v>
      </c>
      <c r="M174" s="122">
        <v>1796.0360188435923</v>
      </c>
      <c r="N174" s="122">
        <v>1737.1803710007175</v>
      </c>
      <c r="O174" s="122">
        <v>1674.645895996269</v>
      </c>
      <c r="P174" s="122">
        <v>1721.1006277284951</v>
      </c>
      <c r="Q174" s="122">
        <v>1724.5284718229886</v>
      </c>
      <c r="R174" s="122">
        <v>1744.4715950292934</v>
      </c>
      <c r="S174" s="122">
        <v>1836.3591194506846</v>
      </c>
      <c r="T174" s="122">
        <v>1816.1220803739366</v>
      </c>
      <c r="U174" s="122">
        <v>1768.9730657584787</v>
      </c>
      <c r="V174" s="122">
        <v>1855.6852497626235</v>
      </c>
      <c r="W174" s="122">
        <v>1685.071584727187</v>
      </c>
      <c r="X174" s="122">
        <v>1594.7572146098692</v>
      </c>
      <c r="Y174" s="122">
        <v>1347.6912860683831</v>
      </c>
      <c r="DA174" s="130" t="s">
        <v>2399</v>
      </c>
    </row>
    <row r="175" spans="1:105" ht="12" customHeight="1" x14ac:dyDescent="0.25">
      <c r="A175" s="97" t="s">
        <v>124</v>
      </c>
      <c r="B175" s="98">
        <v>0</v>
      </c>
      <c r="C175" s="98">
        <v>0</v>
      </c>
      <c r="D175" s="98">
        <v>0</v>
      </c>
      <c r="E175" s="98">
        <v>0</v>
      </c>
      <c r="F175" s="98">
        <v>0</v>
      </c>
      <c r="G175" s="98">
        <v>0</v>
      </c>
      <c r="H175" s="98">
        <v>0</v>
      </c>
      <c r="I175" s="98">
        <v>0</v>
      </c>
      <c r="J175" s="98">
        <v>0</v>
      </c>
      <c r="K175" s="98">
        <v>0</v>
      </c>
      <c r="L175" s="98">
        <v>0</v>
      </c>
      <c r="M175" s="98">
        <v>0</v>
      </c>
      <c r="N175" s="98">
        <v>0</v>
      </c>
      <c r="O175" s="98">
        <v>0</v>
      </c>
      <c r="P175" s="98">
        <v>0</v>
      </c>
      <c r="Q175" s="98">
        <v>0</v>
      </c>
      <c r="R175" s="98">
        <v>0</v>
      </c>
      <c r="S175" s="98">
        <v>0</v>
      </c>
      <c r="T175" s="98">
        <v>0</v>
      </c>
      <c r="U175" s="98">
        <v>0</v>
      </c>
      <c r="V175" s="98">
        <v>0</v>
      </c>
      <c r="W175" s="98">
        <v>0</v>
      </c>
      <c r="X175" s="98">
        <v>0</v>
      </c>
      <c r="Y175" s="98">
        <v>0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2042.6811026172402</v>
      </c>
      <c r="C179" s="101">
        <v>2056.082379746103</v>
      </c>
      <c r="D179" s="101">
        <v>2051.5623099401259</v>
      </c>
      <c r="E179" s="101">
        <v>2106.7712881532466</v>
      </c>
      <c r="F179" s="101">
        <v>2064.3883799967848</v>
      </c>
      <c r="G179" s="101">
        <v>2082.8738471020247</v>
      </c>
      <c r="H179" s="101">
        <v>2147.4575883930743</v>
      </c>
      <c r="I179" s="101">
        <v>2061.6095564551333</v>
      </c>
      <c r="J179" s="101">
        <v>1995.3552693425725</v>
      </c>
      <c r="K179" s="101">
        <v>1957.2796930453078</v>
      </c>
      <c r="L179" s="101">
        <v>1984.2519852915025</v>
      </c>
      <c r="M179" s="101">
        <v>1826.3743280950721</v>
      </c>
      <c r="N179" s="101">
        <v>1773.8672820981728</v>
      </c>
      <c r="O179" s="101">
        <v>1714.5038266857262</v>
      </c>
      <c r="P179" s="101">
        <v>1761.7439160050239</v>
      </c>
      <c r="Q179" s="101">
        <v>1765.8475050817599</v>
      </c>
      <c r="R179" s="101">
        <v>1786.1029387212616</v>
      </c>
      <c r="S179" s="101">
        <v>1878.4745670110754</v>
      </c>
      <c r="T179" s="101">
        <v>1856.733681653219</v>
      </c>
      <c r="U179" s="101">
        <v>1806.3544216394102</v>
      </c>
      <c r="V179" s="101">
        <v>1891.4261504805377</v>
      </c>
      <c r="W179" s="101">
        <v>1719.6077312957896</v>
      </c>
      <c r="X179" s="101">
        <v>1626.5261669057197</v>
      </c>
      <c r="Y179" s="101">
        <v>1377.1709976668451</v>
      </c>
      <c r="DA179" s="131" t="s">
        <v>2404</v>
      </c>
    </row>
    <row r="180" spans="1:105" ht="12" customHeight="1" x14ac:dyDescent="0.25">
      <c r="A180" s="107" t="s">
        <v>121</v>
      </c>
      <c r="B180" s="104">
        <v>0</v>
      </c>
      <c r="C180" s="104">
        <v>0</v>
      </c>
      <c r="D180" s="104">
        <v>0</v>
      </c>
      <c r="E180" s="104">
        <v>1650.5172305742483</v>
      </c>
      <c r="F180" s="104">
        <v>1629.9151023372965</v>
      </c>
      <c r="G180" s="104">
        <v>1641.8938899704438</v>
      </c>
      <c r="H180" s="104">
        <v>1722.1911642303621</v>
      </c>
      <c r="I180" s="104">
        <v>1652.0206258879386</v>
      </c>
      <c r="J180" s="104">
        <v>1592.7786409669375</v>
      </c>
      <c r="K180" s="104">
        <v>1569.0530562573665</v>
      </c>
      <c r="L180" s="104">
        <v>1582.0778200453312</v>
      </c>
      <c r="M180" s="104">
        <v>1422.0002150579292</v>
      </c>
      <c r="N180" s="104">
        <v>1381.4136083314786</v>
      </c>
      <c r="O180" s="104">
        <v>1341.3682413355277</v>
      </c>
      <c r="P180" s="104">
        <v>1402.3949763305525</v>
      </c>
      <c r="Q180" s="104">
        <v>1399.0831379488627</v>
      </c>
      <c r="R180" s="104">
        <v>1419.4454429359105</v>
      </c>
      <c r="S180" s="104">
        <v>1512.066387422791</v>
      </c>
      <c r="T180" s="104">
        <v>1511.1287902804938</v>
      </c>
      <c r="U180" s="104">
        <v>1486.7031937130807</v>
      </c>
      <c r="V180" s="104">
        <v>1587.3990804606881</v>
      </c>
      <c r="W180" s="104">
        <v>1430.6530305388189</v>
      </c>
      <c r="X180" s="104">
        <v>1371.5451820851752</v>
      </c>
      <c r="Y180" s="104">
        <v>1148.4820571412986</v>
      </c>
      <c r="DA180" s="132" t="s">
        <v>2405</v>
      </c>
    </row>
    <row r="181" spans="1:105" ht="12" customHeight="1" x14ac:dyDescent="0.25">
      <c r="A181" s="108" t="s">
        <v>53</v>
      </c>
      <c r="B181" s="98">
        <v>0</v>
      </c>
      <c r="C181" s="98">
        <v>0</v>
      </c>
      <c r="D181" s="98">
        <v>0</v>
      </c>
      <c r="E181" s="98">
        <v>1007.0439192166126</v>
      </c>
      <c r="F181" s="98">
        <v>999.78907693578128</v>
      </c>
      <c r="G181" s="98">
        <v>980.74441994510971</v>
      </c>
      <c r="H181" s="98">
        <v>1063.6626889417394</v>
      </c>
      <c r="I181" s="98">
        <v>1007.7065923724538</v>
      </c>
      <c r="J181" s="98">
        <v>957.01302202440149</v>
      </c>
      <c r="K181" s="98">
        <v>953.27897334529609</v>
      </c>
      <c r="L181" s="98">
        <v>942.60921236707986</v>
      </c>
      <c r="M181" s="98">
        <v>774.30563821608916</v>
      </c>
      <c r="N181" s="98">
        <v>733.6261777476584</v>
      </c>
      <c r="O181" s="98">
        <v>694.78220806029731</v>
      </c>
      <c r="P181" s="98">
        <v>762.7589773831611</v>
      </c>
      <c r="Q181" s="98">
        <v>718.03454799401618</v>
      </c>
      <c r="R181" s="98">
        <v>704.34427909645171</v>
      </c>
      <c r="S181" s="98">
        <v>763.31358344477644</v>
      </c>
      <c r="T181" s="98">
        <v>770.24882934220705</v>
      </c>
      <c r="U181" s="98">
        <v>748.53791091641892</v>
      </c>
      <c r="V181" s="98">
        <v>833.47634371501931</v>
      </c>
      <c r="W181" s="98">
        <v>677.06288635286955</v>
      </c>
      <c r="X181" s="98">
        <v>686.13371246091424</v>
      </c>
      <c r="Y181" s="98">
        <v>510.93583875718815</v>
      </c>
      <c r="DA181" s="63" t="s">
        <v>2406</v>
      </c>
    </row>
    <row r="182" spans="1:105" ht="12" customHeight="1" x14ac:dyDescent="0.25">
      <c r="A182" s="108" t="s">
        <v>52</v>
      </c>
      <c r="B182" s="98">
        <v>0</v>
      </c>
      <c r="C182" s="98">
        <v>0</v>
      </c>
      <c r="D182" s="98">
        <v>0</v>
      </c>
      <c r="E182" s="98">
        <v>643.47331135763579</v>
      </c>
      <c r="F182" s="98">
        <v>630.12602540151488</v>
      </c>
      <c r="G182" s="98">
        <v>661.14947002533393</v>
      </c>
      <c r="H182" s="98">
        <v>658.5284752886231</v>
      </c>
      <c r="I182" s="98">
        <v>644.31403351548477</v>
      </c>
      <c r="J182" s="98">
        <v>635.76561894253609</v>
      </c>
      <c r="K182" s="98">
        <v>615.77408291207075</v>
      </c>
      <c r="L182" s="98">
        <v>639.46860767825149</v>
      </c>
      <c r="M182" s="98">
        <v>647.69457684183965</v>
      </c>
      <c r="N182" s="98">
        <v>647.78743058382042</v>
      </c>
      <c r="O182" s="98">
        <v>646.58603327523031</v>
      </c>
      <c r="P182" s="98">
        <v>639.63599894739139</v>
      </c>
      <c r="Q182" s="98">
        <v>681.04858995484665</v>
      </c>
      <c r="R182" s="98">
        <v>715.10116383945899</v>
      </c>
      <c r="S182" s="98">
        <v>748.75280397801498</v>
      </c>
      <c r="T182" s="98">
        <v>740.87996093828656</v>
      </c>
      <c r="U182" s="98">
        <v>738.16528279666193</v>
      </c>
      <c r="V182" s="98">
        <v>753.922736745669</v>
      </c>
      <c r="W182" s="98">
        <v>753.59014418594961</v>
      </c>
      <c r="X182" s="98">
        <v>685.41146962426103</v>
      </c>
      <c r="Y182" s="98">
        <v>637.54621838411049</v>
      </c>
      <c r="DA182" s="63" t="s">
        <v>2407</v>
      </c>
    </row>
    <row r="183" spans="1:105" ht="12" customHeight="1" x14ac:dyDescent="0.25">
      <c r="A183" s="121" t="s">
        <v>54</v>
      </c>
      <c r="B183" s="122">
        <v>819.50240742039318</v>
      </c>
      <c r="C183" s="122">
        <v>824.26577229982138</v>
      </c>
      <c r="D183" s="122">
        <v>812.54795432756362</v>
      </c>
      <c r="E183" s="122">
        <v>833.49771706505146</v>
      </c>
      <c r="F183" s="122">
        <v>827.52931088847606</v>
      </c>
      <c r="G183" s="122">
        <v>828.93007125836027</v>
      </c>
      <c r="H183" s="122">
        <v>886.52471413758974</v>
      </c>
      <c r="I183" s="122">
        <v>803.50478441637824</v>
      </c>
      <c r="J183" s="122">
        <v>833.97078545704653</v>
      </c>
      <c r="K183" s="122">
        <v>872.12084025554987</v>
      </c>
      <c r="L183" s="122">
        <v>919.81287672188466</v>
      </c>
      <c r="M183" s="122">
        <v>827.11478541991175</v>
      </c>
      <c r="N183" s="122">
        <v>885.59664880164439</v>
      </c>
      <c r="O183" s="122">
        <v>879.72182166271602</v>
      </c>
      <c r="P183" s="122">
        <v>775.93957944879935</v>
      </c>
      <c r="Q183" s="122">
        <v>820.9683308142661</v>
      </c>
      <c r="R183" s="122">
        <v>813.69337816199322</v>
      </c>
      <c r="S183" s="122">
        <v>811.95228019842227</v>
      </c>
      <c r="T183" s="122">
        <v>772.58001427588044</v>
      </c>
      <c r="U183" s="122">
        <v>737.27221279317041</v>
      </c>
      <c r="V183" s="122">
        <v>773.70781316560726</v>
      </c>
      <c r="W183" s="122">
        <v>895.47153719773257</v>
      </c>
      <c r="X183" s="122">
        <v>739.45048334599255</v>
      </c>
      <c r="Y183" s="122">
        <v>720.67151274024832</v>
      </c>
      <c r="DA183" s="130" t="s">
        <v>2408</v>
      </c>
    </row>
    <row r="184" spans="1:105" ht="12" customHeight="1" x14ac:dyDescent="0.25">
      <c r="A184" s="97" t="s">
        <v>50</v>
      </c>
      <c r="B184" s="98">
        <v>1010.797957477506</v>
      </c>
      <c r="C184" s="98">
        <v>1097.0596905654784</v>
      </c>
      <c r="D184" s="98">
        <v>1027.2919012575981</v>
      </c>
      <c r="E184" s="98">
        <v>1014.6219715275557</v>
      </c>
      <c r="F184" s="98">
        <v>1192.5806691471303</v>
      </c>
      <c r="G184" s="98">
        <v>934.50316639363029</v>
      </c>
      <c r="H184" s="98">
        <v>1127.1591329374182</v>
      </c>
      <c r="I184" s="98">
        <v>1148.4707915173415</v>
      </c>
      <c r="J184" s="98">
        <v>906.30522909164222</v>
      </c>
      <c r="K184" s="98">
        <v>272.95036649962492</v>
      </c>
      <c r="L184" s="98">
        <v>928.57816153454007</v>
      </c>
      <c r="M184" s="98">
        <v>1212.727003483827</v>
      </c>
      <c r="N184" s="98">
        <v>1256.1951639622141</v>
      </c>
      <c r="O184" s="98">
        <v>924.15222647829592</v>
      </c>
      <c r="P184" s="98">
        <v>1368.7708146776297</v>
      </c>
      <c r="Q184" s="98">
        <v>1134.7952669630099</v>
      </c>
      <c r="R184" s="98">
        <v>884.21275764747008</v>
      </c>
      <c r="S184" s="98">
        <v>926.8437385922017</v>
      </c>
      <c r="T184" s="98">
        <v>1141.4640242613643</v>
      </c>
      <c r="U184" s="98">
        <v>1009.5394433272737</v>
      </c>
      <c r="V184" s="98">
        <v>1224.887825880101</v>
      </c>
      <c r="W184" s="98">
        <v>1057.0149046782651</v>
      </c>
      <c r="X184" s="98">
        <v>900.77481465755875</v>
      </c>
      <c r="Y184" s="98">
        <v>1011.2574252494202</v>
      </c>
      <c r="DA184" s="63" t="s">
        <v>2409</v>
      </c>
    </row>
    <row r="185" spans="1:105" ht="12" customHeight="1" x14ac:dyDescent="0.25">
      <c r="A185" s="109" t="s">
        <v>120</v>
      </c>
      <c r="B185" s="33">
        <v>803.39736413260391</v>
      </c>
      <c r="C185" s="33">
        <v>801.5047402388368</v>
      </c>
      <c r="D185" s="33">
        <v>796.3958561563112</v>
      </c>
      <c r="E185" s="33">
        <v>821.5715894774994</v>
      </c>
      <c r="F185" s="33">
        <v>806.47596561553451</v>
      </c>
      <c r="G185" s="33">
        <v>824.09581309322994</v>
      </c>
      <c r="H185" s="33">
        <v>877.46479708742618</v>
      </c>
      <c r="I185" s="33">
        <v>792.83701145316968</v>
      </c>
      <c r="J185" s="33">
        <v>831.93502908248286</v>
      </c>
      <c r="K185" s="33">
        <v>887.51566035391545</v>
      </c>
      <c r="L185" s="33">
        <v>919.58800774290614</v>
      </c>
      <c r="M185" s="33">
        <v>814.92770525483184</v>
      </c>
      <c r="N185" s="33">
        <v>869.64981200499619</v>
      </c>
      <c r="O185" s="33">
        <v>877.56769042352767</v>
      </c>
      <c r="P185" s="33">
        <v>745.85789641886606</v>
      </c>
      <c r="Q185" s="33">
        <v>806.09684006323198</v>
      </c>
      <c r="R185" s="33">
        <v>810.99156981831641</v>
      </c>
      <c r="S185" s="33">
        <v>807.85727632139231</v>
      </c>
      <c r="T185" s="33">
        <v>759.93826937054462</v>
      </c>
      <c r="U185" s="33">
        <v>728.40967107938809</v>
      </c>
      <c r="V185" s="33">
        <v>760.37930509691887</v>
      </c>
      <c r="W185" s="33">
        <v>891.30120941176108</v>
      </c>
      <c r="X185" s="33">
        <v>735.50763241058405</v>
      </c>
      <c r="Y185" s="33">
        <v>713.41062854372944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9391.9647470088767</v>
      </c>
      <c r="C187" s="117">
        <f t="shared" si="83"/>
        <v>10389.973222804128</v>
      </c>
      <c r="D187" s="117">
        <f t="shared" si="83"/>
        <v>9736.4961024691547</v>
      </c>
      <c r="E187" s="117">
        <f t="shared" si="83"/>
        <v>10240.664719213262</v>
      </c>
      <c r="F187" s="117">
        <f t="shared" si="83"/>
        <v>9970.8149274093521</v>
      </c>
      <c r="G187" s="117">
        <f t="shared" si="83"/>
        <v>9796.0015447058777</v>
      </c>
      <c r="H187" s="117">
        <f t="shared" si="83"/>
        <v>10358.805552413813</v>
      </c>
      <c r="I187" s="117">
        <f t="shared" si="83"/>
        <v>9663.0377497650861</v>
      </c>
      <c r="J187" s="117">
        <f t="shared" si="83"/>
        <v>9733.2966404996114</v>
      </c>
      <c r="K187" s="117">
        <f t="shared" si="83"/>
        <v>9801.310357307264</v>
      </c>
      <c r="L187" s="117">
        <f t="shared" si="83"/>
        <v>11362.320647584265</v>
      </c>
      <c r="M187" s="117">
        <f t="shared" si="83"/>
        <v>9943.9338908102563</v>
      </c>
      <c r="N187" s="117">
        <f t="shared" si="83"/>
        <v>10796.603675927692</v>
      </c>
      <c r="O187" s="117">
        <f t="shared" si="83"/>
        <v>11355.031206295334</v>
      </c>
      <c r="P187" s="117">
        <f t="shared" si="83"/>
        <v>9683.3863853675321</v>
      </c>
      <c r="Q187" s="117">
        <f t="shared" si="83"/>
        <v>9973.5990404812983</v>
      </c>
      <c r="R187" s="117">
        <f t="shared" ref="R187:V187" si="84">R188+R190+R192+R201</f>
        <v>11933.200169225411</v>
      </c>
      <c r="S187" s="117">
        <f t="shared" si="84"/>
        <v>11817.953778816154</v>
      </c>
      <c r="T187" s="117">
        <f t="shared" si="84"/>
        <v>10872.695806739428</v>
      </c>
      <c r="U187" s="117">
        <f t="shared" si="84"/>
        <v>11270.962157641283</v>
      </c>
      <c r="V187" s="117">
        <f t="shared" si="84"/>
        <v>11812.495528874855</v>
      </c>
      <c r="W187" s="117">
        <f t="shared" ref="W187:Y187" si="85">W188+W190+W192+W201</f>
        <v>17690.164670751863</v>
      </c>
      <c r="X187" s="117">
        <f t="shared" si="85"/>
        <v>9867.64669858446</v>
      </c>
      <c r="Y187" s="117">
        <f t="shared" si="85"/>
        <v>10267.534133252777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7589.6187629609558</v>
      </c>
      <c r="C188" s="122">
        <f t="shared" si="86"/>
        <v>8572.1208898513269</v>
      </c>
      <c r="D188" s="122">
        <f t="shared" si="86"/>
        <v>7920.3391525242705</v>
      </c>
      <c r="E188" s="122">
        <f t="shared" si="86"/>
        <v>8363.3434351049837</v>
      </c>
      <c r="F188" s="122">
        <f t="shared" si="86"/>
        <v>8117.9616556292167</v>
      </c>
      <c r="G188" s="122">
        <f t="shared" si="86"/>
        <v>7915.6493173544723</v>
      </c>
      <c r="H188" s="122">
        <f t="shared" si="86"/>
        <v>8382.0269879570424</v>
      </c>
      <c r="I188" s="122">
        <f t="shared" si="86"/>
        <v>7792.8661188286815</v>
      </c>
      <c r="J188" s="122">
        <f t="shared" si="86"/>
        <v>7876.6438289583421</v>
      </c>
      <c r="K188" s="122">
        <f t="shared" si="86"/>
        <v>7931.3465494537468</v>
      </c>
      <c r="L188" s="122">
        <f t="shared" si="86"/>
        <v>9435.2892515835192</v>
      </c>
      <c r="M188" s="122">
        <f t="shared" si="86"/>
        <v>8178.5695290124486</v>
      </c>
      <c r="N188" s="122">
        <f t="shared" si="86"/>
        <v>9005.1934060475778</v>
      </c>
      <c r="O188" s="122">
        <f t="shared" si="86"/>
        <v>9573.2309718317683</v>
      </c>
      <c r="P188" s="122">
        <f t="shared" si="86"/>
        <v>7937.413646442461</v>
      </c>
      <c r="Q188" s="122">
        <f t="shared" si="86"/>
        <v>8108.5996826085247</v>
      </c>
      <c r="R188" s="122">
        <f t="shared" si="86"/>
        <v>10014.704364944402</v>
      </c>
      <c r="S188" s="122">
        <f t="shared" si="86"/>
        <v>9797.3931210413612</v>
      </c>
      <c r="T188" s="122">
        <f t="shared" si="86"/>
        <v>8820.8039164374259</v>
      </c>
      <c r="U188" s="122">
        <f t="shared" si="86"/>
        <v>9235.1985362471223</v>
      </c>
      <c r="V188" s="122">
        <f t="shared" si="86"/>
        <v>9667.29579230122</v>
      </c>
      <c r="W188" s="122">
        <f t="shared" si="86"/>
        <v>15504.624187708001</v>
      </c>
      <c r="X188" s="122">
        <f t="shared" si="86"/>
        <v>7801.3541200840573</v>
      </c>
      <c r="Y188" s="122">
        <f t="shared" si="86"/>
        <v>8338.6064984365439</v>
      </c>
      <c r="DA188" s="130" t="s">
        <v>2563</v>
      </c>
    </row>
    <row r="189" spans="1:105" ht="12" customHeight="1" x14ac:dyDescent="0.25">
      <c r="A189" s="97" t="s">
        <v>53</v>
      </c>
      <c r="B189" s="98">
        <v>7589.6187629609558</v>
      </c>
      <c r="C189" s="98">
        <v>8572.1208898513269</v>
      </c>
      <c r="D189" s="98">
        <v>7920.3391525242705</v>
      </c>
      <c r="E189" s="98">
        <v>8363.3434351049837</v>
      </c>
      <c r="F189" s="98">
        <v>8117.9616556292167</v>
      </c>
      <c r="G189" s="98">
        <v>7915.6493173544723</v>
      </c>
      <c r="H189" s="98">
        <v>8382.0269879570424</v>
      </c>
      <c r="I189" s="98">
        <v>7792.8661188286815</v>
      </c>
      <c r="J189" s="98">
        <v>7876.6438289583421</v>
      </c>
      <c r="K189" s="98">
        <v>7931.3465494537468</v>
      </c>
      <c r="L189" s="98">
        <v>9435.2892515835192</v>
      </c>
      <c r="M189" s="98">
        <v>8178.5695290124486</v>
      </c>
      <c r="N189" s="98">
        <v>9005.1934060475778</v>
      </c>
      <c r="O189" s="98">
        <v>9573.2309718317683</v>
      </c>
      <c r="P189" s="98">
        <v>7937.413646442461</v>
      </c>
      <c r="Q189" s="98">
        <v>8108.5996826085247</v>
      </c>
      <c r="R189" s="98">
        <v>10014.704364944402</v>
      </c>
      <c r="S189" s="98">
        <v>9797.3931210413612</v>
      </c>
      <c r="T189" s="98">
        <v>8820.8039164374259</v>
      </c>
      <c r="U189" s="98">
        <v>9235.1985362471223</v>
      </c>
      <c r="V189" s="98">
        <v>9667.29579230122</v>
      </c>
      <c r="W189" s="98">
        <v>15504.624187708001</v>
      </c>
      <c r="X189" s="98">
        <v>7801.3541200840573</v>
      </c>
      <c r="Y189" s="98">
        <v>8338.6064984365439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17.087717560000094</v>
      </c>
      <c r="C190" s="122">
        <f t="shared" si="87"/>
        <v>15.194437466288123</v>
      </c>
      <c r="D190" s="122">
        <f t="shared" si="87"/>
        <v>15.048096590066615</v>
      </c>
      <c r="E190" s="122">
        <f t="shared" si="87"/>
        <v>17.941808911008902</v>
      </c>
      <c r="F190" s="122">
        <f t="shared" si="87"/>
        <v>13.782929267003626</v>
      </c>
      <c r="G190" s="122">
        <f t="shared" si="87"/>
        <v>14.056441295811853</v>
      </c>
      <c r="H190" s="122">
        <f t="shared" si="87"/>
        <v>16.155817623103875</v>
      </c>
      <c r="I190" s="122">
        <f t="shared" si="87"/>
        <v>16.628345944241165</v>
      </c>
      <c r="J190" s="122">
        <f t="shared" si="87"/>
        <v>17.192596915781969</v>
      </c>
      <c r="K190" s="122">
        <f t="shared" si="87"/>
        <v>18.503608848410394</v>
      </c>
      <c r="L190" s="122">
        <f t="shared" si="87"/>
        <v>21.151438061857508</v>
      </c>
      <c r="M190" s="122">
        <f t="shared" si="87"/>
        <v>21.153353439229566</v>
      </c>
      <c r="N190" s="122">
        <f t="shared" si="87"/>
        <v>24.906775657693558</v>
      </c>
      <c r="O190" s="122">
        <f t="shared" si="87"/>
        <v>36.515360088076847</v>
      </c>
      <c r="P190" s="122">
        <f t="shared" si="87"/>
        <v>41.046239537027816</v>
      </c>
      <c r="Q190" s="122">
        <f t="shared" si="87"/>
        <v>101.60978209485602</v>
      </c>
      <c r="R190" s="122">
        <f t="shared" si="87"/>
        <v>117.7869220003417</v>
      </c>
      <c r="S190" s="122">
        <f t="shared" si="87"/>
        <v>131.85223464519163</v>
      </c>
      <c r="T190" s="122">
        <f t="shared" si="87"/>
        <v>180.21220823515935</v>
      </c>
      <c r="U190" s="122">
        <f t="shared" si="87"/>
        <v>186.99281032847833</v>
      </c>
      <c r="V190" s="122">
        <f t="shared" si="87"/>
        <v>173.48992404846908</v>
      </c>
      <c r="W190" s="122">
        <f t="shared" si="87"/>
        <v>211.58738930139137</v>
      </c>
      <c r="X190" s="122">
        <f t="shared" si="87"/>
        <v>272.95525206036029</v>
      </c>
      <c r="Y190" s="122">
        <f t="shared" si="87"/>
        <v>319.19810353189905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17.087717560000094</v>
      </c>
      <c r="C191" s="98">
        <f>RES_hhdet_tesh!C165</f>
        <v>15.194437466288123</v>
      </c>
      <c r="D191" s="98">
        <f>RES_hhdet_tesh!D165</f>
        <v>15.048096590066615</v>
      </c>
      <c r="E191" s="98">
        <f>RES_hhdet_tesh!E165</f>
        <v>17.941808911008902</v>
      </c>
      <c r="F191" s="98">
        <f>RES_hhdet_tesh!F165</f>
        <v>13.782929267003626</v>
      </c>
      <c r="G191" s="98">
        <f>RES_hhdet_tesh!G165</f>
        <v>14.056441295811853</v>
      </c>
      <c r="H191" s="98">
        <f>RES_hhdet_tesh!H165</f>
        <v>16.155817623103875</v>
      </c>
      <c r="I191" s="98">
        <f>RES_hhdet_tesh!I165</f>
        <v>16.628345944241165</v>
      </c>
      <c r="J191" s="98">
        <f>RES_hhdet_tesh!J165</f>
        <v>17.192596915781969</v>
      </c>
      <c r="K191" s="98">
        <f>RES_hhdet_tesh!K165</f>
        <v>18.503608848410394</v>
      </c>
      <c r="L191" s="98">
        <f>RES_hhdet_tesh!L165</f>
        <v>21.151438061857508</v>
      </c>
      <c r="M191" s="98">
        <f>RES_hhdet_tesh!M165</f>
        <v>21.153353439229566</v>
      </c>
      <c r="N191" s="98">
        <f>RES_hhdet_tesh!N165</f>
        <v>24.906775657693558</v>
      </c>
      <c r="O191" s="98">
        <f>RES_hhdet_tesh!O165</f>
        <v>36.515360088076847</v>
      </c>
      <c r="P191" s="98">
        <f>RES_hhdet_tesh!P165</f>
        <v>41.046239537027816</v>
      </c>
      <c r="Q191" s="98">
        <f>RES_hhdet_tesh!Q165</f>
        <v>101.60978209485602</v>
      </c>
      <c r="R191" s="98">
        <f>RES_hhdet_tesh!R165</f>
        <v>117.7869220003417</v>
      </c>
      <c r="S191" s="98">
        <f>RES_hhdet_tesh!S165</f>
        <v>131.85223464519163</v>
      </c>
      <c r="T191" s="98">
        <f>RES_hhdet_tesh!T165</f>
        <v>180.21220823515935</v>
      </c>
      <c r="U191" s="98">
        <f>RES_hhdet_tesh!U165</f>
        <v>186.99281032847833</v>
      </c>
      <c r="V191" s="98">
        <f>RES_hhdet_tesh!V165</f>
        <v>173.48992404846908</v>
      </c>
      <c r="W191" s="98">
        <f>RES_hhdet_tesh!W165</f>
        <v>211.58738930139137</v>
      </c>
      <c r="X191" s="98">
        <f>RES_hhdet_tesh!X165</f>
        <v>272.95525206036029</v>
      </c>
      <c r="Y191" s="98">
        <f>RES_hhdet_tesh!Y165</f>
        <v>319.19810353189905</v>
      </c>
      <c r="DA191" s="63" t="s">
        <v>2566</v>
      </c>
    </row>
    <row r="192" spans="1:105" ht="12" customHeight="1" x14ac:dyDescent="0.25">
      <c r="A192" s="121" t="s">
        <v>55</v>
      </c>
      <c r="B192" s="122">
        <v>1201.6251573259503</v>
      </c>
      <c r="C192" s="122">
        <v>1215.0849885074074</v>
      </c>
      <c r="D192" s="122">
        <v>1218.3981334472521</v>
      </c>
      <c r="E192" s="122">
        <v>1257.8566886691958</v>
      </c>
      <c r="F192" s="122">
        <v>1240.2314618913649</v>
      </c>
      <c r="G192" s="122">
        <v>1259.9494705893246</v>
      </c>
      <c r="H192" s="122">
        <v>1308.8555256495647</v>
      </c>
      <c r="I192" s="122">
        <v>1261.110861527867</v>
      </c>
      <c r="J192" s="122">
        <v>1222.142971789601</v>
      </c>
      <c r="K192" s="122">
        <v>1201.5969513347243</v>
      </c>
      <c r="L192" s="122">
        <v>1221.8991494716784</v>
      </c>
      <c r="M192" s="122">
        <v>1130.2571442591654</v>
      </c>
      <c r="N192" s="122">
        <v>1108.3938162717534</v>
      </c>
      <c r="O192" s="122">
        <v>1086.3858858773949</v>
      </c>
      <c r="P192" s="122">
        <v>1126.9847781882563</v>
      </c>
      <c r="Q192" s="122">
        <v>1145.259805967848</v>
      </c>
      <c r="R192" s="122">
        <v>1179.282792984535</v>
      </c>
      <c r="S192" s="122">
        <v>1262.2268480066068</v>
      </c>
      <c r="T192" s="122">
        <v>1270.1272103944018</v>
      </c>
      <c r="U192" s="122">
        <v>1264.0442439593996</v>
      </c>
      <c r="V192" s="122">
        <v>1349.329995564744</v>
      </c>
      <c r="W192" s="122">
        <v>1242.7032089470044</v>
      </c>
      <c r="X192" s="122">
        <v>1184.7156866570069</v>
      </c>
      <c r="Y192" s="122">
        <v>1012.0311207257926</v>
      </c>
      <c r="DA192" s="130" t="s">
        <v>2567</v>
      </c>
    </row>
    <row r="193" spans="1:105" ht="12" customHeight="1" x14ac:dyDescent="0.25">
      <c r="A193" s="97" t="s">
        <v>124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1201.6251573259503</v>
      </c>
      <c r="C197" s="101">
        <v>1215.0849885074074</v>
      </c>
      <c r="D197" s="101">
        <v>1218.3981334472521</v>
      </c>
      <c r="E197" s="101">
        <v>1257.8616530849192</v>
      </c>
      <c r="F197" s="101">
        <v>1240.2362660164408</v>
      </c>
      <c r="G197" s="101">
        <v>1259.9532522667439</v>
      </c>
      <c r="H197" s="101">
        <v>1308.8585805206358</v>
      </c>
      <c r="I197" s="101">
        <v>1261.1063215573142</v>
      </c>
      <c r="J197" s="101">
        <v>1222.1239533545424</v>
      </c>
      <c r="K197" s="101">
        <v>1201.561344692831</v>
      </c>
      <c r="L197" s="101">
        <v>1221.8635987730863</v>
      </c>
      <c r="M197" s="101">
        <v>1130.2557944108335</v>
      </c>
      <c r="N197" s="101">
        <v>1108.4055996815653</v>
      </c>
      <c r="O197" s="101">
        <v>1086.3502222157842</v>
      </c>
      <c r="P197" s="101">
        <v>1126.9587654253241</v>
      </c>
      <c r="Q197" s="101">
        <v>1145.2132771436834</v>
      </c>
      <c r="R197" s="101">
        <v>1179.264359038923</v>
      </c>
      <c r="S197" s="101">
        <v>1262.23362588753</v>
      </c>
      <c r="T197" s="101">
        <v>1270.136645422833</v>
      </c>
      <c r="U197" s="101">
        <v>1264.0619637932309</v>
      </c>
      <c r="V197" s="101">
        <v>1349.3591327149047</v>
      </c>
      <c r="W197" s="101">
        <v>1242.7080413740748</v>
      </c>
      <c r="X197" s="101">
        <v>1184.5282861489804</v>
      </c>
      <c r="Y197" s="101">
        <v>1011.7693810048136</v>
      </c>
      <c r="DA197" s="131" t="s">
        <v>2572</v>
      </c>
    </row>
    <row r="198" spans="1:105" ht="12" customHeight="1" x14ac:dyDescent="0.25">
      <c r="A198" s="107" t="s">
        <v>121</v>
      </c>
      <c r="B198" s="104">
        <v>0</v>
      </c>
      <c r="C198" s="104">
        <v>0</v>
      </c>
      <c r="D198" s="104">
        <v>0</v>
      </c>
      <c r="E198" s="104">
        <v>1257.5914018316107</v>
      </c>
      <c r="F198" s="104">
        <v>1240.0054394347853</v>
      </c>
      <c r="G198" s="104">
        <v>1259.7928516069876</v>
      </c>
      <c r="H198" s="104">
        <v>1308.753835603459</v>
      </c>
      <c r="I198" s="104">
        <v>1261.2369575530518</v>
      </c>
      <c r="J198" s="104">
        <v>1222.6143355459049</v>
      </c>
      <c r="K198" s="104">
        <v>1202.3012046844144</v>
      </c>
      <c r="L198" s="104">
        <v>1222.4444243424928</v>
      </c>
      <c r="M198" s="104">
        <v>1130.273786307398</v>
      </c>
      <c r="N198" s="104">
        <v>1108.2795481189803</v>
      </c>
      <c r="O198" s="104">
        <v>1086.6840925653153</v>
      </c>
      <c r="P198" s="104">
        <v>1127.1887581049064</v>
      </c>
      <c r="Q198" s="104">
        <v>1145.6262857114612</v>
      </c>
      <c r="R198" s="104">
        <v>1179.4267113373639</v>
      </c>
      <c r="S198" s="104">
        <v>1262.1746577142255</v>
      </c>
      <c r="T198" s="104">
        <v>1270.0563532926669</v>
      </c>
      <c r="U198" s="104">
        <v>1263.910439951751</v>
      </c>
      <c r="V198" s="104">
        <v>1349.1112799128161</v>
      </c>
      <c r="W198" s="104">
        <v>1242.6676097493337</v>
      </c>
      <c r="X198" s="104">
        <v>1186.032382527341</v>
      </c>
      <c r="Y198" s="104">
        <v>1013.7998275810698</v>
      </c>
      <c r="DA198" s="132" t="s">
        <v>2573</v>
      </c>
    </row>
    <row r="199" spans="1:105" ht="12" customHeight="1" x14ac:dyDescent="0.25">
      <c r="A199" s="108" t="s">
        <v>53</v>
      </c>
      <c r="B199" s="98">
        <v>0</v>
      </c>
      <c r="C199" s="98">
        <v>0</v>
      </c>
      <c r="D199" s="98">
        <v>0</v>
      </c>
      <c r="E199" s="98">
        <v>614.1180904739748</v>
      </c>
      <c r="F199" s="98">
        <v>609.87941403327068</v>
      </c>
      <c r="G199" s="98">
        <v>598.64338158165367</v>
      </c>
      <c r="H199" s="98">
        <v>650.22536031483594</v>
      </c>
      <c r="I199" s="98">
        <v>616.92292403756699</v>
      </c>
      <c r="J199" s="98">
        <v>586.8487166033691</v>
      </c>
      <c r="K199" s="98">
        <v>586.52712177234389</v>
      </c>
      <c r="L199" s="98">
        <v>582.97581666424151</v>
      </c>
      <c r="M199" s="98">
        <v>482.57920946555834</v>
      </c>
      <c r="N199" s="98">
        <v>460.49211753515993</v>
      </c>
      <c r="O199" s="98">
        <v>440.09805929008496</v>
      </c>
      <c r="P199" s="98">
        <v>487.5527591575148</v>
      </c>
      <c r="Q199" s="98">
        <v>464.57769575661422</v>
      </c>
      <c r="R199" s="98">
        <v>464.32554749790467</v>
      </c>
      <c r="S199" s="98">
        <v>513.42185373621066</v>
      </c>
      <c r="T199" s="98">
        <v>529.17639235438025</v>
      </c>
      <c r="U199" s="98">
        <v>525.74515715508892</v>
      </c>
      <c r="V199" s="98">
        <v>595.18854316714703</v>
      </c>
      <c r="W199" s="98">
        <v>489.07746556338395</v>
      </c>
      <c r="X199" s="98">
        <v>500.62091290308007</v>
      </c>
      <c r="Y199" s="98">
        <v>376.25360919695953</v>
      </c>
      <c r="DA199" s="63" t="s">
        <v>2574</v>
      </c>
    </row>
    <row r="200" spans="1:105" ht="12" customHeight="1" x14ac:dyDescent="0.25">
      <c r="A200" s="108" t="s">
        <v>52</v>
      </c>
      <c r="B200" s="98">
        <v>0</v>
      </c>
      <c r="C200" s="98">
        <v>0</v>
      </c>
      <c r="D200" s="98">
        <v>0</v>
      </c>
      <c r="E200" s="98">
        <v>643.47331135763579</v>
      </c>
      <c r="F200" s="98">
        <v>630.12602540151488</v>
      </c>
      <c r="G200" s="98">
        <v>661.14947002533393</v>
      </c>
      <c r="H200" s="98">
        <v>658.5284752886231</v>
      </c>
      <c r="I200" s="98">
        <v>644.31403351548477</v>
      </c>
      <c r="J200" s="98">
        <v>635.76561894253609</v>
      </c>
      <c r="K200" s="98">
        <v>615.77408291207075</v>
      </c>
      <c r="L200" s="98">
        <v>639.46860767825149</v>
      </c>
      <c r="M200" s="98">
        <v>647.69457684183965</v>
      </c>
      <c r="N200" s="98">
        <v>647.78743058382042</v>
      </c>
      <c r="O200" s="98">
        <v>646.58603327523031</v>
      </c>
      <c r="P200" s="98">
        <v>639.63599894739139</v>
      </c>
      <c r="Q200" s="98">
        <v>681.04858995484665</v>
      </c>
      <c r="R200" s="98">
        <v>715.10116383945899</v>
      </c>
      <c r="S200" s="98">
        <v>748.75280397801498</v>
      </c>
      <c r="T200" s="98">
        <v>740.87996093828656</v>
      </c>
      <c r="U200" s="98">
        <v>738.16528279666193</v>
      </c>
      <c r="V200" s="98">
        <v>753.922736745669</v>
      </c>
      <c r="W200" s="98">
        <v>753.59014418594961</v>
      </c>
      <c r="X200" s="98">
        <v>685.41146962426103</v>
      </c>
      <c r="Y200" s="98">
        <v>637.54621838411049</v>
      </c>
      <c r="DA200" s="63" t="s">
        <v>2575</v>
      </c>
    </row>
    <row r="201" spans="1:105" ht="12" customHeight="1" x14ac:dyDescent="0.25">
      <c r="A201" s="121" t="s">
        <v>54</v>
      </c>
      <c r="B201" s="122">
        <v>583.6331091619702</v>
      </c>
      <c r="C201" s="122">
        <v>587.57290697910491</v>
      </c>
      <c r="D201" s="122">
        <v>582.71071990756604</v>
      </c>
      <c r="E201" s="122">
        <v>601.52278652807479</v>
      </c>
      <c r="F201" s="122">
        <v>598.83888062176675</v>
      </c>
      <c r="G201" s="122">
        <v>606.3463154662702</v>
      </c>
      <c r="H201" s="122">
        <v>651.76722118410044</v>
      </c>
      <c r="I201" s="122">
        <v>592.4324234642977</v>
      </c>
      <c r="J201" s="122">
        <v>617.31724283588687</v>
      </c>
      <c r="K201" s="122">
        <v>649.86324767038172</v>
      </c>
      <c r="L201" s="122">
        <v>683.98080846720904</v>
      </c>
      <c r="M201" s="122">
        <v>613.95386409941216</v>
      </c>
      <c r="N201" s="122">
        <v>658.10967795066824</v>
      </c>
      <c r="O201" s="122">
        <v>658.89898849809538</v>
      </c>
      <c r="P201" s="122">
        <v>577.94172119978555</v>
      </c>
      <c r="Q201" s="122">
        <v>618.12976981007068</v>
      </c>
      <c r="R201" s="122">
        <v>621.42608929613186</v>
      </c>
      <c r="S201" s="122">
        <v>626.48157512299508</v>
      </c>
      <c r="T201" s="122">
        <v>601.55247167244181</v>
      </c>
      <c r="U201" s="122">
        <v>584.72656710628303</v>
      </c>
      <c r="V201" s="122">
        <v>622.3798169604238</v>
      </c>
      <c r="W201" s="122">
        <v>731.2498847954655</v>
      </c>
      <c r="X201" s="122">
        <v>608.62163978303488</v>
      </c>
      <c r="Y201" s="122">
        <v>597.69841055854238</v>
      </c>
      <c r="DA201" s="130" t="s">
        <v>2576</v>
      </c>
    </row>
    <row r="202" spans="1:105" ht="12" customHeight="1" x14ac:dyDescent="0.25">
      <c r="A202" s="97" t="s">
        <v>50</v>
      </c>
      <c r="B202" s="98">
        <v>569.81743275424856</v>
      </c>
      <c r="C202" s="98">
        <v>619.42186126016679</v>
      </c>
      <c r="D202" s="98">
        <v>580.57195822932817</v>
      </c>
      <c r="E202" s="98">
        <v>574.11230209136852</v>
      </c>
      <c r="F202" s="98">
        <v>676.03500697210347</v>
      </c>
      <c r="G202" s="98">
        <v>530.79686304007259</v>
      </c>
      <c r="H202" s="98">
        <v>642.72931337332011</v>
      </c>
      <c r="I202" s="98">
        <v>656.24671705859873</v>
      </c>
      <c r="J202" s="98">
        <v>518.12037134880313</v>
      </c>
      <c r="K202" s="98">
        <v>156.2458114097725</v>
      </c>
      <c r="L202" s="98">
        <v>532.14306900935105</v>
      </c>
      <c r="M202" s="98">
        <v>696.30247778890168</v>
      </c>
      <c r="N202" s="98">
        <v>722.4804181546973</v>
      </c>
      <c r="O202" s="98">
        <v>531.91538735478105</v>
      </c>
      <c r="P202" s="98">
        <v>788.10394431462635</v>
      </c>
      <c r="Q202" s="98">
        <v>653.53845439681891</v>
      </c>
      <c r="R202" s="98">
        <v>509.31568658875841</v>
      </c>
      <c r="S202" s="98">
        <v>535.2738160189931</v>
      </c>
      <c r="T202" s="98">
        <v>663.12304424642218</v>
      </c>
      <c r="U202" s="98">
        <v>592.99024104483613</v>
      </c>
      <c r="V202" s="98">
        <v>726.63660246650818</v>
      </c>
      <c r="W202" s="98">
        <v>630.19650628978275</v>
      </c>
      <c r="X202" s="98">
        <v>538.70318311833341</v>
      </c>
      <c r="Y202" s="98">
        <v>605.6852019079854</v>
      </c>
      <c r="DA202" s="63" t="s">
        <v>2577</v>
      </c>
    </row>
    <row r="203" spans="1:105" ht="12" customHeight="1" x14ac:dyDescent="0.25">
      <c r="A203" s="109" t="s">
        <v>120</v>
      </c>
      <c r="B203" s="33">
        <v>584.79624163698065</v>
      </c>
      <c r="C203" s="33">
        <v>584.91553443169312</v>
      </c>
      <c r="D203" s="33">
        <v>582.8715881838815</v>
      </c>
      <c r="E203" s="33">
        <v>603.32763003508535</v>
      </c>
      <c r="F203" s="33">
        <v>594.38680377006062</v>
      </c>
      <c r="G203" s="33">
        <v>609.80577222269574</v>
      </c>
      <c r="H203" s="33">
        <v>652.10749958434383</v>
      </c>
      <c r="I203" s="33">
        <v>590.45902208022369</v>
      </c>
      <c r="J203" s="33">
        <v>620.10900639028341</v>
      </c>
      <c r="K203" s="33">
        <v>662.54603489287774</v>
      </c>
      <c r="L203" s="33">
        <v>687.87612940338681</v>
      </c>
      <c r="M203" s="33">
        <v>611.35127759020918</v>
      </c>
      <c r="N203" s="33">
        <v>655.33980800645554</v>
      </c>
      <c r="O203" s="33">
        <v>665.0555685072768</v>
      </c>
      <c r="P203" s="33">
        <v>567.27758441865512</v>
      </c>
      <c r="Q203" s="33">
        <v>616.45183887208225</v>
      </c>
      <c r="R203" s="33">
        <v>625.72137413354471</v>
      </c>
      <c r="S203" s="33">
        <v>629.73243582550253</v>
      </c>
      <c r="T203" s="33">
        <v>599.44243314790299</v>
      </c>
      <c r="U203" s="33">
        <v>584.45757713328533</v>
      </c>
      <c r="V203" s="33">
        <v>619.29992120335567</v>
      </c>
      <c r="W203" s="33">
        <v>733.85863140525305</v>
      </c>
      <c r="X203" s="33">
        <v>610.33048339032894</v>
      </c>
      <c r="Y203" s="33">
        <v>597.49884421828403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17.829867575813999</v>
      </c>
      <c r="C205" s="117">
        <f t="shared" si="88"/>
        <v>19.191805370664294</v>
      </c>
      <c r="D205" s="117">
        <f t="shared" si="88"/>
        <v>16.324435629412172</v>
      </c>
      <c r="E205" s="117">
        <f t="shared" si="88"/>
        <v>14.238521928879679</v>
      </c>
      <c r="F205" s="117">
        <f t="shared" si="88"/>
        <v>14.771875754286844</v>
      </c>
      <c r="G205" s="117">
        <f t="shared" si="88"/>
        <v>9.2948947758978182</v>
      </c>
      <c r="H205" s="117">
        <f t="shared" si="88"/>
        <v>9.290361749834771</v>
      </c>
      <c r="I205" s="117">
        <f t="shared" si="88"/>
        <v>7.8256887862200282</v>
      </c>
      <c r="J205" s="117">
        <f t="shared" si="88"/>
        <v>5.6355096742669941</v>
      </c>
      <c r="K205" s="117">
        <f t="shared" si="88"/>
        <v>1.553181214295088</v>
      </c>
      <c r="L205" s="117">
        <f t="shared" si="88"/>
        <v>5.2760967707097137</v>
      </c>
      <c r="M205" s="117">
        <f t="shared" si="88"/>
        <v>8.439769063867864</v>
      </c>
      <c r="N205" s="117">
        <f t="shared" si="88"/>
        <v>11.772347447123909</v>
      </c>
      <c r="O205" s="117">
        <f t="shared" si="88"/>
        <v>9.7074633252532117</v>
      </c>
      <c r="P205" s="117">
        <f t="shared" si="88"/>
        <v>15.015416724270239</v>
      </c>
      <c r="Q205" s="117">
        <f t="shared" si="88"/>
        <v>11.662892039605136</v>
      </c>
      <c r="R205" s="117">
        <f t="shared" ref="R205:V205" si="89">R206+R208+R210+R219</f>
        <v>7.4115049897579599</v>
      </c>
      <c r="S205" s="117">
        <f t="shared" si="89"/>
        <v>7.2459468724827136</v>
      </c>
      <c r="T205" s="117">
        <f t="shared" si="89"/>
        <v>8.5916633294811096</v>
      </c>
      <c r="U205" s="117">
        <f t="shared" si="89"/>
        <v>7.2294723878517244</v>
      </c>
      <c r="V205" s="117">
        <f t="shared" si="89"/>
        <v>7.9839173509876495</v>
      </c>
      <c r="W205" s="117">
        <f t="shared" ref="W205:Y205" si="90">W206+W208+W210+W219</f>
        <v>6.0426127275514183</v>
      </c>
      <c r="X205" s="117">
        <f t="shared" si="90"/>
        <v>4.8817083623651349</v>
      </c>
      <c r="Y205" s="117">
        <f t="shared" si="90"/>
        <v>5.6000275047910488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0</v>
      </c>
      <c r="C210" s="122">
        <v>0</v>
      </c>
      <c r="D210" s="122">
        <v>0</v>
      </c>
      <c r="E210" s="122">
        <v>0</v>
      </c>
      <c r="F210" s="122">
        <v>0</v>
      </c>
      <c r="G210" s="122">
        <v>0</v>
      </c>
      <c r="H210" s="122">
        <v>0</v>
      </c>
      <c r="I210" s="122">
        <v>0</v>
      </c>
      <c r="J210" s="122">
        <v>0</v>
      </c>
      <c r="K210" s="122">
        <v>0</v>
      </c>
      <c r="L210" s="122">
        <v>0</v>
      </c>
      <c r="M210" s="122">
        <v>0</v>
      </c>
      <c r="N210" s="122">
        <v>0</v>
      </c>
      <c r="O210" s="122">
        <v>0</v>
      </c>
      <c r="P210" s="122">
        <v>0</v>
      </c>
      <c r="Q210" s="122">
        <v>0</v>
      </c>
      <c r="R210" s="122">
        <v>0</v>
      </c>
      <c r="S210" s="122">
        <v>0</v>
      </c>
      <c r="T210" s="122">
        <v>0</v>
      </c>
      <c r="U210" s="122">
        <v>0</v>
      </c>
      <c r="V210" s="122">
        <v>0</v>
      </c>
      <c r="W210" s="122">
        <v>0</v>
      </c>
      <c r="X210" s="122">
        <v>0</v>
      </c>
      <c r="Y210" s="122">
        <v>0</v>
      </c>
      <c r="DA210" s="130" t="s">
        <v>2735</v>
      </c>
    </row>
    <row r="211" spans="1:105" ht="12" customHeight="1" x14ac:dyDescent="0.25">
      <c r="A211" s="97" t="s">
        <v>124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17.829867575813999</v>
      </c>
      <c r="C219" s="122">
        <v>19.191805370664294</v>
      </c>
      <c r="D219" s="122">
        <v>16.324435629412172</v>
      </c>
      <c r="E219" s="122">
        <v>14.238521928879679</v>
      </c>
      <c r="F219" s="122">
        <v>14.771875754286844</v>
      </c>
      <c r="G219" s="122">
        <v>9.2948947758978182</v>
      </c>
      <c r="H219" s="122">
        <v>9.290361749834771</v>
      </c>
      <c r="I219" s="122">
        <v>7.8256887862200282</v>
      </c>
      <c r="J219" s="122">
        <v>5.6355096742669941</v>
      </c>
      <c r="K219" s="122">
        <v>1.553181214295088</v>
      </c>
      <c r="L219" s="122">
        <v>5.2760967707097137</v>
      </c>
      <c r="M219" s="122">
        <v>8.439769063867864</v>
      </c>
      <c r="N219" s="122">
        <v>11.772347447123909</v>
      </c>
      <c r="O219" s="122">
        <v>9.7074633252532117</v>
      </c>
      <c r="P219" s="122">
        <v>15.015416724270239</v>
      </c>
      <c r="Q219" s="122">
        <v>11.662892039605136</v>
      </c>
      <c r="R219" s="122">
        <v>7.4115049897579599</v>
      </c>
      <c r="S219" s="122">
        <v>7.2459468724827136</v>
      </c>
      <c r="T219" s="122">
        <v>8.5916633294811096</v>
      </c>
      <c r="U219" s="122">
        <v>7.2294723878517244</v>
      </c>
      <c r="V219" s="122">
        <v>7.9839173509876495</v>
      </c>
      <c r="W219" s="122">
        <v>6.0426127275514183</v>
      </c>
      <c r="X219" s="122">
        <v>4.8817083623651349</v>
      </c>
      <c r="Y219" s="122">
        <v>5.6000275047910488</v>
      </c>
      <c r="DA219" s="130" t="s">
        <v>2744</v>
      </c>
    </row>
    <row r="220" spans="1:105" ht="12" customHeight="1" x14ac:dyDescent="0.25">
      <c r="A220" s="97" t="s">
        <v>50</v>
      </c>
      <c r="B220" s="98">
        <v>229.61286402059034</v>
      </c>
      <c r="C220" s="98">
        <v>249.20807930885414</v>
      </c>
      <c r="D220" s="98">
        <v>233.35962828967601</v>
      </c>
      <c r="E220" s="98">
        <v>230.4815270521996</v>
      </c>
      <c r="F220" s="98">
        <v>270.90662480346219</v>
      </c>
      <c r="G220" s="98">
        <v>212.2817392779771</v>
      </c>
      <c r="H220" s="98">
        <v>256.04546863806399</v>
      </c>
      <c r="I220" s="98">
        <v>260.88662500107932</v>
      </c>
      <c r="J220" s="98">
        <v>205.87629584045752</v>
      </c>
      <c r="K220" s="98">
        <v>62.003405254054812</v>
      </c>
      <c r="L220" s="98">
        <v>210.93581517418616</v>
      </c>
      <c r="M220" s="98">
        <v>275.48306611138617</v>
      </c>
      <c r="N220" s="98">
        <v>285.35729344565664</v>
      </c>
      <c r="O220" s="98">
        <v>209.93041976680973</v>
      </c>
      <c r="P220" s="98">
        <v>310.92997826217044</v>
      </c>
      <c r="Q220" s="98">
        <v>257.78009284331733</v>
      </c>
      <c r="R220" s="98">
        <v>200.85777002719931</v>
      </c>
      <c r="S220" s="98">
        <v>210.54182365860459</v>
      </c>
      <c r="T220" s="98">
        <v>259.29496775121157</v>
      </c>
      <c r="U220" s="98">
        <v>229.32697994622356</v>
      </c>
      <c r="V220" s="98">
        <v>278.24551852692377</v>
      </c>
      <c r="W220" s="98">
        <v>240.11150574671476</v>
      </c>
      <c r="X220" s="98">
        <v>204.62000689761106</v>
      </c>
      <c r="Y220" s="98">
        <v>229.71723671965833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206.04797951089441</v>
      </c>
      <c r="C223" s="118">
        <f t="shared" si="93"/>
        <v>226.4868367008622</v>
      </c>
      <c r="D223" s="118">
        <f t="shared" si="93"/>
        <v>210.66055134684575</v>
      </c>
      <c r="E223" s="118">
        <f t="shared" si="93"/>
        <v>219.42275617961855</v>
      </c>
      <c r="F223" s="118">
        <f t="shared" si="93"/>
        <v>211.56221512133922</v>
      </c>
      <c r="G223" s="118">
        <f t="shared" si="93"/>
        <v>205.46390693654772</v>
      </c>
      <c r="H223" s="118">
        <f t="shared" si="93"/>
        <v>214.83546806186882</v>
      </c>
      <c r="I223" s="118">
        <f t="shared" si="93"/>
        <v>198.52261796721513</v>
      </c>
      <c r="J223" s="118">
        <f t="shared" si="93"/>
        <v>197.68206146282566</v>
      </c>
      <c r="K223" s="118">
        <f t="shared" si="93"/>
        <v>196.68337075798289</v>
      </c>
      <c r="L223" s="118">
        <f t="shared" si="93"/>
        <v>224.85484894672064</v>
      </c>
      <c r="M223" s="118">
        <f t="shared" si="93"/>
        <v>192.85916782887361</v>
      </c>
      <c r="N223" s="118">
        <f t="shared" si="93"/>
        <v>203.35799709952863</v>
      </c>
      <c r="O223" s="118">
        <f t="shared" si="93"/>
        <v>207.53018002618305</v>
      </c>
      <c r="P223" s="118">
        <f t="shared" si="93"/>
        <v>174.63143892013952</v>
      </c>
      <c r="Q223" s="118">
        <f t="shared" si="93"/>
        <v>175.69687047496473</v>
      </c>
      <c r="R223" s="118">
        <f t="shared" ref="R223:V223" si="94">R224+R226+R228+R237</f>
        <v>205.10790241827576</v>
      </c>
      <c r="S223" s="118">
        <f t="shared" si="94"/>
        <v>197.85671286273976</v>
      </c>
      <c r="T223" s="118">
        <f t="shared" si="94"/>
        <v>176.77248687801699</v>
      </c>
      <c r="U223" s="118">
        <f t="shared" si="94"/>
        <v>177.46081009873868</v>
      </c>
      <c r="V223" s="118">
        <f t="shared" si="94"/>
        <v>182.39098005226703</v>
      </c>
      <c r="W223" s="118">
        <f t="shared" ref="W223:Y223" si="95">W224+W226+W228+W237</f>
        <v>268.3674441462029</v>
      </c>
      <c r="X223" s="118">
        <f t="shared" si="95"/>
        <v>145.81945165077295</v>
      </c>
      <c r="Y223" s="118">
        <f t="shared" si="95"/>
        <v>148.49205458588855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166.57059370676475</v>
      </c>
      <c r="C224" s="123">
        <f t="shared" si="96"/>
        <v>186.87296446751981</v>
      </c>
      <c r="D224" s="123">
        <f t="shared" si="96"/>
        <v>171.38474457335931</v>
      </c>
      <c r="E224" s="123">
        <f t="shared" si="96"/>
        <v>179.32892028345202</v>
      </c>
      <c r="F224" s="123">
        <f t="shared" si="96"/>
        <v>172.31682947955815</v>
      </c>
      <c r="G224" s="123">
        <f t="shared" si="96"/>
        <v>166.14085890479166</v>
      </c>
      <c r="H224" s="123">
        <f t="shared" si="96"/>
        <v>174.0585717533427</v>
      </c>
      <c r="I224" s="123">
        <f t="shared" si="96"/>
        <v>160.24604847020473</v>
      </c>
      <c r="J224" s="123">
        <f t="shared" si="96"/>
        <v>160.17281503865027</v>
      </c>
      <c r="K224" s="123">
        <f t="shared" si="96"/>
        <v>159.46757483932896</v>
      </c>
      <c r="L224" s="123">
        <f t="shared" si="96"/>
        <v>187.01953370323375</v>
      </c>
      <c r="M224" s="123">
        <f t="shared" si="96"/>
        <v>158.73290268947318</v>
      </c>
      <c r="N224" s="123">
        <f t="shared" si="96"/>
        <v>169.62438707093446</v>
      </c>
      <c r="O224" s="123">
        <f t="shared" si="96"/>
        <v>175.0092302814366</v>
      </c>
      <c r="P224" s="123">
        <f t="shared" si="96"/>
        <v>143.12675469357038</v>
      </c>
      <c r="Q224" s="123">
        <f t="shared" si="96"/>
        <v>143.68345913985505</v>
      </c>
      <c r="R224" s="123">
        <f t="shared" si="96"/>
        <v>173.21950968127527</v>
      </c>
      <c r="S224" s="123">
        <f t="shared" si="96"/>
        <v>165.1399152174418</v>
      </c>
      <c r="T224" s="123">
        <f t="shared" si="96"/>
        <v>144.97282034326474</v>
      </c>
      <c r="U224" s="123">
        <f t="shared" si="96"/>
        <v>147.00808764489651</v>
      </c>
      <c r="V224" s="123">
        <f t="shared" si="96"/>
        <v>150.83253467633753</v>
      </c>
      <c r="W224" s="123">
        <f t="shared" si="96"/>
        <v>237.64268783291894</v>
      </c>
      <c r="X224" s="123">
        <f t="shared" si="96"/>
        <v>118.05526271285784</v>
      </c>
      <c r="Y224" s="123">
        <f t="shared" si="96"/>
        <v>124.05498366022024</v>
      </c>
      <c r="DA224" s="130" t="s">
        <v>2899</v>
      </c>
    </row>
    <row r="225" spans="1:105" ht="12" customHeight="1" x14ac:dyDescent="0.25">
      <c r="A225" s="97" t="s">
        <v>53</v>
      </c>
      <c r="B225" s="99">
        <v>166.57059370676475</v>
      </c>
      <c r="C225" s="99">
        <v>186.87296446751981</v>
      </c>
      <c r="D225" s="99">
        <v>171.38474457335931</v>
      </c>
      <c r="E225" s="99">
        <v>179.32892028345202</v>
      </c>
      <c r="F225" s="99">
        <v>172.31682947955815</v>
      </c>
      <c r="G225" s="99">
        <v>166.14085890479166</v>
      </c>
      <c r="H225" s="99">
        <v>174.0585717533427</v>
      </c>
      <c r="I225" s="99">
        <v>160.24604847020473</v>
      </c>
      <c r="J225" s="99">
        <v>160.17281503865027</v>
      </c>
      <c r="K225" s="99">
        <v>159.46757483932896</v>
      </c>
      <c r="L225" s="99">
        <v>187.01953370323375</v>
      </c>
      <c r="M225" s="99">
        <v>158.73290268947318</v>
      </c>
      <c r="N225" s="99">
        <v>169.62438707093446</v>
      </c>
      <c r="O225" s="99">
        <v>175.0092302814366</v>
      </c>
      <c r="P225" s="99">
        <v>143.12675469357038</v>
      </c>
      <c r="Q225" s="99">
        <v>143.68345913985505</v>
      </c>
      <c r="R225" s="99">
        <v>173.21950968127527</v>
      </c>
      <c r="S225" s="99">
        <v>165.1399152174418</v>
      </c>
      <c r="T225" s="99">
        <v>144.97282034326474</v>
      </c>
      <c r="U225" s="99">
        <v>147.00808764489651</v>
      </c>
      <c r="V225" s="99">
        <v>150.83253467633753</v>
      </c>
      <c r="W225" s="99">
        <v>237.64268783291894</v>
      </c>
      <c r="X225" s="99">
        <v>118.05526271285784</v>
      </c>
      <c r="Y225" s="99">
        <v>124.05498366022024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0.13735214137368928</v>
      </c>
      <c r="C226" s="123">
        <f t="shared" si="97"/>
        <v>0.11933868802643818</v>
      </c>
      <c r="D226" s="123">
        <f t="shared" si="97"/>
        <v>0.11337334307050005</v>
      </c>
      <c r="E226" s="123">
        <f t="shared" si="97"/>
        <v>0.12901660090976469</v>
      </c>
      <c r="F226" s="123">
        <f t="shared" si="97"/>
        <v>9.2667521235126976E-2</v>
      </c>
      <c r="G226" s="123">
        <f t="shared" si="97"/>
        <v>8.6877368503785274E-2</v>
      </c>
      <c r="H226" s="123">
        <f t="shared" si="97"/>
        <v>9.0551649623311872E-2</v>
      </c>
      <c r="I226" s="123">
        <f t="shared" si="97"/>
        <v>8.7908098600521484E-2</v>
      </c>
      <c r="J226" s="123">
        <f t="shared" si="97"/>
        <v>8.8651793584914942E-2</v>
      </c>
      <c r="K226" s="123">
        <f t="shared" si="97"/>
        <v>9.2794226101577962E-2</v>
      </c>
      <c r="L226" s="123">
        <f t="shared" si="97"/>
        <v>0.10280669893698594</v>
      </c>
      <c r="M226" s="123">
        <f t="shared" si="97"/>
        <v>9.8590076671268359E-2</v>
      </c>
      <c r="N226" s="123">
        <f t="shared" si="97"/>
        <v>0.10826362087158155</v>
      </c>
      <c r="O226" s="123">
        <f t="shared" si="97"/>
        <v>0.14478709796578706</v>
      </c>
      <c r="P226" s="123">
        <f t="shared" si="97"/>
        <v>0.15134395557529326</v>
      </c>
      <c r="Q226" s="123">
        <f t="shared" si="97"/>
        <v>0.35467831132234867</v>
      </c>
      <c r="R226" s="123">
        <f t="shared" si="97"/>
        <v>0.39608986812829866</v>
      </c>
      <c r="S226" s="123">
        <f t="shared" si="97"/>
        <v>0.43236760062863061</v>
      </c>
      <c r="T226" s="123">
        <f t="shared" si="97"/>
        <v>0.57941447747121999</v>
      </c>
      <c r="U226" s="123">
        <f t="shared" si="97"/>
        <v>0.59030940129924259</v>
      </c>
      <c r="V226" s="123">
        <f t="shared" si="97"/>
        <v>0.53967904531565913</v>
      </c>
      <c r="W226" s="123">
        <f t="shared" si="97"/>
        <v>0.64774465581237672</v>
      </c>
      <c r="X226" s="123">
        <f t="shared" si="97"/>
        <v>0.82579938571833233</v>
      </c>
      <c r="Y226" s="123">
        <f t="shared" si="97"/>
        <v>0.94929249611871536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0.13735214137368928</v>
      </c>
      <c r="C227" s="99">
        <f>RES_hhdet_fecs!C165</f>
        <v>0.11933868802643818</v>
      </c>
      <c r="D227" s="99">
        <f>RES_hhdet_fecs!D165</f>
        <v>0.11337334307050005</v>
      </c>
      <c r="E227" s="99">
        <f>RES_hhdet_fecs!E165</f>
        <v>0.12901660090976469</v>
      </c>
      <c r="F227" s="99">
        <f>RES_hhdet_fecs!F165</f>
        <v>9.2667521235126976E-2</v>
      </c>
      <c r="G227" s="99">
        <f>RES_hhdet_fecs!G165</f>
        <v>8.6877368503785274E-2</v>
      </c>
      <c r="H227" s="99">
        <f>RES_hhdet_fecs!H165</f>
        <v>9.0551649623311872E-2</v>
      </c>
      <c r="I227" s="99">
        <f>RES_hhdet_fecs!I165</f>
        <v>8.7908098600521484E-2</v>
      </c>
      <c r="J227" s="99">
        <f>RES_hhdet_fecs!J165</f>
        <v>8.8651793584914942E-2</v>
      </c>
      <c r="K227" s="99">
        <f>RES_hhdet_fecs!K165</f>
        <v>9.2794226101577962E-2</v>
      </c>
      <c r="L227" s="99">
        <f>RES_hhdet_fecs!L165</f>
        <v>0.10280669893698594</v>
      </c>
      <c r="M227" s="99">
        <f>RES_hhdet_fecs!M165</f>
        <v>9.8590076671268359E-2</v>
      </c>
      <c r="N227" s="99">
        <f>RES_hhdet_fecs!N165</f>
        <v>0.10826362087158155</v>
      </c>
      <c r="O227" s="99">
        <f>RES_hhdet_fecs!O165</f>
        <v>0.14478709796578706</v>
      </c>
      <c r="P227" s="99">
        <f>RES_hhdet_fecs!P165</f>
        <v>0.15134395557529326</v>
      </c>
      <c r="Q227" s="99">
        <f>RES_hhdet_fecs!Q165</f>
        <v>0.35467831132234867</v>
      </c>
      <c r="R227" s="99">
        <f>RES_hhdet_fecs!R165</f>
        <v>0.39608986812829866</v>
      </c>
      <c r="S227" s="99">
        <f>RES_hhdet_fecs!S165</f>
        <v>0.43236760062863061</v>
      </c>
      <c r="T227" s="99">
        <f>RES_hhdet_fecs!T165</f>
        <v>0.57941447747121999</v>
      </c>
      <c r="U227" s="99">
        <f>RES_hhdet_fecs!U165</f>
        <v>0.59030940129924259</v>
      </c>
      <c r="V227" s="99">
        <f>RES_hhdet_fecs!V165</f>
        <v>0.53967904531565913</v>
      </c>
      <c r="W227" s="99">
        <f>RES_hhdet_fecs!W165</f>
        <v>0.64774465581237672</v>
      </c>
      <c r="X227" s="99">
        <f>RES_hhdet_fecs!X165</f>
        <v>0.82579938571833233</v>
      </c>
      <c r="Y227" s="99">
        <f>RES_hhdet_fecs!Y165</f>
        <v>0.94929249611871536</v>
      </c>
      <c r="DA227" s="63" t="s">
        <v>2902</v>
      </c>
    </row>
    <row r="228" spans="1:105" ht="12" customHeight="1" x14ac:dyDescent="0.25">
      <c r="A228" s="121" t="s">
        <v>55</v>
      </c>
      <c r="B228" s="123">
        <v>28.076167393676677</v>
      </c>
      <c r="C228" s="123">
        <v>28.192430300877337</v>
      </c>
      <c r="D228" s="123">
        <v>28.052052811564273</v>
      </c>
      <c r="E228" s="123">
        <v>28.603338887659323</v>
      </c>
      <c r="F228" s="123">
        <v>27.913930309275425</v>
      </c>
      <c r="G228" s="123">
        <v>28.026423204937586</v>
      </c>
      <c r="H228" s="123">
        <v>28.749061368753125</v>
      </c>
      <c r="I228" s="123">
        <v>27.425397947899469</v>
      </c>
      <c r="J228" s="123">
        <v>26.329313110321301</v>
      </c>
      <c r="K228" s="123">
        <v>25.604322547492298</v>
      </c>
      <c r="L228" s="123">
        <v>25.679213529622466</v>
      </c>
      <c r="M228" s="123">
        <v>23.298290723825378</v>
      </c>
      <c r="N228" s="123">
        <v>22.271543217957916</v>
      </c>
      <c r="O228" s="123">
        <v>21.225842908095071</v>
      </c>
      <c r="P228" s="123">
        <v>21.61048647382119</v>
      </c>
      <c r="Q228" s="123">
        <v>21.44822434064719</v>
      </c>
      <c r="R228" s="123">
        <v>21.475326412695399</v>
      </c>
      <c r="S228" s="123">
        <v>22.386267542650536</v>
      </c>
      <c r="T228" s="123">
        <v>21.902786432340662</v>
      </c>
      <c r="U228" s="123">
        <v>21.077667385783865</v>
      </c>
      <c r="V228" s="123">
        <v>21.891389293257877</v>
      </c>
      <c r="W228" s="123">
        <v>19.640019679155099</v>
      </c>
      <c r="X228" s="123">
        <v>18.404613747936192</v>
      </c>
      <c r="Y228" s="123">
        <v>15.304024195775359</v>
      </c>
      <c r="DA228" s="130" t="s">
        <v>2903</v>
      </c>
    </row>
    <row r="229" spans="1:105" ht="12" customHeight="1" x14ac:dyDescent="0.25">
      <c r="A229" s="97" t="s">
        <v>124</v>
      </c>
      <c r="B229" s="99">
        <v>0</v>
      </c>
      <c r="C229" s="99">
        <v>0</v>
      </c>
      <c r="D229" s="99">
        <v>0</v>
      </c>
      <c r="E229" s="99">
        <v>0</v>
      </c>
      <c r="F229" s="99">
        <v>0</v>
      </c>
      <c r="G229" s="99">
        <v>0</v>
      </c>
      <c r="H229" s="99">
        <v>0</v>
      </c>
      <c r="I229" s="99">
        <v>0</v>
      </c>
      <c r="J229" s="99">
        <v>0</v>
      </c>
      <c r="K229" s="99">
        <v>0</v>
      </c>
      <c r="L229" s="99">
        <v>0</v>
      </c>
      <c r="M229" s="99">
        <v>0</v>
      </c>
      <c r="N229" s="99">
        <v>0</v>
      </c>
      <c r="O229" s="99">
        <v>0</v>
      </c>
      <c r="P229" s="99">
        <v>0</v>
      </c>
      <c r="Q229" s="99">
        <v>0</v>
      </c>
      <c r="R229" s="99">
        <v>0</v>
      </c>
      <c r="S229" s="99">
        <v>0</v>
      </c>
      <c r="T229" s="99">
        <v>0</v>
      </c>
      <c r="U229" s="99">
        <v>0</v>
      </c>
      <c r="V229" s="99">
        <v>0</v>
      </c>
      <c r="W229" s="99">
        <v>0</v>
      </c>
      <c r="X229" s="99">
        <v>0</v>
      </c>
      <c r="Y229" s="99">
        <v>0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28.076167393676677</v>
      </c>
      <c r="C233" s="102">
        <v>28.192430300877337</v>
      </c>
      <c r="D233" s="102">
        <v>28.052052811564273</v>
      </c>
      <c r="E233" s="102">
        <v>28.717584012019234</v>
      </c>
      <c r="F233" s="102">
        <v>28.03673858745427</v>
      </c>
      <c r="G233" s="102">
        <v>28.167019900843769</v>
      </c>
      <c r="H233" s="102">
        <v>28.916068754120712</v>
      </c>
      <c r="I233" s="102">
        <v>27.616073007373387</v>
      </c>
      <c r="J233" s="102">
        <v>26.536957182621649</v>
      </c>
      <c r="K233" s="102">
        <v>25.851092808107062</v>
      </c>
      <c r="L233" s="102">
        <v>26.001782719014297</v>
      </c>
      <c r="M233" s="102">
        <v>23.691841154659947</v>
      </c>
      <c r="N233" s="102">
        <v>22.741888232027858</v>
      </c>
      <c r="O233" s="102">
        <v>21.731035186342559</v>
      </c>
      <c r="P233" s="102">
        <v>22.120811795537417</v>
      </c>
      <c r="Q233" s="102">
        <v>21.962115476312796</v>
      </c>
      <c r="R233" s="102">
        <v>21.987829280229398</v>
      </c>
      <c r="S233" s="102">
        <v>22.89967892650197</v>
      </c>
      <c r="T233" s="102">
        <v>22.392570263013734</v>
      </c>
      <c r="U233" s="102">
        <v>21.523073707077998</v>
      </c>
      <c r="V233" s="102">
        <v>22.313022202937805</v>
      </c>
      <c r="W233" s="102">
        <v>20.042548927406209</v>
      </c>
      <c r="X233" s="102">
        <v>18.77124967898904</v>
      </c>
      <c r="Y233" s="102">
        <v>15.638787968644666</v>
      </c>
      <c r="DA233" s="131" t="s">
        <v>2908</v>
      </c>
    </row>
    <row r="234" spans="1:105" ht="12" customHeight="1" x14ac:dyDescent="0.25">
      <c r="A234" s="107" t="s">
        <v>121</v>
      </c>
      <c r="B234" s="105">
        <v>0</v>
      </c>
      <c r="C234" s="105">
        <v>0</v>
      </c>
      <c r="D234" s="105">
        <v>0</v>
      </c>
      <c r="E234" s="105">
        <v>22.498344978799381</v>
      </c>
      <c r="F234" s="105">
        <v>22.136098074745863</v>
      </c>
      <c r="G234" s="105">
        <v>22.203580854508644</v>
      </c>
      <c r="H234" s="105">
        <v>23.189746974182874</v>
      </c>
      <c r="I234" s="105">
        <v>22.12946776044927</v>
      </c>
      <c r="J234" s="105">
        <v>21.182943832684074</v>
      </c>
      <c r="K234" s="105">
        <v>20.723525780336331</v>
      </c>
      <c r="L234" s="105">
        <v>20.73166312863594</v>
      </c>
      <c r="M234" s="105">
        <v>18.446275059167945</v>
      </c>
      <c r="N234" s="105">
        <v>17.710430876044597</v>
      </c>
      <c r="O234" s="105">
        <v>17.001607110234787</v>
      </c>
      <c r="P234" s="105">
        <v>17.608754060443616</v>
      </c>
      <c r="Q234" s="105">
        <v>17.400610952060845</v>
      </c>
      <c r="R234" s="105">
        <v>17.474090319911344</v>
      </c>
      <c r="S234" s="105">
        <v>18.432953735771019</v>
      </c>
      <c r="T234" s="105">
        <v>18.224507880252272</v>
      </c>
      <c r="U234" s="105">
        <v>17.714365484152211</v>
      </c>
      <c r="V234" s="105">
        <v>18.726436090694651</v>
      </c>
      <c r="W234" s="105">
        <v>16.674694374111329</v>
      </c>
      <c r="X234" s="105">
        <v>15.828590761569737</v>
      </c>
      <c r="Y234" s="105">
        <v>13.041857117129455</v>
      </c>
      <c r="DA234" s="132" t="s">
        <v>2909</v>
      </c>
    </row>
    <row r="235" spans="1:105" ht="12" customHeight="1" x14ac:dyDescent="0.25">
      <c r="A235" s="108" t="s">
        <v>53</v>
      </c>
      <c r="B235" s="99">
        <v>0</v>
      </c>
      <c r="C235" s="99">
        <v>0</v>
      </c>
      <c r="D235" s="99">
        <v>0</v>
      </c>
      <c r="E235" s="99">
        <v>13.727103894246993</v>
      </c>
      <c r="F235" s="99">
        <v>13.578271058028511</v>
      </c>
      <c r="G235" s="99">
        <v>13.262755991041187</v>
      </c>
      <c r="H235" s="99">
        <v>14.32249168080075</v>
      </c>
      <c r="I235" s="99">
        <v>13.498627195355056</v>
      </c>
      <c r="J235" s="99">
        <v>12.727665082439383</v>
      </c>
      <c r="K235" s="99">
        <v>12.590588508903421</v>
      </c>
      <c r="L235" s="99">
        <v>12.352019859669875</v>
      </c>
      <c r="M235" s="99">
        <v>10.044340803293551</v>
      </c>
      <c r="N235" s="99">
        <v>9.4054638172776723</v>
      </c>
      <c r="O235" s="99">
        <v>8.8062425847070855</v>
      </c>
      <c r="P235" s="99">
        <v>9.5773555002879167</v>
      </c>
      <c r="Q235" s="99">
        <v>8.9303054842759515</v>
      </c>
      <c r="R235" s="99">
        <v>8.6708338178799238</v>
      </c>
      <c r="S235" s="99">
        <v>9.3052289810533235</v>
      </c>
      <c r="T235" s="99">
        <v>9.2893510800601806</v>
      </c>
      <c r="U235" s="99">
        <v>8.9189787099335707</v>
      </c>
      <c r="V235" s="99">
        <v>9.8324622181055172</v>
      </c>
      <c r="W235" s="99">
        <v>7.8913730030933849</v>
      </c>
      <c r="X235" s="99">
        <v>7.9184629745474302</v>
      </c>
      <c r="Y235" s="99">
        <v>5.8020516416932759</v>
      </c>
      <c r="DA235" s="63" t="s">
        <v>2910</v>
      </c>
    </row>
    <row r="236" spans="1:105" ht="12" customHeight="1" x14ac:dyDescent="0.25">
      <c r="A236" s="108" t="s">
        <v>52</v>
      </c>
      <c r="B236" s="99">
        <v>0</v>
      </c>
      <c r="C236" s="99">
        <v>0</v>
      </c>
      <c r="D236" s="99">
        <v>0</v>
      </c>
      <c r="E236" s="99">
        <v>8.7712410845523898</v>
      </c>
      <c r="F236" s="99">
        <v>8.5578270167173471</v>
      </c>
      <c r="G236" s="99">
        <v>8.940824863467455</v>
      </c>
      <c r="H236" s="99">
        <v>8.8672552933821276</v>
      </c>
      <c r="I236" s="99">
        <v>8.6308405650942124</v>
      </c>
      <c r="J236" s="99">
        <v>8.4552787502446947</v>
      </c>
      <c r="K236" s="99">
        <v>8.1329372714329118</v>
      </c>
      <c r="L236" s="99">
        <v>8.3796432689660669</v>
      </c>
      <c r="M236" s="99">
        <v>8.401934255874389</v>
      </c>
      <c r="N236" s="99">
        <v>8.3049670587669286</v>
      </c>
      <c r="O236" s="99">
        <v>8.1953645255276992</v>
      </c>
      <c r="P236" s="99">
        <v>8.0313985601557007</v>
      </c>
      <c r="Q236" s="99">
        <v>8.470305467784895</v>
      </c>
      <c r="R236" s="99">
        <v>8.803256502031422</v>
      </c>
      <c r="S236" s="99">
        <v>9.1277247547177023</v>
      </c>
      <c r="T236" s="99">
        <v>8.9351568001920896</v>
      </c>
      <c r="U236" s="99">
        <v>8.79538677421864</v>
      </c>
      <c r="V236" s="99">
        <v>8.8939738725891342</v>
      </c>
      <c r="W236" s="99">
        <v>8.7833213710179461</v>
      </c>
      <c r="X236" s="99">
        <v>7.9101277870223079</v>
      </c>
      <c r="Y236" s="99">
        <v>7.2398054754361798</v>
      </c>
      <c r="DA236" s="63" t="s">
        <v>2911</v>
      </c>
    </row>
    <row r="237" spans="1:105" ht="12" customHeight="1" x14ac:dyDescent="0.25">
      <c r="A237" s="121" t="s">
        <v>54</v>
      </c>
      <c r="B237" s="123">
        <v>11.263866269079269</v>
      </c>
      <c r="C237" s="123">
        <v>11.302103244438637</v>
      </c>
      <c r="D237" s="123">
        <v>11.110380618851666</v>
      </c>
      <c r="E237" s="123">
        <v>11.361480407597403</v>
      </c>
      <c r="F237" s="123">
        <v>11.23878781127053</v>
      </c>
      <c r="G237" s="123">
        <v>11.209747458314697</v>
      </c>
      <c r="H237" s="123">
        <v>11.93728329014967</v>
      </c>
      <c r="I237" s="123">
        <v>10.763263450510411</v>
      </c>
      <c r="J237" s="123">
        <v>11.09128152026917</v>
      </c>
      <c r="K237" s="123">
        <v>11.518679145060055</v>
      </c>
      <c r="L237" s="123">
        <v>12.053295014927434</v>
      </c>
      <c r="M237" s="123">
        <v>10.729384338903788</v>
      </c>
      <c r="N237" s="123">
        <v>11.353803189764673</v>
      </c>
      <c r="O237" s="123">
        <v>11.150319738685605</v>
      </c>
      <c r="P237" s="123">
        <v>9.7428537971726392</v>
      </c>
      <c r="Q237" s="123">
        <v>10.210508683140148</v>
      </c>
      <c r="R237" s="123">
        <v>10.016976456176787</v>
      </c>
      <c r="S237" s="123">
        <v>9.8981625020188027</v>
      </c>
      <c r="T237" s="123">
        <v>9.3174656249403505</v>
      </c>
      <c r="U237" s="123">
        <v>8.7847456667590738</v>
      </c>
      <c r="V237" s="123">
        <v>9.1273770373559664</v>
      </c>
      <c r="W237" s="123">
        <v>10.436991978316508</v>
      </c>
      <c r="X237" s="123">
        <v>8.5337758042605909</v>
      </c>
      <c r="Y237" s="123">
        <v>8.1837542337742466</v>
      </c>
      <c r="DA237" s="130" t="s">
        <v>2912</v>
      </c>
    </row>
    <row r="238" spans="1:105" ht="12" customHeight="1" x14ac:dyDescent="0.25">
      <c r="A238" s="97" t="s">
        <v>50</v>
      </c>
      <c r="B238" s="99">
        <v>13.893178244495997</v>
      </c>
      <c r="C238" s="99">
        <v>15.042577654883932</v>
      </c>
      <c r="D238" s="99">
        <v>14.046683606607806</v>
      </c>
      <c r="E238" s="99">
        <v>13.830400989242886</v>
      </c>
      <c r="F238" s="99">
        <v>16.196599820708862</v>
      </c>
      <c r="G238" s="99">
        <v>12.637428484607387</v>
      </c>
      <c r="H238" s="99">
        <v>15.177487630497312</v>
      </c>
      <c r="I238" s="99">
        <v>15.3842191534627</v>
      </c>
      <c r="J238" s="99">
        <v>12.05328365745874</v>
      </c>
      <c r="K238" s="99">
        <v>3.6050367668251817</v>
      </c>
      <c r="L238" s="99">
        <v>12.168155946330488</v>
      </c>
      <c r="M238" s="99">
        <v>15.731569968174638</v>
      </c>
      <c r="N238" s="99">
        <v>16.105066204643769</v>
      </c>
      <c r="O238" s="99">
        <v>11.713467324221902</v>
      </c>
      <c r="P238" s="99">
        <v>17.18656230774344</v>
      </c>
      <c r="Q238" s="99">
        <v>14.113622282384402</v>
      </c>
      <c r="R238" s="99">
        <v>10.885105634769644</v>
      </c>
      <c r="S238" s="99">
        <v>11.298755065165066</v>
      </c>
      <c r="T238" s="99">
        <v>13.766278717589882</v>
      </c>
      <c r="U238" s="99">
        <v>12.028864097011018</v>
      </c>
      <c r="V238" s="99">
        <v>14.449916137633595</v>
      </c>
      <c r="W238" s="99">
        <v>12.31982885308839</v>
      </c>
      <c r="X238" s="99">
        <v>10.395571429784573</v>
      </c>
      <c r="Y238" s="99">
        <v>11.483570654614542</v>
      </c>
      <c r="DA238" s="63" t="s">
        <v>2913</v>
      </c>
    </row>
    <row r="239" spans="1:105" ht="12" customHeight="1" x14ac:dyDescent="0.25">
      <c r="A239" s="109" t="s">
        <v>120</v>
      </c>
      <c r="B239" s="110">
        <v>11.04250626792636</v>
      </c>
      <c r="C239" s="110">
        <v>10.990010297056546</v>
      </c>
      <c r="D239" s="110">
        <v>10.889524781950096</v>
      </c>
      <c r="E239" s="110">
        <v>11.198914317552667</v>
      </c>
      <c r="F239" s="110">
        <v>10.952859473595137</v>
      </c>
      <c r="G239" s="110">
        <v>11.144373049714533</v>
      </c>
      <c r="H239" s="110">
        <v>11.815289176857219</v>
      </c>
      <c r="I239" s="110">
        <v>10.620364424816811</v>
      </c>
      <c r="J239" s="110">
        <v>11.064207254059001</v>
      </c>
      <c r="K239" s="110">
        <v>11.722008758370333</v>
      </c>
      <c r="L239" s="110">
        <v>12.050348315428081</v>
      </c>
      <c r="M239" s="110">
        <v>10.571292778499885</v>
      </c>
      <c r="N239" s="110">
        <v>11.149356564166618</v>
      </c>
      <c r="O239" s="110">
        <v>11.123016503180267</v>
      </c>
      <c r="P239" s="110">
        <v>9.3651421202638208</v>
      </c>
      <c r="Q239" s="110">
        <v>10.025549678334121</v>
      </c>
      <c r="R239" s="110">
        <v>9.983715830867478</v>
      </c>
      <c r="S239" s="110">
        <v>9.8482420635771071</v>
      </c>
      <c r="T239" s="110">
        <v>9.1650037162471367</v>
      </c>
      <c r="U239" s="110">
        <v>8.6791467121725923</v>
      </c>
      <c r="V239" s="110">
        <v>8.9701415585120685</v>
      </c>
      <c r="W239" s="110">
        <v>10.388385544900048</v>
      </c>
      <c r="X239" s="110">
        <v>8.4882725465439393</v>
      </c>
      <c r="Y239" s="110">
        <v>8.1013015618790227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129.09032841918938</v>
      </c>
      <c r="C241" s="118">
        <f t="shared" si="98"/>
        <v>142.46442593805924</v>
      </c>
      <c r="D241" s="118">
        <f t="shared" si="98"/>
        <v>133.13205333452709</v>
      </c>
      <c r="E241" s="118">
        <f t="shared" si="98"/>
        <v>139.59139801583262</v>
      </c>
      <c r="F241" s="118">
        <f t="shared" si="98"/>
        <v>135.41498989841156</v>
      </c>
      <c r="G241" s="118">
        <f t="shared" si="98"/>
        <v>132.47281914952734</v>
      </c>
      <c r="H241" s="118">
        <f t="shared" si="98"/>
        <v>139.48398104956547</v>
      </c>
      <c r="I241" s="118">
        <f t="shared" si="98"/>
        <v>129.44020129076523</v>
      </c>
      <c r="J241" s="118">
        <f t="shared" si="98"/>
        <v>129.44666053368789</v>
      </c>
      <c r="K241" s="118">
        <f t="shared" si="98"/>
        <v>129.45241530278619</v>
      </c>
      <c r="L241" s="118">
        <f t="shared" si="98"/>
        <v>148.89267837565163</v>
      </c>
      <c r="M241" s="118">
        <f t="shared" si="98"/>
        <v>128.99332769270757</v>
      </c>
      <c r="N241" s="118">
        <f t="shared" si="98"/>
        <v>138.41799584522681</v>
      </c>
      <c r="O241" s="118">
        <f t="shared" si="98"/>
        <v>143.92302825186576</v>
      </c>
      <c r="P241" s="118">
        <f t="shared" si="98"/>
        <v>121.58655172763127</v>
      </c>
      <c r="Q241" s="118">
        <f t="shared" si="98"/>
        <v>124.04317655467707</v>
      </c>
      <c r="R241" s="118">
        <f t="shared" ref="R241:V241" si="99">R242+R244+R246+R255</f>
        <v>146.90372116826836</v>
      </c>
      <c r="S241" s="118">
        <f t="shared" si="99"/>
        <v>144.06761308125553</v>
      </c>
      <c r="T241" s="118">
        <f t="shared" si="99"/>
        <v>131.12683160032196</v>
      </c>
      <c r="U241" s="118">
        <f t="shared" si="99"/>
        <v>134.29576519564435</v>
      </c>
      <c r="V241" s="118">
        <f t="shared" si="99"/>
        <v>139.351184787693</v>
      </c>
      <c r="W241" s="118">
        <f t="shared" ref="W241:Y241" si="100">W242+W244+W246+W255</f>
        <v>206.18422707383709</v>
      </c>
      <c r="X241" s="118">
        <f t="shared" si="100"/>
        <v>113.87954506477818</v>
      </c>
      <c r="Y241" s="118">
        <f t="shared" si="100"/>
        <v>116.59538978296602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104.31751024183713</v>
      </c>
      <c r="C242" s="123">
        <f t="shared" si="101"/>
        <v>117.53853984569959</v>
      </c>
      <c r="D242" s="123">
        <f t="shared" si="101"/>
        <v>108.29881749903825</v>
      </c>
      <c r="E242" s="123">
        <f t="shared" si="101"/>
        <v>114.00146711204209</v>
      </c>
      <c r="F242" s="123">
        <f t="shared" si="101"/>
        <v>110.25113830674066</v>
      </c>
      <c r="G242" s="123">
        <f t="shared" si="101"/>
        <v>107.04452992207675</v>
      </c>
      <c r="H242" s="123">
        <f t="shared" si="101"/>
        <v>112.86614925141721</v>
      </c>
      <c r="I242" s="123">
        <f t="shared" si="101"/>
        <v>104.38851478953305</v>
      </c>
      <c r="J242" s="123">
        <f t="shared" si="101"/>
        <v>104.75435790474393</v>
      </c>
      <c r="K242" s="123">
        <f t="shared" si="101"/>
        <v>104.75456138012582</v>
      </c>
      <c r="L242" s="123">
        <f t="shared" si="101"/>
        <v>123.6407184315777</v>
      </c>
      <c r="M242" s="123">
        <f t="shared" si="101"/>
        <v>106.09291160799675</v>
      </c>
      <c r="N242" s="123">
        <f t="shared" si="101"/>
        <v>115.45119751343049</v>
      </c>
      <c r="O242" s="123">
        <f t="shared" si="101"/>
        <v>121.33902290437652</v>
      </c>
      <c r="P242" s="123">
        <f t="shared" si="101"/>
        <v>99.663766011145597</v>
      </c>
      <c r="Q242" s="123">
        <f t="shared" si="101"/>
        <v>100.847894321654</v>
      </c>
      <c r="R242" s="123">
        <f t="shared" si="101"/>
        <v>123.28606884551476</v>
      </c>
      <c r="S242" s="123">
        <f t="shared" si="101"/>
        <v>119.43582347540159</v>
      </c>
      <c r="T242" s="123">
        <f t="shared" si="101"/>
        <v>106.38061528523646</v>
      </c>
      <c r="U242" s="123">
        <f t="shared" si="101"/>
        <v>110.03923505484943</v>
      </c>
      <c r="V242" s="123">
        <f t="shared" si="101"/>
        <v>114.04441331277022</v>
      </c>
      <c r="W242" s="123">
        <f t="shared" si="101"/>
        <v>180.71109080733186</v>
      </c>
      <c r="X242" s="123">
        <f t="shared" si="101"/>
        <v>90.033083390779566</v>
      </c>
      <c r="Y242" s="123">
        <f t="shared" si="101"/>
        <v>94.691000031180167</v>
      </c>
      <c r="DA242" s="130" t="s">
        <v>3067</v>
      </c>
    </row>
    <row r="243" spans="1:105" ht="12" customHeight="1" x14ac:dyDescent="0.25">
      <c r="A243" s="97" t="s">
        <v>53</v>
      </c>
      <c r="B243" s="99">
        <v>104.31751024183713</v>
      </c>
      <c r="C243" s="99">
        <v>117.53853984569959</v>
      </c>
      <c r="D243" s="99">
        <v>108.29881749903825</v>
      </c>
      <c r="E243" s="99">
        <v>114.00146711204209</v>
      </c>
      <c r="F243" s="99">
        <v>110.25113830674066</v>
      </c>
      <c r="G243" s="99">
        <v>107.04452992207675</v>
      </c>
      <c r="H243" s="99">
        <v>112.86614925141721</v>
      </c>
      <c r="I243" s="99">
        <v>104.38851478953305</v>
      </c>
      <c r="J243" s="99">
        <v>104.75435790474393</v>
      </c>
      <c r="K243" s="99">
        <v>104.75456138012582</v>
      </c>
      <c r="L243" s="99">
        <v>123.6407184315777</v>
      </c>
      <c r="M243" s="99">
        <v>106.09291160799675</v>
      </c>
      <c r="N243" s="99">
        <v>115.45119751343049</v>
      </c>
      <c r="O243" s="99">
        <v>121.33902290437652</v>
      </c>
      <c r="P243" s="99">
        <v>99.663766011145597</v>
      </c>
      <c r="Q243" s="99">
        <v>100.847894321654</v>
      </c>
      <c r="R243" s="99">
        <v>123.28606884551476</v>
      </c>
      <c r="S243" s="99">
        <v>119.43582347540159</v>
      </c>
      <c r="T243" s="99">
        <v>106.38061528523646</v>
      </c>
      <c r="U243" s="99">
        <v>110.03923505484943</v>
      </c>
      <c r="V243" s="99">
        <v>114.04441331277022</v>
      </c>
      <c r="W243" s="99">
        <v>180.71109080733186</v>
      </c>
      <c r="X243" s="99">
        <v>90.033083390779566</v>
      </c>
      <c r="Y243" s="99">
        <v>94.691000031180167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0.23486662601212133</v>
      </c>
      <c r="C244" s="123">
        <f t="shared" si="102"/>
        <v>0.20834190470630098</v>
      </c>
      <c r="D244" s="123">
        <f t="shared" si="102"/>
        <v>0.20576026290441485</v>
      </c>
      <c r="E244" s="123">
        <f t="shared" si="102"/>
        <v>0.24456636922422997</v>
      </c>
      <c r="F244" s="123">
        <f t="shared" si="102"/>
        <v>0.18718783179207549</v>
      </c>
      <c r="G244" s="123">
        <f t="shared" si="102"/>
        <v>0.19008739404215153</v>
      </c>
      <c r="H244" s="123">
        <f t="shared" si="102"/>
        <v>0.21754223957376542</v>
      </c>
      <c r="I244" s="123">
        <f t="shared" si="102"/>
        <v>0.22274325133495224</v>
      </c>
      <c r="J244" s="123">
        <f t="shared" si="102"/>
        <v>0.22865061436528059</v>
      </c>
      <c r="K244" s="123">
        <f t="shared" si="102"/>
        <v>0.24438945099406159</v>
      </c>
      <c r="L244" s="123">
        <f t="shared" si="102"/>
        <v>0.27716998685442268</v>
      </c>
      <c r="M244" s="123">
        <f t="shared" si="102"/>
        <v>0.27440261388985016</v>
      </c>
      <c r="N244" s="123">
        <f t="shared" si="102"/>
        <v>0.31931763663709689</v>
      </c>
      <c r="O244" s="123">
        <f t="shared" si="102"/>
        <v>0.46282578234304561</v>
      </c>
      <c r="P244" s="123">
        <f t="shared" si="102"/>
        <v>0.51538485898228015</v>
      </c>
      <c r="Q244" s="123">
        <f t="shared" si="102"/>
        <v>1.2637363993596293</v>
      </c>
      <c r="R244" s="123">
        <f t="shared" si="102"/>
        <v>1.4500165003039531</v>
      </c>
      <c r="S244" s="123">
        <f t="shared" si="102"/>
        <v>1.6073541224041952</v>
      </c>
      <c r="T244" s="123">
        <f t="shared" si="102"/>
        <v>2.1733943726197564</v>
      </c>
      <c r="U244" s="123">
        <f t="shared" si="102"/>
        <v>2.2280566821104775</v>
      </c>
      <c r="V244" s="123">
        <f t="shared" si="102"/>
        <v>2.0466485177314442</v>
      </c>
      <c r="W244" s="123">
        <f t="shared" si="102"/>
        <v>2.4661151059722877</v>
      </c>
      <c r="X244" s="123">
        <f t="shared" si="102"/>
        <v>3.1500945339008513</v>
      </c>
      <c r="Y244" s="123">
        <f t="shared" si="102"/>
        <v>3.6247288605306904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0.23486662601212133</v>
      </c>
      <c r="C245" s="99">
        <f>RES_hhdet_tess!C165</f>
        <v>0.20834190470630098</v>
      </c>
      <c r="D245" s="99">
        <f>RES_hhdet_tess!D165</f>
        <v>0.20576026290441485</v>
      </c>
      <c r="E245" s="99">
        <f>RES_hhdet_tess!E165</f>
        <v>0.24456636922422997</v>
      </c>
      <c r="F245" s="99">
        <f>RES_hhdet_tess!F165</f>
        <v>0.18718783179207549</v>
      </c>
      <c r="G245" s="99">
        <f>RES_hhdet_tess!G165</f>
        <v>0.19008739404215153</v>
      </c>
      <c r="H245" s="99">
        <f>RES_hhdet_tess!H165</f>
        <v>0.21754223957376542</v>
      </c>
      <c r="I245" s="99">
        <f>RES_hhdet_tess!I165</f>
        <v>0.22274325133495224</v>
      </c>
      <c r="J245" s="99">
        <f>RES_hhdet_tess!J165</f>
        <v>0.22865061436528059</v>
      </c>
      <c r="K245" s="99">
        <f>RES_hhdet_tess!K165</f>
        <v>0.24438945099406159</v>
      </c>
      <c r="L245" s="99">
        <f>RES_hhdet_tess!L165</f>
        <v>0.27716998685442268</v>
      </c>
      <c r="M245" s="99">
        <f>RES_hhdet_tess!M165</f>
        <v>0.27440261388985016</v>
      </c>
      <c r="N245" s="99">
        <f>RES_hhdet_tess!N165</f>
        <v>0.31931763663709689</v>
      </c>
      <c r="O245" s="99">
        <f>RES_hhdet_tess!O165</f>
        <v>0.46282578234304561</v>
      </c>
      <c r="P245" s="99">
        <f>RES_hhdet_tess!P165</f>
        <v>0.51538485898228015</v>
      </c>
      <c r="Q245" s="99">
        <f>RES_hhdet_tess!Q165</f>
        <v>1.2637363993596293</v>
      </c>
      <c r="R245" s="99">
        <f>RES_hhdet_tess!R165</f>
        <v>1.4500165003039531</v>
      </c>
      <c r="S245" s="99">
        <f>RES_hhdet_tess!S165</f>
        <v>1.6073541224041952</v>
      </c>
      <c r="T245" s="99">
        <f>RES_hhdet_tess!T165</f>
        <v>2.1733943726197564</v>
      </c>
      <c r="U245" s="99">
        <f>RES_hhdet_tess!U165</f>
        <v>2.2280566821104775</v>
      </c>
      <c r="V245" s="99">
        <f>RES_hhdet_tess!V165</f>
        <v>2.0466485177314442</v>
      </c>
      <c r="W245" s="99">
        <f>RES_hhdet_tess!W165</f>
        <v>2.4661151059722877</v>
      </c>
      <c r="X245" s="99">
        <f>RES_hhdet_tess!X165</f>
        <v>3.1500945339008513</v>
      </c>
      <c r="Y245" s="99">
        <f>RES_hhdet_tess!Y165</f>
        <v>3.6247288605306904</v>
      </c>
      <c r="DA245" s="63" t="s">
        <v>3070</v>
      </c>
    </row>
    <row r="246" spans="1:105" ht="12" customHeight="1" x14ac:dyDescent="0.25">
      <c r="A246" s="121" t="s">
        <v>55</v>
      </c>
      <c r="B246" s="123">
        <v>16.516052857350065</v>
      </c>
      <c r="C246" s="123">
        <v>16.660907746491937</v>
      </c>
      <c r="D246" s="123">
        <v>16.659776122505946</v>
      </c>
      <c r="E246" s="123">
        <v>17.145954729429747</v>
      </c>
      <c r="F246" s="123">
        <v>16.843751699977407</v>
      </c>
      <c r="G246" s="123">
        <v>17.038488366217759</v>
      </c>
      <c r="H246" s="123">
        <v>17.624076290705325</v>
      </c>
      <c r="I246" s="123">
        <v>16.893077311025291</v>
      </c>
      <c r="J246" s="123">
        <v>16.253724943983666</v>
      </c>
      <c r="K246" s="123">
        <v>15.870288961391383</v>
      </c>
      <c r="L246" s="123">
        <v>16.011855563013818</v>
      </c>
      <c r="M246" s="123">
        <v>14.661765835066969</v>
      </c>
      <c r="N246" s="123">
        <v>14.210177131689147</v>
      </c>
      <c r="O246" s="123">
        <v>13.769750492528397</v>
      </c>
      <c r="P246" s="123">
        <v>14.150648086964535</v>
      </c>
      <c r="Q246" s="123">
        <v>14.243771354356499</v>
      </c>
      <c r="R246" s="123">
        <v>14.517566800388467</v>
      </c>
      <c r="S246" s="123">
        <v>15.387266912936321</v>
      </c>
      <c r="T246" s="123">
        <v>15.317981831620727</v>
      </c>
      <c r="U246" s="123">
        <v>15.061339627388366</v>
      </c>
      <c r="V246" s="123">
        <v>15.917951722554395</v>
      </c>
      <c r="W246" s="123">
        <v>14.484082278925737</v>
      </c>
      <c r="X246" s="123">
        <v>13.672447701938918</v>
      </c>
      <c r="Y246" s="123">
        <v>11.492356534892146</v>
      </c>
      <c r="DA246" s="130" t="s">
        <v>3071</v>
      </c>
    </row>
    <row r="247" spans="1:105" ht="12" customHeight="1" x14ac:dyDescent="0.25">
      <c r="A247" s="97" t="s">
        <v>124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16.516052857350065</v>
      </c>
      <c r="C251" s="102">
        <v>16.660907746491937</v>
      </c>
      <c r="D251" s="102">
        <v>16.659776122505946</v>
      </c>
      <c r="E251" s="102">
        <v>17.146022399815426</v>
      </c>
      <c r="F251" s="102">
        <v>16.84381694545166</v>
      </c>
      <c r="G251" s="102">
        <v>17.038539506416804</v>
      </c>
      <c r="H251" s="102">
        <v>17.624117425330013</v>
      </c>
      <c r="I251" s="102">
        <v>16.893016496329391</v>
      </c>
      <c r="J251" s="102">
        <v>16.253472010882188</v>
      </c>
      <c r="K251" s="102">
        <v>15.869818680824206</v>
      </c>
      <c r="L251" s="102">
        <v>16.011389704066893</v>
      </c>
      <c r="M251" s="102">
        <v>14.661748324750617</v>
      </c>
      <c r="N251" s="102">
        <v>14.210328201045709</v>
      </c>
      <c r="O251" s="102">
        <v>13.769298461874822</v>
      </c>
      <c r="P251" s="102">
        <v>14.150321465468711</v>
      </c>
      <c r="Q251" s="102">
        <v>14.24319266825459</v>
      </c>
      <c r="R251" s="102">
        <v>14.517339869207575</v>
      </c>
      <c r="S251" s="102">
        <v>15.3873495391798</v>
      </c>
      <c r="T251" s="102">
        <v>15.318095619903435</v>
      </c>
      <c r="U251" s="102">
        <v>15.061550762747551</v>
      </c>
      <c r="V251" s="102">
        <v>15.918295451479949</v>
      </c>
      <c r="W251" s="102">
        <v>14.484138602326844</v>
      </c>
      <c r="X251" s="102">
        <v>13.670284968994494</v>
      </c>
      <c r="Y251" s="102">
        <v>11.48938428815859</v>
      </c>
      <c r="DA251" s="131" t="s">
        <v>3076</v>
      </c>
    </row>
    <row r="252" spans="1:105" ht="12" customHeight="1" x14ac:dyDescent="0.25">
      <c r="A252" s="107" t="s">
        <v>121</v>
      </c>
      <c r="B252" s="105">
        <v>0</v>
      </c>
      <c r="C252" s="105">
        <v>0</v>
      </c>
      <c r="D252" s="105">
        <v>0</v>
      </c>
      <c r="E252" s="105">
        <v>17.142338581303711</v>
      </c>
      <c r="F252" s="105">
        <v>16.840682058338547</v>
      </c>
      <c r="G252" s="105">
        <v>17.036370383893253</v>
      </c>
      <c r="H252" s="105">
        <v>17.622707008079818</v>
      </c>
      <c r="I252" s="105">
        <v>16.894766417008785</v>
      </c>
      <c r="J252" s="105">
        <v>16.259993782425955</v>
      </c>
      <c r="K252" s="105">
        <v>15.879590503101518</v>
      </c>
      <c r="L252" s="105">
        <v>16.019000884685738</v>
      </c>
      <c r="M252" s="105">
        <v>14.661981716749683</v>
      </c>
      <c r="N252" s="105">
        <v>14.208712155371542</v>
      </c>
      <c r="O252" s="105">
        <v>13.773530209976173</v>
      </c>
      <c r="P252" s="105">
        <v>14.153209299922498</v>
      </c>
      <c r="Q252" s="105">
        <v>14.248329318974507</v>
      </c>
      <c r="R252" s="105">
        <v>14.519338508000438</v>
      </c>
      <c r="S252" s="105">
        <v>15.386630683434149</v>
      </c>
      <c r="T252" s="105">
        <v>15.317127281156701</v>
      </c>
      <c r="U252" s="105">
        <v>15.059745325913292</v>
      </c>
      <c r="V252" s="105">
        <v>15.915371549283366</v>
      </c>
      <c r="W252" s="105">
        <v>14.483667359494923</v>
      </c>
      <c r="X252" s="105">
        <v>13.687643293277208</v>
      </c>
      <c r="Y252" s="105">
        <v>11.512441500038253</v>
      </c>
      <c r="DA252" s="132" t="s">
        <v>3077</v>
      </c>
    </row>
    <row r="253" spans="1:105" ht="12" customHeight="1" x14ac:dyDescent="0.25">
      <c r="A253" s="108" t="s">
        <v>53</v>
      </c>
      <c r="B253" s="99">
        <v>0</v>
      </c>
      <c r="C253" s="99">
        <v>0</v>
      </c>
      <c r="D253" s="99">
        <v>0</v>
      </c>
      <c r="E253" s="99">
        <v>8.3710974967513216</v>
      </c>
      <c r="F253" s="99">
        <v>8.2828550416212039</v>
      </c>
      <c r="G253" s="99">
        <v>8.0955455204257998</v>
      </c>
      <c r="H253" s="99">
        <v>8.7554517146976902</v>
      </c>
      <c r="I253" s="99">
        <v>8.2639258519145748</v>
      </c>
      <c r="J253" s="99">
        <v>7.8047150321812646</v>
      </c>
      <c r="K253" s="99">
        <v>7.7466532316686081</v>
      </c>
      <c r="L253" s="99">
        <v>7.6393576157196739</v>
      </c>
      <c r="M253" s="99">
        <v>6.2600474608752945</v>
      </c>
      <c r="N253" s="99">
        <v>5.9037450966046148</v>
      </c>
      <c r="O253" s="99">
        <v>5.5781656844484733</v>
      </c>
      <c r="P253" s="99">
        <v>6.1218107397667954</v>
      </c>
      <c r="Q253" s="99">
        <v>5.7780238511896096</v>
      </c>
      <c r="R253" s="99">
        <v>5.7160820059690112</v>
      </c>
      <c r="S253" s="99">
        <v>6.2589059287164472</v>
      </c>
      <c r="T253" s="99">
        <v>6.3819704809646094</v>
      </c>
      <c r="U253" s="99">
        <v>6.2643585516946514</v>
      </c>
      <c r="V253" s="99">
        <v>7.0213976766942299</v>
      </c>
      <c r="W253" s="99">
        <v>5.7003459884769763</v>
      </c>
      <c r="X253" s="99">
        <v>5.7775155062549013</v>
      </c>
      <c r="Y253" s="99">
        <v>4.2726360246020754</v>
      </c>
      <c r="DA253" s="63" t="s">
        <v>3078</v>
      </c>
    </row>
    <row r="254" spans="1:105" ht="12" customHeight="1" x14ac:dyDescent="0.25">
      <c r="A254" s="108" t="s">
        <v>52</v>
      </c>
      <c r="B254" s="99">
        <v>0</v>
      </c>
      <c r="C254" s="99">
        <v>0</v>
      </c>
      <c r="D254" s="99">
        <v>0</v>
      </c>
      <c r="E254" s="99">
        <v>8.7712410845523898</v>
      </c>
      <c r="F254" s="99">
        <v>8.5578270167173471</v>
      </c>
      <c r="G254" s="99">
        <v>8.940824863467455</v>
      </c>
      <c r="H254" s="99">
        <v>8.8672552933821276</v>
      </c>
      <c r="I254" s="99">
        <v>8.6308405650942124</v>
      </c>
      <c r="J254" s="99">
        <v>8.4552787502446947</v>
      </c>
      <c r="K254" s="99">
        <v>8.1329372714329118</v>
      </c>
      <c r="L254" s="99">
        <v>8.3796432689660669</v>
      </c>
      <c r="M254" s="99">
        <v>8.401934255874389</v>
      </c>
      <c r="N254" s="99">
        <v>8.3049670587669286</v>
      </c>
      <c r="O254" s="99">
        <v>8.1953645255276992</v>
      </c>
      <c r="P254" s="99">
        <v>8.0313985601557007</v>
      </c>
      <c r="Q254" s="99">
        <v>8.470305467784895</v>
      </c>
      <c r="R254" s="99">
        <v>8.803256502031422</v>
      </c>
      <c r="S254" s="99">
        <v>9.1277247547177023</v>
      </c>
      <c r="T254" s="99">
        <v>8.9351568001920896</v>
      </c>
      <c r="U254" s="99">
        <v>8.79538677421864</v>
      </c>
      <c r="V254" s="99">
        <v>8.8939738725891342</v>
      </c>
      <c r="W254" s="99">
        <v>8.7833213710179461</v>
      </c>
      <c r="X254" s="99">
        <v>7.9101277870223079</v>
      </c>
      <c r="Y254" s="99">
        <v>7.2398054754361798</v>
      </c>
      <c r="DA254" s="63" t="s">
        <v>3079</v>
      </c>
    </row>
    <row r="255" spans="1:105" ht="12" customHeight="1" x14ac:dyDescent="0.25">
      <c r="A255" s="121" t="s">
        <v>54</v>
      </c>
      <c r="B255" s="123">
        <v>8.0218986939900763</v>
      </c>
      <c r="C255" s="123">
        <v>8.0566364411613964</v>
      </c>
      <c r="D255" s="123">
        <v>7.9676994500784808</v>
      </c>
      <c r="E255" s="123">
        <v>8.199409805136554</v>
      </c>
      <c r="F255" s="123">
        <v>8.1329120599014217</v>
      </c>
      <c r="G255" s="123">
        <v>8.1997134671906764</v>
      </c>
      <c r="H255" s="123">
        <v>8.7762132678691795</v>
      </c>
      <c r="I255" s="123">
        <v>7.9358659388719452</v>
      </c>
      <c r="J255" s="123">
        <v>8.2099270705950094</v>
      </c>
      <c r="K255" s="123">
        <v>8.5831755102749234</v>
      </c>
      <c r="L255" s="123">
        <v>8.9629343942056767</v>
      </c>
      <c r="M255" s="123">
        <v>7.9642476357539858</v>
      </c>
      <c r="N255" s="123">
        <v>8.4373035634701061</v>
      </c>
      <c r="O255" s="123">
        <v>8.3514290726177922</v>
      </c>
      <c r="P255" s="123">
        <v>7.2567527705388457</v>
      </c>
      <c r="Q255" s="123">
        <v>7.6877744793069587</v>
      </c>
      <c r="R255" s="123">
        <v>7.6500690220611665</v>
      </c>
      <c r="S255" s="123">
        <v>7.6371685705134311</v>
      </c>
      <c r="T255" s="123">
        <v>7.2548401108450262</v>
      </c>
      <c r="U255" s="123">
        <v>6.9671338312960911</v>
      </c>
      <c r="V255" s="123">
        <v>7.3421712346369503</v>
      </c>
      <c r="W255" s="123">
        <v>8.5229388816072227</v>
      </c>
      <c r="X255" s="123">
        <v>7.0239194381588419</v>
      </c>
      <c r="Y255" s="123">
        <v>6.7873043563630118</v>
      </c>
      <c r="DA255" s="130" t="s">
        <v>3080</v>
      </c>
    </row>
    <row r="256" spans="1:105" ht="12" customHeight="1" x14ac:dyDescent="0.25">
      <c r="A256" s="97" t="s">
        <v>50</v>
      </c>
      <c r="B256" s="99">
        <v>7.8320054977476152</v>
      </c>
      <c r="C256" s="99">
        <v>8.4933404529119105</v>
      </c>
      <c r="D256" s="99">
        <v>7.9384550760428567</v>
      </c>
      <c r="E256" s="99">
        <v>7.8257750902305672</v>
      </c>
      <c r="F256" s="99">
        <v>9.1813231221899301</v>
      </c>
      <c r="G256" s="99">
        <v>7.1780467287334613</v>
      </c>
      <c r="H256" s="99">
        <v>8.6545155146458033</v>
      </c>
      <c r="I256" s="99">
        <v>8.7906835668249279</v>
      </c>
      <c r="J256" s="99">
        <v>6.8906717120391967</v>
      </c>
      <c r="K256" s="99">
        <v>2.063642199928819</v>
      </c>
      <c r="L256" s="99">
        <v>6.9732415834160602</v>
      </c>
      <c r="M256" s="99">
        <v>9.0324789642531904</v>
      </c>
      <c r="N256" s="99">
        <v>9.2625694635217606</v>
      </c>
      <c r="O256" s="99">
        <v>6.7419342079325624</v>
      </c>
      <c r="P256" s="99">
        <v>9.895592014892383</v>
      </c>
      <c r="Q256" s="99">
        <v>8.1281577046537574</v>
      </c>
      <c r="R256" s="99">
        <v>6.2699333412854958</v>
      </c>
      <c r="S256" s="99">
        <v>6.5252938420678435</v>
      </c>
      <c r="T256" s="99">
        <v>7.9973932223226178</v>
      </c>
      <c r="U256" s="99">
        <v>7.0655971567321458</v>
      </c>
      <c r="V256" s="99">
        <v>8.5720812521193501</v>
      </c>
      <c r="W256" s="99">
        <v>7.3451311489950566</v>
      </c>
      <c r="X256" s="99">
        <v>6.2170115420999146</v>
      </c>
      <c r="Y256" s="99">
        <v>6.878000237030955</v>
      </c>
      <c r="DA256" s="63" t="s">
        <v>3081</v>
      </c>
    </row>
    <row r="257" spans="1:105" ht="12" customHeight="1" x14ac:dyDescent="0.25">
      <c r="A257" s="109" t="s">
        <v>120</v>
      </c>
      <c r="B257" s="110">
        <v>8.0378856740564082</v>
      </c>
      <c r="C257" s="110">
        <v>8.0201992871522148</v>
      </c>
      <c r="D257" s="110">
        <v>7.9698990836752968</v>
      </c>
      <c r="E257" s="110">
        <v>8.2240117851106387</v>
      </c>
      <c r="F257" s="110">
        <v>8.0724478003308775</v>
      </c>
      <c r="G257" s="110">
        <v>8.2464962271931235</v>
      </c>
      <c r="H257" s="110">
        <v>8.7807952040481112</v>
      </c>
      <c r="I257" s="110">
        <v>7.9094314491186353</v>
      </c>
      <c r="J257" s="110">
        <v>8.2470557519107093</v>
      </c>
      <c r="K257" s="110">
        <v>8.750685504231944</v>
      </c>
      <c r="L257" s="110">
        <v>9.0139789638239058</v>
      </c>
      <c r="M257" s="110">
        <v>7.9304867220032929</v>
      </c>
      <c r="N257" s="110">
        <v>8.4017924103391728</v>
      </c>
      <c r="O257" s="110">
        <v>8.4294626440363416</v>
      </c>
      <c r="P257" s="110">
        <v>7.1228517191123792</v>
      </c>
      <c r="Q257" s="110">
        <v>7.6669057956208926</v>
      </c>
      <c r="R257" s="110">
        <v>7.7029461478233623</v>
      </c>
      <c r="S257" s="110">
        <v>7.6767984210472369</v>
      </c>
      <c r="T257" s="110">
        <v>7.2293926347824762</v>
      </c>
      <c r="U257" s="110">
        <v>6.9639287620439347</v>
      </c>
      <c r="V257" s="110">
        <v>7.305837919485981</v>
      </c>
      <c r="W257" s="110">
        <v>8.5533446134577495</v>
      </c>
      <c r="X257" s="110">
        <v>7.0436406886788285</v>
      </c>
      <c r="Y257" s="110">
        <v>6.7850381340229635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0.24506730200041602</v>
      </c>
      <c r="C259" s="118">
        <f t="shared" si="103"/>
        <v>0.26315270272744135</v>
      </c>
      <c r="D259" s="118">
        <f t="shared" si="103"/>
        <v>0.2232122944433583</v>
      </c>
      <c r="E259" s="118">
        <f t="shared" si="103"/>
        <v>0.19408653991008692</v>
      </c>
      <c r="F259" s="118">
        <f t="shared" si="103"/>
        <v>0.20061884816942205</v>
      </c>
      <c r="G259" s="118">
        <f t="shared" si="103"/>
        <v>0.12569627608183151</v>
      </c>
      <c r="H259" s="118">
        <f t="shared" si="103"/>
        <v>0.12509711044393534</v>
      </c>
      <c r="I259" s="118">
        <f t="shared" si="103"/>
        <v>0.10482818736290565</v>
      </c>
      <c r="J259" s="118">
        <f t="shared" si="103"/>
        <v>7.4948697721156504E-2</v>
      </c>
      <c r="K259" s="118">
        <f t="shared" si="103"/>
        <v>2.0513895822461437E-2</v>
      </c>
      <c r="L259" s="118">
        <f t="shared" si="103"/>
        <v>6.9138356848529481E-2</v>
      </c>
      <c r="M259" s="118">
        <f t="shared" si="103"/>
        <v>0.10948120818787697</v>
      </c>
      <c r="N259" s="118">
        <f t="shared" si="103"/>
        <v>0.15092753137338347</v>
      </c>
      <c r="O259" s="118">
        <f t="shared" si="103"/>
        <v>0.123040394432363</v>
      </c>
      <c r="P259" s="118">
        <f t="shared" si="103"/>
        <v>0.18853659965651881</v>
      </c>
      <c r="Q259" s="118">
        <f t="shared" si="103"/>
        <v>0.14505317193271325</v>
      </c>
      <c r="R259" s="118">
        <f t="shared" ref="R259:V259" si="104">R260+R262+R264+R273</f>
        <v>9.1239369742618343E-2</v>
      </c>
      <c r="S259" s="118">
        <f t="shared" si="104"/>
        <v>8.8332235001916296E-2</v>
      </c>
      <c r="T259" s="118">
        <f t="shared" si="104"/>
        <v>0.10361713512422657</v>
      </c>
      <c r="U259" s="118">
        <f t="shared" si="104"/>
        <v>8.6140607404054215E-2</v>
      </c>
      <c r="V259" s="118">
        <f t="shared" si="104"/>
        <v>9.4185715405144435E-2</v>
      </c>
      <c r="W259" s="118">
        <f t="shared" ref="W259:Y259" si="105">W260+W262+W264+W273</f>
        <v>7.0428481471211044E-2</v>
      </c>
      <c r="X259" s="118">
        <f t="shared" si="105"/>
        <v>5.6338329130167786E-2</v>
      </c>
      <c r="Y259" s="118">
        <f t="shared" si="105"/>
        <v>6.3592424553215579E-2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</v>
      </c>
      <c r="C264" s="123">
        <v>0</v>
      </c>
      <c r="D264" s="123">
        <v>0</v>
      </c>
      <c r="E264" s="123">
        <v>0</v>
      </c>
      <c r="F264" s="123">
        <v>0</v>
      </c>
      <c r="G264" s="123">
        <v>0</v>
      </c>
      <c r="H264" s="123">
        <v>0</v>
      </c>
      <c r="I264" s="123">
        <v>0</v>
      </c>
      <c r="J264" s="123">
        <v>0</v>
      </c>
      <c r="K264" s="123">
        <v>0</v>
      </c>
      <c r="L264" s="123">
        <v>0</v>
      </c>
      <c r="M264" s="123">
        <v>0</v>
      </c>
      <c r="N264" s="123">
        <v>0</v>
      </c>
      <c r="O264" s="123">
        <v>0</v>
      </c>
      <c r="P264" s="123">
        <v>0</v>
      </c>
      <c r="Q264" s="123">
        <v>0</v>
      </c>
      <c r="R264" s="123">
        <v>0</v>
      </c>
      <c r="S264" s="123">
        <v>0</v>
      </c>
      <c r="T264" s="123">
        <v>0</v>
      </c>
      <c r="U264" s="123">
        <v>0</v>
      </c>
      <c r="V264" s="123">
        <v>0</v>
      </c>
      <c r="W264" s="123">
        <v>0</v>
      </c>
      <c r="X264" s="123">
        <v>0</v>
      </c>
      <c r="Y264" s="123">
        <v>0</v>
      </c>
      <c r="DA264" s="130" t="s">
        <v>3239</v>
      </c>
    </row>
    <row r="265" spans="1:105" ht="12" customHeight="1" x14ac:dyDescent="0.25">
      <c r="A265" s="97" t="s">
        <v>124</v>
      </c>
      <c r="B265" s="99">
        <v>0</v>
      </c>
      <c r="C265" s="99">
        <v>0</v>
      </c>
      <c r="D265" s="99">
        <v>0</v>
      </c>
      <c r="E265" s="99">
        <v>0</v>
      </c>
      <c r="F265" s="99">
        <v>0</v>
      </c>
      <c r="G265" s="99">
        <v>0</v>
      </c>
      <c r="H265" s="99">
        <v>0</v>
      </c>
      <c r="I265" s="99">
        <v>0</v>
      </c>
      <c r="J265" s="99">
        <v>0</v>
      </c>
      <c r="K265" s="99">
        <v>0</v>
      </c>
      <c r="L265" s="99">
        <v>0</v>
      </c>
      <c r="M265" s="99">
        <v>0</v>
      </c>
      <c r="N265" s="99">
        <v>0</v>
      </c>
      <c r="O265" s="99">
        <v>0</v>
      </c>
      <c r="P265" s="99">
        <v>0</v>
      </c>
      <c r="Q265" s="99">
        <v>0</v>
      </c>
      <c r="R265" s="99">
        <v>0</v>
      </c>
      <c r="S265" s="99">
        <v>0</v>
      </c>
      <c r="T265" s="99">
        <v>0</v>
      </c>
      <c r="U265" s="99">
        <v>0</v>
      </c>
      <c r="V265" s="99">
        <v>0</v>
      </c>
      <c r="W265" s="99">
        <v>0</v>
      </c>
      <c r="X265" s="99">
        <v>0</v>
      </c>
      <c r="Y265" s="99">
        <v>0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0.24506730200041602</v>
      </c>
      <c r="C273" s="123">
        <v>0.26315270272744135</v>
      </c>
      <c r="D273" s="123">
        <v>0.2232122944433583</v>
      </c>
      <c r="E273" s="123">
        <v>0.19408653991008692</v>
      </c>
      <c r="F273" s="123">
        <v>0.20061884816942205</v>
      </c>
      <c r="G273" s="123">
        <v>0.12569627608183151</v>
      </c>
      <c r="H273" s="123">
        <v>0.12509711044393534</v>
      </c>
      <c r="I273" s="123">
        <v>0.10482818736290565</v>
      </c>
      <c r="J273" s="123">
        <v>7.4948697721156504E-2</v>
      </c>
      <c r="K273" s="123">
        <v>2.0513895822461437E-2</v>
      </c>
      <c r="L273" s="123">
        <v>6.9138356848529481E-2</v>
      </c>
      <c r="M273" s="123">
        <v>0.10948120818787697</v>
      </c>
      <c r="N273" s="123">
        <v>0.15092753137338347</v>
      </c>
      <c r="O273" s="123">
        <v>0.123040394432363</v>
      </c>
      <c r="P273" s="123">
        <v>0.18853659965651881</v>
      </c>
      <c r="Q273" s="123">
        <v>0.14505317193271325</v>
      </c>
      <c r="R273" s="123">
        <v>9.1239369742618343E-2</v>
      </c>
      <c r="S273" s="123">
        <v>8.8332235001916296E-2</v>
      </c>
      <c r="T273" s="123">
        <v>0.10361713512422657</v>
      </c>
      <c r="U273" s="123">
        <v>8.6140607404054215E-2</v>
      </c>
      <c r="V273" s="123">
        <v>9.4185715405144435E-2</v>
      </c>
      <c r="W273" s="123">
        <v>7.0428481471211044E-2</v>
      </c>
      <c r="X273" s="123">
        <v>5.6338329130167786E-2</v>
      </c>
      <c r="Y273" s="123">
        <v>6.3592424553215579E-2</v>
      </c>
      <c r="DA273" s="130" t="s">
        <v>3248</v>
      </c>
    </row>
    <row r="274" spans="1:105" ht="12" customHeight="1" x14ac:dyDescent="0.25">
      <c r="A274" s="97" t="s">
        <v>50</v>
      </c>
      <c r="B274" s="99">
        <v>3.1559743700197118</v>
      </c>
      <c r="C274" s="99">
        <v>3.4170719400834351</v>
      </c>
      <c r="D274" s="99">
        <v>3.1908446480770296</v>
      </c>
      <c r="E274" s="99">
        <v>3.1417138887164144</v>
      </c>
      <c r="F274" s="99">
        <v>3.6792196152722263</v>
      </c>
      <c r="G274" s="99">
        <v>2.8707182545634149</v>
      </c>
      <c r="H274" s="99">
        <v>3.4477180901437703</v>
      </c>
      <c r="I274" s="99">
        <v>3.4946792229005874</v>
      </c>
      <c r="J274" s="99">
        <v>2.7380239156283284</v>
      </c>
      <c r="K274" s="99">
        <v>0.81892015195200851</v>
      </c>
      <c r="L274" s="99">
        <v>2.7641183047684339</v>
      </c>
      <c r="M274" s="99">
        <v>3.5735834339705512</v>
      </c>
      <c r="N274" s="99">
        <v>3.6584268390468799</v>
      </c>
      <c r="O274" s="99">
        <v>2.6608312373702478</v>
      </c>
      <c r="P274" s="99">
        <v>3.9040994938270011</v>
      </c>
      <c r="Q274" s="99">
        <v>3.2060504376664407</v>
      </c>
      <c r="R274" s="99">
        <v>2.4726605959942725</v>
      </c>
      <c r="S274" s="99">
        <v>2.5666252006028971</v>
      </c>
      <c r="T274" s="99">
        <v>3.1271478734877181</v>
      </c>
      <c r="U274" s="99">
        <v>2.7324767682770235</v>
      </c>
      <c r="V274" s="99">
        <v>3.2824429498248482</v>
      </c>
      <c r="W274" s="99">
        <v>2.7985723222675594</v>
      </c>
      <c r="X274" s="99">
        <v>2.3614580059898636</v>
      </c>
      <c r="Y274" s="99">
        <v>2.6086079099022399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6.0636542188636273</v>
      </c>
      <c r="D279" s="117">
        <f t="shared" si="108"/>
        <v>5.4091698723459274</v>
      </c>
      <c r="E279" s="117">
        <f t="shared" si="108"/>
        <v>6.9187341937783087</v>
      </c>
      <c r="F279" s="117">
        <f t="shared" si="108"/>
        <v>6.6220026557227918</v>
      </c>
      <c r="G279" s="117">
        <f t="shared" si="108"/>
        <v>6.3251488596938135</v>
      </c>
      <c r="H279" s="117">
        <f t="shared" si="108"/>
        <v>4.4471091894840011</v>
      </c>
      <c r="I279" s="117">
        <f t="shared" si="108"/>
        <v>1.5448721254702</v>
      </c>
      <c r="J279" s="117">
        <f t="shared" si="108"/>
        <v>0.31511825646778036</v>
      </c>
      <c r="K279" s="117">
        <f t="shared" si="108"/>
        <v>0</v>
      </c>
      <c r="L279" s="117">
        <f t="shared" si="108"/>
        <v>0.64699441444036654</v>
      </c>
      <c r="M279" s="117">
        <f t="shared" si="108"/>
        <v>2.1779586087293867</v>
      </c>
      <c r="N279" s="117">
        <f t="shared" si="108"/>
        <v>5.4483798050414283</v>
      </c>
      <c r="O279" s="117">
        <f t="shared" si="108"/>
        <v>6.0828293148539245</v>
      </c>
      <c r="P279" s="117">
        <f t="shared" si="108"/>
        <v>4.1265236687723572</v>
      </c>
      <c r="Q279" s="117">
        <f t="shared" si="108"/>
        <v>6.1646428140042966</v>
      </c>
      <c r="R279" s="117">
        <f t="shared" ref="R279:V279" si="109">R280+R282+R284+R293</f>
        <v>8.6070751505030785</v>
      </c>
      <c r="S279" s="117">
        <f t="shared" si="109"/>
        <v>4.9308475851395404</v>
      </c>
      <c r="T279" s="117">
        <f t="shared" si="109"/>
        <v>2.8467169388307845</v>
      </c>
      <c r="U279" s="117">
        <f t="shared" si="109"/>
        <v>4.0102780099609685</v>
      </c>
      <c r="V279" s="117">
        <f t="shared" si="109"/>
        <v>0.75598074936616855</v>
      </c>
      <c r="W279" s="117">
        <f t="shared" ref="W279:Y279" si="110">W280+W282+W284+W293</f>
        <v>0</v>
      </c>
      <c r="X279" s="117">
        <f t="shared" si="110"/>
        <v>0</v>
      </c>
      <c r="Y279" s="117">
        <f t="shared" si="110"/>
        <v>0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5.0272572472753048</v>
      </c>
      <c r="D280" s="122">
        <f t="shared" si="111"/>
        <v>4.4177944394346866</v>
      </c>
      <c r="E280" s="122">
        <f t="shared" si="111"/>
        <v>5.6728869654100249</v>
      </c>
      <c r="F280" s="122">
        <f t="shared" si="111"/>
        <v>5.3885831898726408</v>
      </c>
      <c r="G280" s="122">
        <f t="shared" si="111"/>
        <v>5.1020895197674516</v>
      </c>
      <c r="H280" s="122">
        <f t="shared" si="111"/>
        <v>3.5912480275658232</v>
      </c>
      <c r="I280" s="122">
        <f t="shared" si="111"/>
        <v>1.2437748670558235</v>
      </c>
      <c r="J280" s="122">
        <f t="shared" si="111"/>
        <v>0.25391439636035601</v>
      </c>
      <c r="K280" s="122">
        <f t="shared" si="111"/>
        <v>0</v>
      </c>
      <c r="L280" s="122">
        <f t="shared" si="111"/>
        <v>0.53479629189693756</v>
      </c>
      <c r="M280" s="122">
        <f t="shared" si="111"/>
        <v>1.7801195906250395</v>
      </c>
      <c r="N280" s="122">
        <f t="shared" si="111"/>
        <v>4.5085993823526378</v>
      </c>
      <c r="O280" s="122">
        <f t="shared" si="111"/>
        <v>5.0887012027955141</v>
      </c>
      <c r="P280" s="122">
        <f t="shared" si="111"/>
        <v>3.3439763382324248</v>
      </c>
      <c r="Q280" s="122">
        <f t="shared" si="111"/>
        <v>4.9519447316738763</v>
      </c>
      <c r="R280" s="122">
        <f t="shared" si="111"/>
        <v>7.0991013810140648</v>
      </c>
      <c r="S280" s="122">
        <f t="shared" si="111"/>
        <v>3.9674106496723613</v>
      </c>
      <c r="T280" s="122">
        <f t="shared" si="111"/>
        <v>2.2050330995973906</v>
      </c>
      <c r="U280" s="122">
        <f t="shared" si="111"/>
        <v>3.0856106941528978</v>
      </c>
      <c r="V280" s="122">
        <f t="shared" si="111"/>
        <v>0.56599475155409118</v>
      </c>
      <c r="W280" s="122">
        <f t="shared" si="111"/>
        <v>0</v>
      </c>
      <c r="X280" s="122">
        <f t="shared" si="111"/>
        <v>0</v>
      </c>
      <c r="Y280" s="122">
        <f t="shared" si="111"/>
        <v>0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5.0272572472753048</v>
      </c>
      <c r="D281" s="98">
        <v>4.4177944394346866</v>
      </c>
      <c r="E281" s="98">
        <v>5.6728869654100249</v>
      </c>
      <c r="F281" s="98">
        <v>5.3885831898726408</v>
      </c>
      <c r="G281" s="98">
        <v>5.1020895197674516</v>
      </c>
      <c r="H281" s="98">
        <v>3.5912480275658232</v>
      </c>
      <c r="I281" s="98">
        <v>1.2437748670558235</v>
      </c>
      <c r="J281" s="98">
        <v>0.25391439636035601</v>
      </c>
      <c r="K281" s="98">
        <v>0</v>
      </c>
      <c r="L281" s="98">
        <v>0.53479629189693756</v>
      </c>
      <c r="M281" s="98">
        <v>1.7801195906250395</v>
      </c>
      <c r="N281" s="98">
        <v>4.5085993823526378</v>
      </c>
      <c r="O281" s="98">
        <v>5.0887012027955141</v>
      </c>
      <c r="P281" s="98">
        <v>3.3439763382324248</v>
      </c>
      <c r="Q281" s="98">
        <v>4.9519447316738763</v>
      </c>
      <c r="R281" s="98">
        <v>7.0991013810140648</v>
      </c>
      <c r="S281" s="98">
        <v>3.9674106496723613</v>
      </c>
      <c r="T281" s="98">
        <v>2.2050330995973906</v>
      </c>
      <c r="U281" s="98">
        <v>3.0856106941528978</v>
      </c>
      <c r="V281" s="98">
        <v>0.56599475155409118</v>
      </c>
      <c r="W281" s="98">
        <v>0</v>
      </c>
      <c r="X281" s="98">
        <v>0</v>
      </c>
      <c r="Y281" s="98">
        <v>0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0</v>
      </c>
      <c r="E282" s="122">
        <f t="shared" si="112"/>
        <v>2.9137529021064294E-3</v>
      </c>
      <c r="F282" s="122">
        <f t="shared" si="112"/>
        <v>3.8909848837599802E-3</v>
      </c>
      <c r="G282" s="122">
        <f t="shared" si="112"/>
        <v>4.2226274075760012E-3</v>
      </c>
      <c r="H282" s="122">
        <f t="shared" si="112"/>
        <v>3.4188010146848015E-3</v>
      </c>
      <c r="I282" s="122">
        <f t="shared" si="112"/>
        <v>1.2574740212720516E-3</v>
      </c>
      <c r="J282" s="122">
        <f t="shared" si="112"/>
        <v>2.5193103624654754E-4</v>
      </c>
      <c r="K282" s="122">
        <f t="shared" si="112"/>
        <v>0</v>
      </c>
      <c r="L282" s="122">
        <f t="shared" si="112"/>
        <v>6.6314823975432903E-4</v>
      </c>
      <c r="M282" s="122">
        <f t="shared" si="112"/>
        <v>2.7376507762331059E-3</v>
      </c>
      <c r="N282" s="122">
        <f t="shared" si="112"/>
        <v>7.637147718209422E-3</v>
      </c>
      <c r="O282" s="122">
        <f t="shared" si="112"/>
        <v>1.136031367933104E-2</v>
      </c>
      <c r="P282" s="122">
        <f t="shared" si="112"/>
        <v>8.4678415792862356E-3</v>
      </c>
      <c r="Q282" s="122">
        <f t="shared" si="112"/>
        <v>2.6632422856872433E-2</v>
      </c>
      <c r="R282" s="122">
        <f t="shared" si="112"/>
        <v>3.3819277903881804E-2</v>
      </c>
      <c r="S282" s="122">
        <f t="shared" si="112"/>
        <v>2.0995275303423658E-2</v>
      </c>
      <c r="T282" s="122">
        <f t="shared" si="112"/>
        <v>1.802253521438929E-2</v>
      </c>
      <c r="U282" s="122">
        <f t="shared" si="112"/>
        <v>2.7876266608927038E-2</v>
      </c>
      <c r="V282" s="122">
        <f t="shared" si="112"/>
        <v>4.9852040691267356E-3</v>
      </c>
      <c r="W282" s="122">
        <f t="shared" si="112"/>
        <v>0</v>
      </c>
      <c r="X282" s="122">
        <f t="shared" si="112"/>
        <v>0</v>
      </c>
      <c r="Y282" s="122">
        <f t="shared" si="112"/>
        <v>0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0</v>
      </c>
      <c r="E283" s="98">
        <v>2.9137529021064294E-3</v>
      </c>
      <c r="F283" s="98">
        <v>3.8909848837599802E-3</v>
      </c>
      <c r="G283" s="98">
        <v>4.2226274075760012E-3</v>
      </c>
      <c r="H283" s="98">
        <v>3.4188010146848015E-3</v>
      </c>
      <c r="I283" s="98">
        <v>1.2574740212720516E-3</v>
      </c>
      <c r="J283" s="98">
        <v>2.5193103624654754E-4</v>
      </c>
      <c r="K283" s="98">
        <v>0</v>
      </c>
      <c r="L283" s="98">
        <v>6.6314823975432903E-4</v>
      </c>
      <c r="M283" s="98">
        <v>2.7376507762331059E-3</v>
      </c>
      <c r="N283" s="98">
        <v>7.637147718209422E-3</v>
      </c>
      <c r="O283" s="98">
        <v>1.136031367933104E-2</v>
      </c>
      <c r="P283" s="98">
        <v>8.4678415792862356E-3</v>
      </c>
      <c r="Q283" s="98">
        <v>2.6632422856872433E-2</v>
      </c>
      <c r="R283" s="98">
        <v>3.3819277903881804E-2</v>
      </c>
      <c r="S283" s="98">
        <v>2.0995275303423658E-2</v>
      </c>
      <c r="T283" s="98">
        <v>1.802253521438929E-2</v>
      </c>
      <c r="U283" s="98">
        <v>2.7876266608927038E-2</v>
      </c>
      <c r="V283" s="98">
        <v>4.9852040691267356E-3</v>
      </c>
      <c r="W283" s="98">
        <v>0</v>
      </c>
      <c r="X283" s="98">
        <v>0</v>
      </c>
      <c r="Y283" s="98">
        <v>0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0.73704257359741221</v>
      </c>
      <c r="D284" s="122">
        <v>0.70945527388995333</v>
      </c>
      <c r="E284" s="122">
        <v>0.88280604394085493</v>
      </c>
      <c r="F284" s="122">
        <v>0.87532791956662681</v>
      </c>
      <c r="G284" s="122">
        <v>0.86769296345379932</v>
      </c>
      <c r="H284" s="122">
        <v>0.5991155073389165</v>
      </c>
      <c r="I284" s="122">
        <v>0.21439913213148493</v>
      </c>
      <c r="J284" s="122">
        <v>4.2457233068496053E-2</v>
      </c>
      <c r="K284" s="122">
        <v>0</v>
      </c>
      <c r="L284" s="122">
        <v>7.4592844744393358E-2</v>
      </c>
      <c r="M284" s="122">
        <v>0.26415898312374175</v>
      </c>
      <c r="N284" s="122">
        <v>0.60309190347578023</v>
      </c>
      <c r="O284" s="122">
        <v>0.63099384414782067</v>
      </c>
      <c r="P284" s="122">
        <v>0.51999954361389888</v>
      </c>
      <c r="Q284" s="122">
        <v>0.78449031414983883</v>
      </c>
      <c r="R284" s="122">
        <v>0.97903824339299006</v>
      </c>
      <c r="S284" s="122">
        <v>0.63728543679186389</v>
      </c>
      <c r="T284" s="122">
        <v>0.42659204089645558</v>
      </c>
      <c r="U284" s="122">
        <v>0.61864191662890078</v>
      </c>
      <c r="V284" s="122">
        <v>0.12754337272766425</v>
      </c>
      <c r="W284" s="122">
        <v>0</v>
      </c>
      <c r="X284" s="122">
        <v>0</v>
      </c>
      <c r="Y284" s="122">
        <v>0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0</v>
      </c>
      <c r="D285" s="98">
        <v>0</v>
      </c>
      <c r="E285" s="98">
        <v>0</v>
      </c>
      <c r="F285" s="98">
        <v>0</v>
      </c>
      <c r="G285" s="98">
        <v>0</v>
      </c>
      <c r="H285" s="98">
        <v>0</v>
      </c>
      <c r="I285" s="98">
        <v>0</v>
      </c>
      <c r="J285" s="98">
        <v>0</v>
      </c>
      <c r="K285" s="98">
        <v>0</v>
      </c>
      <c r="L285" s="98">
        <v>0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0</v>
      </c>
      <c r="X285" s="98">
        <v>0</v>
      </c>
      <c r="Y285" s="98">
        <v>0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0.73704257359741221</v>
      </c>
      <c r="D289" s="101">
        <v>0.70945527388995333</v>
      </c>
      <c r="E289" s="101">
        <v>0.80052723513229096</v>
      </c>
      <c r="F289" s="101">
        <v>0.86491909312415105</v>
      </c>
      <c r="G289" s="101">
        <v>0.85613897224924285</v>
      </c>
      <c r="H289" s="101">
        <v>0.58341487530814262</v>
      </c>
      <c r="I289" s="101">
        <v>0.20204477686062519</v>
      </c>
      <c r="J289" s="101">
        <v>3.9660956867275533E-2</v>
      </c>
      <c r="K289" s="101">
        <v>0</v>
      </c>
      <c r="L289" s="101">
        <v>6.5679108251115337E-2</v>
      </c>
      <c r="M289" s="101">
        <v>0.23470486982800545</v>
      </c>
      <c r="N289" s="101">
        <v>0.55422431926392879</v>
      </c>
      <c r="O289" s="101">
        <v>0.58317768729103747</v>
      </c>
      <c r="P289" s="101">
        <v>0.464827233648619</v>
      </c>
      <c r="Q289" s="101">
        <v>0.71757545875835604</v>
      </c>
      <c r="R289" s="101">
        <v>0.88167661266754294</v>
      </c>
      <c r="S289" s="101">
        <v>0.56736950055925206</v>
      </c>
      <c r="T289" s="101">
        <v>0.37497305988546276</v>
      </c>
      <c r="U289" s="101">
        <v>0.55882389957027334</v>
      </c>
      <c r="V289" s="101">
        <v>0.11574970494193089</v>
      </c>
      <c r="W289" s="101">
        <v>0</v>
      </c>
      <c r="X289" s="101">
        <v>0</v>
      </c>
      <c r="Y289" s="101">
        <v>0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0</v>
      </c>
      <c r="D290" s="104">
        <v>0</v>
      </c>
      <c r="E290" s="104">
        <v>8.227880880856403E-2</v>
      </c>
      <c r="F290" s="104">
        <v>1.0408826442475753E-2</v>
      </c>
      <c r="G290" s="104">
        <v>1.1553991204556507E-2</v>
      </c>
      <c r="H290" s="104">
        <v>1.5700632030773886E-2</v>
      </c>
      <c r="I290" s="104">
        <v>1.2354355270859724E-2</v>
      </c>
      <c r="J290" s="104">
        <v>2.7962762012205197E-3</v>
      </c>
      <c r="K290" s="104">
        <v>0</v>
      </c>
      <c r="L290" s="104">
        <v>8.9137364932780263E-3</v>
      </c>
      <c r="M290" s="104">
        <v>2.9454113295736307E-2</v>
      </c>
      <c r="N290" s="104">
        <v>4.8867584211851472E-2</v>
      </c>
      <c r="O290" s="104">
        <v>4.7816156856783254E-2</v>
      </c>
      <c r="P290" s="104">
        <v>5.5172309965279935E-2</v>
      </c>
      <c r="Q290" s="104">
        <v>6.69148553914828E-2</v>
      </c>
      <c r="R290" s="104">
        <v>9.7361630725447151E-2</v>
      </c>
      <c r="S290" s="104">
        <v>6.9915936232611803E-2</v>
      </c>
      <c r="T290" s="104">
        <v>5.1618981010992826E-2</v>
      </c>
      <c r="U290" s="104">
        <v>5.9818017058627479E-2</v>
      </c>
      <c r="V290" s="104">
        <v>1.1793667785733375E-2</v>
      </c>
      <c r="W290" s="104">
        <v>0</v>
      </c>
      <c r="X290" s="104">
        <v>0</v>
      </c>
      <c r="Y290" s="104">
        <v>0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0</v>
      </c>
      <c r="D291" s="98">
        <v>0</v>
      </c>
      <c r="E291" s="98">
        <v>5.0201459612889084E-2</v>
      </c>
      <c r="F291" s="98">
        <v>6.3790451363055526E-3</v>
      </c>
      <c r="G291" s="98">
        <v>6.8889668332909335E-3</v>
      </c>
      <c r="H291" s="98">
        <v>9.6747338970118064E-3</v>
      </c>
      <c r="I291" s="98">
        <v>7.5130966314838959E-3</v>
      </c>
      <c r="J291" s="98">
        <v>1.6735754622568071E-3</v>
      </c>
      <c r="K291" s="98">
        <v>0</v>
      </c>
      <c r="L291" s="98">
        <v>5.288945000709846E-3</v>
      </c>
      <c r="M291" s="98">
        <v>1.5953891678640378E-2</v>
      </c>
      <c r="N291" s="98">
        <v>2.571866933212346E-2</v>
      </c>
      <c r="O291" s="98">
        <v>2.4383411867289904E-2</v>
      </c>
      <c r="P291" s="98">
        <v>2.9309105068786482E-2</v>
      </c>
      <c r="Q291" s="98">
        <v>3.3254574676926933E-2</v>
      </c>
      <c r="R291" s="98">
        <v>4.676359448101898E-2</v>
      </c>
      <c r="S291" s="98">
        <v>3.4244819727153396E-2</v>
      </c>
      <c r="T291" s="98">
        <v>2.5601171041551681E-2</v>
      </c>
      <c r="U291" s="98">
        <v>2.9387327288065295E-2</v>
      </c>
      <c r="V291" s="98">
        <v>6.0520729837845542E-3</v>
      </c>
      <c r="W291" s="98">
        <v>0</v>
      </c>
      <c r="X291" s="98">
        <v>0</v>
      </c>
      <c r="Y291" s="98">
        <v>0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0</v>
      </c>
      <c r="D292" s="98">
        <v>0</v>
      </c>
      <c r="E292" s="98">
        <v>3.207734919567494E-2</v>
      </c>
      <c r="F292" s="98">
        <v>4.0297813061702008E-3</v>
      </c>
      <c r="G292" s="98">
        <v>4.6650243712655724E-3</v>
      </c>
      <c r="H292" s="98">
        <v>6.0258981337620796E-3</v>
      </c>
      <c r="I292" s="98">
        <v>4.8412586393758276E-3</v>
      </c>
      <c r="J292" s="98">
        <v>1.1227007389637128E-3</v>
      </c>
      <c r="K292" s="98">
        <v>0</v>
      </c>
      <c r="L292" s="98">
        <v>3.6247914925681807E-3</v>
      </c>
      <c r="M292" s="98">
        <v>1.3500221617095931E-2</v>
      </c>
      <c r="N292" s="98">
        <v>2.3148914879728016E-2</v>
      </c>
      <c r="O292" s="98">
        <v>2.3432744989493347E-2</v>
      </c>
      <c r="P292" s="98">
        <v>2.5863204896493453E-2</v>
      </c>
      <c r="Q292" s="98">
        <v>3.3660280714555867E-2</v>
      </c>
      <c r="R292" s="98">
        <v>5.0598036244428178E-2</v>
      </c>
      <c r="S292" s="98">
        <v>3.5671116505458414E-2</v>
      </c>
      <c r="T292" s="98">
        <v>2.6017809969441145E-2</v>
      </c>
      <c r="U292" s="98">
        <v>3.043068977056218E-2</v>
      </c>
      <c r="V292" s="98">
        <v>5.7415948019488216E-3</v>
      </c>
      <c r="W292" s="98">
        <v>0</v>
      </c>
      <c r="X292" s="98">
        <v>0</v>
      </c>
      <c r="Y292" s="98">
        <v>0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0.29935439799091079</v>
      </c>
      <c r="D293" s="122">
        <v>0.28192015902128725</v>
      </c>
      <c r="E293" s="122">
        <v>0.36012743152532256</v>
      </c>
      <c r="F293" s="122">
        <v>0.35420056139976491</v>
      </c>
      <c r="G293" s="122">
        <v>0.35114374906498602</v>
      </c>
      <c r="H293" s="122">
        <v>0.25332685356457674</v>
      </c>
      <c r="I293" s="122">
        <v>8.5440652261619662E-2</v>
      </c>
      <c r="J293" s="122">
        <v>1.84946960026817E-2</v>
      </c>
      <c r="K293" s="122">
        <v>0</v>
      </c>
      <c r="L293" s="122">
        <v>3.6942129559281341E-2</v>
      </c>
      <c r="M293" s="122">
        <v>0.13094238420437229</v>
      </c>
      <c r="N293" s="122">
        <v>0.32905137149480113</v>
      </c>
      <c r="O293" s="122">
        <v>0.35177395423125862</v>
      </c>
      <c r="P293" s="122">
        <v>0.25407994534674794</v>
      </c>
      <c r="Q293" s="122">
        <v>0.4015753453237097</v>
      </c>
      <c r="R293" s="122">
        <v>0.49511624819214139</v>
      </c>
      <c r="S293" s="122">
        <v>0.30515622337189174</v>
      </c>
      <c r="T293" s="122">
        <v>0.1970692631225488</v>
      </c>
      <c r="U293" s="122">
        <v>0.2781491325702431</v>
      </c>
      <c r="V293" s="122">
        <v>5.7457421015286447E-2</v>
      </c>
      <c r="W293" s="122">
        <v>0</v>
      </c>
      <c r="X293" s="122">
        <v>0</v>
      </c>
      <c r="Y293" s="122">
        <v>0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2.9433365198560914E-2</v>
      </c>
      <c r="D294" s="98">
        <v>1.0848751402323191E-2</v>
      </c>
      <c r="E294" s="98">
        <v>1.1927173701371096E-2</v>
      </c>
      <c r="F294" s="98">
        <v>1.7080481153961314E-2</v>
      </c>
      <c r="G294" s="98">
        <v>5.6619856846660457E-3</v>
      </c>
      <c r="H294" s="98">
        <v>1.109350715558792E-2</v>
      </c>
      <c r="I294" s="98">
        <v>9.839461176012538E-5</v>
      </c>
      <c r="J294" s="98">
        <v>3.1042483298707998E-4</v>
      </c>
      <c r="K294" s="98">
        <v>0</v>
      </c>
      <c r="L294" s="98">
        <v>1.1136443429313719E-3</v>
      </c>
      <c r="M294" s="98">
        <v>1.1960621316705404E-2</v>
      </c>
      <c r="N294" s="98">
        <v>3.3655272461721203E-2</v>
      </c>
      <c r="O294" s="98">
        <v>1.627638696429283E-2</v>
      </c>
      <c r="P294" s="98">
        <v>2.1042095125459365E-2</v>
      </c>
      <c r="Q294" s="98">
        <v>7.2900219338625696E-3</v>
      </c>
      <c r="R294" s="98">
        <v>6.7661859236120927E-4</v>
      </c>
      <c r="S294" s="98">
        <v>8.9126584917619493E-3</v>
      </c>
      <c r="T294" s="98">
        <v>1.1968833087461378E-2</v>
      </c>
      <c r="U294" s="98">
        <v>1.6270680472906269E-2</v>
      </c>
      <c r="V294" s="98">
        <v>2.9896043440542181E-3</v>
      </c>
      <c r="W294" s="98">
        <v>0</v>
      </c>
      <c r="X294" s="98">
        <v>0</v>
      </c>
      <c r="Y294" s="98">
        <v>0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0.26992103279234986</v>
      </c>
      <c r="D295" s="33">
        <v>0.27107140761896409</v>
      </c>
      <c r="E295" s="33">
        <v>0.34820025782395148</v>
      </c>
      <c r="F295" s="33">
        <v>0.33712008024580359</v>
      </c>
      <c r="G295" s="33">
        <v>0.34548176338031999</v>
      </c>
      <c r="H295" s="33">
        <v>0.2422333464089888</v>
      </c>
      <c r="I295" s="33">
        <v>8.5342257649859532E-2</v>
      </c>
      <c r="J295" s="33">
        <v>1.8184271169694621E-2</v>
      </c>
      <c r="K295" s="33">
        <v>0</v>
      </c>
      <c r="L295" s="33">
        <v>3.5828485216349966E-2</v>
      </c>
      <c r="M295" s="33">
        <v>0.11898176288766688</v>
      </c>
      <c r="N295" s="33">
        <v>0.2953960990330799</v>
      </c>
      <c r="O295" s="33">
        <v>0.33549756726696578</v>
      </c>
      <c r="P295" s="33">
        <v>0.23303785022128856</v>
      </c>
      <c r="Q295" s="33">
        <v>0.39428532338984712</v>
      </c>
      <c r="R295" s="33">
        <v>0.49443962959978016</v>
      </c>
      <c r="S295" s="33">
        <v>0.29624356488012982</v>
      </c>
      <c r="T295" s="33">
        <v>0.18510043003508742</v>
      </c>
      <c r="U295" s="33">
        <v>0.26187845209733684</v>
      </c>
      <c r="V295" s="33">
        <v>5.4467816671232232E-2</v>
      </c>
      <c r="W295" s="33">
        <v>0</v>
      </c>
      <c r="X295" s="33">
        <v>0</v>
      </c>
      <c r="Y295" s="33">
        <v>0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4.009871824300749</v>
      </c>
      <c r="D297" s="117">
        <f t="shared" si="113"/>
        <v>3.6026870525064916</v>
      </c>
      <c r="E297" s="117">
        <f t="shared" si="113"/>
        <v>4.6595449650776652</v>
      </c>
      <c r="F297" s="117">
        <f t="shared" si="113"/>
        <v>4.4797084604511452</v>
      </c>
      <c r="G297" s="117">
        <f t="shared" si="113"/>
        <v>4.3099853495793408</v>
      </c>
      <c r="H297" s="117">
        <f t="shared" si="113"/>
        <v>3.0529251624393039</v>
      </c>
      <c r="I297" s="117">
        <f t="shared" si="113"/>
        <v>1.0690042772187138</v>
      </c>
      <c r="J297" s="117">
        <f t="shared" si="113"/>
        <v>0.21968110841427704</v>
      </c>
      <c r="K297" s="117">
        <f t="shared" si="113"/>
        <v>0</v>
      </c>
      <c r="L297" s="117">
        <f t="shared" si="113"/>
        <v>0.45900215934322791</v>
      </c>
      <c r="M297" s="117">
        <f t="shared" si="113"/>
        <v>1.5539932892074366</v>
      </c>
      <c r="N297" s="117">
        <f t="shared" si="113"/>
        <v>3.9103626371999614</v>
      </c>
      <c r="O297" s="117">
        <f t="shared" si="113"/>
        <v>4.4012341872329825</v>
      </c>
      <c r="P297" s="117">
        <f t="shared" si="113"/>
        <v>3.0063212271958095</v>
      </c>
      <c r="Q297" s="117">
        <f t="shared" si="113"/>
        <v>4.6038099502006551</v>
      </c>
      <c r="R297" s="117">
        <f t="shared" ref="R297:V297" si="114">R298+R300+R302+R311</f>
        <v>6.6009515796473091</v>
      </c>
      <c r="S297" s="117">
        <f t="shared" si="114"/>
        <v>3.9155611749333108</v>
      </c>
      <c r="T297" s="117">
        <f t="shared" si="114"/>
        <v>2.3574810717155419</v>
      </c>
      <c r="U297" s="117">
        <f t="shared" si="114"/>
        <v>3.4399660817230537</v>
      </c>
      <c r="V297" s="117">
        <f t="shared" si="114"/>
        <v>0.66490511888959947</v>
      </c>
      <c r="W297" s="117">
        <f t="shared" ref="W297:Y297" si="115">W298+W300+W302+W311</f>
        <v>0</v>
      </c>
      <c r="X297" s="117">
        <f t="shared" si="115"/>
        <v>0</v>
      </c>
      <c r="Y297" s="117">
        <f t="shared" si="115"/>
        <v>0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3.3459937776965325</v>
      </c>
      <c r="D298" s="122">
        <f t="shared" si="116"/>
        <v>2.9639044588357488</v>
      </c>
      <c r="E298" s="122">
        <f t="shared" si="116"/>
        <v>3.8361055126993486</v>
      </c>
      <c r="F298" s="122">
        <f t="shared" si="116"/>
        <v>3.6724869545114829</v>
      </c>
      <c r="G298" s="122">
        <f t="shared" si="116"/>
        <v>3.5042732220015953</v>
      </c>
      <c r="H298" s="122">
        <f t="shared" si="116"/>
        <v>2.4855697100999623</v>
      </c>
      <c r="I298" s="122">
        <f t="shared" si="116"/>
        <v>0.8673978134020085</v>
      </c>
      <c r="J298" s="122">
        <f t="shared" si="116"/>
        <v>0.17840988591031223</v>
      </c>
      <c r="K298" s="122">
        <f t="shared" si="116"/>
        <v>0</v>
      </c>
      <c r="L298" s="122">
        <f t="shared" si="116"/>
        <v>0.38132166629549563</v>
      </c>
      <c r="M298" s="122">
        <f t="shared" si="116"/>
        <v>1.2767122260070884</v>
      </c>
      <c r="N298" s="122">
        <f t="shared" si="116"/>
        <v>3.2464438904923072</v>
      </c>
      <c r="O298" s="122">
        <f t="shared" si="116"/>
        <v>3.674181235139609</v>
      </c>
      <c r="P298" s="122">
        <f t="shared" si="116"/>
        <v>2.4247661179360902</v>
      </c>
      <c r="Q298" s="122">
        <f t="shared" si="116"/>
        <v>3.638372869355146</v>
      </c>
      <c r="R298" s="122">
        <f t="shared" si="116"/>
        <v>5.3759427903176391</v>
      </c>
      <c r="S298" s="122">
        <f t="shared" si="116"/>
        <v>3.1248496797352927</v>
      </c>
      <c r="T298" s="122">
        <f t="shared" si="116"/>
        <v>1.8117442667716648</v>
      </c>
      <c r="U298" s="122">
        <f t="shared" si="116"/>
        <v>2.638722371175112</v>
      </c>
      <c r="V298" s="122">
        <f t="shared" si="116"/>
        <v>0.50038552408063763</v>
      </c>
      <c r="W298" s="122">
        <f t="shared" si="116"/>
        <v>0</v>
      </c>
      <c r="X298" s="122">
        <f t="shared" si="116"/>
        <v>0</v>
      </c>
      <c r="Y298" s="122">
        <f t="shared" si="116"/>
        <v>0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3.3459937776965325</v>
      </c>
      <c r="D299" s="98">
        <v>2.9639044588357488</v>
      </c>
      <c r="E299" s="98">
        <v>3.8361055126993486</v>
      </c>
      <c r="F299" s="98">
        <v>3.6724869545114829</v>
      </c>
      <c r="G299" s="98">
        <v>3.5042732220015953</v>
      </c>
      <c r="H299" s="98">
        <v>2.4855697100999623</v>
      </c>
      <c r="I299" s="98">
        <v>0.8673978134020085</v>
      </c>
      <c r="J299" s="98">
        <v>0.17840988591031223</v>
      </c>
      <c r="K299" s="98">
        <v>0</v>
      </c>
      <c r="L299" s="98">
        <v>0.38132166629549563</v>
      </c>
      <c r="M299" s="98">
        <v>1.2767122260070884</v>
      </c>
      <c r="N299" s="98">
        <v>3.2464438904923072</v>
      </c>
      <c r="O299" s="98">
        <v>3.674181235139609</v>
      </c>
      <c r="P299" s="98">
        <v>2.4247661179360902</v>
      </c>
      <c r="Q299" s="98">
        <v>3.638372869355146</v>
      </c>
      <c r="R299" s="98">
        <v>5.3759427903176391</v>
      </c>
      <c r="S299" s="98">
        <v>3.1248496797352927</v>
      </c>
      <c r="T299" s="98">
        <v>1.8117442667716648</v>
      </c>
      <c r="U299" s="98">
        <v>2.638722371175112</v>
      </c>
      <c r="V299" s="98">
        <v>0.50038552408063763</v>
      </c>
      <c r="W299" s="98">
        <v>0</v>
      </c>
      <c r="X299" s="98">
        <v>0</v>
      </c>
      <c r="Y299" s="98">
        <v>0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0</v>
      </c>
      <c r="E300" s="122">
        <f t="shared" si="117"/>
        <v>6.9945531717423935E-3</v>
      </c>
      <c r="F300" s="122">
        <f t="shared" si="117"/>
        <v>9.7019748648768476E-3</v>
      </c>
      <c r="G300" s="122">
        <f t="shared" si="117"/>
        <v>1.0926670298779511E-2</v>
      </c>
      <c r="H300" s="122">
        <f t="shared" si="117"/>
        <v>9.1727762909358003E-3</v>
      </c>
      <c r="I300" s="122">
        <f t="shared" si="117"/>
        <v>3.4954477128348689E-3</v>
      </c>
      <c r="J300" s="122">
        <f t="shared" si="117"/>
        <v>7.2512017949471943E-4</v>
      </c>
      <c r="K300" s="122">
        <f t="shared" si="117"/>
        <v>0</v>
      </c>
      <c r="L300" s="122">
        <f t="shared" si="117"/>
        <v>2.0437989073601756E-3</v>
      </c>
      <c r="M300" s="122">
        <f t="shared" si="117"/>
        <v>8.7604377478650401E-3</v>
      </c>
      <c r="N300" s="122">
        <f t="shared" si="117"/>
        <v>2.5483796281575641E-2</v>
      </c>
      <c r="O300" s="122">
        <f t="shared" si="117"/>
        <v>3.9672854648130911E-2</v>
      </c>
      <c r="P300" s="122">
        <f t="shared" si="117"/>
        <v>3.0916872641717188E-2</v>
      </c>
      <c r="Q300" s="122">
        <f t="shared" si="117"/>
        <v>0.1004845362241219</v>
      </c>
      <c r="R300" s="122">
        <f t="shared" si="117"/>
        <v>0.12849408679988941</v>
      </c>
      <c r="S300" s="122">
        <f t="shared" si="117"/>
        <v>7.9831773841913103E-2</v>
      </c>
      <c r="T300" s="122">
        <f t="shared" si="117"/>
        <v>6.8587100651333804E-2</v>
      </c>
      <c r="U300" s="122">
        <f t="shared" si="117"/>
        <v>0.10618777630860075</v>
      </c>
      <c r="V300" s="122">
        <f t="shared" si="117"/>
        <v>1.9041531303486434E-2</v>
      </c>
      <c r="W300" s="122">
        <f t="shared" si="117"/>
        <v>0</v>
      </c>
      <c r="X300" s="122">
        <f t="shared" si="117"/>
        <v>0</v>
      </c>
      <c r="Y300" s="122">
        <f t="shared" si="117"/>
        <v>0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0</v>
      </c>
      <c r="E301" s="98">
        <v>6.9945531717423935E-3</v>
      </c>
      <c r="F301" s="98">
        <v>9.7019748648768476E-3</v>
      </c>
      <c r="G301" s="98">
        <v>1.0926670298779511E-2</v>
      </c>
      <c r="H301" s="98">
        <v>9.1727762909358003E-3</v>
      </c>
      <c r="I301" s="98">
        <v>3.4954477128348689E-3</v>
      </c>
      <c r="J301" s="98">
        <v>7.2512017949471943E-4</v>
      </c>
      <c r="K301" s="98">
        <v>0</v>
      </c>
      <c r="L301" s="98">
        <v>2.0437989073601756E-3</v>
      </c>
      <c r="M301" s="98">
        <v>8.7604377478650401E-3</v>
      </c>
      <c r="N301" s="98">
        <v>2.5483796281575641E-2</v>
      </c>
      <c r="O301" s="98">
        <v>3.9672854648130911E-2</v>
      </c>
      <c r="P301" s="98">
        <v>3.0916872641717188E-2</v>
      </c>
      <c r="Q301" s="98">
        <v>0.1004845362241219</v>
      </c>
      <c r="R301" s="98">
        <v>0.12849408679988941</v>
      </c>
      <c r="S301" s="98">
        <v>7.9831773841913103E-2</v>
      </c>
      <c r="T301" s="98">
        <v>6.8587100651333804E-2</v>
      </c>
      <c r="U301" s="98">
        <v>0.10618777630860075</v>
      </c>
      <c r="V301" s="98">
        <v>1.9041531303486434E-2</v>
      </c>
      <c r="W301" s="98">
        <v>0</v>
      </c>
      <c r="X301" s="98">
        <v>0</v>
      </c>
      <c r="Y301" s="98">
        <v>0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0.44723383163186003</v>
      </c>
      <c r="D302" s="122">
        <v>0.43151933188104663</v>
      </c>
      <c r="E302" s="122">
        <v>0.55087089092595365</v>
      </c>
      <c r="F302" s="122">
        <v>0.53676222458415046</v>
      </c>
      <c r="G302" s="122">
        <v>0.53383258129011013</v>
      </c>
      <c r="H302" s="122">
        <v>0.3707734768054326</v>
      </c>
      <c r="I302" s="122">
        <v>0.1341347344601852</v>
      </c>
      <c r="J302" s="122">
        <v>2.6718038083600994E-2</v>
      </c>
      <c r="K302" s="122">
        <v>0</v>
      </c>
      <c r="L302" s="122">
        <v>4.7966066960365379E-2</v>
      </c>
      <c r="M302" s="122">
        <v>0.17153602745288418</v>
      </c>
      <c r="N302" s="122">
        <v>0.39422001281558616</v>
      </c>
      <c r="O302" s="122">
        <v>0.42084548472082656</v>
      </c>
      <c r="P302" s="122">
        <v>0.35822821443024089</v>
      </c>
      <c r="Q302" s="122">
        <v>0.55208801823859477</v>
      </c>
      <c r="R302" s="122">
        <v>0.7028791595614744</v>
      </c>
      <c r="S302" s="122">
        <v>0.46538152421217494</v>
      </c>
      <c r="T302" s="122">
        <v>0.31678575465543979</v>
      </c>
      <c r="U302" s="122">
        <v>0.46424780435861951</v>
      </c>
      <c r="V302" s="122">
        <v>9.6965725382786694E-2</v>
      </c>
      <c r="W302" s="122">
        <v>0</v>
      </c>
      <c r="X302" s="122">
        <v>0</v>
      </c>
      <c r="Y302" s="122">
        <v>0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0.44723383163186003</v>
      </c>
      <c r="D307" s="101">
        <v>0.43151933188104663</v>
      </c>
      <c r="E307" s="101">
        <v>0.48817955963061377</v>
      </c>
      <c r="F307" s="101">
        <v>0.52883214307989956</v>
      </c>
      <c r="G307" s="101">
        <v>0.52494357113138224</v>
      </c>
      <c r="H307" s="101">
        <v>0.35879765861160229</v>
      </c>
      <c r="I307" s="101">
        <v>0.12465802900378131</v>
      </c>
      <c r="J307" s="101">
        <v>2.4559019135284629E-2</v>
      </c>
      <c r="K307" s="101">
        <v>0</v>
      </c>
      <c r="L307" s="101">
        <v>4.1036710153340407E-2</v>
      </c>
      <c r="M307" s="101">
        <v>0.14797716630331789</v>
      </c>
      <c r="N307" s="101">
        <v>0.35461524787096904</v>
      </c>
      <c r="O307" s="101">
        <v>0.38146326810189313</v>
      </c>
      <c r="P307" s="101">
        <v>0.31265117709046331</v>
      </c>
      <c r="Q307" s="101">
        <v>0.49546635725904792</v>
      </c>
      <c r="R307" s="101">
        <v>0.61942708521791745</v>
      </c>
      <c r="S307" s="101">
        <v>0.40525062516731042</v>
      </c>
      <c r="T307" s="101">
        <v>0.27218462276816163</v>
      </c>
      <c r="U307" s="101">
        <v>0.41214339442182579</v>
      </c>
      <c r="V307" s="101">
        <v>8.6691396284510641E-2</v>
      </c>
      <c r="W307" s="101">
        <v>0</v>
      </c>
      <c r="X307" s="101">
        <v>0</v>
      </c>
      <c r="Y307" s="101">
        <v>0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0</v>
      </c>
      <c r="D308" s="104">
        <v>0</v>
      </c>
      <c r="E308" s="104">
        <v>6.2691331295339894E-2</v>
      </c>
      <c r="F308" s="104">
        <v>7.9300815042508653E-3</v>
      </c>
      <c r="G308" s="104">
        <v>8.8890101587278843E-3</v>
      </c>
      <c r="H308" s="104">
        <v>1.1975818193830336E-2</v>
      </c>
      <c r="I308" s="104">
        <v>9.4767054564038958E-3</v>
      </c>
      <c r="J308" s="104">
        <v>2.1590189483163646E-3</v>
      </c>
      <c r="K308" s="104">
        <v>0</v>
      </c>
      <c r="L308" s="104">
        <v>6.929356807024974E-3</v>
      </c>
      <c r="M308" s="104">
        <v>2.3558861149566297E-2</v>
      </c>
      <c r="N308" s="104">
        <v>3.9604764944617135E-2</v>
      </c>
      <c r="O308" s="104">
        <v>3.9382216618933444E-2</v>
      </c>
      <c r="P308" s="104">
        <v>4.5577037339777582E-2</v>
      </c>
      <c r="Q308" s="104">
        <v>5.6621660979546851E-2</v>
      </c>
      <c r="R308" s="104">
        <v>8.3452074343556976E-2</v>
      </c>
      <c r="S308" s="104">
        <v>6.0130899044864516E-2</v>
      </c>
      <c r="T308" s="104">
        <v>4.4601131887278149E-2</v>
      </c>
      <c r="U308" s="104">
        <v>5.2104409936793716E-2</v>
      </c>
      <c r="V308" s="104">
        <v>1.0274329098276051E-2</v>
      </c>
      <c r="W308" s="104">
        <v>0</v>
      </c>
      <c r="X308" s="104">
        <v>0</v>
      </c>
      <c r="Y308" s="104">
        <v>0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0</v>
      </c>
      <c r="D309" s="98">
        <v>0</v>
      </c>
      <c r="E309" s="98">
        <v>3.0613982099664958E-2</v>
      </c>
      <c r="F309" s="98">
        <v>3.9003001980806649E-3</v>
      </c>
      <c r="G309" s="98">
        <v>4.2239857874623119E-3</v>
      </c>
      <c r="H309" s="98">
        <v>5.9499200600682577E-3</v>
      </c>
      <c r="I309" s="98">
        <v>4.6354468170280673E-3</v>
      </c>
      <c r="J309" s="98">
        <v>1.0363182093526518E-3</v>
      </c>
      <c r="K309" s="98">
        <v>0</v>
      </c>
      <c r="L309" s="98">
        <v>3.3045653144567937E-3</v>
      </c>
      <c r="M309" s="98">
        <v>1.0058639532470366E-2</v>
      </c>
      <c r="N309" s="98">
        <v>1.6455850064889119E-2</v>
      </c>
      <c r="O309" s="98">
        <v>1.5949471629440097E-2</v>
      </c>
      <c r="P309" s="98">
        <v>1.9713832443284132E-2</v>
      </c>
      <c r="Q309" s="98">
        <v>2.2961380264990984E-2</v>
      </c>
      <c r="R309" s="98">
        <v>3.2854038099128798E-2</v>
      </c>
      <c r="S309" s="98">
        <v>2.4459782539406106E-2</v>
      </c>
      <c r="T309" s="98">
        <v>1.8583321917837004E-2</v>
      </c>
      <c r="U309" s="98">
        <v>2.1673720166231536E-2</v>
      </c>
      <c r="V309" s="98">
        <v>4.5327342963272293E-3</v>
      </c>
      <c r="W309" s="98">
        <v>0</v>
      </c>
      <c r="X309" s="98">
        <v>0</v>
      </c>
      <c r="Y309" s="98">
        <v>0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0</v>
      </c>
      <c r="D310" s="98">
        <v>0</v>
      </c>
      <c r="E310" s="98">
        <v>3.207734919567494E-2</v>
      </c>
      <c r="F310" s="98">
        <v>4.0297813061702008E-3</v>
      </c>
      <c r="G310" s="98">
        <v>4.6650243712655724E-3</v>
      </c>
      <c r="H310" s="98">
        <v>6.0258981337620796E-3</v>
      </c>
      <c r="I310" s="98">
        <v>4.8412586393758276E-3</v>
      </c>
      <c r="J310" s="98">
        <v>1.1227007389637128E-3</v>
      </c>
      <c r="K310" s="98">
        <v>0</v>
      </c>
      <c r="L310" s="98">
        <v>3.6247914925681807E-3</v>
      </c>
      <c r="M310" s="98">
        <v>1.3500221617095931E-2</v>
      </c>
      <c r="N310" s="98">
        <v>2.3148914879728016E-2</v>
      </c>
      <c r="O310" s="98">
        <v>2.3432744989493347E-2</v>
      </c>
      <c r="P310" s="98">
        <v>2.5863204896493453E-2</v>
      </c>
      <c r="Q310" s="98">
        <v>3.3660280714555867E-2</v>
      </c>
      <c r="R310" s="98">
        <v>5.0598036244428178E-2</v>
      </c>
      <c r="S310" s="98">
        <v>3.5671116505458414E-2</v>
      </c>
      <c r="T310" s="98">
        <v>2.6017809969441145E-2</v>
      </c>
      <c r="U310" s="98">
        <v>3.043068977056218E-2</v>
      </c>
      <c r="V310" s="98">
        <v>5.7415948019488216E-3</v>
      </c>
      <c r="W310" s="98">
        <v>0</v>
      </c>
      <c r="X310" s="98">
        <v>0</v>
      </c>
      <c r="Y310" s="98">
        <v>0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0.21664421497235603</v>
      </c>
      <c r="D311" s="122">
        <v>0.20726326178969637</v>
      </c>
      <c r="E311" s="122">
        <v>0.26557400828062033</v>
      </c>
      <c r="F311" s="122">
        <v>0.26075730649063461</v>
      </c>
      <c r="G311" s="122">
        <v>0.26095287598885586</v>
      </c>
      <c r="H311" s="122">
        <v>0.18740919924297308</v>
      </c>
      <c r="I311" s="122">
        <v>6.3976281643685309E-2</v>
      </c>
      <c r="J311" s="122">
        <v>1.3828064240869107E-2</v>
      </c>
      <c r="K311" s="122">
        <v>0</v>
      </c>
      <c r="L311" s="122">
        <v>2.7670627180006731E-2</v>
      </c>
      <c r="M311" s="122">
        <v>9.6984597999599173E-2</v>
      </c>
      <c r="N311" s="122">
        <v>0.24421493761049232</v>
      </c>
      <c r="O311" s="122">
        <v>0.26653461272441598</v>
      </c>
      <c r="P311" s="122">
        <v>0.19241002218776143</v>
      </c>
      <c r="Q311" s="122">
        <v>0.312864526382793</v>
      </c>
      <c r="R311" s="122">
        <v>0.39363554296830522</v>
      </c>
      <c r="S311" s="122">
        <v>0.24549819714393009</v>
      </c>
      <c r="T311" s="122">
        <v>0.16036394963710357</v>
      </c>
      <c r="U311" s="122">
        <v>0.23080812988072147</v>
      </c>
      <c r="V311" s="122">
        <v>4.8512338122688688E-2</v>
      </c>
      <c r="W311" s="122">
        <v>0</v>
      </c>
      <c r="X311" s="122">
        <v>0</v>
      </c>
      <c r="Y311" s="122">
        <v>0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1.6777118340236673E-2</v>
      </c>
      <c r="D312" s="98">
        <v>6.1901051436317007E-3</v>
      </c>
      <c r="E312" s="98">
        <v>6.8123385802759118E-3</v>
      </c>
      <c r="F312" s="98">
        <v>9.7655959734577278E-3</v>
      </c>
      <c r="G312" s="98">
        <v>3.2404623624974339E-3</v>
      </c>
      <c r="H312" s="98">
        <v>6.3554489284550156E-3</v>
      </c>
      <c r="I312" s="98">
        <v>5.6427060796096199E-5</v>
      </c>
      <c r="J312" s="98">
        <v>1.7820133150431736E-4</v>
      </c>
      <c r="K312" s="98">
        <v>0</v>
      </c>
      <c r="L312" s="98">
        <v>6.4058494979629536E-4</v>
      </c>
      <c r="M312" s="98">
        <v>6.8851921707415043E-3</v>
      </c>
      <c r="N312" s="98">
        <v>1.9382105800882669E-2</v>
      </c>
      <c r="O312" s="98">
        <v>9.3759806025563216E-3</v>
      </c>
      <c r="P312" s="98">
        <v>1.2129888738806351E-2</v>
      </c>
      <c r="Q312" s="98">
        <v>4.2145644092658075E-3</v>
      </c>
      <c r="R312" s="98">
        <v>3.9413939632836043E-4</v>
      </c>
      <c r="S312" s="98">
        <v>5.2468800538405264E-3</v>
      </c>
      <c r="T312" s="98">
        <v>7.1272898134826122E-3</v>
      </c>
      <c r="U312" s="98">
        <v>9.7896927154435404E-3</v>
      </c>
      <c r="V312" s="98">
        <v>1.8119055435536359E-3</v>
      </c>
      <c r="W312" s="98">
        <v>0</v>
      </c>
      <c r="X312" s="98">
        <v>0</v>
      </c>
      <c r="Y312" s="98">
        <v>0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0.19986709663211935</v>
      </c>
      <c r="D313" s="33">
        <v>0.20107315664606468</v>
      </c>
      <c r="E313" s="33">
        <v>0.25876166970034442</v>
      </c>
      <c r="F313" s="33">
        <v>0.25099171051717689</v>
      </c>
      <c r="G313" s="33">
        <v>0.25771241362635844</v>
      </c>
      <c r="H313" s="33">
        <v>0.18105375031451806</v>
      </c>
      <c r="I313" s="33">
        <v>6.3919854582889207E-2</v>
      </c>
      <c r="J313" s="33">
        <v>1.3649862909364789E-2</v>
      </c>
      <c r="K313" s="33">
        <v>0</v>
      </c>
      <c r="L313" s="33">
        <v>2.7030042230210435E-2</v>
      </c>
      <c r="M313" s="33">
        <v>9.009940582885767E-2</v>
      </c>
      <c r="N313" s="33">
        <v>0.22483283180960964</v>
      </c>
      <c r="O313" s="33">
        <v>0.25715863212185963</v>
      </c>
      <c r="P313" s="33">
        <v>0.18028013344895508</v>
      </c>
      <c r="Q313" s="33">
        <v>0.30864996197352718</v>
      </c>
      <c r="R313" s="33">
        <v>0.39324140357197684</v>
      </c>
      <c r="S313" s="33">
        <v>0.24025131709008957</v>
      </c>
      <c r="T313" s="33">
        <v>0.15323665982362095</v>
      </c>
      <c r="U313" s="33">
        <v>0.22101843716527791</v>
      </c>
      <c r="V313" s="33">
        <v>4.6700432579135052E-2</v>
      </c>
      <c r="W313" s="33">
        <v>0</v>
      </c>
      <c r="X313" s="33">
        <v>0</v>
      </c>
      <c r="Y313" s="33">
        <v>0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0.66129625462914798</v>
      </c>
      <c r="D315" s="154">
        <f t="shared" si="118"/>
        <v>0.66603326157771892</v>
      </c>
      <c r="E315" s="154">
        <f t="shared" si="118"/>
        <v>0.67346783885234007</v>
      </c>
      <c r="F315" s="154">
        <f t="shared" si="118"/>
        <v>0.67648847234752207</v>
      </c>
      <c r="G315" s="154">
        <f t="shared" si="118"/>
        <v>0.68140457168433788</v>
      </c>
      <c r="H315" s="154">
        <f t="shared" si="118"/>
        <v>0.6864965604304254</v>
      </c>
      <c r="I315" s="154">
        <f t="shared" si="118"/>
        <v>0.6919694255557558</v>
      </c>
      <c r="J315" s="154">
        <f t="shared" si="118"/>
        <v>0.69713862623106571</v>
      </c>
      <c r="K315" s="154" t="str">
        <f t="shared" si="118"/>
        <v/>
      </c>
      <c r="L315" s="154">
        <f t="shared" si="118"/>
        <v>0.70943759188439504</v>
      </c>
      <c r="M315" s="154">
        <f t="shared" si="118"/>
        <v>0.71350910112751442</v>
      </c>
      <c r="N315" s="154">
        <f t="shared" si="118"/>
        <v>0.71771109524737475</v>
      </c>
      <c r="O315" s="154">
        <f t="shared" si="118"/>
        <v>0.72355049918718217</v>
      </c>
      <c r="P315" s="154">
        <f t="shared" si="118"/>
        <v>0.72853604353375523</v>
      </c>
      <c r="Q315" s="154">
        <f t="shared" si="118"/>
        <v>0.74680887264743423</v>
      </c>
      <c r="R315" s="154">
        <f t="shared" ref="R315:V315" si="119">IF(R297=0,"",R297/R279)</f>
        <v>0.76692156908395148</v>
      </c>
      <c r="S315" s="154">
        <f t="shared" si="119"/>
        <v>0.79409495169429423</v>
      </c>
      <c r="T315" s="154">
        <f t="shared" si="119"/>
        <v>0.82814031825862411</v>
      </c>
      <c r="U315" s="154">
        <f t="shared" si="119"/>
        <v>0.85778743348432707</v>
      </c>
      <c r="V315" s="154">
        <f t="shared" si="119"/>
        <v>0.87952652160398404</v>
      </c>
      <c r="W315" s="154" t="str">
        <f t="shared" ref="W315:Y315" si="120">IF(W297=0,"",W297/W279)</f>
        <v/>
      </c>
      <c r="X315" s="154" t="str">
        <f t="shared" si="120"/>
        <v/>
      </c>
      <c r="Y315" s="154" t="str">
        <f t="shared" si="120"/>
        <v/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0.66557043197063548</v>
      </c>
      <c r="D316" s="155">
        <f t="shared" si="121"/>
        <v>0.67090139649300173</v>
      </c>
      <c r="E316" s="155">
        <f t="shared" si="121"/>
        <v>0.67621751254514595</v>
      </c>
      <c r="F316" s="155">
        <f t="shared" si="121"/>
        <v>0.68153108620714864</v>
      </c>
      <c r="G316" s="155">
        <f t="shared" si="121"/>
        <v>0.68683099510988521</v>
      </c>
      <c r="H316" s="155">
        <f t="shared" si="121"/>
        <v>0.69211864260589695</v>
      </c>
      <c r="I316" s="155">
        <f t="shared" si="121"/>
        <v>0.69739133373489981</v>
      </c>
      <c r="J316" s="155">
        <f t="shared" si="121"/>
        <v>0.70263793021452958</v>
      </c>
      <c r="K316" s="155" t="str">
        <f t="shared" si="121"/>
        <v/>
      </c>
      <c r="L316" s="155">
        <f t="shared" si="121"/>
        <v>0.71302227048534106</v>
      </c>
      <c r="M316" s="155">
        <f t="shared" si="121"/>
        <v>0.71720587354403897</v>
      </c>
      <c r="N316" s="155">
        <f t="shared" si="121"/>
        <v>0.72005596753603696</v>
      </c>
      <c r="O316" s="155">
        <f t="shared" si="121"/>
        <v>0.72202730887818123</v>
      </c>
      <c r="P316" s="155">
        <f t="shared" si="121"/>
        <v>0.72511461585813275</v>
      </c>
      <c r="Q316" s="155">
        <f t="shared" si="121"/>
        <v>0.73473616255916663</v>
      </c>
      <c r="R316" s="155">
        <f t="shared" ref="R316:V316" si="122">IF(R298=0,"",R298/R280)</f>
        <v>0.75727088567788803</v>
      </c>
      <c r="S316" s="155">
        <f t="shared" si="122"/>
        <v>0.78762950338739213</v>
      </c>
      <c r="T316" s="155">
        <f t="shared" si="122"/>
        <v>0.82164039492308072</v>
      </c>
      <c r="U316" s="155">
        <f t="shared" si="122"/>
        <v>0.85517021838671337</v>
      </c>
      <c r="V316" s="155">
        <f t="shared" si="122"/>
        <v>0.88408156207578648</v>
      </c>
      <c r="W316" s="155" t="str">
        <f t="shared" ref="W316:Y316" si="123">IF(W298=0,"",W298/W280)</f>
        <v/>
      </c>
      <c r="X316" s="155" t="str">
        <f t="shared" si="123"/>
        <v/>
      </c>
      <c r="Y316" s="155" t="str">
        <f t="shared" si="123"/>
        <v/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0.66557043197063548</v>
      </c>
      <c r="D317" s="156">
        <f t="shared" si="124"/>
        <v>0.67090139649300173</v>
      </c>
      <c r="E317" s="156">
        <f t="shared" si="124"/>
        <v>0.67621751254514595</v>
      </c>
      <c r="F317" s="156">
        <f t="shared" si="124"/>
        <v>0.68153108620714864</v>
      </c>
      <c r="G317" s="156">
        <f t="shared" si="124"/>
        <v>0.68683099510988521</v>
      </c>
      <c r="H317" s="156">
        <f t="shared" si="124"/>
        <v>0.69211864260589695</v>
      </c>
      <c r="I317" s="156">
        <f t="shared" si="124"/>
        <v>0.69739133373489981</v>
      </c>
      <c r="J317" s="156">
        <f t="shared" si="124"/>
        <v>0.70263793021452958</v>
      </c>
      <c r="K317" s="156" t="str">
        <f t="shared" si="124"/>
        <v/>
      </c>
      <c r="L317" s="156">
        <f t="shared" si="124"/>
        <v>0.71302227048534106</v>
      </c>
      <c r="M317" s="156">
        <f t="shared" si="124"/>
        <v>0.71720587354403897</v>
      </c>
      <c r="N317" s="156">
        <f t="shared" si="124"/>
        <v>0.72005596753603696</v>
      </c>
      <c r="O317" s="156">
        <f t="shared" si="124"/>
        <v>0.72202730887818123</v>
      </c>
      <c r="P317" s="156">
        <f t="shared" si="124"/>
        <v>0.72511461585813275</v>
      </c>
      <c r="Q317" s="156">
        <f t="shared" si="124"/>
        <v>0.73473616255916663</v>
      </c>
      <c r="R317" s="156">
        <f t="shared" ref="R317:V317" si="125">IF(R299=0,"",R299/R281)</f>
        <v>0.75727088567788803</v>
      </c>
      <c r="S317" s="156">
        <f t="shared" si="125"/>
        <v>0.78762950338739213</v>
      </c>
      <c r="T317" s="156">
        <f t="shared" si="125"/>
        <v>0.82164039492308072</v>
      </c>
      <c r="U317" s="156">
        <f t="shared" si="125"/>
        <v>0.85517021838671337</v>
      </c>
      <c r="V317" s="156">
        <f t="shared" si="125"/>
        <v>0.88408156207578648</v>
      </c>
      <c r="W317" s="156" t="str">
        <f t="shared" ref="W317:Y317" si="126">IF(W299=0,"",W299/W281)</f>
        <v/>
      </c>
      <c r="X317" s="156" t="str">
        <f t="shared" si="126"/>
        <v/>
      </c>
      <c r="Y317" s="156" t="str">
        <f t="shared" si="126"/>
        <v/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 t="str">
        <f t="shared" si="127"/>
        <v/>
      </c>
      <c r="E318" s="155">
        <f t="shared" si="127"/>
        <v>2.4005306581370869</v>
      </c>
      <c r="F318" s="155">
        <f t="shared" si="127"/>
        <v>2.4934496418555927</v>
      </c>
      <c r="G318" s="155">
        <f t="shared" si="127"/>
        <v>2.5876472736324052</v>
      </c>
      <c r="H318" s="155">
        <f t="shared" si="127"/>
        <v>2.6830389518243107</v>
      </c>
      <c r="I318" s="155">
        <f t="shared" si="127"/>
        <v>2.7797375164052291</v>
      </c>
      <c r="J318" s="155">
        <f t="shared" si="127"/>
        <v>2.878248707654639</v>
      </c>
      <c r="K318" s="155" t="str">
        <f t="shared" si="127"/>
        <v/>
      </c>
      <c r="L318" s="155">
        <f t="shared" si="127"/>
        <v>3.0819638579110524</v>
      </c>
      <c r="M318" s="155">
        <f t="shared" si="127"/>
        <v>3.1999836589526733</v>
      </c>
      <c r="N318" s="155">
        <f t="shared" si="127"/>
        <v>3.336821182705954</v>
      </c>
      <c r="O318" s="155">
        <f t="shared" si="127"/>
        <v>3.4922323245626328</v>
      </c>
      <c r="P318" s="155">
        <f t="shared" si="127"/>
        <v>3.6510924717043665</v>
      </c>
      <c r="Q318" s="155">
        <f t="shared" si="127"/>
        <v>3.7730151989604694</v>
      </c>
      <c r="R318" s="155">
        <f t="shared" ref="R318:V318" si="128">IF(R300=0,"",R300/R282)</f>
        <v>3.7994331861574357</v>
      </c>
      <c r="S318" s="155">
        <f t="shared" si="128"/>
        <v>3.8023685180682101</v>
      </c>
      <c r="T318" s="155">
        <f t="shared" si="128"/>
        <v>3.8056299979690698</v>
      </c>
      <c r="U318" s="155">
        <f t="shared" si="128"/>
        <v>3.8092538645255818</v>
      </c>
      <c r="V318" s="155">
        <f t="shared" si="128"/>
        <v>3.8196091954209535</v>
      </c>
      <c r="W318" s="155" t="str">
        <f t="shared" ref="W318:Y318" si="129">IF(W300=0,"",W300/W282)</f>
        <v/>
      </c>
      <c r="X318" s="155" t="str">
        <f t="shared" si="129"/>
        <v/>
      </c>
      <c r="Y318" s="155" t="str">
        <f t="shared" si="129"/>
        <v/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 t="str">
        <f t="shared" si="130"/>
        <v/>
      </c>
      <c r="E319" s="156">
        <f t="shared" si="130"/>
        <v>2.4005306581370869</v>
      </c>
      <c r="F319" s="156">
        <f t="shared" si="130"/>
        <v>2.4934496418555927</v>
      </c>
      <c r="G319" s="156">
        <f t="shared" si="130"/>
        <v>2.5876472736324052</v>
      </c>
      <c r="H319" s="156">
        <f t="shared" si="130"/>
        <v>2.6830389518243107</v>
      </c>
      <c r="I319" s="156">
        <f t="shared" si="130"/>
        <v>2.7797375164052291</v>
      </c>
      <c r="J319" s="156">
        <f t="shared" si="130"/>
        <v>2.878248707654639</v>
      </c>
      <c r="K319" s="156" t="str">
        <f t="shared" si="130"/>
        <v/>
      </c>
      <c r="L319" s="156">
        <f t="shared" si="130"/>
        <v>3.0819638579110524</v>
      </c>
      <c r="M319" s="156">
        <f t="shared" si="130"/>
        <v>3.1999836589526733</v>
      </c>
      <c r="N319" s="156">
        <f t="shared" si="130"/>
        <v>3.336821182705954</v>
      </c>
      <c r="O319" s="156">
        <f t="shared" si="130"/>
        <v>3.4922323245626328</v>
      </c>
      <c r="P319" s="156">
        <f t="shared" si="130"/>
        <v>3.6510924717043665</v>
      </c>
      <c r="Q319" s="156">
        <f t="shared" si="130"/>
        <v>3.7730151989604694</v>
      </c>
      <c r="R319" s="156">
        <f t="shared" ref="R319:V319" si="131">IF(R301=0,"",R301/R283)</f>
        <v>3.7994331861574357</v>
      </c>
      <c r="S319" s="156">
        <f t="shared" si="131"/>
        <v>3.8023685180682101</v>
      </c>
      <c r="T319" s="156">
        <f t="shared" si="131"/>
        <v>3.8056299979690698</v>
      </c>
      <c r="U319" s="156">
        <f t="shared" si="131"/>
        <v>3.8092538645255818</v>
      </c>
      <c r="V319" s="156">
        <f t="shared" si="131"/>
        <v>3.8196091954209535</v>
      </c>
      <c r="W319" s="156" t="str">
        <f t="shared" ref="W319:Y319" si="132">IF(W301=0,"",W301/W283)</f>
        <v/>
      </c>
      <c r="X319" s="156" t="str">
        <f t="shared" si="132"/>
        <v/>
      </c>
      <c r="Y319" s="156" t="str">
        <f t="shared" si="132"/>
        <v/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0.60679511286433274</v>
      </c>
      <c r="D320" s="155">
        <f t="shared" si="133"/>
        <v>0.60824036096739409</v>
      </c>
      <c r="E320" s="155">
        <f t="shared" si="133"/>
        <v>0.62399990882126333</v>
      </c>
      <c r="F320" s="155">
        <f t="shared" si="133"/>
        <v>0.61321273157824141</v>
      </c>
      <c r="G320" s="155">
        <f t="shared" si="133"/>
        <v>0.6152321198563393</v>
      </c>
      <c r="H320" s="155">
        <f t="shared" si="133"/>
        <v>0.61886810183280394</v>
      </c>
      <c r="I320" s="155">
        <f t="shared" si="133"/>
        <v>0.62563095814177161</v>
      </c>
      <c r="J320" s="155">
        <f t="shared" si="133"/>
        <v>0.6292929650054423</v>
      </c>
      <c r="K320" s="155" t="str">
        <f t="shared" si="133"/>
        <v/>
      </c>
      <c r="L320" s="155">
        <f t="shared" si="133"/>
        <v>0.6430384459089914</v>
      </c>
      <c r="M320" s="155">
        <f t="shared" si="133"/>
        <v>0.6493666254481697</v>
      </c>
      <c r="N320" s="155">
        <f t="shared" si="133"/>
        <v>0.65366490669762034</v>
      </c>
      <c r="O320" s="155">
        <f t="shared" si="133"/>
        <v>0.66695656165900186</v>
      </c>
      <c r="P320" s="155">
        <f t="shared" si="133"/>
        <v>0.68890101699055784</v>
      </c>
      <c r="Q320" s="155">
        <f t="shared" si="133"/>
        <v>0.70375377271152018</v>
      </c>
      <c r="R320" s="155">
        <f t="shared" ref="R320:V320" si="134">IF(R302=0,"",R302/R284)</f>
        <v>0.7179281956602136</v>
      </c>
      <c r="S320" s="155">
        <f t="shared" si="134"/>
        <v>0.73025601613452151</v>
      </c>
      <c r="T320" s="155">
        <f t="shared" si="134"/>
        <v>0.74259649568176433</v>
      </c>
      <c r="U320" s="155">
        <f t="shared" si="134"/>
        <v>0.7504305671500493</v>
      </c>
      <c r="V320" s="155">
        <f t="shared" si="134"/>
        <v>0.76025687034191747</v>
      </c>
      <c r="W320" s="155" t="str">
        <f t="shared" ref="W320:Y320" si="135">IF(W302=0,"",W302/W284)</f>
        <v/>
      </c>
      <c r="X320" s="155" t="str">
        <f t="shared" si="135"/>
        <v/>
      </c>
      <c r="Y320" s="155" t="str">
        <f t="shared" si="135"/>
        <v/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 t="str">
        <f t="shared" ref="C321:Q321" si="136">IF(C303=0,"",C303/C285)</f>
        <v/>
      </c>
      <c r="D321" s="156" t="str">
        <f t="shared" si="136"/>
        <v/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 t="str">
        <f t="shared" si="136"/>
        <v/>
      </c>
      <c r="J321" s="156" t="str">
        <f t="shared" si="136"/>
        <v/>
      </c>
      <c r="K321" s="156" t="str">
        <f t="shared" si="136"/>
        <v/>
      </c>
      <c r="L321" s="156" t="str">
        <f t="shared" si="136"/>
        <v/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 t="str">
        <f t="shared" ref="W321:Y321" si="138">IF(W303=0,"",W303/W285)</f>
        <v/>
      </c>
      <c r="X321" s="156" t="str">
        <f t="shared" si="138"/>
        <v/>
      </c>
      <c r="Y321" s="156" t="str">
        <f t="shared" si="138"/>
        <v/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0.60679511286433274</v>
      </c>
      <c r="D325" s="157">
        <f t="shared" si="148"/>
        <v>0.60824036096739409</v>
      </c>
      <c r="E325" s="157">
        <f t="shared" si="148"/>
        <v>0.60982254969743754</v>
      </c>
      <c r="F325" s="157">
        <f t="shared" si="148"/>
        <v>0.61142382829094355</v>
      </c>
      <c r="G325" s="157">
        <f t="shared" si="148"/>
        <v>0.61315228969457358</v>
      </c>
      <c r="H325" s="157">
        <f t="shared" si="148"/>
        <v>0.61499573253440942</v>
      </c>
      <c r="I325" s="157">
        <f t="shared" si="148"/>
        <v>0.61698219048628555</v>
      </c>
      <c r="J325" s="157">
        <f t="shared" si="148"/>
        <v>0.61922407009671532</v>
      </c>
      <c r="K325" s="157" t="str">
        <f t="shared" si="148"/>
        <v/>
      </c>
      <c r="L325" s="157">
        <f t="shared" si="148"/>
        <v>0.62480614073568119</v>
      </c>
      <c r="M325" s="157">
        <f t="shared" si="148"/>
        <v>0.63048187458469584</v>
      </c>
      <c r="N325" s="157">
        <f t="shared" si="148"/>
        <v>0.63984064853367917</v>
      </c>
      <c r="O325" s="157">
        <f t="shared" si="148"/>
        <v>0.65411156224761757</v>
      </c>
      <c r="P325" s="157">
        <f t="shared" si="148"/>
        <v>0.67261802764079981</v>
      </c>
      <c r="Q325" s="157">
        <f t="shared" si="148"/>
        <v>0.69047282931939913</v>
      </c>
      <c r="R325" s="157">
        <f t="shared" ref="R325:V325" si="149">IF(R307=0,"",R307/R289)</f>
        <v>0.70255587629099003</v>
      </c>
      <c r="S325" s="157">
        <f t="shared" si="149"/>
        <v>0.71426226606798171</v>
      </c>
      <c r="T325" s="157">
        <f t="shared" si="149"/>
        <v>0.72587780799853108</v>
      </c>
      <c r="U325" s="157">
        <f t="shared" si="149"/>
        <v>0.73751926991447125</v>
      </c>
      <c r="V325" s="157">
        <f t="shared" si="149"/>
        <v>0.74895565675957299</v>
      </c>
      <c r="W325" s="157" t="str">
        <f t="shared" ref="W325:Y325" si="150">IF(W307=0,"",W307/W289)</f>
        <v/>
      </c>
      <c r="X325" s="157" t="str">
        <f t="shared" si="150"/>
        <v/>
      </c>
      <c r="Y325" s="157" t="str">
        <f t="shared" si="150"/>
        <v/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 t="str">
        <f t="shared" ref="C326:Q326" si="151">IF(C308=0,"",C308/C290)</f>
        <v/>
      </c>
      <c r="D326" s="158" t="str">
        <f t="shared" si="151"/>
        <v/>
      </c>
      <c r="E326" s="158">
        <f t="shared" si="151"/>
        <v>0.76193776019779513</v>
      </c>
      <c r="F326" s="158">
        <f t="shared" si="151"/>
        <v>0.76186124805484645</v>
      </c>
      <c r="G326" s="158">
        <f t="shared" si="151"/>
        <v>0.76934541504777643</v>
      </c>
      <c r="H326" s="158">
        <f t="shared" si="151"/>
        <v>0.76276026152050691</v>
      </c>
      <c r="I326" s="158">
        <f t="shared" si="151"/>
        <v>0.76707406000834744</v>
      </c>
      <c r="J326" s="158">
        <f t="shared" si="151"/>
        <v>0.77210504004361058</v>
      </c>
      <c r="K326" s="158" t="str">
        <f t="shared" si="151"/>
        <v/>
      </c>
      <c r="L326" s="158">
        <f t="shared" si="151"/>
        <v>0.77737958848688193</v>
      </c>
      <c r="M326" s="158">
        <f t="shared" si="151"/>
        <v>0.79984961397485388</v>
      </c>
      <c r="N326" s="158">
        <f t="shared" si="151"/>
        <v>0.81045064091815899</v>
      </c>
      <c r="O326" s="158">
        <f t="shared" si="151"/>
        <v>0.82361735462950825</v>
      </c>
      <c r="P326" s="158">
        <f t="shared" si="151"/>
        <v>0.82608535637640179</v>
      </c>
      <c r="Q326" s="158">
        <f t="shared" si="151"/>
        <v>0.8461747492135191</v>
      </c>
      <c r="R326" s="158">
        <f t="shared" ref="R326:V326" si="152">IF(R308=0,"",R308/R290)</f>
        <v>0.85713513343758452</v>
      </c>
      <c r="S326" s="158">
        <f t="shared" si="152"/>
        <v>0.86004568178573393</v>
      </c>
      <c r="T326" s="158">
        <f t="shared" si="152"/>
        <v>0.86404518287139087</v>
      </c>
      <c r="U326" s="158">
        <f t="shared" si="152"/>
        <v>0.87104876588814906</v>
      </c>
      <c r="V326" s="158">
        <f t="shared" si="152"/>
        <v>0.8711733520851549</v>
      </c>
      <c r="W326" s="158" t="str">
        <f t="shared" ref="W326:Y326" si="153">IF(W308=0,"",W308/W290)</f>
        <v/>
      </c>
      <c r="X326" s="158" t="str">
        <f t="shared" si="153"/>
        <v/>
      </c>
      <c r="Y326" s="158" t="str">
        <f t="shared" si="153"/>
        <v/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 t="str">
        <f t="shared" ref="C327:Q327" si="154">IF(C309=0,"",C309/C291)</f>
        <v/>
      </c>
      <c r="D327" s="156" t="str">
        <f t="shared" si="154"/>
        <v/>
      </c>
      <c r="E327" s="156">
        <f t="shared" si="154"/>
        <v>0.60982254969743754</v>
      </c>
      <c r="F327" s="156">
        <f t="shared" si="154"/>
        <v>0.61142382829094355</v>
      </c>
      <c r="G327" s="156">
        <f t="shared" si="154"/>
        <v>0.61315228969457358</v>
      </c>
      <c r="H327" s="156">
        <f t="shared" si="154"/>
        <v>0.61499573253440942</v>
      </c>
      <c r="I327" s="156">
        <f t="shared" si="154"/>
        <v>0.61698219048628555</v>
      </c>
      <c r="J327" s="156">
        <f t="shared" si="154"/>
        <v>0.61922407009671532</v>
      </c>
      <c r="K327" s="156" t="str">
        <f t="shared" si="154"/>
        <v/>
      </c>
      <c r="L327" s="156">
        <f t="shared" si="154"/>
        <v>0.62480614073568119</v>
      </c>
      <c r="M327" s="156">
        <f t="shared" si="154"/>
        <v>0.63048187458469584</v>
      </c>
      <c r="N327" s="156">
        <f t="shared" si="154"/>
        <v>0.63984064853367917</v>
      </c>
      <c r="O327" s="156">
        <f t="shared" si="154"/>
        <v>0.65411156224761757</v>
      </c>
      <c r="P327" s="156">
        <f t="shared" si="154"/>
        <v>0.67261802764079981</v>
      </c>
      <c r="Q327" s="156">
        <f t="shared" si="154"/>
        <v>0.69047282931939913</v>
      </c>
      <c r="R327" s="156">
        <f t="shared" ref="R327:V327" si="155">IF(R309=0,"",R309/R291)</f>
        <v>0.70255587629099003</v>
      </c>
      <c r="S327" s="156">
        <f t="shared" si="155"/>
        <v>0.71426226606798171</v>
      </c>
      <c r="T327" s="156">
        <f t="shared" si="155"/>
        <v>0.72587780799853108</v>
      </c>
      <c r="U327" s="156">
        <f t="shared" si="155"/>
        <v>0.73751926991447125</v>
      </c>
      <c r="V327" s="156">
        <f t="shared" si="155"/>
        <v>0.74895565675957299</v>
      </c>
      <c r="W327" s="156" t="str">
        <f t="shared" ref="W327:Y327" si="156">IF(W309=0,"",W309/W291)</f>
        <v/>
      </c>
      <c r="X327" s="156" t="str">
        <f t="shared" si="156"/>
        <v/>
      </c>
      <c r="Y327" s="156" t="str">
        <f t="shared" si="156"/>
        <v/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 t="str">
        <f t="shared" ref="C328:Q328" si="157">IF(C310=0,"",C310/C292)</f>
        <v/>
      </c>
      <c r="D328" s="156" t="str">
        <f t="shared" si="157"/>
        <v/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 t="str">
        <f t="shared" si="157"/>
        <v/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 t="str">
        <f t="shared" ref="W328:Y328" si="159">IF(W310=0,"",W310/W292)</f>
        <v/>
      </c>
      <c r="X328" s="156" t="str">
        <f t="shared" si="159"/>
        <v/>
      </c>
      <c r="Y328" s="156" t="str">
        <f t="shared" si="159"/>
        <v/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0.72370480081917465</v>
      </c>
      <c r="D329" s="155">
        <f t="shared" si="160"/>
        <v>0.73518425397187126</v>
      </c>
      <c r="E329" s="155">
        <f t="shared" si="160"/>
        <v>0.7374445405499368</v>
      </c>
      <c r="F329" s="155">
        <f t="shared" si="160"/>
        <v>0.73618546921593808</v>
      </c>
      <c r="G329" s="155">
        <f t="shared" si="160"/>
        <v>0.74315113592001159</v>
      </c>
      <c r="H329" s="155">
        <f t="shared" si="160"/>
        <v>0.73979207733379804</v>
      </c>
      <c r="I329" s="155">
        <f t="shared" si="160"/>
        <v>0.74878035162687717</v>
      </c>
      <c r="J329" s="155">
        <f t="shared" si="160"/>
        <v>0.74767729293112251</v>
      </c>
      <c r="K329" s="155" t="str">
        <f t="shared" si="160"/>
        <v/>
      </c>
      <c r="L329" s="155">
        <f t="shared" si="160"/>
        <v>0.74902631521562524</v>
      </c>
      <c r="M329" s="155">
        <f t="shared" si="160"/>
        <v>0.74066619902252218</v>
      </c>
      <c r="N329" s="155">
        <f t="shared" si="160"/>
        <v>0.74217875616528406</v>
      </c>
      <c r="O329" s="155">
        <f t="shared" si="160"/>
        <v>0.75768717245391703</v>
      </c>
      <c r="P329" s="155">
        <f t="shared" si="160"/>
        <v>0.75728142150367539</v>
      </c>
      <c r="Q329" s="155">
        <f t="shared" si="160"/>
        <v>0.77909296480986168</v>
      </c>
      <c r="R329" s="155">
        <f t="shared" ref="R329:V329" si="161">IF(R311=0,"",R311/R293)</f>
        <v>0.79503660888855698</v>
      </c>
      <c r="S329" s="155">
        <f t="shared" si="161"/>
        <v>0.80450005060110852</v>
      </c>
      <c r="T329" s="155">
        <f t="shared" si="161"/>
        <v>0.81374409736022713</v>
      </c>
      <c r="U329" s="155">
        <f t="shared" si="161"/>
        <v>0.82979992692385529</v>
      </c>
      <c r="V329" s="155">
        <f t="shared" si="161"/>
        <v>0.84431805788467362</v>
      </c>
      <c r="W329" s="155" t="str">
        <f t="shared" ref="W329:Y329" si="162">IF(W311=0,"",W311/W293)</f>
        <v/>
      </c>
      <c r="X329" s="155" t="str">
        <f t="shared" si="162"/>
        <v/>
      </c>
      <c r="Y329" s="155" t="str">
        <f t="shared" si="162"/>
        <v/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0.57000340352033407</v>
      </c>
      <c r="D330" s="156">
        <f t="shared" si="163"/>
        <v>0.57058226463794992</v>
      </c>
      <c r="E330" s="156">
        <f t="shared" si="163"/>
        <v>0.5711611778985658</v>
      </c>
      <c r="F330" s="156">
        <f t="shared" si="163"/>
        <v>0.57174009826959038</v>
      </c>
      <c r="G330" s="156">
        <f t="shared" si="163"/>
        <v>0.57231906666125076</v>
      </c>
      <c r="H330" s="156">
        <f t="shared" si="163"/>
        <v>0.57289807806665605</v>
      </c>
      <c r="I330" s="156">
        <f t="shared" si="163"/>
        <v>0.57347714256608695</v>
      </c>
      <c r="J330" s="156">
        <f t="shared" si="163"/>
        <v>0.57405630145489739</v>
      </c>
      <c r="K330" s="156" t="str">
        <f t="shared" si="163"/>
        <v/>
      </c>
      <c r="L330" s="156">
        <f t="shared" si="163"/>
        <v>0.57521501713026824</v>
      </c>
      <c r="M330" s="156">
        <f t="shared" si="163"/>
        <v>0.57565505908333992</v>
      </c>
      <c r="N330" s="156">
        <f t="shared" si="163"/>
        <v>0.57590102183625069</v>
      </c>
      <c r="O330" s="156">
        <f t="shared" si="163"/>
        <v>0.57604802731253357</v>
      </c>
      <c r="P330" s="156">
        <f t="shared" si="163"/>
        <v>0.57645822179228201</v>
      </c>
      <c r="Q330" s="156">
        <f t="shared" si="163"/>
        <v>0.57812780914813366</v>
      </c>
      <c r="R330" s="156">
        <f t="shared" ref="R330:V330" si="164">IF(R312=0,"",R312/R294)</f>
        <v>0.58251339939229929</v>
      </c>
      <c r="S330" s="156">
        <f t="shared" si="164"/>
        <v>0.58869977557092146</v>
      </c>
      <c r="T330" s="156">
        <f t="shared" si="164"/>
        <v>0.59548744321192049</v>
      </c>
      <c r="U330" s="156">
        <f t="shared" si="164"/>
        <v>0.60167690784323447</v>
      </c>
      <c r="V330" s="156">
        <f t="shared" si="164"/>
        <v>0.60606867499279227</v>
      </c>
      <c r="W330" s="156" t="str">
        <f t="shared" ref="W330:Y330" si="165">IF(W312=0,"",W312/W294)</f>
        <v/>
      </c>
      <c r="X330" s="156" t="str">
        <f t="shared" si="165"/>
        <v/>
      </c>
      <c r="Y330" s="156" t="str">
        <f t="shared" si="165"/>
        <v/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0.74046507070783563</v>
      </c>
      <c r="D331" s="159">
        <f t="shared" si="166"/>
        <v>0.74177191321006608</v>
      </c>
      <c r="E331" s="159">
        <f t="shared" si="166"/>
        <v>0.74314037363858931</v>
      </c>
      <c r="F331" s="159">
        <f t="shared" si="166"/>
        <v>0.74451723651160706</v>
      </c>
      <c r="G331" s="159">
        <f t="shared" si="166"/>
        <v>0.74595084587043292</v>
      </c>
      <c r="H331" s="159">
        <f t="shared" si="166"/>
        <v>0.74743528501986423</v>
      </c>
      <c r="I331" s="159">
        <f t="shared" si="166"/>
        <v>0.74898246593309348</v>
      </c>
      <c r="J331" s="159">
        <f t="shared" si="166"/>
        <v>0.7506411877597412</v>
      </c>
      <c r="K331" s="159" t="str">
        <f t="shared" si="166"/>
        <v/>
      </c>
      <c r="L331" s="159">
        <f t="shared" si="166"/>
        <v>0.75442883133321947</v>
      </c>
      <c r="M331" s="159">
        <f t="shared" si="166"/>
        <v>0.75725391557630872</v>
      </c>
      <c r="N331" s="159">
        <f t="shared" si="166"/>
        <v>0.76112322588400794</v>
      </c>
      <c r="O331" s="159">
        <f t="shared" si="166"/>
        <v>0.7664992453350058</v>
      </c>
      <c r="P331" s="159">
        <f t="shared" si="166"/>
        <v>0.77360880765834517</v>
      </c>
      <c r="Q331" s="159">
        <f t="shared" si="166"/>
        <v>0.78280865064904148</v>
      </c>
      <c r="R331" s="159">
        <f t="shared" ref="R331:V331" si="167">IF(R313=0,"",R313/R295)</f>
        <v>0.79532743742705792</v>
      </c>
      <c r="S331" s="159">
        <f t="shared" si="167"/>
        <v>0.81099252632644825</v>
      </c>
      <c r="T331" s="159">
        <f t="shared" si="167"/>
        <v>0.82785685476027038</v>
      </c>
      <c r="U331" s="159">
        <f t="shared" si="167"/>
        <v>0.8439733601416286</v>
      </c>
      <c r="V331" s="159">
        <f t="shared" si="167"/>
        <v>0.85739497988360514</v>
      </c>
      <c r="W331" s="159" t="str">
        <f t="shared" ref="W331:Y331" si="168">IF(W313=0,"",W313/W295)</f>
        <v/>
      </c>
      <c r="X331" s="159" t="str">
        <f t="shared" si="168"/>
        <v/>
      </c>
      <c r="Y331" s="159" t="str">
        <f t="shared" si="168"/>
        <v/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7.7759148063814287E-2</v>
      </c>
      <c r="D333" s="117">
        <f t="shared" si="169"/>
        <v>2.8660999546256692E-2</v>
      </c>
      <c r="E333" s="117">
        <f t="shared" si="169"/>
        <v>3.1510051928180224E-2</v>
      </c>
      <c r="F333" s="117">
        <f t="shared" si="169"/>
        <v>4.5124424410600709E-2</v>
      </c>
      <c r="G333" s="117">
        <f t="shared" si="169"/>
        <v>1.4958234650337236E-2</v>
      </c>
      <c r="H333" s="117">
        <f t="shared" si="169"/>
        <v>2.9307612623938786E-2</v>
      </c>
      <c r="I333" s="117">
        <f t="shared" si="169"/>
        <v>2.5994585168641186E-4</v>
      </c>
      <c r="J333" s="117">
        <f t="shared" si="169"/>
        <v>8.2010230186344349E-4</v>
      </c>
      <c r="K333" s="117">
        <f t="shared" si="169"/>
        <v>0</v>
      </c>
      <c r="L333" s="117">
        <f t="shared" si="169"/>
        <v>2.9421044711755782E-3</v>
      </c>
      <c r="M333" s="117">
        <f t="shared" si="169"/>
        <v>3.1598416206461567E-2</v>
      </c>
      <c r="N333" s="117">
        <f t="shared" si="169"/>
        <v>8.8912881582665373E-2</v>
      </c>
      <c r="O333" s="117">
        <f t="shared" si="169"/>
        <v>4.3000111450465874E-2</v>
      </c>
      <c r="P333" s="117">
        <f t="shared" si="169"/>
        <v>5.5590496682773445E-2</v>
      </c>
      <c r="Q333" s="117">
        <f t="shared" si="169"/>
        <v>1.9259296078431055E-2</v>
      </c>
      <c r="R333" s="117">
        <f t="shared" ref="R333:V333" si="170">R334+R336+R338+R347</f>
        <v>1.7875389018961821E-3</v>
      </c>
      <c r="S333" s="117">
        <f t="shared" si="170"/>
        <v>2.3546092219757939E-2</v>
      </c>
      <c r="T333" s="117">
        <f t="shared" si="170"/>
        <v>3.1620110643838066E-2</v>
      </c>
      <c r="U333" s="117">
        <f t="shared" si="170"/>
        <v>4.2985035637501279E-2</v>
      </c>
      <c r="V333" s="117">
        <f t="shared" si="170"/>
        <v>7.8981484201099943E-3</v>
      </c>
      <c r="W333" s="117">
        <f t="shared" ref="W333:Y333" si="171">W334+W336+W338+W347</f>
        <v>0</v>
      </c>
      <c r="X333" s="117">
        <f t="shared" si="171"/>
        <v>0</v>
      </c>
      <c r="Y333" s="117">
        <f t="shared" si="171"/>
        <v>0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</v>
      </c>
      <c r="D338" s="122">
        <v>0</v>
      </c>
      <c r="E338" s="122">
        <v>0</v>
      </c>
      <c r="F338" s="122">
        <v>0</v>
      </c>
      <c r="G338" s="122">
        <v>0</v>
      </c>
      <c r="H338" s="122">
        <v>0</v>
      </c>
      <c r="I338" s="122">
        <v>0</v>
      </c>
      <c r="J338" s="122">
        <v>0</v>
      </c>
      <c r="K338" s="122">
        <v>0</v>
      </c>
      <c r="L338" s="122">
        <v>0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7.7759148063814287E-2</v>
      </c>
      <c r="D347" s="122">
        <v>2.8660999546256692E-2</v>
      </c>
      <c r="E347" s="122">
        <v>3.1510051928180224E-2</v>
      </c>
      <c r="F347" s="122">
        <v>4.5124424410600709E-2</v>
      </c>
      <c r="G347" s="122">
        <v>1.4958234650337236E-2</v>
      </c>
      <c r="H347" s="122">
        <v>2.9307612623938786E-2</v>
      </c>
      <c r="I347" s="122">
        <v>2.5994585168641186E-4</v>
      </c>
      <c r="J347" s="122">
        <v>8.2010230186344349E-4</v>
      </c>
      <c r="K347" s="122">
        <v>0</v>
      </c>
      <c r="L347" s="122">
        <v>2.9421044711755782E-3</v>
      </c>
      <c r="M347" s="122">
        <v>3.1598416206461567E-2</v>
      </c>
      <c r="N347" s="122">
        <v>8.8912881582665373E-2</v>
      </c>
      <c r="O347" s="122">
        <v>4.3000111450465874E-2</v>
      </c>
      <c r="P347" s="122">
        <v>5.5590496682773445E-2</v>
      </c>
      <c r="Q347" s="122">
        <v>1.9259296078431055E-2</v>
      </c>
      <c r="R347" s="122">
        <v>1.7875389018961821E-3</v>
      </c>
      <c r="S347" s="122">
        <v>2.3546092219757939E-2</v>
      </c>
      <c r="T347" s="122">
        <v>3.1620110643838066E-2</v>
      </c>
      <c r="U347" s="122">
        <v>4.2985035637501279E-2</v>
      </c>
      <c r="V347" s="122">
        <v>7.8981484201099943E-3</v>
      </c>
      <c r="W347" s="122">
        <v>0</v>
      </c>
      <c r="X347" s="122">
        <v>0</v>
      </c>
      <c r="Y347" s="122">
        <v>0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7.7759148063814287E-2</v>
      </c>
      <c r="D348" s="98">
        <v>2.8660999546256692E-2</v>
      </c>
      <c r="E348" s="98">
        <v>3.1510051928180224E-2</v>
      </c>
      <c r="F348" s="98">
        <v>4.5124424410600709E-2</v>
      </c>
      <c r="G348" s="98">
        <v>1.4958234650337236E-2</v>
      </c>
      <c r="H348" s="98">
        <v>2.9307612623938786E-2</v>
      </c>
      <c r="I348" s="98">
        <v>2.5994585168641186E-4</v>
      </c>
      <c r="J348" s="98">
        <v>8.2010230186344349E-4</v>
      </c>
      <c r="K348" s="98">
        <v>0</v>
      </c>
      <c r="L348" s="98">
        <v>2.9421044711755782E-3</v>
      </c>
      <c r="M348" s="98">
        <v>3.1598416206461567E-2</v>
      </c>
      <c r="N348" s="98">
        <v>8.8912881582665373E-2</v>
      </c>
      <c r="O348" s="98">
        <v>4.3000111450465874E-2</v>
      </c>
      <c r="P348" s="98">
        <v>5.5590496682773445E-2</v>
      </c>
      <c r="Q348" s="98">
        <v>1.9259296078431055E-2</v>
      </c>
      <c r="R348" s="98">
        <v>1.7875389018961821E-3</v>
      </c>
      <c r="S348" s="98">
        <v>2.3546092219757939E-2</v>
      </c>
      <c r="T348" s="98">
        <v>3.1620110643838066E-2</v>
      </c>
      <c r="U348" s="98">
        <v>4.2985035637501279E-2</v>
      </c>
      <c r="V348" s="98">
        <v>7.8981484201099943E-3</v>
      </c>
      <c r="W348" s="98">
        <v>0</v>
      </c>
      <c r="X348" s="98">
        <v>0</v>
      </c>
      <c r="Y348" s="98">
        <v>0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16442.130698387504</v>
      </c>
      <c r="D351" s="117">
        <f t="shared" si="174"/>
        <v>15210.020700044279</v>
      </c>
      <c r="E351" s="117">
        <f t="shared" si="174"/>
        <v>15697.401223886409</v>
      </c>
      <c r="F351" s="117">
        <f t="shared" si="174"/>
        <v>15163.199623165205</v>
      </c>
      <c r="G351" s="117">
        <f t="shared" si="174"/>
        <v>14753.60634541497</v>
      </c>
      <c r="H351" s="117">
        <f t="shared" si="174"/>
        <v>15466.471254096568</v>
      </c>
      <c r="I351" s="117">
        <f t="shared" si="174"/>
        <v>14259.41493588764</v>
      </c>
      <c r="J351" s="117">
        <f t="shared" si="174"/>
        <v>14095.482010462636</v>
      </c>
      <c r="K351" s="117">
        <f t="shared" si="174"/>
        <v>0</v>
      </c>
      <c r="L351" s="117">
        <f t="shared" si="174"/>
        <v>15975.679490321578</v>
      </c>
      <c r="M351" s="117">
        <f t="shared" si="174"/>
        <v>13848.911218984564</v>
      </c>
      <c r="N351" s="117">
        <f t="shared" si="174"/>
        <v>14729.116023391867</v>
      </c>
      <c r="O351" s="117">
        <f t="shared" si="174"/>
        <v>15045.364723894332</v>
      </c>
      <c r="P351" s="117">
        <f t="shared" si="174"/>
        <v>12384.895552986456</v>
      </c>
      <c r="Q351" s="117">
        <f t="shared" si="174"/>
        <v>12155.780930293316</v>
      </c>
      <c r="R351" s="117">
        <f t="shared" ref="R351:V351" si="175">R352+R354+R356+R365</f>
        <v>13678.639519042197</v>
      </c>
      <c r="S351" s="117">
        <f t="shared" si="175"/>
        <v>12600.693784920424</v>
      </c>
      <c r="T351" s="117">
        <f t="shared" si="175"/>
        <v>10686.674628341518</v>
      </c>
      <c r="U351" s="117">
        <f t="shared" si="175"/>
        <v>10161.118356393477</v>
      </c>
      <c r="V351" s="117">
        <f t="shared" si="175"/>
        <v>9704.2561977136211</v>
      </c>
      <c r="W351" s="117">
        <f t="shared" ref="W351:Y351" si="176">W352+W354+W356+W365</f>
        <v>0</v>
      </c>
      <c r="X351" s="117">
        <f t="shared" si="176"/>
        <v>0</v>
      </c>
      <c r="Y351" s="117">
        <f t="shared" si="176"/>
        <v>0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13631.849332201398</v>
      </c>
      <c r="D352" s="122">
        <f t="shared" si="177"/>
        <v>12422.376530615427</v>
      </c>
      <c r="E352" s="122">
        <f t="shared" si="177"/>
        <v>12870.791144697345</v>
      </c>
      <c r="F352" s="122">
        <f t="shared" si="177"/>
        <v>12338.890037058241</v>
      </c>
      <c r="G352" s="122">
        <f t="shared" si="177"/>
        <v>11900.782413737557</v>
      </c>
      <c r="H352" s="122">
        <f t="shared" si="177"/>
        <v>12489.896698741184</v>
      </c>
      <c r="I352" s="122">
        <f t="shared" si="177"/>
        <v>11480.239447507323</v>
      </c>
      <c r="J352" s="122">
        <f t="shared" si="177"/>
        <v>11357.786267965157</v>
      </c>
      <c r="K352" s="122">
        <f t="shared" si="177"/>
        <v>0</v>
      </c>
      <c r="L352" s="122">
        <f t="shared" si="177"/>
        <v>13205.26725002417</v>
      </c>
      <c r="M352" s="122">
        <f t="shared" si="177"/>
        <v>11319.185805888032</v>
      </c>
      <c r="N352" s="122">
        <f t="shared" si="177"/>
        <v>12188.519483208085</v>
      </c>
      <c r="O352" s="122">
        <f t="shared" si="177"/>
        <v>12586.47277509822</v>
      </c>
      <c r="P352" s="122">
        <f t="shared" si="177"/>
        <v>10036.243822875638</v>
      </c>
      <c r="Q352" s="122">
        <f t="shared" si="177"/>
        <v>9764.516315592944</v>
      </c>
      <c r="R352" s="122">
        <f t="shared" si="177"/>
        <v>11282.119303251377</v>
      </c>
      <c r="S352" s="122">
        <f t="shared" si="177"/>
        <v>10138.64773801133</v>
      </c>
      <c r="T352" s="122">
        <f t="shared" si="177"/>
        <v>8277.7711259902044</v>
      </c>
      <c r="U352" s="122">
        <f t="shared" si="177"/>
        <v>7818.2249178645316</v>
      </c>
      <c r="V352" s="122">
        <f t="shared" si="177"/>
        <v>7265.4734664173075</v>
      </c>
      <c r="W352" s="122">
        <f t="shared" si="177"/>
        <v>0</v>
      </c>
      <c r="X352" s="122">
        <f t="shared" si="177"/>
        <v>0</v>
      </c>
      <c r="Y352" s="122">
        <f t="shared" si="177"/>
        <v>0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13631.849332201398</v>
      </c>
      <c r="D353" s="98">
        <v>12422.376530615427</v>
      </c>
      <c r="E353" s="98">
        <v>12870.791144697345</v>
      </c>
      <c r="F353" s="98">
        <v>12338.890037058241</v>
      </c>
      <c r="G353" s="98">
        <v>11900.782413737557</v>
      </c>
      <c r="H353" s="98">
        <v>12489.896698741184</v>
      </c>
      <c r="I353" s="98">
        <v>11480.239447507323</v>
      </c>
      <c r="J353" s="98">
        <v>11357.786267965157</v>
      </c>
      <c r="K353" s="98">
        <v>0</v>
      </c>
      <c r="L353" s="98">
        <v>13205.26725002417</v>
      </c>
      <c r="M353" s="98">
        <v>11319.185805888032</v>
      </c>
      <c r="N353" s="98">
        <v>12188.519483208085</v>
      </c>
      <c r="O353" s="98">
        <v>12586.47277509822</v>
      </c>
      <c r="P353" s="98">
        <v>10036.243822875638</v>
      </c>
      <c r="Q353" s="98">
        <v>9764.516315592944</v>
      </c>
      <c r="R353" s="98">
        <v>11282.119303251377</v>
      </c>
      <c r="S353" s="98">
        <v>10138.64773801133</v>
      </c>
      <c r="T353" s="98">
        <v>8277.7711259902044</v>
      </c>
      <c r="U353" s="98">
        <v>7818.2249178645316</v>
      </c>
      <c r="V353" s="98">
        <v>7265.4734664173075</v>
      </c>
      <c r="W353" s="98">
        <v>0</v>
      </c>
      <c r="X353" s="98">
        <v>0</v>
      </c>
      <c r="Y353" s="98">
        <v>0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0</v>
      </c>
      <c r="E354" s="122">
        <f t="shared" si="178"/>
        <v>6.6107971618216483</v>
      </c>
      <c r="F354" s="122">
        <f t="shared" si="178"/>
        <v>8.909658239442523</v>
      </c>
      <c r="G354" s="122">
        <f t="shared" si="178"/>
        <v>9.8494096971738667</v>
      </c>
      <c r="H354" s="122">
        <f t="shared" si="178"/>
        <v>11.890148265784761</v>
      </c>
      <c r="I354" s="122">
        <f t="shared" si="178"/>
        <v>11.606684815392033</v>
      </c>
      <c r="J354" s="122">
        <f t="shared" si="178"/>
        <v>11.269069044412877</v>
      </c>
      <c r="K354" s="122">
        <f t="shared" si="178"/>
        <v>0</v>
      </c>
      <c r="L354" s="122">
        <f t="shared" si="178"/>
        <v>16.374552077161034</v>
      </c>
      <c r="M354" s="122">
        <f t="shared" si="178"/>
        <v>17.407806740071635</v>
      </c>
      <c r="N354" s="122">
        <f t="shared" si="178"/>
        <v>20.646217564568939</v>
      </c>
      <c r="O354" s="122">
        <f t="shared" si="178"/>
        <v>28.098776710042532</v>
      </c>
      <c r="P354" s="122">
        <f t="shared" si="178"/>
        <v>25.414450985057783</v>
      </c>
      <c r="Q354" s="122">
        <f t="shared" si="178"/>
        <v>52.515272605192678</v>
      </c>
      <c r="R354" s="122">
        <f t="shared" si="178"/>
        <v>53.746679696931594</v>
      </c>
      <c r="S354" s="122">
        <f t="shared" si="178"/>
        <v>53.653054664648899</v>
      </c>
      <c r="T354" s="122">
        <f t="shared" si="178"/>
        <v>67.657225482035969</v>
      </c>
      <c r="U354" s="122">
        <f t="shared" si="178"/>
        <v>70.632021930680054</v>
      </c>
      <c r="V354" s="122">
        <f t="shared" si="178"/>
        <v>63.993292852035246</v>
      </c>
      <c r="W354" s="122">
        <f t="shared" si="178"/>
        <v>0</v>
      </c>
      <c r="X354" s="122">
        <f t="shared" si="178"/>
        <v>0</v>
      </c>
      <c r="Y354" s="122">
        <f t="shared" si="178"/>
        <v>0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0</v>
      </c>
      <c r="E355" s="98">
        <f>RES_hhdet_in_fech!E165</f>
        <v>6.6107971618216483</v>
      </c>
      <c r="F355" s="98">
        <f>RES_hhdet_in_fech!F165</f>
        <v>8.909658239442523</v>
      </c>
      <c r="G355" s="98">
        <f>RES_hhdet_in_fech!G165</f>
        <v>9.8494096971738667</v>
      </c>
      <c r="H355" s="98">
        <f>RES_hhdet_in_fech!H165</f>
        <v>11.890148265784761</v>
      </c>
      <c r="I355" s="98">
        <f>RES_hhdet_in_fech!I165</f>
        <v>11.606684815392033</v>
      </c>
      <c r="J355" s="98">
        <f>RES_hhdet_in_fech!J165</f>
        <v>11.269069044412877</v>
      </c>
      <c r="K355" s="98">
        <f>RES_hhdet_in_fech!K165</f>
        <v>0</v>
      </c>
      <c r="L355" s="98">
        <f>RES_hhdet_in_fech!L165</f>
        <v>16.374552077161034</v>
      </c>
      <c r="M355" s="98">
        <f>RES_hhdet_in_fech!M165</f>
        <v>17.407806740071635</v>
      </c>
      <c r="N355" s="98">
        <f>RES_hhdet_in_fech!N165</f>
        <v>20.646217564568939</v>
      </c>
      <c r="O355" s="98">
        <f>RES_hhdet_in_fech!O165</f>
        <v>28.098776710042532</v>
      </c>
      <c r="P355" s="98">
        <f>RES_hhdet_in_fech!P165</f>
        <v>25.414450985057783</v>
      </c>
      <c r="Q355" s="98">
        <f>RES_hhdet_in_fech!Q165</f>
        <v>52.515272605192678</v>
      </c>
      <c r="R355" s="98">
        <f>RES_hhdet_in_fech!R165</f>
        <v>53.746679696931594</v>
      </c>
      <c r="S355" s="98">
        <f>RES_hhdet_in_fech!S165</f>
        <v>53.653054664648899</v>
      </c>
      <c r="T355" s="98">
        <f>RES_hhdet_in_fech!T165</f>
        <v>67.657225482035969</v>
      </c>
      <c r="U355" s="98">
        <f>RES_hhdet_in_fech!U165</f>
        <v>70.632021930680054</v>
      </c>
      <c r="V355" s="98">
        <f>RES_hhdet_in_fech!V165</f>
        <v>63.993292852035246</v>
      </c>
      <c r="W355" s="98">
        <f>RES_hhdet_in_fech!W165</f>
        <v>0</v>
      </c>
      <c r="X355" s="98">
        <f>RES_hhdet_in_fech!X165</f>
        <v>0</v>
      </c>
      <c r="Y355" s="98">
        <f>RES_hhdet_in_fech!Y165</f>
        <v>0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1998.555637896457</v>
      </c>
      <c r="D356" s="122">
        <v>1994.9141284671559</v>
      </c>
      <c r="E356" s="122">
        <v>2002.932947918873</v>
      </c>
      <c r="F356" s="122">
        <v>2004.3441040677044</v>
      </c>
      <c r="G356" s="122">
        <v>2023.9208112650795</v>
      </c>
      <c r="H356" s="122">
        <v>2083.6463368276313</v>
      </c>
      <c r="I356" s="122">
        <v>1978.9380211818809</v>
      </c>
      <c r="J356" s="122">
        <v>1899.1446945638811</v>
      </c>
      <c r="K356" s="122">
        <v>0</v>
      </c>
      <c r="L356" s="122">
        <v>1841.8572916715386</v>
      </c>
      <c r="M356" s="122">
        <v>1679.698728118708</v>
      </c>
      <c r="N356" s="122">
        <v>1630.3948947985414</v>
      </c>
      <c r="O356" s="122">
        <v>1560.7099973286165</v>
      </c>
      <c r="P356" s="122">
        <v>1560.6695979947469</v>
      </c>
      <c r="Q356" s="122">
        <v>1546.9010433303874</v>
      </c>
      <c r="R356" s="122">
        <v>1555.9189355917563</v>
      </c>
      <c r="S356" s="122">
        <v>1628.5716611490609</v>
      </c>
      <c r="T356" s="122">
        <v>1601.4413930360809</v>
      </c>
      <c r="U356" s="122">
        <v>1567.4957495412016</v>
      </c>
      <c r="V356" s="122">
        <v>1637.2289457204586</v>
      </c>
      <c r="W356" s="122">
        <v>0</v>
      </c>
      <c r="X356" s="122">
        <v>0</v>
      </c>
      <c r="Y356" s="122">
        <v>0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0</v>
      </c>
      <c r="D357" s="98">
        <v>0</v>
      </c>
      <c r="E357" s="98">
        <v>0</v>
      </c>
      <c r="F357" s="98">
        <v>0</v>
      </c>
      <c r="G357" s="98">
        <v>0</v>
      </c>
      <c r="H357" s="98">
        <v>0</v>
      </c>
      <c r="I357" s="98">
        <v>0</v>
      </c>
      <c r="J357" s="98">
        <v>0</v>
      </c>
      <c r="K357" s="98">
        <v>0</v>
      </c>
      <c r="L357" s="98">
        <v>0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0</v>
      </c>
      <c r="X357" s="98">
        <v>0</v>
      </c>
      <c r="Y357" s="98">
        <v>0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1998.555637896457</v>
      </c>
      <c r="D361" s="101">
        <v>1994.9141284671559</v>
      </c>
      <c r="E361" s="101">
        <v>2049.3356250470047</v>
      </c>
      <c r="F361" s="101">
        <v>2010.1936556822297</v>
      </c>
      <c r="G361" s="101">
        <v>2030.7763098630824</v>
      </c>
      <c r="H361" s="101">
        <v>2096.7598887001541</v>
      </c>
      <c r="I361" s="101">
        <v>2006.6445387609488</v>
      </c>
      <c r="J361" s="101">
        <v>1929.9453069724455</v>
      </c>
      <c r="K361" s="101">
        <v>0</v>
      </c>
      <c r="L361" s="101">
        <v>1895.4045383634523</v>
      </c>
      <c r="M361" s="101">
        <v>1729.7957136246534</v>
      </c>
      <c r="N361" s="101">
        <v>1665.5371661600752</v>
      </c>
      <c r="O361" s="101">
        <v>1591.3553503507192</v>
      </c>
      <c r="P361" s="101">
        <v>1598.4449223339561</v>
      </c>
      <c r="Q361" s="101">
        <v>1576.686677755466</v>
      </c>
      <c r="R361" s="101">
        <v>1589.998295134676</v>
      </c>
      <c r="S361" s="101">
        <v>1665.02833497454</v>
      </c>
      <c r="T361" s="101">
        <v>1638.2181391690206</v>
      </c>
      <c r="U361" s="101">
        <v>1594.876552638596</v>
      </c>
      <c r="V361" s="101">
        <v>1661.9371215736498</v>
      </c>
      <c r="W361" s="101">
        <v>0</v>
      </c>
      <c r="X361" s="101">
        <v>0</v>
      </c>
      <c r="Y361" s="101">
        <v>0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0</v>
      </c>
      <c r="D362" s="104">
        <v>0</v>
      </c>
      <c r="E362" s="104">
        <v>1641.3422752034301</v>
      </c>
      <c r="F362" s="104">
        <v>1614.0620203465733</v>
      </c>
      <c r="G362" s="104">
        <v>1618.9508157709899</v>
      </c>
      <c r="H362" s="104">
        <v>1690.725467758336</v>
      </c>
      <c r="I362" s="104">
        <v>1614.3949640460517</v>
      </c>
      <c r="J362" s="104">
        <v>1548.6043914378404</v>
      </c>
      <c r="K362" s="104">
        <v>0</v>
      </c>
      <c r="L362" s="104">
        <v>1524.5111090709331</v>
      </c>
      <c r="M362" s="104">
        <v>1364.7463650574232</v>
      </c>
      <c r="N362" s="104">
        <v>1315.5787138514643</v>
      </c>
      <c r="O362" s="104">
        <v>1263.8679641917938</v>
      </c>
      <c r="P362" s="104">
        <v>1301.5293405602547</v>
      </c>
      <c r="Q362" s="104">
        <v>1286.3136664511485</v>
      </c>
      <c r="R362" s="104">
        <v>1303.010086693844</v>
      </c>
      <c r="S362" s="104">
        <v>1382.861119702849</v>
      </c>
      <c r="T362" s="104">
        <v>1376.9008008207491</v>
      </c>
      <c r="U362" s="104">
        <v>1350.8418221200729</v>
      </c>
      <c r="V362" s="104">
        <v>1428.7537119591577</v>
      </c>
      <c r="W362" s="104">
        <v>0</v>
      </c>
      <c r="X362" s="104">
        <v>0</v>
      </c>
      <c r="Y362" s="104">
        <v>0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0</v>
      </c>
      <c r="D363" s="98">
        <v>0</v>
      </c>
      <c r="E363" s="98">
        <v>1001.4459267545456</v>
      </c>
      <c r="F363" s="98">
        <v>989.17726580311432</v>
      </c>
      <c r="G363" s="98">
        <v>965.28535266474159</v>
      </c>
      <c r="H363" s="98">
        <v>1041.8255113171047</v>
      </c>
      <c r="I363" s="98">
        <v>981.76757105795184</v>
      </c>
      <c r="J363" s="98">
        <v>926.84202981174599</v>
      </c>
      <c r="K363" s="98">
        <v>0</v>
      </c>
      <c r="L363" s="98">
        <v>904.56515232728702</v>
      </c>
      <c r="M363" s="98">
        <v>739.21816821748041</v>
      </c>
      <c r="N363" s="98">
        <v>692.37991743656448</v>
      </c>
      <c r="O363" s="98">
        <v>644.49790912859453</v>
      </c>
      <c r="P363" s="98">
        <v>691.40951713993252</v>
      </c>
      <c r="Q363" s="98">
        <v>639.25736114489303</v>
      </c>
      <c r="R363" s="98">
        <v>625.84649460788353</v>
      </c>
      <c r="S363" s="98">
        <v>677.3252609299218</v>
      </c>
      <c r="T363" s="98">
        <v>682.89362204872941</v>
      </c>
      <c r="U363" s="98">
        <v>663.64003176737754</v>
      </c>
      <c r="V363" s="98">
        <v>733.18342501473296</v>
      </c>
      <c r="W363" s="98">
        <v>0</v>
      </c>
      <c r="X363" s="98">
        <v>0</v>
      </c>
      <c r="Y363" s="98">
        <v>0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0</v>
      </c>
      <c r="D364" s="98">
        <v>0</v>
      </c>
      <c r="E364" s="98">
        <v>639.89634844888428</v>
      </c>
      <c r="F364" s="98">
        <v>624.88475454345917</v>
      </c>
      <c r="G364" s="98">
        <v>653.66546310624824</v>
      </c>
      <c r="H364" s="98">
        <v>648.89995644123132</v>
      </c>
      <c r="I364" s="98">
        <v>632.6273929880997</v>
      </c>
      <c r="J364" s="98">
        <v>621.76236162609428</v>
      </c>
      <c r="K364" s="98">
        <v>0</v>
      </c>
      <c r="L364" s="98">
        <v>619.94595674364621</v>
      </c>
      <c r="M364" s="98">
        <v>625.52819683994289</v>
      </c>
      <c r="N364" s="98">
        <v>623.19879641490013</v>
      </c>
      <c r="O364" s="98">
        <v>619.37005506319917</v>
      </c>
      <c r="P364" s="98">
        <v>610.11982342032229</v>
      </c>
      <c r="Q364" s="98">
        <v>647.05630530625569</v>
      </c>
      <c r="R364" s="98">
        <v>677.16359208596043</v>
      </c>
      <c r="S364" s="98">
        <v>705.53585877292755</v>
      </c>
      <c r="T364" s="98">
        <v>694.00717877201953</v>
      </c>
      <c r="U364" s="98">
        <v>687.20179035269541</v>
      </c>
      <c r="V364" s="98">
        <v>695.57028694442499</v>
      </c>
      <c r="W364" s="98">
        <v>0</v>
      </c>
      <c r="X364" s="98">
        <v>0</v>
      </c>
      <c r="Y364" s="98">
        <v>0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811.72572828964621</v>
      </c>
      <c r="D365" s="122">
        <v>792.73004096169507</v>
      </c>
      <c r="E365" s="122">
        <v>817.06633410836946</v>
      </c>
      <c r="F365" s="122">
        <v>811.05582379981604</v>
      </c>
      <c r="G365" s="122">
        <v>819.05371071515992</v>
      </c>
      <c r="H365" s="122">
        <v>881.03807026196989</v>
      </c>
      <c r="I365" s="122">
        <v>788.6307823830449</v>
      </c>
      <c r="J365" s="122">
        <v>827.28197888918521</v>
      </c>
      <c r="K365" s="122">
        <v>0</v>
      </c>
      <c r="L365" s="122">
        <v>912.18039654870915</v>
      </c>
      <c r="M365" s="122">
        <v>832.61887823775282</v>
      </c>
      <c r="N365" s="122">
        <v>889.55542782067346</v>
      </c>
      <c r="O365" s="122">
        <v>870.08317475745173</v>
      </c>
      <c r="P365" s="122">
        <v>762.56768113101384</v>
      </c>
      <c r="Q365" s="122">
        <v>791.84829876479205</v>
      </c>
      <c r="R365" s="122">
        <v>786.85460050213226</v>
      </c>
      <c r="S365" s="122">
        <v>779.82133109538586</v>
      </c>
      <c r="T365" s="122">
        <v>739.80488383319641</v>
      </c>
      <c r="U365" s="122">
        <v>704.76566705706477</v>
      </c>
      <c r="V365" s="122">
        <v>737.56049272382052</v>
      </c>
      <c r="W365" s="122">
        <v>0</v>
      </c>
      <c r="X365" s="122">
        <v>0</v>
      </c>
      <c r="Y365" s="122">
        <v>0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1086.6985309817887</v>
      </c>
      <c r="D366" s="98">
        <v>1017.5078936211186</v>
      </c>
      <c r="E366" s="98">
        <v>1005.166885122796</v>
      </c>
      <c r="F366" s="98">
        <v>1182.4166417891076</v>
      </c>
      <c r="G366" s="98">
        <v>927.44920440374801</v>
      </c>
      <c r="H366" s="98">
        <v>1121.8912019085872</v>
      </c>
      <c r="I366" s="98">
        <v>1144.3293347702581</v>
      </c>
      <c r="J366" s="98">
        <v>902.56020190993502</v>
      </c>
      <c r="K366" s="98">
        <v>0</v>
      </c>
      <c r="L366" s="98">
        <v>925.1202648779896</v>
      </c>
      <c r="M366" s="98">
        <v>1209.5828340285552</v>
      </c>
      <c r="N366" s="98">
        <v>1254.5218549032616</v>
      </c>
      <c r="O366" s="98">
        <v>923.38722143768587</v>
      </c>
      <c r="P366" s="98">
        <v>1367.1484151345946</v>
      </c>
      <c r="Q366" s="98">
        <v>1130.4394012109558</v>
      </c>
      <c r="R366" s="98">
        <v>874.34158101787375</v>
      </c>
      <c r="S366" s="98">
        <v>909.24752858939883</v>
      </c>
      <c r="T366" s="98">
        <v>1113.5802304574067</v>
      </c>
      <c r="U366" s="98">
        <v>985.56257239531203</v>
      </c>
      <c r="V366" s="98">
        <v>1198.9344317707089</v>
      </c>
      <c r="W366" s="98">
        <v>0</v>
      </c>
      <c r="X366" s="98">
        <v>0</v>
      </c>
      <c r="Y366" s="98">
        <v>0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789.92994750252353</v>
      </c>
      <c r="D367" s="33">
        <v>785.78276934410576</v>
      </c>
      <c r="E367" s="33">
        <v>811.86226914445785</v>
      </c>
      <c r="F367" s="33">
        <v>798.351971748869</v>
      </c>
      <c r="G367" s="33">
        <v>817.48787550623024</v>
      </c>
      <c r="H367" s="33">
        <v>872.46014826154851</v>
      </c>
      <c r="I367" s="33">
        <v>788.34825771871829</v>
      </c>
      <c r="J367" s="33">
        <v>826.10575665448619</v>
      </c>
      <c r="K367" s="33">
        <v>0</v>
      </c>
      <c r="L367" s="33">
        <v>911.78398920382949</v>
      </c>
      <c r="M367" s="33">
        <v>807.32666416777477</v>
      </c>
      <c r="N367" s="33">
        <v>861.01669968789952</v>
      </c>
      <c r="O367" s="33">
        <v>867.65325935397198</v>
      </c>
      <c r="P367" s="33">
        <v>733.28739125367588</v>
      </c>
      <c r="Q367" s="33">
        <v>787.48725932061166</v>
      </c>
      <c r="R367" s="33">
        <v>786.74687265637465</v>
      </c>
      <c r="S367" s="33">
        <v>776.49597916518132</v>
      </c>
      <c r="T367" s="33">
        <v>724.08947235387359</v>
      </c>
      <c r="U367" s="33">
        <v>692.50713912961055</v>
      </c>
      <c r="V367" s="33">
        <v>722.30411389558822</v>
      </c>
      <c r="W367" s="33">
        <v>0</v>
      </c>
      <c r="X367" s="33">
        <v>0</v>
      </c>
      <c r="Y367" s="33">
        <v>0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10873.119448966592</v>
      </c>
      <c r="D369" s="117">
        <f t="shared" si="179"/>
        <v>10130.37969551511</v>
      </c>
      <c r="E369" s="117">
        <f t="shared" si="179"/>
        <v>10571.694877848859</v>
      </c>
      <c r="F369" s="117">
        <f t="shared" si="179"/>
        <v>10257.729748975551</v>
      </c>
      <c r="G369" s="117">
        <f t="shared" si="179"/>
        <v>10053.174812596817</v>
      </c>
      <c r="H369" s="117">
        <f t="shared" si="179"/>
        <v>10617.679317933344</v>
      </c>
      <c r="I369" s="117">
        <f t="shared" si="179"/>
        <v>9867.0791619473348</v>
      </c>
      <c r="J369" s="117">
        <f t="shared" si="179"/>
        <v>9826.504964838623</v>
      </c>
      <c r="K369" s="117">
        <f t="shared" si="179"/>
        <v>0</v>
      </c>
      <c r="L369" s="117">
        <f t="shared" si="179"/>
        <v>11333.747586330659</v>
      </c>
      <c r="M369" s="117">
        <f t="shared" si="179"/>
        <v>9881.3241954524292</v>
      </c>
      <c r="N369" s="117">
        <f t="shared" si="179"/>
        <v>10571.249993174235</v>
      </c>
      <c r="O369" s="117">
        <f t="shared" si="179"/>
        <v>10886.081156426964</v>
      </c>
      <c r="P369" s="117">
        <f t="shared" si="179"/>
        <v>9022.8428057515539</v>
      </c>
      <c r="Q369" s="117">
        <f t="shared" si="179"/>
        <v>9078.0450527015291</v>
      </c>
      <c r="R369" s="117">
        <f t="shared" ref="R369:V369" si="180">R370+R372+R374+R383</f>
        <v>10490.443682877589</v>
      </c>
      <c r="S369" s="117">
        <f t="shared" si="180"/>
        <v>10006.147322450979</v>
      </c>
      <c r="T369" s="117">
        <f t="shared" si="180"/>
        <v>8850.066127841108</v>
      </c>
      <c r="U369" s="117">
        <f t="shared" si="180"/>
        <v>8716.0796362612436</v>
      </c>
      <c r="V369" s="117">
        <f t="shared" si="180"/>
        <v>8535.1506983289637</v>
      </c>
      <c r="W369" s="117">
        <f t="shared" ref="W369:Y369" si="181">W370+W372+W374+W383</f>
        <v>0</v>
      </c>
      <c r="X369" s="117">
        <f t="shared" si="181"/>
        <v>0</v>
      </c>
      <c r="Y369" s="117">
        <f t="shared" si="181"/>
        <v>0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9072.9558485919042</v>
      </c>
      <c r="D370" s="122">
        <f t="shared" si="182"/>
        <v>8334.1897621517783</v>
      </c>
      <c r="E370" s="122">
        <f t="shared" si="182"/>
        <v>8703.4543723553306</v>
      </c>
      <c r="F370" s="122">
        <f t="shared" si="182"/>
        <v>8409.3371295468696</v>
      </c>
      <c r="G370" s="122">
        <f t="shared" si="182"/>
        <v>8173.826227813589</v>
      </c>
      <c r="H370" s="122">
        <f t="shared" si="182"/>
        <v>8644.4903494206228</v>
      </c>
      <c r="I370" s="122">
        <f t="shared" si="182"/>
        <v>8006.2194998931418</v>
      </c>
      <c r="J370" s="122">
        <f t="shared" si="182"/>
        <v>7980.411435142043</v>
      </c>
      <c r="K370" s="122">
        <f t="shared" si="182"/>
        <v>0</v>
      </c>
      <c r="L370" s="122">
        <f t="shared" si="182"/>
        <v>9415.6496369779488</v>
      </c>
      <c r="M370" s="122">
        <f t="shared" si="182"/>
        <v>8118.1865437192118</v>
      </c>
      <c r="N370" s="122">
        <f t="shared" si="182"/>
        <v>8776.416189313235</v>
      </c>
      <c r="O370" s="122">
        <f t="shared" si="182"/>
        <v>9087.7770660726601</v>
      </c>
      <c r="P370" s="122">
        <f t="shared" si="182"/>
        <v>7277.4270842830274</v>
      </c>
      <c r="Q370" s="122">
        <f t="shared" si="182"/>
        <v>7174.3432469651325</v>
      </c>
      <c r="R370" s="122">
        <f t="shared" si="182"/>
        <v>8543.620477096767</v>
      </c>
      <c r="S370" s="122">
        <f t="shared" si="182"/>
        <v>7985.4980829095703</v>
      </c>
      <c r="T370" s="122">
        <f t="shared" si="182"/>
        <v>6801.3511370414662</v>
      </c>
      <c r="U370" s="122">
        <f t="shared" si="182"/>
        <v>6685.9131104066564</v>
      </c>
      <c r="V370" s="122">
        <f t="shared" si="182"/>
        <v>6423.2711314103926</v>
      </c>
      <c r="W370" s="122">
        <f t="shared" si="182"/>
        <v>0</v>
      </c>
      <c r="X370" s="122">
        <f t="shared" si="182"/>
        <v>0</v>
      </c>
      <c r="Y370" s="122">
        <f t="shared" si="182"/>
        <v>0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9072.9558485919042</v>
      </c>
      <c r="D371" s="98">
        <v>8334.1897621517783</v>
      </c>
      <c r="E371" s="98">
        <v>8703.4543723553306</v>
      </c>
      <c r="F371" s="98">
        <v>8409.3371295468696</v>
      </c>
      <c r="G371" s="98">
        <v>8173.826227813589</v>
      </c>
      <c r="H371" s="98">
        <v>8644.4903494206228</v>
      </c>
      <c r="I371" s="98">
        <v>8006.2194998931418</v>
      </c>
      <c r="J371" s="98">
        <v>7980.411435142043</v>
      </c>
      <c r="K371" s="98">
        <v>0</v>
      </c>
      <c r="L371" s="98">
        <v>9415.6496369779488</v>
      </c>
      <c r="M371" s="98">
        <v>8118.1865437192118</v>
      </c>
      <c r="N371" s="98">
        <v>8776.416189313235</v>
      </c>
      <c r="O371" s="98">
        <v>9087.7770660726601</v>
      </c>
      <c r="P371" s="98">
        <v>7277.4270842830274</v>
      </c>
      <c r="Q371" s="98">
        <v>7174.3432469651325</v>
      </c>
      <c r="R371" s="98">
        <v>8543.620477096767</v>
      </c>
      <c r="S371" s="98">
        <v>7985.4980829095703</v>
      </c>
      <c r="T371" s="98">
        <v>6801.3511370414662</v>
      </c>
      <c r="U371" s="98">
        <v>6685.9131104066564</v>
      </c>
      <c r="V371" s="98">
        <v>6423.2711314103926</v>
      </c>
      <c r="W371" s="98">
        <v>0</v>
      </c>
      <c r="X371" s="98">
        <v>0</v>
      </c>
      <c r="Y371" s="98">
        <v>0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0</v>
      </c>
      <c r="E372" s="122">
        <f t="shared" si="183"/>
        <v>15.869421261678507</v>
      </c>
      <c r="F372" s="122">
        <f t="shared" si="183"/>
        <v>22.215784146193684</v>
      </c>
      <c r="G372" s="122">
        <f t="shared" si="183"/>
        <v>25.48679814978053</v>
      </c>
      <c r="H372" s="122">
        <f t="shared" si="183"/>
        <v>31.901730940066795</v>
      </c>
      <c r="I372" s="122">
        <f t="shared" si="183"/>
        <v>32.263537222436135</v>
      </c>
      <c r="J372" s="122">
        <f t="shared" si="183"/>
        <v>32.435183413552259</v>
      </c>
      <c r="K372" s="122">
        <f t="shared" si="183"/>
        <v>0</v>
      </c>
      <c r="L372" s="122">
        <f t="shared" si="183"/>
        <v>50.465777691292658</v>
      </c>
      <c r="M372" s="122">
        <f t="shared" si="183"/>
        <v>55.704697106435439</v>
      </c>
      <c r="N372" s="122">
        <f t="shared" si="183"/>
        <v>68.892736112209377</v>
      </c>
      <c r="O372" s="122">
        <f t="shared" si="183"/>
        <v>98.127456307478184</v>
      </c>
      <c r="P372" s="122">
        <f t="shared" si="183"/>
        <v>92.790510664044092</v>
      </c>
      <c r="Q372" s="122">
        <f t="shared" si="183"/>
        <v>198.14092171694432</v>
      </c>
      <c r="R372" s="122">
        <f t="shared" si="183"/>
        <v>204.20691848629596</v>
      </c>
      <c r="S372" s="122">
        <f t="shared" si="183"/>
        <v>204.00868595505369</v>
      </c>
      <c r="T372" s="122">
        <f t="shared" si="183"/>
        <v>257.47836687379345</v>
      </c>
      <c r="U372" s="122">
        <f t="shared" si="183"/>
        <v>269.05530249869867</v>
      </c>
      <c r="V372" s="122">
        <f t="shared" si="183"/>
        <v>244.42936982289979</v>
      </c>
      <c r="W372" s="122">
        <f t="shared" si="183"/>
        <v>0</v>
      </c>
      <c r="X372" s="122">
        <f t="shared" si="183"/>
        <v>0</v>
      </c>
      <c r="Y372" s="122">
        <f t="shared" si="183"/>
        <v>0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0</v>
      </c>
      <c r="E373" s="98">
        <f>RES_hhdet_in_tesh!E165</f>
        <v>15.869421261678507</v>
      </c>
      <c r="F373" s="98">
        <f>RES_hhdet_in_tesh!F165</f>
        <v>22.215784146193684</v>
      </c>
      <c r="G373" s="98">
        <f>RES_hhdet_in_tesh!G165</f>
        <v>25.48679814978053</v>
      </c>
      <c r="H373" s="98">
        <f>RES_hhdet_in_tesh!H165</f>
        <v>31.901730940066795</v>
      </c>
      <c r="I373" s="98">
        <f>RES_hhdet_in_tesh!I165</f>
        <v>32.263537222436135</v>
      </c>
      <c r="J373" s="98">
        <f>RES_hhdet_in_tesh!J165</f>
        <v>32.435183413552259</v>
      </c>
      <c r="K373" s="98">
        <f>RES_hhdet_in_tesh!K165</f>
        <v>0</v>
      </c>
      <c r="L373" s="98">
        <f>RES_hhdet_in_tesh!L165</f>
        <v>50.465777691292658</v>
      </c>
      <c r="M373" s="98">
        <f>RES_hhdet_in_tesh!M165</f>
        <v>55.704697106435439</v>
      </c>
      <c r="N373" s="98">
        <f>RES_hhdet_in_tesh!N165</f>
        <v>68.892736112209377</v>
      </c>
      <c r="O373" s="98">
        <f>RES_hhdet_in_tesh!O165</f>
        <v>98.127456307478184</v>
      </c>
      <c r="P373" s="98">
        <f>RES_hhdet_in_tesh!P165</f>
        <v>92.790510664044092</v>
      </c>
      <c r="Q373" s="98">
        <f>RES_hhdet_in_tesh!Q165</f>
        <v>198.14092171694432</v>
      </c>
      <c r="R373" s="98">
        <f>RES_hhdet_in_tesh!R165</f>
        <v>204.20691848629596</v>
      </c>
      <c r="S373" s="98">
        <f>RES_hhdet_in_tesh!S165</f>
        <v>204.00868595505369</v>
      </c>
      <c r="T373" s="98">
        <f>RES_hhdet_in_tesh!T165</f>
        <v>257.47836687379345</v>
      </c>
      <c r="U373" s="98">
        <f>RES_hhdet_in_tesh!U165</f>
        <v>269.05530249869867</v>
      </c>
      <c r="V373" s="98">
        <f>RES_hhdet_in_tesh!V165</f>
        <v>244.42936982289979</v>
      </c>
      <c r="W373" s="98">
        <f>RES_hhdet_in_tesh!W165</f>
        <v>0</v>
      </c>
      <c r="X373" s="98">
        <f>RES_hhdet_in_tesh!X165</f>
        <v>0</v>
      </c>
      <c r="Y373" s="98">
        <f>RES_hhdet_in_tesh!Y165</f>
        <v>0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1212.7137938630292</v>
      </c>
      <c r="D374" s="122">
        <v>1213.3872895978172</v>
      </c>
      <c r="E374" s="122">
        <v>1249.8299768764809</v>
      </c>
      <c r="F374" s="122">
        <v>1229.0893230780998</v>
      </c>
      <c r="G374" s="122">
        <v>1245.1810911359769</v>
      </c>
      <c r="H374" s="122">
        <v>1289.5022533633912</v>
      </c>
      <c r="I374" s="122">
        <v>1238.0848902952014</v>
      </c>
      <c r="J374" s="122">
        <v>1195.1183958164597</v>
      </c>
      <c r="K374" s="122">
        <v>0</v>
      </c>
      <c r="L374" s="122">
        <v>1184.3850504226102</v>
      </c>
      <c r="M374" s="122">
        <v>1090.740294848028</v>
      </c>
      <c r="N374" s="122">
        <v>1065.7319267887651</v>
      </c>
      <c r="O374" s="122">
        <v>1040.925773565124</v>
      </c>
      <c r="P374" s="122">
        <v>1075.1468732448261</v>
      </c>
      <c r="Q374" s="122">
        <v>1088.637445255147</v>
      </c>
      <c r="R374" s="122">
        <v>1117.03807402295</v>
      </c>
      <c r="S374" s="122">
        <v>1189.2742532602931</v>
      </c>
      <c r="T374" s="122">
        <v>1189.2247665083166</v>
      </c>
      <c r="U374" s="122">
        <v>1176.2967243334956</v>
      </c>
      <c r="V374" s="122">
        <v>1244.7145543066329</v>
      </c>
      <c r="W374" s="122">
        <v>0</v>
      </c>
      <c r="X374" s="122">
        <v>0</v>
      </c>
      <c r="Y374" s="122">
        <v>0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0</v>
      </c>
      <c r="D375" s="98">
        <v>0</v>
      </c>
      <c r="E375" s="98">
        <v>0</v>
      </c>
      <c r="F375" s="98">
        <v>0</v>
      </c>
      <c r="G375" s="98">
        <v>0</v>
      </c>
      <c r="H375" s="98">
        <v>0</v>
      </c>
      <c r="I375" s="98">
        <v>0</v>
      </c>
      <c r="J375" s="98">
        <v>0</v>
      </c>
      <c r="K375" s="98">
        <v>0</v>
      </c>
      <c r="L375" s="98">
        <v>0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0</v>
      </c>
      <c r="X375" s="98">
        <v>0</v>
      </c>
      <c r="Y375" s="98">
        <v>0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1212.7137938630292</v>
      </c>
      <c r="D379" s="101">
        <v>1213.3872895978172</v>
      </c>
      <c r="E379" s="101">
        <v>1249.7310760519565</v>
      </c>
      <c r="F379" s="101">
        <v>1229.0803005633957</v>
      </c>
      <c r="G379" s="101">
        <v>1245.1751442500458</v>
      </c>
      <c r="H379" s="101">
        <v>1289.4983836999179</v>
      </c>
      <c r="I379" s="101">
        <v>1238.0639430520723</v>
      </c>
      <c r="J379" s="101">
        <v>1195.0685880475323</v>
      </c>
      <c r="K379" s="101">
        <v>0</v>
      </c>
      <c r="L379" s="101">
        <v>1184.2603947477639</v>
      </c>
      <c r="M379" s="101">
        <v>1090.6048441746432</v>
      </c>
      <c r="N379" s="101">
        <v>1065.6783805528087</v>
      </c>
      <c r="O379" s="101">
        <v>1040.9239343090137</v>
      </c>
      <c r="P379" s="101">
        <v>1075.1428709527167</v>
      </c>
      <c r="Q379" s="101">
        <v>1088.6593113400204</v>
      </c>
      <c r="R379" s="101">
        <v>1117.0626455395225</v>
      </c>
      <c r="S379" s="101">
        <v>1189.2669116063132</v>
      </c>
      <c r="T379" s="101">
        <v>1189.1461918834411</v>
      </c>
      <c r="U379" s="101">
        <v>1176.2521907057262</v>
      </c>
      <c r="V379" s="101">
        <v>1244.7172083813073</v>
      </c>
      <c r="W379" s="101">
        <v>0</v>
      </c>
      <c r="X379" s="101">
        <v>0</v>
      </c>
      <c r="Y379" s="101">
        <v>0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0</v>
      </c>
      <c r="D380" s="104">
        <v>0</v>
      </c>
      <c r="E380" s="104">
        <v>1250.6006568864548</v>
      </c>
      <c r="F380" s="104">
        <v>1229.6913052591676</v>
      </c>
      <c r="G380" s="104">
        <v>1245.5323873012687</v>
      </c>
      <c r="H380" s="104">
        <v>1289.6181999467296</v>
      </c>
      <c r="I380" s="104">
        <v>1238.3604995278349</v>
      </c>
      <c r="J380" s="104">
        <v>1195.6852556628248</v>
      </c>
      <c r="K380" s="104">
        <v>0</v>
      </c>
      <c r="L380" s="104">
        <v>1185.1238186132416</v>
      </c>
      <c r="M380" s="104">
        <v>1091.5918532647649</v>
      </c>
      <c r="N380" s="104">
        <v>1066.2116118192066</v>
      </c>
      <c r="O380" s="104">
        <v>1040.9435892686272</v>
      </c>
      <c r="P380" s="104">
        <v>1075.1743291310615</v>
      </c>
      <c r="Q380" s="104">
        <v>1088.4461441192227</v>
      </c>
      <c r="R380" s="104">
        <v>1116.8557245288466</v>
      </c>
      <c r="S380" s="104">
        <v>1189.3237345098205</v>
      </c>
      <c r="T380" s="104">
        <v>1189.7045042409286</v>
      </c>
      <c r="U380" s="104">
        <v>1176.6491020677884</v>
      </c>
      <c r="V380" s="104">
        <v>1244.6921605515674</v>
      </c>
      <c r="W380" s="104">
        <v>0</v>
      </c>
      <c r="X380" s="104">
        <v>0</v>
      </c>
      <c r="Y380" s="104">
        <v>0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0</v>
      </c>
      <c r="D381" s="98">
        <v>0</v>
      </c>
      <c r="E381" s="98">
        <v>610.70430843757015</v>
      </c>
      <c r="F381" s="98">
        <v>604.80655071570834</v>
      </c>
      <c r="G381" s="98">
        <v>591.86692419502026</v>
      </c>
      <c r="H381" s="98">
        <v>640.71824350549844</v>
      </c>
      <c r="I381" s="98">
        <v>605.73310653973499</v>
      </c>
      <c r="J381" s="98">
        <v>573.92289403673044</v>
      </c>
      <c r="K381" s="98">
        <v>0</v>
      </c>
      <c r="L381" s="98">
        <v>565.17786186959586</v>
      </c>
      <c r="M381" s="98">
        <v>466.06365642482211</v>
      </c>
      <c r="N381" s="98">
        <v>443.01281540430659</v>
      </c>
      <c r="O381" s="98">
        <v>421.57353420542807</v>
      </c>
      <c r="P381" s="98">
        <v>465.05450571073931</v>
      </c>
      <c r="Q381" s="98">
        <v>441.38983881296713</v>
      </c>
      <c r="R381" s="98">
        <v>439.69213244288591</v>
      </c>
      <c r="S381" s="98">
        <v>483.78787573689294</v>
      </c>
      <c r="T381" s="98">
        <v>495.69732546890913</v>
      </c>
      <c r="U381" s="98">
        <v>489.44731171509272</v>
      </c>
      <c r="V381" s="98">
        <v>549.12187360714245</v>
      </c>
      <c r="W381" s="98">
        <v>0</v>
      </c>
      <c r="X381" s="98">
        <v>0</v>
      </c>
      <c r="Y381" s="98">
        <v>0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0</v>
      </c>
      <c r="D382" s="98">
        <v>0</v>
      </c>
      <c r="E382" s="98">
        <v>639.89634844888428</v>
      </c>
      <c r="F382" s="98">
        <v>624.88475454345917</v>
      </c>
      <c r="G382" s="98">
        <v>653.66546310624824</v>
      </c>
      <c r="H382" s="98">
        <v>648.89995644123132</v>
      </c>
      <c r="I382" s="98">
        <v>632.6273929880997</v>
      </c>
      <c r="J382" s="98">
        <v>621.76236162609428</v>
      </c>
      <c r="K382" s="98">
        <v>0</v>
      </c>
      <c r="L382" s="98">
        <v>619.94595674364621</v>
      </c>
      <c r="M382" s="98">
        <v>625.52819683994289</v>
      </c>
      <c r="N382" s="98">
        <v>623.19879641490013</v>
      </c>
      <c r="O382" s="98">
        <v>619.37005506319917</v>
      </c>
      <c r="P382" s="98">
        <v>610.11982342032229</v>
      </c>
      <c r="Q382" s="98">
        <v>647.05630530625569</v>
      </c>
      <c r="R382" s="98">
        <v>677.16359208596043</v>
      </c>
      <c r="S382" s="98">
        <v>705.53585877292755</v>
      </c>
      <c r="T382" s="98">
        <v>694.00717877201953</v>
      </c>
      <c r="U382" s="98">
        <v>687.20179035269541</v>
      </c>
      <c r="V382" s="98">
        <v>695.57028694442499</v>
      </c>
      <c r="W382" s="98">
        <v>0</v>
      </c>
      <c r="X382" s="98">
        <v>0</v>
      </c>
      <c r="Y382" s="98">
        <v>0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587.44980651165793</v>
      </c>
      <c r="D383" s="122">
        <v>582.80264376551474</v>
      </c>
      <c r="E383" s="122">
        <v>602.54110735536767</v>
      </c>
      <c r="F383" s="122">
        <v>597.08751220438683</v>
      </c>
      <c r="G383" s="122">
        <v>608.68069549747156</v>
      </c>
      <c r="H383" s="122">
        <v>651.78498420926348</v>
      </c>
      <c r="I383" s="122">
        <v>590.51123453655566</v>
      </c>
      <c r="J383" s="122">
        <v>618.53995046656803</v>
      </c>
      <c r="K383" s="122">
        <v>0</v>
      </c>
      <c r="L383" s="122">
        <v>683.24712123880738</v>
      </c>
      <c r="M383" s="122">
        <v>616.6926597787525</v>
      </c>
      <c r="N383" s="122">
        <v>660.20914096002457</v>
      </c>
      <c r="O383" s="122">
        <v>659.2508604817009</v>
      </c>
      <c r="P383" s="122">
        <v>577.47833755965564</v>
      </c>
      <c r="Q383" s="122">
        <v>616.92343876430698</v>
      </c>
      <c r="R383" s="122">
        <v>625.57821327157546</v>
      </c>
      <c r="S383" s="122">
        <v>627.36630032606172</v>
      </c>
      <c r="T383" s="122">
        <v>602.01185741753216</v>
      </c>
      <c r="U383" s="122">
        <v>584.81449902239444</v>
      </c>
      <c r="V383" s="122">
        <v>622.73564278903916</v>
      </c>
      <c r="W383" s="122">
        <v>0</v>
      </c>
      <c r="X383" s="122">
        <v>0</v>
      </c>
      <c r="Y383" s="122">
        <v>0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619.42186126016668</v>
      </c>
      <c r="D384" s="98">
        <v>580.57195822932806</v>
      </c>
      <c r="E384" s="98">
        <v>574.11230209136852</v>
      </c>
      <c r="F384" s="98">
        <v>676.03500697210347</v>
      </c>
      <c r="G384" s="98">
        <v>530.79686304007259</v>
      </c>
      <c r="H384" s="98">
        <v>642.72931337332022</v>
      </c>
      <c r="I384" s="98">
        <v>656.24671705859885</v>
      </c>
      <c r="J384" s="98">
        <v>518.12037134880268</v>
      </c>
      <c r="K384" s="98">
        <v>0</v>
      </c>
      <c r="L384" s="98">
        <v>532.14306900935105</v>
      </c>
      <c r="M384" s="98">
        <v>696.30247778890168</v>
      </c>
      <c r="N384" s="98">
        <v>722.48041815469696</v>
      </c>
      <c r="O384" s="98">
        <v>531.91538735478059</v>
      </c>
      <c r="P384" s="98">
        <v>788.1039443146251</v>
      </c>
      <c r="Q384" s="98">
        <v>653.53845439681788</v>
      </c>
      <c r="R384" s="98">
        <v>509.31568658875909</v>
      </c>
      <c r="S384" s="98">
        <v>535.27381601899401</v>
      </c>
      <c r="T384" s="98">
        <v>663.12304424642218</v>
      </c>
      <c r="U384" s="98">
        <v>592.99024104483522</v>
      </c>
      <c r="V384" s="98">
        <v>726.63660246650988</v>
      </c>
      <c r="W384" s="98">
        <v>0</v>
      </c>
      <c r="X384" s="98">
        <v>0</v>
      </c>
      <c r="Y384" s="98">
        <v>0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584.91553443169289</v>
      </c>
      <c r="D385" s="33">
        <v>582.8715881838815</v>
      </c>
      <c r="E385" s="33">
        <v>603.32763003508535</v>
      </c>
      <c r="F385" s="33">
        <v>594.38680377006051</v>
      </c>
      <c r="G385" s="33">
        <v>609.80577222269562</v>
      </c>
      <c r="H385" s="33">
        <v>652.10749958434349</v>
      </c>
      <c r="I385" s="33">
        <v>590.45902208022358</v>
      </c>
      <c r="J385" s="33">
        <v>620.10900639028318</v>
      </c>
      <c r="K385" s="33">
        <v>0</v>
      </c>
      <c r="L385" s="33">
        <v>687.8761294033859</v>
      </c>
      <c r="M385" s="33">
        <v>611.35127759020702</v>
      </c>
      <c r="N385" s="33">
        <v>655.33980800645611</v>
      </c>
      <c r="O385" s="33">
        <v>665.0555685072776</v>
      </c>
      <c r="P385" s="33">
        <v>567.27758441865456</v>
      </c>
      <c r="Q385" s="33">
        <v>616.45183887207986</v>
      </c>
      <c r="R385" s="33">
        <v>625.72137413354631</v>
      </c>
      <c r="S385" s="33">
        <v>629.73243582549969</v>
      </c>
      <c r="T385" s="33">
        <v>599.44243314790174</v>
      </c>
      <c r="U385" s="33">
        <v>584.45757713328373</v>
      </c>
      <c r="V385" s="33">
        <v>619.29992120335316</v>
      </c>
      <c r="W385" s="33">
        <v>0</v>
      </c>
      <c r="X385" s="33">
        <v>0</v>
      </c>
      <c r="Y385" s="33">
        <v>0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18.129901623645203</v>
      </c>
      <c r="D387" s="117">
        <f t="shared" si="184"/>
        <v>6.9296420566384649</v>
      </c>
      <c r="E387" s="117">
        <f t="shared" si="184"/>
        <v>6.1471033804487361</v>
      </c>
      <c r="F387" s="117">
        <f t="shared" si="184"/>
        <v>8.8845096299666686</v>
      </c>
      <c r="G387" s="117">
        <f t="shared" si="184"/>
        <v>3.000047061840601</v>
      </c>
      <c r="H387" s="117">
        <f t="shared" si="184"/>
        <v>8.7642382248620763</v>
      </c>
      <c r="I387" s="117">
        <f t="shared" si="184"/>
        <v>0.20630623149715227</v>
      </c>
      <c r="J387" s="117">
        <f t="shared" si="184"/>
        <v>3.1542396225517058</v>
      </c>
      <c r="K387" s="117">
        <f t="shared" si="184"/>
        <v>0</v>
      </c>
      <c r="L387" s="117">
        <f t="shared" si="184"/>
        <v>6.2465063082284038</v>
      </c>
      <c r="M387" s="117">
        <f t="shared" si="184"/>
        <v>17.276334721958211</v>
      </c>
      <c r="N387" s="117">
        <f t="shared" si="184"/>
        <v>20.667801390670704</v>
      </c>
      <c r="O387" s="117">
        <f t="shared" si="184"/>
        <v>9.1450683646248141</v>
      </c>
      <c r="P387" s="117">
        <f t="shared" si="184"/>
        <v>14.345934627812502</v>
      </c>
      <c r="Q387" s="117">
        <f t="shared" si="184"/>
        <v>3.2653943842711182</v>
      </c>
      <c r="R387" s="117">
        <f t="shared" ref="R387:V387" si="185">R388+R390+R392+R401</f>
        <v>0.24426604289371168</v>
      </c>
      <c r="S387" s="117">
        <f t="shared" si="185"/>
        <v>5.1738282179208825</v>
      </c>
      <c r="T387" s="117">
        <f t="shared" si="185"/>
        <v>10.206620608082011</v>
      </c>
      <c r="U387" s="117">
        <f t="shared" si="185"/>
        <v>9.3649315114381864</v>
      </c>
      <c r="V387" s="117">
        <f t="shared" si="185"/>
        <v>8.7176031127041878</v>
      </c>
      <c r="W387" s="117">
        <f t="shared" ref="W387:Y387" si="186">W388+W390+W392+W401</f>
        <v>0</v>
      </c>
      <c r="X387" s="117">
        <f t="shared" si="186"/>
        <v>0</v>
      </c>
      <c r="Y387" s="117">
        <f t="shared" si="186"/>
        <v>0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0</v>
      </c>
      <c r="D392" s="122">
        <v>0</v>
      </c>
      <c r="E392" s="122">
        <v>0</v>
      </c>
      <c r="F392" s="122">
        <v>0</v>
      </c>
      <c r="G392" s="122">
        <v>0</v>
      </c>
      <c r="H392" s="122">
        <v>0</v>
      </c>
      <c r="I392" s="122">
        <v>0</v>
      </c>
      <c r="J392" s="122">
        <v>0</v>
      </c>
      <c r="K392" s="122">
        <v>0</v>
      </c>
      <c r="L392" s="122">
        <v>0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0</v>
      </c>
      <c r="X392" s="122">
        <v>0</v>
      </c>
      <c r="Y392" s="122">
        <v>0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18.129901623645203</v>
      </c>
      <c r="D401" s="122">
        <v>6.9296420566384649</v>
      </c>
      <c r="E401" s="122">
        <v>6.1471033804487361</v>
      </c>
      <c r="F401" s="122">
        <v>8.8845096299666686</v>
      </c>
      <c r="G401" s="122">
        <v>3.000047061840601</v>
      </c>
      <c r="H401" s="122">
        <v>8.7642382248620763</v>
      </c>
      <c r="I401" s="122">
        <v>0.20630623149715227</v>
      </c>
      <c r="J401" s="122">
        <v>3.1542396225517058</v>
      </c>
      <c r="K401" s="122">
        <v>0</v>
      </c>
      <c r="L401" s="122">
        <v>6.2465063082284038</v>
      </c>
      <c r="M401" s="122">
        <v>17.276334721958211</v>
      </c>
      <c r="N401" s="122">
        <v>20.667801390670704</v>
      </c>
      <c r="O401" s="122">
        <v>9.1450683646248141</v>
      </c>
      <c r="P401" s="122">
        <v>14.345934627812502</v>
      </c>
      <c r="Q401" s="122">
        <v>3.2653943842711182</v>
      </c>
      <c r="R401" s="122">
        <v>0.24426604289371168</v>
      </c>
      <c r="S401" s="122">
        <v>5.1738282179208825</v>
      </c>
      <c r="T401" s="122">
        <v>10.206620608082011</v>
      </c>
      <c r="U401" s="122">
        <v>9.3649315114381864</v>
      </c>
      <c r="V401" s="122">
        <v>8.7176031127041878</v>
      </c>
      <c r="W401" s="122">
        <v>0</v>
      </c>
      <c r="X401" s="122">
        <v>0</v>
      </c>
      <c r="Y401" s="122">
        <v>0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246.85443829782312</v>
      </c>
      <c r="D402" s="98">
        <v>231.13709311497331</v>
      </c>
      <c r="E402" s="98">
        <v>228.33370962449436</v>
      </c>
      <c r="F402" s="98">
        <v>268.59776434881377</v>
      </c>
      <c r="G402" s="98">
        <v>210.67936127235544</v>
      </c>
      <c r="H402" s="98">
        <v>254.84880542555464</v>
      </c>
      <c r="I402" s="98">
        <v>259.94585168641186</v>
      </c>
      <c r="J402" s="98">
        <v>205.02557546586087</v>
      </c>
      <c r="K402" s="98">
        <v>0</v>
      </c>
      <c r="L402" s="98">
        <v>210.15031936968415</v>
      </c>
      <c r="M402" s="98">
        <v>274.76883657792666</v>
      </c>
      <c r="N402" s="98">
        <v>284.97718455982493</v>
      </c>
      <c r="O402" s="98">
        <v>209.75664122178478</v>
      </c>
      <c r="P402" s="98">
        <v>310.56143398197457</v>
      </c>
      <c r="Q402" s="98">
        <v>256.79061437908075</v>
      </c>
      <c r="R402" s="98">
        <v>198.61543354402022</v>
      </c>
      <c r="S402" s="98">
        <v>206.54466859436789</v>
      </c>
      <c r="T402" s="98">
        <v>252.96088515070454</v>
      </c>
      <c r="U402" s="98">
        <v>223.88039394531916</v>
      </c>
      <c r="V402" s="98">
        <v>272.34994552103433</v>
      </c>
      <c r="W402" s="98">
        <v>0</v>
      </c>
      <c r="X402" s="98">
        <v>0</v>
      </c>
      <c r="Y402" s="98">
        <v>0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207.64021316189996</v>
      </c>
      <c r="D405" s="118">
        <f t="shared" si="189"/>
        <v>190.4337724997508</v>
      </c>
      <c r="E405" s="118">
        <f t="shared" si="189"/>
        <v>195.74288294356714</v>
      </c>
      <c r="F405" s="118">
        <f t="shared" si="189"/>
        <v>186.46542300321073</v>
      </c>
      <c r="G405" s="118">
        <f t="shared" si="189"/>
        <v>178.23197087625414</v>
      </c>
      <c r="H405" s="118">
        <f t="shared" si="189"/>
        <v>182.74828733136488</v>
      </c>
      <c r="I405" s="118">
        <f t="shared" si="189"/>
        <v>164.93322001352647</v>
      </c>
      <c r="J405" s="118">
        <f t="shared" si="189"/>
        <v>161.14579858865514</v>
      </c>
      <c r="K405" s="118">
        <f t="shared" si="189"/>
        <v>0</v>
      </c>
      <c r="L405" s="118">
        <f t="shared" si="189"/>
        <v>173.9245862975458</v>
      </c>
      <c r="M405" s="118">
        <f t="shared" si="189"/>
        <v>145.91474119210267</v>
      </c>
      <c r="N405" s="118">
        <f t="shared" si="189"/>
        <v>152.14476172306414</v>
      </c>
      <c r="O405" s="118">
        <f t="shared" si="189"/>
        <v>153.41927801688217</v>
      </c>
      <c r="P405" s="118">
        <f t="shared" si="189"/>
        <v>125.48569545977469</v>
      </c>
      <c r="Q405" s="118">
        <f t="shared" si="189"/>
        <v>122.2268194467452</v>
      </c>
      <c r="R405" s="118">
        <f t="shared" ref="R405:V405" si="190">R406+R408+R410+R419</f>
        <v>136.13421200325521</v>
      </c>
      <c r="S405" s="118">
        <f t="shared" si="190"/>
        <v>124.08150928440129</v>
      </c>
      <c r="T405" s="118">
        <f t="shared" si="190"/>
        <v>104.19534957872207</v>
      </c>
      <c r="U405" s="118">
        <f t="shared" si="190"/>
        <v>98.200449989437232</v>
      </c>
      <c r="V405" s="118">
        <f t="shared" si="190"/>
        <v>93.139220335828753</v>
      </c>
      <c r="W405" s="118">
        <f t="shared" ref="W405:Y405" si="191">W406+W408+W410+W419</f>
        <v>0</v>
      </c>
      <c r="X405" s="118">
        <f t="shared" si="191"/>
        <v>0</v>
      </c>
      <c r="Y405" s="118">
        <f t="shared" si="191"/>
        <v>0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172.15044406664364</v>
      </c>
      <c r="D406" s="123">
        <f t="shared" si="192"/>
        <v>155.53167696415923</v>
      </c>
      <c r="E406" s="123">
        <f t="shared" si="192"/>
        <v>160.49572336814111</v>
      </c>
      <c r="F406" s="123">
        <f t="shared" si="192"/>
        <v>151.73422544904133</v>
      </c>
      <c r="G406" s="123">
        <f t="shared" si="192"/>
        <v>143.76823231623578</v>
      </c>
      <c r="H406" s="123">
        <f t="shared" si="192"/>
        <v>147.57776309421948</v>
      </c>
      <c r="I406" s="123">
        <f t="shared" si="192"/>
        <v>132.78755594931587</v>
      </c>
      <c r="J406" s="123">
        <f t="shared" si="192"/>
        <v>129.84724729469781</v>
      </c>
      <c r="K406" s="123">
        <f t="shared" si="192"/>
        <v>0</v>
      </c>
      <c r="L406" s="123">
        <f t="shared" si="192"/>
        <v>143.76356541206204</v>
      </c>
      <c r="M406" s="123">
        <f t="shared" si="192"/>
        <v>119.26107700851998</v>
      </c>
      <c r="N406" s="123">
        <f t="shared" si="192"/>
        <v>125.90160805200698</v>
      </c>
      <c r="O406" s="123">
        <f t="shared" si="192"/>
        <v>128.34567997331285</v>
      </c>
      <c r="P406" s="123">
        <f t="shared" si="192"/>
        <v>101.68878942331719</v>
      </c>
      <c r="Q406" s="123">
        <f t="shared" si="192"/>
        <v>98.182566758545391</v>
      </c>
      <c r="R406" s="123">
        <f t="shared" si="192"/>
        <v>112.28327341595052</v>
      </c>
      <c r="S406" s="123">
        <f t="shared" si="192"/>
        <v>99.837257765983509</v>
      </c>
      <c r="T406" s="123">
        <f t="shared" si="192"/>
        <v>80.708479129494634</v>
      </c>
      <c r="U406" s="123">
        <f t="shared" si="192"/>
        <v>75.557943340936475</v>
      </c>
      <c r="V406" s="123">
        <f t="shared" si="192"/>
        <v>69.732344266858249</v>
      </c>
      <c r="W406" s="123">
        <f t="shared" si="192"/>
        <v>0</v>
      </c>
      <c r="X406" s="123">
        <f t="shared" si="192"/>
        <v>0</v>
      </c>
      <c r="Y406" s="123">
        <f t="shared" si="192"/>
        <v>0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172.15044406664364</v>
      </c>
      <c r="D407" s="99">
        <v>155.53167696415923</v>
      </c>
      <c r="E407" s="99">
        <v>160.49572336814111</v>
      </c>
      <c r="F407" s="99">
        <v>151.73422544904133</v>
      </c>
      <c r="G407" s="99">
        <v>143.76823231623578</v>
      </c>
      <c r="H407" s="99">
        <v>147.57776309421948</v>
      </c>
      <c r="I407" s="99">
        <v>132.78755594931587</v>
      </c>
      <c r="J407" s="99">
        <v>129.84724729469781</v>
      </c>
      <c r="K407" s="99">
        <v>0</v>
      </c>
      <c r="L407" s="99">
        <v>143.76356541206204</v>
      </c>
      <c r="M407" s="99">
        <v>119.26107700851998</v>
      </c>
      <c r="N407" s="99">
        <v>125.90160805200698</v>
      </c>
      <c r="O407" s="99">
        <v>128.34567997331285</v>
      </c>
      <c r="P407" s="99">
        <v>101.68878942331719</v>
      </c>
      <c r="Q407" s="99">
        <v>98.182566758545391</v>
      </c>
      <c r="R407" s="99">
        <v>112.28327341595052</v>
      </c>
      <c r="S407" s="99">
        <v>99.837257765983509</v>
      </c>
      <c r="T407" s="99">
        <v>80.708479129494634</v>
      </c>
      <c r="U407" s="99">
        <v>75.557943340936475</v>
      </c>
      <c r="V407" s="99">
        <v>69.732344266858249</v>
      </c>
      <c r="W407" s="99">
        <v>0</v>
      </c>
      <c r="X407" s="99">
        <v>0</v>
      </c>
      <c r="Y407" s="99">
        <v>0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0</v>
      </c>
      <c r="E408" s="123">
        <f t="shared" si="193"/>
        <v>8.2435078045978896E-2</v>
      </c>
      <c r="F408" s="123">
        <f t="shared" si="193"/>
        <v>0.10956415754717204</v>
      </c>
      <c r="G408" s="123">
        <f t="shared" si="193"/>
        <v>0.11898648108098292</v>
      </c>
      <c r="H408" s="123">
        <f t="shared" si="193"/>
        <v>0.14049127276608947</v>
      </c>
      <c r="I408" s="123">
        <f t="shared" si="193"/>
        <v>0.13425010134649992</v>
      </c>
      <c r="J408" s="123">
        <f t="shared" si="193"/>
        <v>0.12883299266847867</v>
      </c>
      <c r="K408" s="123">
        <f t="shared" si="193"/>
        <v>0</v>
      </c>
      <c r="L408" s="123">
        <f t="shared" si="193"/>
        <v>0.17826704632833903</v>
      </c>
      <c r="M408" s="123">
        <f t="shared" si="193"/>
        <v>0.1834119357858037</v>
      </c>
      <c r="N408" s="123">
        <f t="shared" si="193"/>
        <v>0.21326560581471429</v>
      </c>
      <c r="O408" s="123">
        <f t="shared" si="193"/>
        <v>0.2865263896970176</v>
      </c>
      <c r="P408" s="123">
        <f t="shared" si="193"/>
        <v>0.25750318546847251</v>
      </c>
      <c r="Q408" s="123">
        <f t="shared" si="193"/>
        <v>0.52804297640107334</v>
      </c>
      <c r="R408" s="123">
        <f t="shared" si="193"/>
        <v>0.53490421164673485</v>
      </c>
      <c r="S408" s="123">
        <f t="shared" si="193"/>
        <v>0.52833217869917182</v>
      </c>
      <c r="T408" s="123">
        <f t="shared" si="193"/>
        <v>0.65965967017760652</v>
      </c>
      <c r="U408" s="123">
        <f t="shared" si="193"/>
        <v>0.68261150928257008</v>
      </c>
      <c r="V408" s="123">
        <f t="shared" si="193"/>
        <v>0.6141929151010258</v>
      </c>
      <c r="W408" s="123">
        <f t="shared" si="193"/>
        <v>0</v>
      </c>
      <c r="X408" s="123">
        <f t="shared" si="193"/>
        <v>0</v>
      </c>
      <c r="Y408" s="123">
        <f t="shared" si="193"/>
        <v>0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0</v>
      </c>
      <c r="E409" s="99">
        <f>RES_hhdet_in_fecs!E165</f>
        <v>8.2435078045978896E-2</v>
      </c>
      <c r="F409" s="99">
        <f>RES_hhdet_in_fecs!F165</f>
        <v>0.10956415754717204</v>
      </c>
      <c r="G409" s="99">
        <f>RES_hhdet_in_fecs!G165</f>
        <v>0.11898648108098292</v>
      </c>
      <c r="H409" s="99">
        <f>RES_hhdet_in_fecs!H165</f>
        <v>0.14049127276608947</v>
      </c>
      <c r="I409" s="99">
        <f>RES_hhdet_in_fecs!I165</f>
        <v>0.13425010134649992</v>
      </c>
      <c r="J409" s="99">
        <f>RES_hhdet_in_fecs!J165</f>
        <v>0.12883299266847867</v>
      </c>
      <c r="K409" s="99">
        <f>RES_hhdet_in_fecs!K165</f>
        <v>0</v>
      </c>
      <c r="L409" s="99">
        <f>RES_hhdet_in_fecs!L165</f>
        <v>0.17826704632833903</v>
      </c>
      <c r="M409" s="99">
        <f>RES_hhdet_in_fecs!M165</f>
        <v>0.1834119357858037</v>
      </c>
      <c r="N409" s="99">
        <f>RES_hhdet_in_fecs!N165</f>
        <v>0.21326560581471429</v>
      </c>
      <c r="O409" s="99">
        <f>RES_hhdet_in_fecs!O165</f>
        <v>0.2865263896970176</v>
      </c>
      <c r="P409" s="99">
        <f>RES_hhdet_in_fecs!P165</f>
        <v>0.25750318546847251</v>
      </c>
      <c r="Q409" s="99">
        <f>RES_hhdet_in_fecs!Q165</f>
        <v>0.52804297640107334</v>
      </c>
      <c r="R409" s="99">
        <f>RES_hhdet_in_fecs!R165</f>
        <v>0.53490421164673485</v>
      </c>
      <c r="S409" s="99">
        <f>RES_hhdet_in_fecs!S165</f>
        <v>0.52833217869917182</v>
      </c>
      <c r="T409" s="99">
        <f>RES_hhdet_in_fecs!T165</f>
        <v>0.65965967017760652</v>
      </c>
      <c r="U409" s="99">
        <f>RES_hhdet_in_fecs!U165</f>
        <v>0.68261150928257008</v>
      </c>
      <c r="V409" s="99">
        <f>RES_hhdet_in_fecs!V165</f>
        <v>0.6141929151010258</v>
      </c>
      <c r="W409" s="99">
        <f>RES_hhdet_in_fecs!W165</f>
        <v>0</v>
      </c>
      <c r="X409" s="99">
        <f>RES_hhdet_in_fecs!X165</f>
        <v>0</v>
      </c>
      <c r="Y409" s="99">
        <f>RES_hhdet_in_fecs!Y165</f>
        <v>0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25.238852937073109</v>
      </c>
      <c r="D410" s="123">
        <v>24.97689061632553</v>
      </c>
      <c r="E410" s="123">
        <v>24.976100437039758</v>
      </c>
      <c r="F410" s="123">
        <v>24.647889660306429</v>
      </c>
      <c r="G410" s="123">
        <v>24.450116577859408</v>
      </c>
      <c r="H410" s="123">
        <v>24.619888609605418</v>
      </c>
      <c r="I410" s="123">
        <v>22.889622155483341</v>
      </c>
      <c r="J410" s="123">
        <v>21.711864001084944</v>
      </c>
      <c r="K410" s="123">
        <v>0</v>
      </c>
      <c r="L410" s="123">
        <v>20.051996390335837</v>
      </c>
      <c r="M410" s="123">
        <v>17.697622673626768</v>
      </c>
      <c r="N410" s="123">
        <v>16.841203666919117</v>
      </c>
      <c r="O410" s="123">
        <v>15.91473555995718</v>
      </c>
      <c r="P410" s="123">
        <v>15.812948042187818</v>
      </c>
      <c r="Q410" s="123">
        <v>15.554146262535744</v>
      </c>
      <c r="R410" s="123">
        <v>15.485004772796216</v>
      </c>
      <c r="S410" s="123">
        <v>16.036865361731838</v>
      </c>
      <c r="T410" s="123">
        <v>15.614094335267115</v>
      </c>
      <c r="U410" s="123">
        <v>15.148803759836401</v>
      </c>
      <c r="V410" s="123">
        <v>15.713747082602991</v>
      </c>
      <c r="W410" s="123">
        <v>0</v>
      </c>
      <c r="X410" s="123">
        <v>0</v>
      </c>
      <c r="Y410" s="123">
        <v>0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0</v>
      </c>
      <c r="D411" s="99">
        <v>0</v>
      </c>
      <c r="E411" s="99">
        <v>0</v>
      </c>
      <c r="F411" s="99">
        <v>0</v>
      </c>
      <c r="G411" s="99">
        <v>0</v>
      </c>
      <c r="H411" s="99">
        <v>0</v>
      </c>
      <c r="I411" s="99">
        <v>0</v>
      </c>
      <c r="J411" s="99">
        <v>0</v>
      </c>
      <c r="K411" s="99">
        <v>0</v>
      </c>
      <c r="L411" s="99">
        <v>0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0</v>
      </c>
      <c r="X411" s="99">
        <v>0</v>
      </c>
      <c r="Y411" s="99">
        <v>0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25.238852937073109</v>
      </c>
      <c r="D415" s="102">
        <v>24.97689061632553</v>
      </c>
      <c r="E415" s="102">
        <v>25.554730852852703</v>
      </c>
      <c r="F415" s="102">
        <v>24.719822968795967</v>
      </c>
      <c r="G415" s="102">
        <v>24.532934907009228</v>
      </c>
      <c r="H415" s="102">
        <v>24.774835339610156</v>
      </c>
      <c r="I415" s="102">
        <v>23.210092888695268</v>
      </c>
      <c r="J415" s="102">
        <v>22.063990255434643</v>
      </c>
      <c r="K415" s="102">
        <v>0</v>
      </c>
      <c r="L415" s="102">
        <v>20.634956428680738</v>
      </c>
      <c r="M415" s="102">
        <v>18.225453963683989</v>
      </c>
      <c r="N415" s="102">
        <v>17.204206612528107</v>
      </c>
      <c r="O415" s="102">
        <v>16.227229675022176</v>
      </c>
      <c r="P415" s="102">
        <v>16.19569352644676</v>
      </c>
      <c r="Q415" s="102">
        <v>15.853641900196351</v>
      </c>
      <c r="R415" s="102">
        <v>15.824173500102209</v>
      </c>
      <c r="S415" s="102">
        <v>16.395861397106341</v>
      </c>
      <c r="T415" s="102">
        <v>15.972668545950674</v>
      </c>
      <c r="U415" s="102">
        <v>15.413421008738387</v>
      </c>
      <c r="V415" s="102">
        <v>15.950890474945515</v>
      </c>
      <c r="W415" s="102">
        <v>0</v>
      </c>
      <c r="X415" s="102">
        <v>0</v>
      </c>
      <c r="Y415" s="102">
        <v>0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0</v>
      </c>
      <c r="D416" s="105">
        <v>0</v>
      </c>
      <c r="E416" s="105">
        <v>20.467150215704905</v>
      </c>
      <c r="F416" s="105">
        <v>19.848499317884478</v>
      </c>
      <c r="G416" s="105">
        <v>19.55784829085238</v>
      </c>
      <c r="H416" s="105">
        <v>19.977225477241198</v>
      </c>
      <c r="I416" s="105">
        <v>18.673091497155561</v>
      </c>
      <c r="J416" s="105">
        <v>17.704331868247934</v>
      </c>
      <c r="K416" s="105">
        <v>0</v>
      </c>
      <c r="L416" s="105">
        <v>16.597100868968269</v>
      </c>
      <c r="M416" s="105">
        <v>14.379225160836722</v>
      </c>
      <c r="N416" s="105">
        <v>13.58930227917188</v>
      </c>
      <c r="O416" s="105">
        <v>12.887803927213957</v>
      </c>
      <c r="P416" s="105">
        <v>13.187298492971319</v>
      </c>
      <c r="Q416" s="105">
        <v>12.933930708589337</v>
      </c>
      <c r="R416" s="105">
        <v>12.967974712501269</v>
      </c>
      <c r="S416" s="105">
        <v>13.61730534780472</v>
      </c>
      <c r="T416" s="105">
        <v>13.42481784710284</v>
      </c>
      <c r="U416" s="105">
        <v>13.054987664155659</v>
      </c>
      <c r="V416" s="105">
        <v>13.712849709712938</v>
      </c>
      <c r="W416" s="105">
        <v>0</v>
      </c>
      <c r="X416" s="105">
        <v>0</v>
      </c>
      <c r="Y416" s="105">
        <v>0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0</v>
      </c>
      <c r="D417" s="99">
        <v>0</v>
      </c>
      <c r="E417" s="99">
        <v>12.487793999731533</v>
      </c>
      <c r="F417" s="99">
        <v>12.164144895339389</v>
      </c>
      <c r="G417" s="99">
        <v>11.661197054839672</v>
      </c>
      <c r="H417" s="99">
        <v>12.309971988012176</v>
      </c>
      <c r="I417" s="99">
        <v>11.355731460756935</v>
      </c>
      <c r="J417" s="99">
        <v>10.596068935328434</v>
      </c>
      <c r="K417" s="99">
        <v>0</v>
      </c>
      <c r="L417" s="99">
        <v>9.8478515416518952</v>
      </c>
      <c r="M417" s="99">
        <v>7.7885420734080384</v>
      </c>
      <c r="N417" s="99">
        <v>7.151955174561957</v>
      </c>
      <c r="O417" s="99">
        <v>6.5720177421066523</v>
      </c>
      <c r="P417" s="99">
        <v>7.0054691809564682</v>
      </c>
      <c r="Q417" s="99">
        <v>6.4277560206717439</v>
      </c>
      <c r="R417" s="99">
        <v>6.228625241555422</v>
      </c>
      <c r="S417" s="99">
        <v>6.6697550219982871</v>
      </c>
      <c r="T417" s="99">
        <v>6.6582301931175785</v>
      </c>
      <c r="U417" s="99">
        <v>6.4136394700643784</v>
      </c>
      <c r="V417" s="99">
        <v>7.0369259815207545</v>
      </c>
      <c r="W417" s="99">
        <v>0</v>
      </c>
      <c r="X417" s="99">
        <v>0</v>
      </c>
      <c r="Y417" s="99">
        <v>0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0</v>
      </c>
      <c r="D418" s="99">
        <v>0</v>
      </c>
      <c r="E418" s="99">
        <v>7.97935621597337</v>
      </c>
      <c r="F418" s="99">
        <v>7.6843544225450939</v>
      </c>
      <c r="G418" s="99">
        <v>7.8966512360127057</v>
      </c>
      <c r="H418" s="99">
        <v>7.6672534892290205</v>
      </c>
      <c r="I418" s="99">
        <v>7.3173600363986262</v>
      </c>
      <c r="J418" s="99">
        <v>7.1082629329194971</v>
      </c>
      <c r="K418" s="99">
        <v>0</v>
      </c>
      <c r="L418" s="99">
        <v>6.7492493273163738</v>
      </c>
      <c r="M418" s="99">
        <v>6.5906830874286841</v>
      </c>
      <c r="N418" s="99">
        <v>6.437347104609926</v>
      </c>
      <c r="O418" s="99">
        <v>6.3157861851073029</v>
      </c>
      <c r="P418" s="99">
        <v>6.1818293120148526</v>
      </c>
      <c r="Q418" s="99">
        <v>6.5061746879175946</v>
      </c>
      <c r="R418" s="99">
        <v>6.7393494709458466</v>
      </c>
      <c r="S418" s="99">
        <v>6.9475503258064366</v>
      </c>
      <c r="T418" s="99">
        <v>6.766587653985261</v>
      </c>
      <c r="U418" s="99">
        <v>6.6413481940912815</v>
      </c>
      <c r="V418" s="99">
        <v>6.6759237281921839</v>
      </c>
      <c r="W418" s="99">
        <v>0</v>
      </c>
      <c r="X418" s="99">
        <v>0</v>
      </c>
      <c r="Y418" s="99">
        <v>0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10.250916158183211</v>
      </c>
      <c r="D419" s="123">
        <v>9.9252049192660277</v>
      </c>
      <c r="E419" s="123">
        <v>10.188624060340283</v>
      </c>
      <c r="F419" s="123">
        <v>9.9737437363158143</v>
      </c>
      <c r="G419" s="123">
        <v>9.8946355010779765</v>
      </c>
      <c r="H419" s="123">
        <v>10.410144354773866</v>
      </c>
      <c r="I419" s="123">
        <v>9.1217918073807258</v>
      </c>
      <c r="J419" s="123">
        <v>9.4578543002038948</v>
      </c>
      <c r="K419" s="123">
        <v>0</v>
      </c>
      <c r="L419" s="123">
        <v>9.9307574488196</v>
      </c>
      <c r="M419" s="123">
        <v>8.7726295741701357</v>
      </c>
      <c r="N419" s="123">
        <v>9.1886843983233089</v>
      </c>
      <c r="O419" s="123">
        <v>8.8723360939151199</v>
      </c>
      <c r="P419" s="123">
        <v>7.7264548088012139</v>
      </c>
      <c r="Q419" s="123">
        <v>7.9620634492629998</v>
      </c>
      <c r="R419" s="123">
        <v>7.8310296028617437</v>
      </c>
      <c r="S419" s="123">
        <v>7.6790539779867641</v>
      </c>
      <c r="T419" s="123">
        <v>7.2131164437827184</v>
      </c>
      <c r="U419" s="123">
        <v>6.8110913793817875</v>
      </c>
      <c r="V419" s="123">
        <v>7.0789360712664893</v>
      </c>
      <c r="W419" s="123">
        <v>0</v>
      </c>
      <c r="X419" s="123">
        <v>0</v>
      </c>
      <c r="Y419" s="123">
        <v>0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13.723423001248323</v>
      </c>
      <c r="D420" s="99">
        <v>12.739487378211171</v>
      </c>
      <c r="E420" s="99">
        <v>12.534193471078803</v>
      </c>
      <c r="F420" s="99">
        <v>14.540454835166141</v>
      </c>
      <c r="G420" s="99">
        <v>11.204114825787331</v>
      </c>
      <c r="H420" s="99">
        <v>13.256009877923288</v>
      </c>
      <c r="I420" s="99">
        <v>13.236021448859431</v>
      </c>
      <c r="J420" s="99">
        <v>10.318468315106637</v>
      </c>
      <c r="K420" s="99">
        <v>0</v>
      </c>
      <c r="L420" s="99">
        <v>10.071631659977772</v>
      </c>
      <c r="M420" s="99">
        <v>12.744392926408539</v>
      </c>
      <c r="N420" s="99">
        <v>12.958613971640045</v>
      </c>
      <c r="O420" s="99">
        <v>9.4158834593087946</v>
      </c>
      <c r="P420" s="99">
        <v>13.852161201999357</v>
      </c>
      <c r="Q420" s="99">
        <v>11.366609301337931</v>
      </c>
      <c r="R420" s="99">
        <v>8.7017281205377586</v>
      </c>
      <c r="S420" s="99">
        <v>8.9535391928577752</v>
      </c>
      <c r="T420" s="99">
        <v>10.857435585130213</v>
      </c>
      <c r="U420" s="99">
        <v>9.5248066903059261</v>
      </c>
      <c r="V420" s="99">
        <v>11.507097085422506</v>
      </c>
      <c r="W420" s="99">
        <v>0</v>
      </c>
      <c r="X420" s="99">
        <v>0</v>
      </c>
      <c r="Y420" s="99">
        <v>0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9.9756671255799105</v>
      </c>
      <c r="D421" s="110">
        <v>9.8382231084711123</v>
      </c>
      <c r="E421" s="110">
        <v>10.123730600299803</v>
      </c>
      <c r="F421" s="110">
        <v>9.8175214873630843</v>
      </c>
      <c r="G421" s="110">
        <v>9.8757193195816679</v>
      </c>
      <c r="H421" s="110">
        <v>10.308789590090626</v>
      </c>
      <c r="I421" s="110">
        <v>9.1185239522246651</v>
      </c>
      <c r="J421" s="110">
        <v>9.444407206221042</v>
      </c>
      <c r="K421" s="110">
        <v>0</v>
      </c>
      <c r="L421" s="110">
        <v>9.9264418274712085</v>
      </c>
      <c r="M421" s="110">
        <v>8.5061460353676743</v>
      </c>
      <c r="N421" s="110">
        <v>8.8938929128910207</v>
      </c>
      <c r="O421" s="110">
        <v>8.8475579729665519</v>
      </c>
      <c r="P421" s="110">
        <v>7.4297823400830136</v>
      </c>
      <c r="Q421" s="110">
        <v>7.9182130390095873</v>
      </c>
      <c r="R421" s="110">
        <v>7.8299574607548763</v>
      </c>
      <c r="S421" s="110">
        <v>7.6463085836898745</v>
      </c>
      <c r="T421" s="110">
        <v>7.0598907819366232</v>
      </c>
      <c r="U421" s="110">
        <v>6.692620861033121</v>
      </c>
      <c r="V421" s="110">
        <v>6.9325088541507265</v>
      </c>
      <c r="W421" s="110">
        <v>0</v>
      </c>
      <c r="X421" s="110">
        <v>0</v>
      </c>
      <c r="Y421" s="110">
        <v>0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137.31169527436239</v>
      </c>
      <c r="D423" s="118">
        <f t="shared" si="194"/>
        <v>126.83522661255833</v>
      </c>
      <c r="E423" s="118">
        <f t="shared" si="194"/>
        <v>131.82653634673073</v>
      </c>
      <c r="F423" s="118">
        <f t="shared" si="194"/>
        <v>126.14170915307653</v>
      </c>
      <c r="G423" s="118">
        <f t="shared" si="194"/>
        <v>121.44807977538936</v>
      </c>
      <c r="H423" s="118">
        <f t="shared" si="194"/>
        <v>125.45607067753306</v>
      </c>
      <c r="I423" s="118">
        <f t="shared" si="194"/>
        <v>114.12874550782098</v>
      </c>
      <c r="J423" s="118">
        <f t="shared" si="194"/>
        <v>112.34096065100304</v>
      </c>
      <c r="K423" s="118">
        <f t="shared" si="194"/>
        <v>0</v>
      </c>
      <c r="L423" s="118">
        <f t="shared" si="194"/>
        <v>123.38863967242057</v>
      </c>
      <c r="M423" s="118">
        <f t="shared" si="194"/>
        <v>104.1114958292311</v>
      </c>
      <c r="N423" s="118">
        <f t="shared" si="194"/>
        <v>109.19598357241118</v>
      </c>
      <c r="O423" s="118">
        <f t="shared" si="194"/>
        <v>111.00659519405217</v>
      </c>
      <c r="P423" s="118">
        <f t="shared" si="194"/>
        <v>91.420852090345974</v>
      </c>
      <c r="Q423" s="118">
        <f t="shared" si="194"/>
        <v>91.280073238305278</v>
      </c>
      <c r="R423" s="118">
        <f t="shared" ref="R423:V423" si="195">R424+R426+R428+R437</f>
        <v>104.40426347554379</v>
      </c>
      <c r="S423" s="118">
        <f t="shared" si="195"/>
        <v>98.53250012135176</v>
      </c>
      <c r="T423" s="118">
        <f t="shared" si="195"/>
        <v>86.288369961191506</v>
      </c>
      <c r="U423" s="118">
        <f t="shared" si="195"/>
        <v>84.235111963445362</v>
      </c>
      <c r="V423" s="118">
        <f t="shared" si="195"/>
        <v>81.918414486878504</v>
      </c>
      <c r="W423" s="118">
        <f t="shared" ref="W423:Y423" si="196">W424+W426+W428+W437</f>
        <v>0</v>
      </c>
      <c r="X423" s="118">
        <f t="shared" si="196"/>
        <v>0</v>
      </c>
      <c r="Y423" s="118">
        <f t="shared" si="196"/>
        <v>0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114.57824542137276</v>
      </c>
      <c r="D424" s="123">
        <f t="shared" si="197"/>
        <v>104.34641927415284</v>
      </c>
      <c r="E424" s="123">
        <f t="shared" si="197"/>
        <v>108.53001883013823</v>
      </c>
      <c r="F424" s="123">
        <f t="shared" si="197"/>
        <v>103.41159148508555</v>
      </c>
      <c r="G424" s="123">
        <f t="shared" si="197"/>
        <v>98.744478066949398</v>
      </c>
      <c r="H424" s="123">
        <f t="shared" si="197"/>
        <v>102.14132107158582</v>
      </c>
      <c r="I424" s="123">
        <f t="shared" si="197"/>
        <v>92.60489074689103</v>
      </c>
      <c r="J424" s="123">
        <f t="shared" si="197"/>
        <v>91.235601083200635</v>
      </c>
      <c r="K424" s="123">
        <f t="shared" si="197"/>
        <v>0</v>
      </c>
      <c r="L424" s="123">
        <f t="shared" si="197"/>
        <v>102.50662382317633</v>
      </c>
      <c r="M424" s="123">
        <f t="shared" si="197"/>
        <v>85.534744915698468</v>
      </c>
      <c r="N424" s="123">
        <f t="shared" si="197"/>
        <v>90.656204200230775</v>
      </c>
      <c r="O424" s="123">
        <f t="shared" si="197"/>
        <v>92.669085917271346</v>
      </c>
      <c r="P424" s="123">
        <f t="shared" si="197"/>
        <v>73.736027479767202</v>
      </c>
      <c r="Q424" s="123">
        <f t="shared" si="197"/>
        <v>72.138282330382836</v>
      </c>
      <c r="R424" s="123">
        <f t="shared" si="197"/>
        <v>85.028853906509312</v>
      </c>
      <c r="S424" s="123">
        <f t="shared" si="197"/>
        <v>78.634769753780645</v>
      </c>
      <c r="T424" s="123">
        <f t="shared" si="197"/>
        <v>66.313346665599198</v>
      </c>
      <c r="U424" s="123">
        <f t="shared" si="197"/>
        <v>64.614902907719568</v>
      </c>
      <c r="V424" s="123">
        <f t="shared" si="197"/>
        <v>61.649079846650558</v>
      </c>
      <c r="W424" s="123">
        <f t="shared" si="197"/>
        <v>0</v>
      </c>
      <c r="X424" s="123">
        <f t="shared" si="197"/>
        <v>0</v>
      </c>
      <c r="Y424" s="123">
        <f t="shared" si="197"/>
        <v>0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114.57824542137276</v>
      </c>
      <c r="D425" s="99">
        <v>104.34641927415284</v>
      </c>
      <c r="E425" s="99">
        <v>108.53001883013823</v>
      </c>
      <c r="F425" s="99">
        <v>103.41159148508555</v>
      </c>
      <c r="G425" s="99">
        <v>98.744478066949398</v>
      </c>
      <c r="H425" s="99">
        <v>102.14132107158582</v>
      </c>
      <c r="I425" s="99">
        <v>92.60489074689103</v>
      </c>
      <c r="J425" s="99">
        <v>91.235601083200635</v>
      </c>
      <c r="K425" s="99">
        <v>0</v>
      </c>
      <c r="L425" s="99">
        <v>102.50662382317633</v>
      </c>
      <c r="M425" s="99">
        <v>85.534744915698468</v>
      </c>
      <c r="N425" s="99">
        <v>90.656204200230775</v>
      </c>
      <c r="O425" s="99">
        <v>92.669085917271346</v>
      </c>
      <c r="P425" s="99">
        <v>73.736027479767202</v>
      </c>
      <c r="Q425" s="99">
        <v>72.138282330382836</v>
      </c>
      <c r="R425" s="99">
        <v>85.028853906509312</v>
      </c>
      <c r="S425" s="99">
        <v>78.634769753780645</v>
      </c>
      <c r="T425" s="99">
        <v>66.313346665599198</v>
      </c>
      <c r="U425" s="99">
        <v>64.614902907719568</v>
      </c>
      <c r="V425" s="99">
        <v>61.649079846650558</v>
      </c>
      <c r="W425" s="99">
        <v>0</v>
      </c>
      <c r="X425" s="99">
        <v>0</v>
      </c>
      <c r="Y425" s="99">
        <v>0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</v>
      </c>
      <c r="E426" s="123">
        <f t="shared" si="198"/>
        <v>0.19788793215529582</v>
      </c>
      <c r="F426" s="123">
        <f t="shared" si="198"/>
        <v>0.27319270939620577</v>
      </c>
      <c r="G426" s="123">
        <f t="shared" si="198"/>
        <v>0.30789504336831919</v>
      </c>
      <c r="H426" s="123">
        <f t="shared" si="198"/>
        <v>0.37694355722279205</v>
      </c>
      <c r="I426" s="123">
        <f t="shared" si="198"/>
        <v>0.37318004329407001</v>
      </c>
      <c r="J426" s="123">
        <f t="shared" si="198"/>
        <v>0.37081339465132834</v>
      </c>
      <c r="K426" s="123">
        <f t="shared" si="198"/>
        <v>0</v>
      </c>
      <c r="L426" s="123">
        <f t="shared" si="198"/>
        <v>0.54941259384049612</v>
      </c>
      <c r="M426" s="123">
        <f t="shared" si="198"/>
        <v>0.58691519737144893</v>
      </c>
      <c r="N426" s="123">
        <f t="shared" si="198"/>
        <v>0.71162919102515676</v>
      </c>
      <c r="O426" s="123">
        <f t="shared" si="198"/>
        <v>1.0006167199401546</v>
      </c>
      <c r="P426" s="123">
        <f t="shared" si="198"/>
        <v>0.94016794190383313</v>
      </c>
      <c r="Q426" s="123">
        <f t="shared" si="198"/>
        <v>1.9923141756655738</v>
      </c>
      <c r="R426" s="123">
        <f t="shared" si="198"/>
        <v>2.032332813145985</v>
      </c>
      <c r="S426" s="123">
        <f t="shared" si="198"/>
        <v>2.0089136433681185</v>
      </c>
      <c r="T426" s="123">
        <f t="shared" si="198"/>
        <v>2.5104206292782818</v>
      </c>
      <c r="U426" s="123">
        <f t="shared" si="198"/>
        <v>2.6002405297042706</v>
      </c>
      <c r="V426" s="123">
        <f t="shared" si="198"/>
        <v>2.3459769062822793</v>
      </c>
      <c r="W426" s="123">
        <f t="shared" si="198"/>
        <v>0</v>
      </c>
      <c r="X426" s="123">
        <f t="shared" si="198"/>
        <v>0</v>
      </c>
      <c r="Y426" s="123">
        <f t="shared" si="198"/>
        <v>0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</v>
      </c>
      <c r="E427" s="99">
        <f>RES_hhdet_in_tess!E165</f>
        <v>0.19788793215529582</v>
      </c>
      <c r="F427" s="99">
        <f>RES_hhdet_in_tess!F165</f>
        <v>0.27319270939620577</v>
      </c>
      <c r="G427" s="99">
        <f>RES_hhdet_in_tess!G165</f>
        <v>0.30789504336831919</v>
      </c>
      <c r="H427" s="99">
        <f>RES_hhdet_in_tess!H165</f>
        <v>0.37694355722279205</v>
      </c>
      <c r="I427" s="99">
        <f>RES_hhdet_in_tess!I165</f>
        <v>0.37318004329407001</v>
      </c>
      <c r="J427" s="99">
        <f>RES_hhdet_in_tess!J165</f>
        <v>0.37081339465132834</v>
      </c>
      <c r="K427" s="99">
        <f>RES_hhdet_in_tess!K165</f>
        <v>0</v>
      </c>
      <c r="L427" s="99">
        <f>RES_hhdet_in_tess!L165</f>
        <v>0.54941259384049612</v>
      </c>
      <c r="M427" s="99">
        <f>RES_hhdet_in_tess!M165</f>
        <v>0.58691519737144893</v>
      </c>
      <c r="N427" s="99">
        <f>RES_hhdet_in_tess!N165</f>
        <v>0.71162919102515676</v>
      </c>
      <c r="O427" s="99">
        <f>RES_hhdet_in_tess!O165</f>
        <v>1.0006167199401546</v>
      </c>
      <c r="P427" s="99">
        <f>RES_hhdet_in_tess!P165</f>
        <v>0.94016794190383313</v>
      </c>
      <c r="Q427" s="99">
        <f>RES_hhdet_in_tess!Q165</f>
        <v>1.9923141756655738</v>
      </c>
      <c r="R427" s="99">
        <f>RES_hhdet_in_tess!R165</f>
        <v>2.032332813145985</v>
      </c>
      <c r="S427" s="99">
        <f>RES_hhdet_in_tess!S165</f>
        <v>2.0089136433681185</v>
      </c>
      <c r="T427" s="99">
        <f>RES_hhdet_in_tess!T165</f>
        <v>2.5104206292782818</v>
      </c>
      <c r="U427" s="99">
        <f>RES_hhdet_in_tess!U165</f>
        <v>2.6002405297042706</v>
      </c>
      <c r="V427" s="99">
        <f>RES_hhdet_in_tess!V165</f>
        <v>2.3459769062822793</v>
      </c>
      <c r="W427" s="99">
        <f>RES_hhdet_in_tess!W165</f>
        <v>0</v>
      </c>
      <c r="X427" s="99">
        <f>RES_hhdet_in_tess!X165</f>
        <v>0</v>
      </c>
      <c r="Y427" s="99">
        <f>RES_hhdet_in_tess!Y165</f>
        <v>0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15.314812616517573</v>
      </c>
      <c r="D428" s="123">
        <v>15.191952964316958</v>
      </c>
      <c r="E428" s="123">
        <v>15.585084395423525</v>
      </c>
      <c r="F428" s="123">
        <v>15.114399746235597</v>
      </c>
      <c r="G428" s="123">
        <v>15.042497052931068</v>
      </c>
      <c r="H428" s="123">
        <v>15.236463731161573</v>
      </c>
      <c r="I428" s="123">
        <v>14.320456240638162</v>
      </c>
      <c r="J428" s="123">
        <v>13.663123273037669</v>
      </c>
      <c r="K428" s="123">
        <v>0</v>
      </c>
      <c r="L428" s="123">
        <v>12.894204596214264</v>
      </c>
      <c r="M428" s="123">
        <v>11.492245514028028</v>
      </c>
      <c r="N428" s="123">
        <v>11.008503823612307</v>
      </c>
      <c r="O428" s="123">
        <v>10.614437308781289</v>
      </c>
      <c r="P428" s="123">
        <v>10.893555987882037</v>
      </c>
      <c r="Q428" s="123">
        <v>10.946289113566323</v>
      </c>
      <c r="R428" s="123">
        <v>11.117121536323387</v>
      </c>
      <c r="S428" s="123">
        <v>11.711017410343993</v>
      </c>
      <c r="T428" s="123">
        <v>11.594971736613848</v>
      </c>
      <c r="U428" s="123">
        <v>11.368125397138831</v>
      </c>
      <c r="V428" s="123">
        <v>11.946484178364186</v>
      </c>
      <c r="W428" s="123">
        <v>0</v>
      </c>
      <c r="X428" s="123">
        <v>0</v>
      </c>
      <c r="Y428" s="123">
        <v>0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0</v>
      </c>
      <c r="D429" s="99">
        <v>0</v>
      </c>
      <c r="E429" s="99">
        <v>0</v>
      </c>
      <c r="F429" s="99">
        <v>0</v>
      </c>
      <c r="G429" s="99">
        <v>0</v>
      </c>
      <c r="H429" s="99">
        <v>0</v>
      </c>
      <c r="I429" s="99">
        <v>0</v>
      </c>
      <c r="J429" s="99">
        <v>0</v>
      </c>
      <c r="K429" s="99">
        <v>0</v>
      </c>
      <c r="L429" s="99">
        <v>0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0</v>
      </c>
      <c r="X429" s="99">
        <v>0</v>
      </c>
      <c r="Y429" s="99">
        <v>0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15.314812616517573</v>
      </c>
      <c r="D433" s="102">
        <v>15.191952964316958</v>
      </c>
      <c r="E433" s="102">
        <v>15.583851125518411</v>
      </c>
      <c r="F433" s="102">
        <v>15.114288794255627</v>
      </c>
      <c r="G433" s="102">
        <v>15.042425211160639</v>
      </c>
      <c r="H433" s="102">
        <v>15.236418008102921</v>
      </c>
      <c r="I433" s="102">
        <v>14.320213951857367</v>
      </c>
      <c r="J433" s="102">
        <v>13.662553848544505</v>
      </c>
      <c r="K433" s="102">
        <v>0</v>
      </c>
      <c r="L433" s="102">
        <v>12.892847490452946</v>
      </c>
      <c r="M433" s="102">
        <v>11.490818380180556</v>
      </c>
      <c r="N433" s="102">
        <v>11.007950716467395</v>
      </c>
      <c r="O433" s="102">
        <v>10.614418553679656</v>
      </c>
      <c r="P433" s="102">
        <v>10.893515436033487</v>
      </c>
      <c r="Q433" s="102">
        <v>10.94650897784515</v>
      </c>
      <c r="R433" s="102">
        <v>11.117366079944969</v>
      </c>
      <c r="S433" s="102">
        <v>11.710945115633717</v>
      </c>
      <c r="T433" s="102">
        <v>11.59420563202176</v>
      </c>
      <c r="U433" s="102">
        <v>11.367695009249109</v>
      </c>
      <c r="V433" s="102">
        <v>11.946509651562836</v>
      </c>
      <c r="W433" s="102">
        <v>0</v>
      </c>
      <c r="X433" s="102">
        <v>0</v>
      </c>
      <c r="Y433" s="102">
        <v>0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0</v>
      </c>
      <c r="D434" s="105">
        <v>0</v>
      </c>
      <c r="E434" s="105">
        <v>15.594694592986018</v>
      </c>
      <c r="F434" s="105">
        <v>15.121802462339243</v>
      </c>
      <c r="G434" s="105">
        <v>15.046740910767271</v>
      </c>
      <c r="H434" s="105">
        <v>15.237833729474628</v>
      </c>
      <c r="I434" s="105">
        <v>14.323644107630468</v>
      </c>
      <c r="J434" s="105">
        <v>13.669603866078941</v>
      </c>
      <c r="K434" s="105">
        <v>0</v>
      </c>
      <c r="L434" s="105">
        <v>12.902247443593819</v>
      </c>
      <c r="M434" s="105">
        <v>11.501217694152757</v>
      </c>
      <c r="N434" s="105">
        <v>11.013458741785449</v>
      </c>
      <c r="O434" s="105">
        <v>10.614618977515747</v>
      </c>
      <c r="P434" s="105">
        <v>10.893834175208202</v>
      </c>
      <c r="Q434" s="105">
        <v>10.944365573685614</v>
      </c>
      <c r="R434" s="105">
        <v>11.115306735614997</v>
      </c>
      <c r="S434" s="105">
        <v>11.711504661937234</v>
      </c>
      <c r="T434" s="105">
        <v>11.599649191715086</v>
      </c>
      <c r="U434" s="105">
        <v>11.371530893547799</v>
      </c>
      <c r="V434" s="105">
        <v>11.946269248250564</v>
      </c>
      <c r="W434" s="105">
        <v>0</v>
      </c>
      <c r="X434" s="105">
        <v>0</v>
      </c>
      <c r="Y434" s="105">
        <v>0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0</v>
      </c>
      <c r="D435" s="99">
        <v>0</v>
      </c>
      <c r="E435" s="99">
        <v>7.6153383770126437</v>
      </c>
      <c r="F435" s="99">
        <v>7.4374480397941474</v>
      </c>
      <c r="G435" s="99">
        <v>7.1500896747545628</v>
      </c>
      <c r="H435" s="99">
        <v>7.5705802402456088</v>
      </c>
      <c r="I435" s="99">
        <v>7.0062840712318391</v>
      </c>
      <c r="J435" s="99">
        <v>6.5613409331594408</v>
      </c>
      <c r="K435" s="99">
        <v>0</v>
      </c>
      <c r="L435" s="99">
        <v>6.1529981162774492</v>
      </c>
      <c r="M435" s="99">
        <v>4.9105346067240738</v>
      </c>
      <c r="N435" s="99">
        <v>4.5761116371755239</v>
      </c>
      <c r="O435" s="99">
        <v>4.2988327924084428</v>
      </c>
      <c r="P435" s="99">
        <v>4.71200486319335</v>
      </c>
      <c r="Q435" s="99">
        <v>4.4381908857680203</v>
      </c>
      <c r="R435" s="99">
        <v>4.3759572646691476</v>
      </c>
      <c r="S435" s="99">
        <v>4.7639543361307979</v>
      </c>
      <c r="T435" s="99">
        <v>4.8330615377298249</v>
      </c>
      <c r="U435" s="99">
        <v>4.7301826994565159</v>
      </c>
      <c r="V435" s="99">
        <v>5.2703455200583793</v>
      </c>
      <c r="W435" s="99">
        <v>0</v>
      </c>
      <c r="X435" s="99">
        <v>0</v>
      </c>
      <c r="Y435" s="99">
        <v>0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0</v>
      </c>
      <c r="D436" s="99">
        <v>0</v>
      </c>
      <c r="E436" s="99">
        <v>7.97935621597337</v>
      </c>
      <c r="F436" s="99">
        <v>7.6843544225450939</v>
      </c>
      <c r="G436" s="99">
        <v>7.8966512360127057</v>
      </c>
      <c r="H436" s="99">
        <v>7.6672534892290205</v>
      </c>
      <c r="I436" s="99">
        <v>7.3173600363986262</v>
      </c>
      <c r="J436" s="99">
        <v>7.1082629329194971</v>
      </c>
      <c r="K436" s="99">
        <v>0</v>
      </c>
      <c r="L436" s="99">
        <v>6.7492493273163738</v>
      </c>
      <c r="M436" s="99">
        <v>6.5906830874286841</v>
      </c>
      <c r="N436" s="99">
        <v>6.437347104609926</v>
      </c>
      <c r="O436" s="99">
        <v>6.3157861851073029</v>
      </c>
      <c r="P436" s="99">
        <v>6.1818293120148526</v>
      </c>
      <c r="Q436" s="99">
        <v>6.5061746879175946</v>
      </c>
      <c r="R436" s="99">
        <v>6.7393494709458466</v>
      </c>
      <c r="S436" s="99">
        <v>6.9475503258064366</v>
      </c>
      <c r="T436" s="99">
        <v>6.766587653985261</v>
      </c>
      <c r="U436" s="99">
        <v>6.6413481940912815</v>
      </c>
      <c r="V436" s="99">
        <v>6.6759237281921839</v>
      </c>
      <c r="W436" s="99">
        <v>0</v>
      </c>
      <c r="X436" s="99">
        <v>0</v>
      </c>
      <c r="Y436" s="99">
        <v>0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7.4186372364720397</v>
      </c>
      <c r="D437" s="123">
        <v>7.2968543740885412</v>
      </c>
      <c r="E437" s="123">
        <v>7.5135451890136711</v>
      </c>
      <c r="F437" s="123">
        <v>7.342525212359182</v>
      </c>
      <c r="G437" s="123">
        <v>7.3532096121405708</v>
      </c>
      <c r="H437" s="123">
        <v>7.7013423175628697</v>
      </c>
      <c r="I437" s="123">
        <v>6.8302184769977075</v>
      </c>
      <c r="J437" s="123">
        <v>7.0714229001134248</v>
      </c>
      <c r="K437" s="123">
        <v>0</v>
      </c>
      <c r="L437" s="123">
        <v>7.4383986591894677</v>
      </c>
      <c r="M437" s="123">
        <v>6.4975902021331597</v>
      </c>
      <c r="N437" s="123">
        <v>6.8196463575429451</v>
      </c>
      <c r="O437" s="123">
        <v>6.7224552480593776</v>
      </c>
      <c r="P437" s="123">
        <v>5.851100680792892</v>
      </c>
      <c r="Q437" s="123">
        <v>6.2031876186905439</v>
      </c>
      <c r="R437" s="123">
        <v>6.2259552195651038</v>
      </c>
      <c r="S437" s="123">
        <v>6.1777993138589951</v>
      </c>
      <c r="T437" s="123">
        <v>5.8696309297001807</v>
      </c>
      <c r="U437" s="123">
        <v>5.6518431288827085</v>
      </c>
      <c r="V437" s="123">
        <v>5.9768735555814843</v>
      </c>
      <c r="W437" s="123">
        <v>0</v>
      </c>
      <c r="X437" s="123">
        <v>0</v>
      </c>
      <c r="Y437" s="123">
        <v>0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7.8223978186607805</v>
      </c>
      <c r="D438" s="99">
        <v>7.2689255585863091</v>
      </c>
      <c r="E438" s="99">
        <v>7.1590447069498824</v>
      </c>
      <c r="F438" s="99">
        <v>8.3133610763424297</v>
      </c>
      <c r="G438" s="99">
        <v>6.4123285398600869</v>
      </c>
      <c r="H438" s="99">
        <v>7.5943425818948587</v>
      </c>
      <c r="I438" s="99">
        <v>7.590555759435345</v>
      </c>
      <c r="J438" s="99">
        <v>5.9233817576496621</v>
      </c>
      <c r="K438" s="99">
        <v>0</v>
      </c>
      <c r="L438" s="99">
        <v>5.7933537778238655</v>
      </c>
      <c r="M438" s="99">
        <v>7.3363742630330062</v>
      </c>
      <c r="N438" s="99">
        <v>7.4628790278490174</v>
      </c>
      <c r="O438" s="99">
        <v>5.4240010921395463</v>
      </c>
      <c r="P438" s="99">
        <v>7.9851922144845897</v>
      </c>
      <c r="Q438" s="99">
        <v>6.5713529328252962</v>
      </c>
      <c r="R438" s="99">
        <v>5.0688732280820137</v>
      </c>
      <c r="S438" s="99">
        <v>5.2709465134008209</v>
      </c>
      <c r="T438" s="99">
        <v>6.4654665564273115</v>
      </c>
      <c r="U438" s="99">
        <v>5.7308562372278216</v>
      </c>
      <c r="V438" s="99">
        <v>6.9740910835754404</v>
      </c>
      <c r="W438" s="99">
        <v>0</v>
      </c>
      <c r="X438" s="99">
        <v>0</v>
      </c>
      <c r="Y438" s="99">
        <v>0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7.3866330635003585</v>
      </c>
      <c r="D439" s="110">
        <v>7.2977175777581023</v>
      </c>
      <c r="E439" s="110">
        <v>7.5233529409232149</v>
      </c>
      <c r="F439" s="110">
        <v>7.3093139671648855</v>
      </c>
      <c r="G439" s="110">
        <v>7.3668011800209214</v>
      </c>
      <c r="H439" s="110">
        <v>7.7051530854791963</v>
      </c>
      <c r="I439" s="110">
        <v>6.8296145554072085</v>
      </c>
      <c r="J439" s="110">
        <v>7.0893610429644216</v>
      </c>
      <c r="K439" s="110">
        <v>0</v>
      </c>
      <c r="L439" s="110">
        <v>7.4887939071962917</v>
      </c>
      <c r="M439" s="110">
        <v>6.4413123917460657</v>
      </c>
      <c r="N439" s="110">
        <v>6.7693484645265292</v>
      </c>
      <c r="O439" s="110">
        <v>6.7816465093365759</v>
      </c>
      <c r="P439" s="110">
        <v>5.7477450572726489</v>
      </c>
      <c r="Q439" s="110">
        <v>6.1984456646187409</v>
      </c>
      <c r="R439" s="110">
        <v>6.2273800024250487</v>
      </c>
      <c r="S439" s="110">
        <v>6.20109911535826</v>
      </c>
      <c r="T439" s="110">
        <v>5.8445789776850807</v>
      </c>
      <c r="U439" s="110">
        <v>5.6483937162400828</v>
      </c>
      <c r="V439" s="110">
        <v>5.9438982895474766</v>
      </c>
      <c r="W439" s="110">
        <v>0</v>
      </c>
      <c r="X439" s="110">
        <v>0</v>
      </c>
      <c r="Y439" s="110">
        <v>0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0.2289543068835449</v>
      </c>
      <c r="D441" s="118">
        <f t="shared" si="199"/>
        <v>8.6761083692328766E-2</v>
      </c>
      <c r="E441" s="118">
        <f t="shared" si="199"/>
        <v>7.6652926193300053E-2</v>
      </c>
      <c r="F441" s="118">
        <f t="shared" si="199"/>
        <v>0.10925489919666574</v>
      </c>
      <c r="G441" s="118">
        <f t="shared" si="199"/>
        <v>3.6242277856324785E-2</v>
      </c>
      <c r="H441" s="118">
        <f t="shared" si="199"/>
        <v>0.10355623458281735</v>
      </c>
      <c r="I441" s="118">
        <f t="shared" si="199"/>
        <v>2.3862655812086574E-3</v>
      </c>
      <c r="J441" s="118">
        <f t="shared" si="199"/>
        <v>3.6060665576301908E-2</v>
      </c>
      <c r="K441" s="118">
        <f t="shared" si="199"/>
        <v>0</v>
      </c>
      <c r="L441" s="118">
        <f t="shared" si="199"/>
        <v>6.8004683376491959E-2</v>
      </c>
      <c r="M441" s="118">
        <f t="shared" si="199"/>
        <v>0.18202672180084248</v>
      </c>
      <c r="N441" s="118">
        <f t="shared" si="199"/>
        <v>0.21348855647068779</v>
      </c>
      <c r="O441" s="118">
        <f t="shared" si="199"/>
        <v>9.325329173891965E-2</v>
      </c>
      <c r="P441" s="118">
        <f t="shared" si="199"/>
        <v>0.14535524955294585</v>
      </c>
      <c r="Q441" s="118">
        <f t="shared" si="199"/>
        <v>3.2833659319581952E-2</v>
      </c>
      <c r="R441" s="118">
        <f t="shared" ref="R441:V441" si="200">R442+R444+R446+R455</f>
        <v>2.4310140801793137E-3</v>
      </c>
      <c r="S441" s="118">
        <f t="shared" si="200"/>
        <v>5.094770375470254E-2</v>
      </c>
      <c r="T441" s="118">
        <f t="shared" si="200"/>
        <v>9.9514810664871667E-2</v>
      </c>
      <c r="U441" s="118">
        <f t="shared" si="200"/>
        <v>9.0505833736779909E-2</v>
      </c>
      <c r="V441" s="118">
        <f t="shared" si="200"/>
        <v>8.3669550820985358E-2</v>
      </c>
      <c r="W441" s="118">
        <f t="shared" ref="W441:Y441" si="201">W442+W444+W446+W455</f>
        <v>0</v>
      </c>
      <c r="X441" s="118">
        <f t="shared" si="201"/>
        <v>0</v>
      </c>
      <c r="Y441" s="118">
        <f t="shared" si="201"/>
        <v>0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</v>
      </c>
      <c r="D446" s="123">
        <v>0</v>
      </c>
      <c r="E446" s="123">
        <v>0</v>
      </c>
      <c r="F446" s="123">
        <v>0</v>
      </c>
      <c r="G446" s="123">
        <v>0</v>
      </c>
      <c r="H446" s="123">
        <v>0</v>
      </c>
      <c r="I446" s="123">
        <v>0</v>
      </c>
      <c r="J446" s="123">
        <v>0</v>
      </c>
      <c r="K446" s="123">
        <v>0</v>
      </c>
      <c r="L446" s="123">
        <v>0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</v>
      </c>
      <c r="X446" s="123">
        <v>0</v>
      </c>
      <c r="Y446" s="123">
        <v>0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0</v>
      </c>
      <c r="D447" s="99">
        <v>0</v>
      </c>
      <c r="E447" s="99">
        <v>0</v>
      </c>
      <c r="F447" s="99">
        <v>0</v>
      </c>
      <c r="G447" s="99">
        <v>0</v>
      </c>
      <c r="H447" s="99">
        <v>0</v>
      </c>
      <c r="I447" s="99">
        <v>0</v>
      </c>
      <c r="J447" s="99">
        <v>0</v>
      </c>
      <c r="K447" s="99">
        <v>0</v>
      </c>
      <c r="L447" s="99">
        <v>0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0</v>
      </c>
      <c r="X447" s="99">
        <v>0</v>
      </c>
      <c r="Y447" s="99">
        <v>0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0.2289543068835449</v>
      </c>
      <c r="D455" s="123">
        <v>8.6761083692328766E-2</v>
      </c>
      <c r="E455" s="123">
        <v>7.6652926193300053E-2</v>
      </c>
      <c r="F455" s="123">
        <v>0.10925489919666574</v>
      </c>
      <c r="G455" s="123">
        <v>3.6242277856324785E-2</v>
      </c>
      <c r="H455" s="123">
        <v>0.10355623458281735</v>
      </c>
      <c r="I455" s="123">
        <v>2.3862655812086574E-3</v>
      </c>
      <c r="J455" s="123">
        <v>3.6060665576301908E-2</v>
      </c>
      <c r="K455" s="123">
        <v>0</v>
      </c>
      <c r="L455" s="123">
        <v>6.8004683376491959E-2</v>
      </c>
      <c r="M455" s="123">
        <v>0.18202672180084248</v>
      </c>
      <c r="N455" s="123">
        <v>0.21348855647068779</v>
      </c>
      <c r="O455" s="123">
        <v>9.325329173891965E-2</v>
      </c>
      <c r="P455" s="123">
        <v>0.14535524955294585</v>
      </c>
      <c r="Q455" s="123">
        <v>3.2833659319581952E-2</v>
      </c>
      <c r="R455" s="123">
        <v>2.4310140801793137E-3</v>
      </c>
      <c r="S455" s="123">
        <v>5.094770375470254E-2</v>
      </c>
      <c r="T455" s="123">
        <v>9.9514810664871667E-2</v>
      </c>
      <c r="U455" s="123">
        <v>9.0505833736779909E-2</v>
      </c>
      <c r="V455" s="123">
        <v>8.3669550820985358E-2</v>
      </c>
      <c r="W455" s="123">
        <v>0</v>
      </c>
      <c r="X455" s="123">
        <v>0</v>
      </c>
      <c r="Y455" s="123">
        <v>0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3.1174127689635687</v>
      </c>
      <c r="D456" s="99">
        <v>2.8939019528344501</v>
      </c>
      <c r="E456" s="99">
        <v>2.8472673888902613</v>
      </c>
      <c r="F456" s="99">
        <v>3.3030097203563415</v>
      </c>
      <c r="G456" s="99">
        <v>2.5451267238258506</v>
      </c>
      <c r="H456" s="99">
        <v>3.0112352038690542</v>
      </c>
      <c r="I456" s="99">
        <v>3.0066946323229082</v>
      </c>
      <c r="J456" s="99">
        <v>2.3439432624596237</v>
      </c>
      <c r="K456" s="99">
        <v>0</v>
      </c>
      <c r="L456" s="99">
        <v>2.2878718478805511</v>
      </c>
      <c r="M456" s="99">
        <v>2.895016297162964</v>
      </c>
      <c r="N456" s="99">
        <v>2.943678749797753</v>
      </c>
      <c r="O456" s="99">
        <v>2.1389120866165863</v>
      </c>
      <c r="P456" s="99">
        <v>3.1466569386461742</v>
      </c>
      <c r="Q456" s="99">
        <v>2.5820389688919247</v>
      </c>
      <c r="R456" s="99">
        <v>1.9766845598613576</v>
      </c>
      <c r="S456" s="99">
        <v>2.0338859630495727</v>
      </c>
      <c r="T456" s="99">
        <v>2.4663750675181793</v>
      </c>
      <c r="U456" s="99">
        <v>2.1636550877698948</v>
      </c>
      <c r="V456" s="99">
        <v>2.6139521739245772</v>
      </c>
      <c r="W456" s="99">
        <v>0</v>
      </c>
      <c r="X456" s="99">
        <v>0</v>
      </c>
      <c r="Y456" s="99">
        <v>0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2025-11-06T10:20:54Z</dcterms:created>
  <dcterms:modified xsi:type="dcterms:W3CDTF">2025-11-06T10:20:54Z</dcterms:modified>
</cp:coreProperties>
</file>